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LENKA DATA\QATROSYSTEM\2023\DD Nová Ves _ oprava oken\"/>
    </mc:Choice>
  </mc:AlternateContent>
  <xr:revisionPtr revIDLastSave="0" documentId="13_ncr:11_{2A4F65C8-7725-48E6-A818-FCBD2C7AC1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Pokyny pro vyplnění" sheetId="11" r:id="rId3"/>
    <sheet name="23-50-882 23-50-882 Pol" sheetId="12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'23-50-882 23-50-882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'23-50-882 23-50-882 Pol'!$A$1:$Y$259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BA256" i="12"/>
  <c r="BA254" i="12"/>
  <c r="BA251" i="12"/>
  <c r="BA244" i="12"/>
  <c r="BA242" i="12"/>
  <c r="BA240" i="12"/>
  <c r="BA238" i="12"/>
  <c r="BA134" i="12"/>
  <c r="G9" i="12"/>
  <c r="M9" i="12" s="1"/>
  <c r="I9" i="12"/>
  <c r="K9" i="12"/>
  <c r="O9" i="12"/>
  <c r="Q9" i="12"/>
  <c r="Q8" i="12" s="1"/>
  <c r="V9" i="12"/>
  <c r="V8" i="12" s="1"/>
  <c r="G11" i="12"/>
  <c r="M11" i="12" s="1"/>
  <c r="I11" i="12"/>
  <c r="I8" i="12" s="1"/>
  <c r="K11" i="12"/>
  <c r="K8" i="12" s="1"/>
  <c r="O11" i="12"/>
  <c r="Q11" i="12"/>
  <c r="V11" i="12"/>
  <c r="G13" i="12"/>
  <c r="M13" i="12" s="1"/>
  <c r="I13" i="12"/>
  <c r="K13" i="12"/>
  <c r="O13" i="12"/>
  <c r="Q13" i="12"/>
  <c r="V13" i="12"/>
  <c r="G15" i="12"/>
  <c r="AE258" i="12" s="1"/>
  <c r="F39" i="1" s="1"/>
  <c r="I15" i="12"/>
  <c r="K15" i="12"/>
  <c r="O15" i="12"/>
  <c r="Q15" i="12"/>
  <c r="V15" i="12"/>
  <c r="G17" i="12"/>
  <c r="I17" i="12"/>
  <c r="K17" i="12"/>
  <c r="M17" i="12"/>
  <c r="O17" i="12"/>
  <c r="O8" i="12" s="1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I65" i="12"/>
  <c r="K65" i="12"/>
  <c r="M65" i="12"/>
  <c r="O65" i="12"/>
  <c r="Q65" i="12"/>
  <c r="V65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99" i="12"/>
  <c r="I99" i="12"/>
  <c r="K99" i="12"/>
  <c r="M99" i="12"/>
  <c r="O99" i="12"/>
  <c r="Q99" i="12"/>
  <c r="V99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G131" i="12"/>
  <c r="I131" i="12"/>
  <c r="K131" i="12"/>
  <c r="M131" i="12"/>
  <c r="O131" i="12"/>
  <c r="Q131" i="12"/>
  <c r="V131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40" i="12"/>
  <c r="M140" i="12" s="1"/>
  <c r="I140" i="12"/>
  <c r="K140" i="12"/>
  <c r="O140" i="12"/>
  <c r="Q140" i="12"/>
  <c r="V140" i="12"/>
  <c r="G141" i="12"/>
  <c r="G142" i="12"/>
  <c r="M142" i="12" s="1"/>
  <c r="I142" i="12"/>
  <c r="I141" i="12" s="1"/>
  <c r="K142" i="12"/>
  <c r="O142" i="12"/>
  <c r="O141" i="12" s="1"/>
  <c r="Q142" i="12"/>
  <c r="Q141" i="12" s="1"/>
  <c r="V142" i="12"/>
  <c r="V141" i="12" s="1"/>
  <c r="G146" i="12"/>
  <c r="I146" i="12"/>
  <c r="K146" i="12"/>
  <c r="K141" i="12" s="1"/>
  <c r="M146" i="12"/>
  <c r="O146" i="12"/>
  <c r="Q146" i="12"/>
  <c r="V146" i="12"/>
  <c r="G149" i="12"/>
  <c r="I149" i="12"/>
  <c r="K149" i="12"/>
  <c r="M149" i="12"/>
  <c r="O149" i="12"/>
  <c r="Q149" i="12"/>
  <c r="V149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I155" i="12"/>
  <c r="K155" i="12"/>
  <c r="M155" i="12"/>
  <c r="O155" i="12"/>
  <c r="Q155" i="12"/>
  <c r="V155" i="12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4" i="12"/>
  <c r="I164" i="12"/>
  <c r="K164" i="12"/>
  <c r="G165" i="12"/>
  <c r="I165" i="12"/>
  <c r="K165" i="12"/>
  <c r="M165" i="12"/>
  <c r="M164" i="12" s="1"/>
  <c r="O165" i="12"/>
  <c r="O164" i="12" s="1"/>
  <c r="Q165" i="12"/>
  <c r="Q164" i="12" s="1"/>
  <c r="V165" i="12"/>
  <c r="V164" i="12" s="1"/>
  <c r="K172" i="12"/>
  <c r="O172" i="12"/>
  <c r="G173" i="12"/>
  <c r="G172" i="12" s="1"/>
  <c r="I173" i="12"/>
  <c r="K173" i="12"/>
  <c r="O173" i="12"/>
  <c r="Q173" i="12"/>
  <c r="Q172" i="12" s="1"/>
  <c r="V173" i="12"/>
  <c r="V172" i="12" s="1"/>
  <c r="G176" i="12"/>
  <c r="M176" i="12" s="1"/>
  <c r="I176" i="12"/>
  <c r="I172" i="12" s="1"/>
  <c r="K176" i="12"/>
  <c r="O176" i="12"/>
  <c r="Q176" i="12"/>
  <c r="V176" i="12"/>
  <c r="V178" i="12"/>
  <c r="G179" i="12"/>
  <c r="M179" i="12" s="1"/>
  <c r="I179" i="12"/>
  <c r="I178" i="12" s="1"/>
  <c r="K179" i="12"/>
  <c r="K178" i="12" s="1"/>
  <c r="O179" i="12"/>
  <c r="O178" i="12" s="1"/>
  <c r="Q179" i="12"/>
  <c r="Q178" i="12" s="1"/>
  <c r="V179" i="12"/>
  <c r="G181" i="12"/>
  <c r="M181" i="12" s="1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5" i="12"/>
  <c r="K185" i="12"/>
  <c r="M185" i="12"/>
  <c r="G186" i="12"/>
  <c r="I186" i="12"/>
  <c r="K186" i="12"/>
  <c r="M186" i="12"/>
  <c r="O186" i="12"/>
  <c r="O185" i="12" s="1"/>
  <c r="Q186" i="12"/>
  <c r="Q185" i="12" s="1"/>
  <c r="V186" i="12"/>
  <c r="V185" i="12" s="1"/>
  <c r="G187" i="12"/>
  <c r="I187" i="12"/>
  <c r="K187" i="12"/>
  <c r="M187" i="12"/>
  <c r="O187" i="12"/>
  <c r="Q187" i="12"/>
  <c r="V187" i="12"/>
  <c r="G189" i="12"/>
  <c r="I189" i="12"/>
  <c r="I185" i="12" s="1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G192" i="12"/>
  <c r="I192" i="12"/>
  <c r="I191" i="12" s="1"/>
  <c r="K192" i="12"/>
  <c r="K191" i="12" s="1"/>
  <c r="M192" i="12"/>
  <c r="O192" i="12"/>
  <c r="O191" i="12" s="1"/>
  <c r="Q192" i="12"/>
  <c r="Q191" i="12" s="1"/>
  <c r="V192" i="12"/>
  <c r="V191" i="12" s="1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7" i="12"/>
  <c r="I197" i="12"/>
  <c r="K197" i="12"/>
  <c r="M197" i="12"/>
  <c r="O197" i="12"/>
  <c r="Q197" i="12"/>
  <c r="V197" i="12"/>
  <c r="G199" i="12"/>
  <c r="M199" i="12" s="1"/>
  <c r="I199" i="12"/>
  <c r="K199" i="12"/>
  <c r="O199" i="12"/>
  <c r="Q199" i="12"/>
  <c r="V199" i="12"/>
  <c r="G201" i="12"/>
  <c r="M201" i="12" s="1"/>
  <c r="I201" i="12"/>
  <c r="K201" i="12"/>
  <c r="O201" i="12"/>
  <c r="Q201" i="12"/>
  <c r="V201" i="12"/>
  <c r="V203" i="12"/>
  <c r="G204" i="12"/>
  <c r="M204" i="12" s="1"/>
  <c r="I204" i="12"/>
  <c r="I203" i="12" s="1"/>
  <c r="K204" i="12"/>
  <c r="K203" i="12" s="1"/>
  <c r="O204" i="12"/>
  <c r="O203" i="12" s="1"/>
  <c r="Q204" i="12"/>
  <c r="Q203" i="12" s="1"/>
  <c r="V204" i="12"/>
  <c r="G207" i="12"/>
  <c r="M207" i="12" s="1"/>
  <c r="I207" i="12"/>
  <c r="K207" i="12"/>
  <c r="O207" i="12"/>
  <c r="Q207" i="12"/>
  <c r="V207" i="12"/>
  <c r="G209" i="12"/>
  <c r="I209" i="12"/>
  <c r="K209" i="12"/>
  <c r="M209" i="12"/>
  <c r="O209" i="12"/>
  <c r="Q209" i="12"/>
  <c r="V209" i="12"/>
  <c r="G211" i="12"/>
  <c r="I211" i="12"/>
  <c r="K211" i="12"/>
  <c r="M211" i="12"/>
  <c r="O211" i="12"/>
  <c r="Q211" i="12"/>
  <c r="V211" i="12"/>
  <c r="O213" i="12"/>
  <c r="V213" i="12"/>
  <c r="G214" i="12"/>
  <c r="I214" i="12"/>
  <c r="I213" i="12" s="1"/>
  <c r="K214" i="12"/>
  <c r="K213" i="12" s="1"/>
  <c r="M214" i="12"/>
  <c r="O214" i="12"/>
  <c r="Q214" i="12"/>
  <c r="Q213" i="12" s="1"/>
  <c r="V214" i="12"/>
  <c r="G216" i="12"/>
  <c r="M216" i="12" s="1"/>
  <c r="I216" i="12"/>
  <c r="K216" i="12"/>
  <c r="O216" i="12"/>
  <c r="Q216" i="12"/>
  <c r="V216" i="12"/>
  <c r="G218" i="12"/>
  <c r="I218" i="12"/>
  <c r="K218" i="12"/>
  <c r="M218" i="12"/>
  <c r="O218" i="12"/>
  <c r="Q218" i="12"/>
  <c r="V218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5" i="12"/>
  <c r="I225" i="12"/>
  <c r="K225" i="12"/>
  <c r="M225" i="12"/>
  <c r="O225" i="12"/>
  <c r="Q225" i="12"/>
  <c r="V225" i="12"/>
  <c r="G228" i="12"/>
  <c r="I228" i="12"/>
  <c r="K228" i="12"/>
  <c r="M228" i="12"/>
  <c r="O228" i="12"/>
  <c r="Q228" i="12"/>
  <c r="V228" i="12"/>
  <c r="K231" i="12"/>
  <c r="O231" i="12"/>
  <c r="G232" i="12"/>
  <c r="G231" i="12" s="1"/>
  <c r="I232" i="12"/>
  <c r="I231" i="12" s="1"/>
  <c r="K232" i="12"/>
  <c r="O232" i="12"/>
  <c r="Q232" i="12"/>
  <c r="Q231" i="12" s="1"/>
  <c r="V232" i="12"/>
  <c r="V231" i="12" s="1"/>
  <c r="G234" i="12"/>
  <c r="M234" i="12" s="1"/>
  <c r="I234" i="12"/>
  <c r="K234" i="12"/>
  <c r="O234" i="12"/>
  <c r="Q234" i="12"/>
  <c r="V234" i="12"/>
  <c r="G237" i="12"/>
  <c r="M237" i="12" s="1"/>
  <c r="M236" i="12" s="1"/>
  <c r="I237" i="12"/>
  <c r="I236" i="12" s="1"/>
  <c r="K237" i="12"/>
  <c r="K236" i="12" s="1"/>
  <c r="O237" i="12"/>
  <c r="O236" i="12" s="1"/>
  <c r="Q237" i="12"/>
  <c r="Q236" i="12" s="1"/>
  <c r="V237" i="12"/>
  <c r="G239" i="12"/>
  <c r="M239" i="12" s="1"/>
  <c r="I239" i="12"/>
  <c r="K239" i="12"/>
  <c r="O239" i="12"/>
  <c r="Q239" i="12"/>
  <c r="V239" i="12"/>
  <c r="G241" i="12"/>
  <c r="I241" i="12"/>
  <c r="K241" i="12"/>
  <c r="M241" i="12"/>
  <c r="O241" i="12"/>
  <c r="Q241" i="12"/>
  <c r="V241" i="12"/>
  <c r="G243" i="12"/>
  <c r="I243" i="12"/>
  <c r="K243" i="12"/>
  <c r="M243" i="12"/>
  <c r="O243" i="12"/>
  <c r="Q243" i="12"/>
  <c r="V243" i="12"/>
  <c r="G245" i="12"/>
  <c r="I245" i="12"/>
  <c r="K245" i="12"/>
  <c r="M245" i="12"/>
  <c r="O245" i="12"/>
  <c r="Q245" i="12"/>
  <c r="V245" i="12"/>
  <c r="V236" i="12" s="1"/>
  <c r="O247" i="12"/>
  <c r="Q247" i="12"/>
  <c r="G248" i="12"/>
  <c r="M248" i="12" s="1"/>
  <c r="I248" i="12"/>
  <c r="I247" i="12" s="1"/>
  <c r="K248" i="12"/>
  <c r="K247" i="12" s="1"/>
  <c r="O248" i="12"/>
  <c r="Q248" i="12"/>
  <c r="V248" i="12"/>
  <c r="V247" i="12" s="1"/>
  <c r="G250" i="12"/>
  <c r="I250" i="12"/>
  <c r="K250" i="12"/>
  <c r="M250" i="12"/>
  <c r="O250" i="12"/>
  <c r="Q250" i="12"/>
  <c r="V250" i="12"/>
  <c r="G253" i="12"/>
  <c r="G247" i="12" s="1"/>
  <c r="I253" i="12"/>
  <c r="K253" i="12"/>
  <c r="O253" i="12"/>
  <c r="Q253" i="12"/>
  <c r="V253" i="12"/>
  <c r="G255" i="12"/>
  <c r="I255" i="12"/>
  <c r="K255" i="12"/>
  <c r="M255" i="12"/>
  <c r="O255" i="12"/>
  <c r="Q255" i="12"/>
  <c r="V255" i="12"/>
  <c r="AF258" i="12"/>
  <c r="G39" i="1" s="1"/>
  <c r="G43" i="1" s="1"/>
  <c r="G25" i="1" s="1"/>
  <c r="A25" i="1" s="1"/>
  <c r="G26" i="1" s="1"/>
  <c r="I20" i="1"/>
  <c r="I19" i="1"/>
  <c r="I18" i="1"/>
  <c r="I17" i="1"/>
  <c r="H40" i="1"/>
  <c r="J28" i="1"/>
  <c r="J26" i="1"/>
  <c r="G38" i="1"/>
  <c r="F38" i="1"/>
  <c r="J23" i="1"/>
  <c r="J24" i="1"/>
  <c r="J25" i="1"/>
  <c r="J27" i="1"/>
  <c r="E24" i="1"/>
  <c r="E26" i="1"/>
  <c r="F43" i="1" l="1"/>
  <c r="G23" i="1" s="1"/>
  <c r="A23" i="1" s="1"/>
  <c r="H39" i="1"/>
  <c r="H43" i="1" s="1"/>
  <c r="F42" i="1"/>
  <c r="G42" i="1"/>
  <c r="F41" i="1"/>
  <c r="H41" i="1" s="1"/>
  <c r="I41" i="1" s="1"/>
  <c r="G41" i="1"/>
  <c r="A26" i="1"/>
  <c r="M191" i="12"/>
  <c r="M178" i="12"/>
  <c r="M213" i="12"/>
  <c r="M141" i="12"/>
  <c r="M203" i="12"/>
  <c r="M232" i="12"/>
  <c r="M231" i="12" s="1"/>
  <c r="M173" i="12"/>
  <c r="M172" i="12" s="1"/>
  <c r="G213" i="12"/>
  <c r="M253" i="12"/>
  <c r="M247" i="12" s="1"/>
  <c r="G8" i="12"/>
  <c r="M15" i="12"/>
  <c r="M8" i="12" s="1"/>
  <c r="G236" i="12"/>
  <c r="G203" i="12"/>
  <c r="G178" i="12"/>
  <c r="G28" i="1" l="1"/>
  <c r="I39" i="1"/>
  <c r="I43" i="1" s="1"/>
  <c r="G258" i="12"/>
  <c r="I53" i="1"/>
  <c r="H42" i="1"/>
  <c r="I42" i="1" s="1"/>
  <c r="J42" i="1" s="1"/>
  <c r="G24" i="1"/>
  <c r="A27" i="1" s="1"/>
  <c r="A24" i="1"/>
  <c r="J39" i="1"/>
  <c r="J43" i="1" s="1"/>
  <c r="J41" i="1"/>
  <c r="I16" i="1" l="1"/>
  <c r="I21" i="1" s="1"/>
  <c r="I65" i="1"/>
  <c r="A29" i="1"/>
  <c r="G29" i="1"/>
  <c r="G27" i="1" s="1"/>
  <c r="J60" i="1" l="1"/>
  <c r="J61" i="1"/>
  <c r="J59" i="1"/>
  <c r="J64" i="1"/>
  <c r="J62" i="1"/>
  <c r="J63" i="1"/>
  <c r="J54" i="1"/>
  <c r="J53" i="1"/>
  <c r="J56" i="1"/>
  <c r="J57" i="1"/>
  <c r="J58" i="1"/>
  <c r="J55" i="1"/>
  <c r="J6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 Říhová</author>
  </authors>
  <commentList>
    <comment ref="S6" authorId="0" shapeId="0" xr:uid="{3DF98CA0-39D2-4E2A-BA6F-9265A641101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3CDFEC2-1F1D-48D8-88C1-0E1C9E20FB5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<sst xmlns="http://schemas.openxmlformats.org/spreadsheetml/2006/main" count="1402" uniqueCount="426">
  <si>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</si>
  <si>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</si>
  <si>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</si>
  <si>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</si>
  <si>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</si>
  <si>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</si>
  <si>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</si>
  <si>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</si>
  <si>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</si>
  <si>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</si>
  <si>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</si>
  <si>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</si>
  <si>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</si>
  <si>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</si>
  <si>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</si>
  <si>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</si>
  <si>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</si>
  <si>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</si>
  <si>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</si>
  <si>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</si>
  <si>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</si>
  <si>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</si>
  <si>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</si>
  <si>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</si>
  <si>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</si>
  <si>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</si>
  <si>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</si>
  <si>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</si>
  <si>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</si>
  <si>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</si>
  <si>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</si>
  <si>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</si>
  <si>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</si>
  <si>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</si>
  <si>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</si>
  <si>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</si>
  <si>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</si>
  <si>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</si>
  <si>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</si>
  <si>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</si>
  <si>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</si>
  <si>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</si>
  <si>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</si>
  <si>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23-50-882</t>
  </si>
  <si>
    <t>Dětský domov - oprava oken</t>
  </si>
  <si>
    <t>Objekt:</t>
  </si>
  <si>
    <t>Rozpočet:</t>
  </si>
  <si>
    <t>Stavba</t>
  </si>
  <si>
    <t>Stavební objekt</t>
  </si>
  <si>
    <t>Celkem za stavbu</t>
  </si>
  <si>
    <t>CZK</t>
  </si>
  <si>
    <t>#POPS</t>
  </si>
  <si>
    <t>Popis stavby: 23-50-882 - Dětský domov - oprava oken</t>
  </si>
  <si>
    <t>#POPO</t>
  </si>
  <si>
    <t>Popis objektu: 23-50-882 - Dětský domov - oprava oken</t>
  </si>
  <si>
    <t>#POPR</t>
  </si>
  <si>
    <t>Popis rozpočtu: 23-50-882 - Dětský domov - oprava oken</t>
  </si>
  <si>
    <t>Rekapitulace dílů</t>
  </si>
  <si>
    <t>Typ dílu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</si>
  <si>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</si>
  <si>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</si>
  <si>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</si>
  <si>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</si>
  <si>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</si>
  <si>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</si>
  <si>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</si>
  <si>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</si>
  <si>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</si>
  <si>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</si>
  <si>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</si>
  <si>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</si>
  <si>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</si>
  <si>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</si>
  <si>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</si>
  <si>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</si>
  <si>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</si>
  <si>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</si>
  <si>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</si>
  <si>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</si>
  <si>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</si>
  <si>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</si>
  <si>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</si>
  <si>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</si>
  <si>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</si>
  <si>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</si>
  <si>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</si>
  <si>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</si>
  <si>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</si>
  <si>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</si>
  <si>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</si>
  <si>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</si>
  <si>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</si>
  <si>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</si>
  <si>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</si>
  <si>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</si>
  <si>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</si>
  <si>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</si>
  <si>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</si>
  <si>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</si>
  <si>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</si>
  <si>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</si>
  <si>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</si>
  <si>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</si>
  <si>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</si>
  <si>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</si>
  <si>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</si>
  <si>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</si>
  <si>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</si>
  <si>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</si>
  <si>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</si>
  <si>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</si>
  <si>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641.R1</t>
  </si>
  <si>
    <t>Oprava okna ozn.O1.01</t>
  </si>
  <si>
    <t>kus</t>
  </si>
  <si>
    <t>Vlastní</t>
  </si>
  <si>
    <t>Indiv</t>
  </si>
  <si>
    <t>Práce</t>
  </si>
  <si>
    <t>Běžná</t>
  </si>
  <si>
    <t>POL1_</t>
  </si>
  <si>
    <t>Popis oprav viz výkres č. D.1.09 Tabulka výplní otvorů.</t>
  </si>
  <si>
    <t>POP</t>
  </si>
  <si>
    <t>641.R2</t>
  </si>
  <si>
    <t>Oprava okna ozn.O1.02</t>
  </si>
  <si>
    <t>641.R3</t>
  </si>
  <si>
    <t>Oprava okna ozn.O1.03</t>
  </si>
  <si>
    <t>641.R4</t>
  </si>
  <si>
    <t>Oprava okna ozn.O1.04</t>
  </si>
  <si>
    <t>641.R5</t>
  </si>
  <si>
    <t>Oprava okna ozn.O1.05</t>
  </si>
  <si>
    <t>641.R6</t>
  </si>
  <si>
    <t>Oprava okna ozn.O1.06</t>
  </si>
  <si>
    <t>641.R7</t>
  </si>
  <si>
    <t>Oprava okna ozn.O1.07</t>
  </si>
  <si>
    <t>641.R8</t>
  </si>
  <si>
    <t>Oprava okna ozn.O1.08</t>
  </si>
  <si>
    <t>641.R9</t>
  </si>
  <si>
    <t>Oprava okna ozn.O1.09</t>
  </si>
  <si>
    <t>641.R10</t>
  </si>
  <si>
    <t>Oprava okna ozn.O1.10</t>
  </si>
  <si>
    <t>641.R11</t>
  </si>
  <si>
    <t>Oprava okna ozn.O1.11</t>
  </si>
  <si>
    <t>641.R12</t>
  </si>
  <si>
    <t>Oprava okna ozn.O1.12</t>
  </si>
  <si>
    <t>641.R13</t>
  </si>
  <si>
    <t>Oprava okna ozn.O1.13</t>
  </si>
  <si>
    <t>641.R14</t>
  </si>
  <si>
    <t>Oprava okna ozn.O1.14</t>
  </si>
  <si>
    <t>641.R15</t>
  </si>
  <si>
    <t>Oprava okna ozn.O1.15</t>
  </si>
  <si>
    <t>641.R16</t>
  </si>
  <si>
    <t>Oprava okna ozn.O1.16</t>
  </si>
  <si>
    <t>641.R17</t>
  </si>
  <si>
    <t>Oprava okna ozn.O1.17</t>
  </si>
  <si>
    <t>641.R18</t>
  </si>
  <si>
    <t>Oprava okna ozn.O1.18</t>
  </si>
  <si>
    <t>641.R19</t>
  </si>
  <si>
    <t>Oprava okna ozn.O1.19</t>
  </si>
  <si>
    <t>641.R20</t>
  </si>
  <si>
    <t>Oprava okna ozn.O1.20</t>
  </si>
  <si>
    <t>641.R21</t>
  </si>
  <si>
    <t>Oprava okna ozn.O1.21</t>
  </si>
  <si>
    <t>641.R22</t>
  </si>
  <si>
    <t>Oprava okna ozn.O1.22</t>
  </si>
  <si>
    <t>641.R23</t>
  </si>
  <si>
    <t>Oprava okna ozn.O1.23</t>
  </si>
  <si>
    <t>641.R24</t>
  </si>
  <si>
    <t>Oprava okna ozn.O1.24</t>
  </si>
  <si>
    <t>641.R25</t>
  </si>
  <si>
    <t>Oprava okna ozn.O1.25</t>
  </si>
  <si>
    <t>641.R26</t>
  </si>
  <si>
    <t>Oprava okna ozn.O1.26</t>
  </si>
  <si>
    <t>641.R27</t>
  </si>
  <si>
    <t>Oprava okna ozn.O1.27</t>
  </si>
  <si>
    <t>641.R28</t>
  </si>
  <si>
    <t>Oprava okna ozn.O1.28</t>
  </si>
  <si>
    <t>641.R29</t>
  </si>
  <si>
    <t>Oprava okna ozn.O2.01</t>
  </si>
  <si>
    <t>641.R30</t>
  </si>
  <si>
    <t>Oprava okna ozn.O2.02</t>
  </si>
  <si>
    <t>641.R31</t>
  </si>
  <si>
    <t>Oprava okna ozn.O2.03</t>
  </si>
  <si>
    <t>641.R32</t>
  </si>
  <si>
    <t>Oprava okna ozn.O2.04</t>
  </si>
  <si>
    <t>641.R33</t>
  </si>
  <si>
    <t>Oprava okna ozn.O2.05</t>
  </si>
  <si>
    <t>641.R34</t>
  </si>
  <si>
    <t>Oprava okna ozn.O2.06</t>
  </si>
  <si>
    <t>641.R35</t>
  </si>
  <si>
    <t>Oprava okna ozn.O2.07</t>
  </si>
  <si>
    <t>641.R36</t>
  </si>
  <si>
    <t>Oprava okna ozn.O2.08</t>
  </si>
  <si>
    <t>641.R37</t>
  </si>
  <si>
    <t>Oprava okna ozn.O2.09</t>
  </si>
  <si>
    <t>641.R38</t>
  </si>
  <si>
    <t>Oprava okna ozn.O2.10</t>
  </si>
  <si>
    <t>641.R39</t>
  </si>
  <si>
    <t>Oprava okna ozn.O2.11</t>
  </si>
  <si>
    <t>641.R40</t>
  </si>
  <si>
    <t>Oprava okna ozn.O2.12</t>
  </si>
  <si>
    <t>641.R41</t>
  </si>
  <si>
    <t>Oprava okna ozn.O2.13</t>
  </si>
  <si>
    <t>641.R42</t>
  </si>
  <si>
    <t>Oprava okna ozn.O2.14</t>
  </si>
  <si>
    <t>641.R43</t>
  </si>
  <si>
    <t>Oprava okna ozn.O2.15</t>
  </si>
  <si>
    <t>641.R44</t>
  </si>
  <si>
    <t>Oprava okna ozn.O2.16</t>
  </si>
  <si>
    <t>641.R45</t>
  </si>
  <si>
    <t>Oprava okna ozn.O2.17</t>
  </si>
  <si>
    <t>641.R46</t>
  </si>
  <si>
    <t>Oprava okna ozn.O2.18</t>
  </si>
  <si>
    <t>641.R47</t>
  </si>
  <si>
    <t>Oprava okna ozn.O2.19</t>
  </si>
  <si>
    <t>641.R48</t>
  </si>
  <si>
    <t>Oprava okna ozn.O2.20</t>
  </si>
  <si>
    <t>641.R49</t>
  </si>
  <si>
    <t>Oprava okna ozn.O2.21</t>
  </si>
  <si>
    <t>641.R50</t>
  </si>
  <si>
    <t>Oprava okna ozn.O2.22</t>
  </si>
  <si>
    <t>641.R51</t>
  </si>
  <si>
    <t>Oprava okna ozn.O2.23</t>
  </si>
  <si>
    <t>641.R52</t>
  </si>
  <si>
    <t>Oprava okna ozn.O2.24</t>
  </si>
  <si>
    <t>641.R53</t>
  </si>
  <si>
    <t>Oprava okna ozn.O2.25</t>
  </si>
  <si>
    <t>641.R54</t>
  </si>
  <si>
    <t>Oprava okna ozn.O2.26</t>
  </si>
  <si>
    <t>641.R55</t>
  </si>
  <si>
    <t>Oprava okna ozn.O2.27</t>
  </si>
  <si>
    <t>641.R56</t>
  </si>
  <si>
    <t>Oprava okna ozn.O2.28</t>
  </si>
  <si>
    <t>641.R57</t>
  </si>
  <si>
    <t>Oprava okna ozn.O2.29</t>
  </si>
  <si>
    <t>641.R58</t>
  </si>
  <si>
    <t>Oprava okna ozn.O2.30</t>
  </si>
  <si>
    <t>641.R59</t>
  </si>
  <si>
    <t>Oprava okna ozn.O2.31</t>
  </si>
  <si>
    <t>641.R60</t>
  </si>
  <si>
    <t>Oprava okna ozn.O2.32</t>
  </si>
  <si>
    <t>641.R61</t>
  </si>
  <si>
    <t>Oprava dveří ozn.D1.01</t>
  </si>
  <si>
    <t>641.R62</t>
  </si>
  <si>
    <t>Oprava dveří ozn.D1.02</t>
  </si>
  <si>
    <t>641.R63</t>
  </si>
  <si>
    <t>Doprava oken a dveří  na truhlářskou dílnu a zpět</t>
  </si>
  <si>
    <t>soubor</t>
  </si>
  <si>
    <t>Práce se budou provádět za provozu Dětského domova a proto je nutné vzít do úvahy, že prostory k opravám budou uvolňovány po jednotlivých místnostech/částech (po dohodě s vedením Dětského domova), opravy si rozložit na etapy a během oprav na oknech zachovávat vnější nebo vnitřní křídla.</t>
  </si>
  <si>
    <t>641.R64</t>
  </si>
  <si>
    <t>Zadlabání protikusů k rozvorovým tyčím včetně dodávky protikusu</t>
  </si>
  <si>
    <t>900      RT3</t>
  </si>
  <si>
    <t>h</t>
  </si>
  <si>
    <t>Prav.M</t>
  </si>
  <si>
    <t>RTS 23/ I</t>
  </si>
  <si>
    <t>HZS</t>
  </si>
  <si>
    <t>POL10_</t>
  </si>
  <si>
    <t>Zednické vyspravení při výměně spodních rámů.</t>
  </si>
  <si>
    <t>5*8</t>
  </si>
  <si>
    <t>VV</t>
  </si>
  <si>
    <t>Spec.641.1</t>
  </si>
  <si>
    <t>Materiál pro zednické vyspravení při výměně spodních rámů</t>
  </si>
  <si>
    <t>Specifikace</t>
  </si>
  <si>
    <t>POL3_</t>
  </si>
  <si>
    <t>941941031R00</t>
  </si>
  <si>
    <t>Montáž lešení lehkého pracovního řadového s podlahami šířky od 0,80 do 1,00 m, výšky do 10 m</t>
  </si>
  <si>
    <t>m2</t>
  </si>
  <si>
    <t>800-3</t>
  </si>
  <si>
    <t>včetně kotvení</t>
  </si>
  <si>
    <t>SPI</t>
  </si>
  <si>
    <t>Včetně kotvení lešení.</t>
  </si>
  <si>
    <t>3,5*3*10</t>
  </si>
  <si>
    <t>941941191RT4</t>
  </si>
  <si>
    <t>Montáž lešení lehkého pracovního řadového s podlahami příplatek za každý další i započatý měsíc použití lešení  šířky šířky od 0,80 do 1,00 m a výšky do 10 m</t>
  </si>
  <si>
    <t>Odkaz na mn. položky pořadí 67 : 105,00000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</si>
  <si>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</si>
  <si>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</si>
  <si>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</si>
  <si>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  z umělých vláken</t>
  </si>
  <si>
    <t>Odkaz na mn. položky pořadí 69 : 105,00000</t>
  </si>
  <si>
    <t>944945012R00</t>
  </si>
  <si>
    <t>Montáž záchytné stříšky šířky do 2 m</t>
  </si>
  <si>
    <t>m</t>
  </si>
  <si>
    <t>2</t>
  </si>
  <si>
    <t>944945192R00</t>
  </si>
  <si>
    <t>Montáž záchytné stříšky příplatek k ceně za každý další i započatý měsíc použití záchytné stříšky  šířky do 2 m</t>
  </si>
  <si>
    <t>Odkaz na mn. položky pořadí 71 : 2,00000</t>
  </si>
  <si>
    <t>944945812R00</t>
  </si>
  <si>
    <t>Demontáž záchytné stříšky šířky do 2 m</t>
  </si>
  <si>
    <t>zřizované současně s lehkým nebo těžkým lešením,</t>
  </si>
  <si>
    <t>941941831R00</t>
  </si>
  <si>
    <t>Demontáž lešení lehkého řadového s podlahami šířky od 0,8 do 1 m, výšky do 10 m</t>
  </si>
  <si>
    <t>944944081R00</t>
  </si>
  <si>
    <t xml:space="preserve">Demontáž ochranné sítě z umělých vláken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</si>
  <si>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</si>
  <si>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</si>
  <si>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</si>
  <si>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1.NP : 5*4,3+3,65*2,7+3,65*5,7+5,25*4,25+1,3*0,45+2,15*3,45+2,55*1,6</t>
  </si>
  <si>
    <t>3,2*3,4+3*2+3,4*1,6+2,2*3,4+2,5*3,4+2,4*5,6+2,5*3,9+6*5</t>
  </si>
  <si>
    <t>8,85*5,85+6*7,9+3*5,85+2,65*5,85+2,8*5,85+2,5*5,75+2,3*4</t>
  </si>
  <si>
    <t>2.NP : 5,2*4,4+1,3*2,75+3,9*5+5,2*4,3+2,15*3,7+2,55*1,8+3,2*3,7</t>
  </si>
  <si>
    <t>6*5+3,4*1,7+2,2*3,7+2,5*3,7+2,4*5,7+2,6*4+6,2*5+2,85*6,2</t>
  </si>
  <si>
    <t>2,85*4,7+2,85*4,7+6,2*8+3*4,7+2,7*6,2+2,8*6,2+2,55*5,75+2,4*4</t>
  </si>
  <si>
    <t>965.R1</t>
  </si>
  <si>
    <t>Broušení teracových povrchů do tl. 15 mm</t>
  </si>
  <si>
    <t>Položka použita pro zbroušení povrchu teraca.</t>
  </si>
  <si>
    <t>2,15*0,95+1,3*0,45</t>
  </si>
  <si>
    <t>965.R2</t>
  </si>
  <si>
    <t>Jemné broušení/leštění teracových povrchů</t>
  </si>
  <si>
    <t>Odkaz na mn. položky pořadí 77 : 2,62750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</si>
  <si>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</si>
  <si>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</si>
  <si>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</si>
  <si>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801-4</t>
  </si>
  <si>
    <t>Přesun hmot</t>
  </si>
  <si>
    <t>POL7_</t>
  </si>
  <si>
    <t>oborů 801, 803, 811 a 812</t>
  </si>
  <si>
    <t>999281193R00</t>
  </si>
  <si>
    <t>Přesun hmot pro opravy a údržbu objektů pro opravy a údržbu dosavadních objektů včetně vnějších plášťů  příplatek za zvětšený přesun přes vymezenou největší dopravní vzdálenost  do 1000 m</t>
  </si>
  <si>
    <t>999281196R00</t>
  </si>
  <si>
    <t>Přesun hmot pro opravy a údržbu objektů pro opravy a údržbu dosavadních objektů včetně vnějších plášťů  příplatek za zvětšený přesun přes vymezenou největší dopravní vzdálenost  do 5000 m</t>
  </si>
  <si>
    <t>979082111R00</t>
  </si>
  <si>
    <t>Vnitrostaveništní doprava suti a vybouraných hmot do 10 m</t>
  </si>
  <si>
    <t>801-3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</si>
  <si>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</si>
  <si>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</si>
  <si>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</si>
  <si>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</si>
  <si>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</si>
  <si>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</si>
  <si>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</si>
  <si>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979990103R00</t>
  </si>
  <si>
    <t>Poplatek za skládku za uložení, betonu,  , skupina 17 01 01 z Katalogu odpadů</t>
  </si>
  <si>
    <t>762.R1</t>
  </si>
  <si>
    <t>Výroba, montáž a demontáž provizorních dveří tesařských včetně zárubní</t>
  </si>
  <si>
    <t>1,76*4,15+1,3*3,2+(4,15*2+2,05+3,2*2+1,6)*0,15*3</t>
  </si>
  <si>
    <t>60725014R</t>
  </si>
  <si>
    <t>Deska z plochých třísek (OSB) typ: 3; tl. = 18,0 mm; povrch: nebroušený; hrana: rovná; RtF: D</t>
  </si>
  <si>
    <t>SPCM</t>
  </si>
  <si>
    <t>(1,76*4,15+1,3*3,2+(4,15*2+2,05+3,2*2+1,6)*0,15*3)*1,2</t>
  </si>
  <si>
    <t>Spec.762.1</t>
  </si>
  <si>
    <t>Pomocný, spojovací materiál, kování, závěsy, zámek</t>
  </si>
  <si>
    <t>998762102R00</t>
  </si>
  <si>
    <t>Přesun hmot pro konstrukce tesařské v objektech výšky do 12 m</t>
  </si>
  <si>
    <t>800-762</t>
  </si>
  <si>
    <t>50 m vodorovně</t>
  </si>
  <si>
    <t>998762194R00</t>
  </si>
  <si>
    <t>Přesun hmot pro konstrukce tesařské příplatek k ceně za zvětšený přesun přes vymezenou největší dopravní vzdálenost  do 1000 m</t>
  </si>
  <si>
    <t>998762199R00</t>
  </si>
  <si>
    <t>Přesun hmot pro konstrukce tesařské příplatek k ceně za zvětšený přesun přes vymezenou největší dopravní vzdálenost  za každých dalších i započatých 1000 m přes 1000 m</t>
  </si>
  <si>
    <t>764410250RT2</t>
  </si>
  <si>
    <t>Oplechování parapetů z pozinkovaného plechu dodávka a montáž   rš 330 mm</t>
  </si>
  <si>
    <t>800-764</t>
  </si>
  <si>
    <t>včetně rohů</t>
  </si>
  <si>
    <t>1,35*2+1,25*3</t>
  </si>
  <si>
    <t>998764102R00</t>
  </si>
  <si>
    <t>Přesun hmot pro konstrukce klempířské v objektech výšky do 12 m</t>
  </si>
  <si>
    <t>998764194R00</t>
  </si>
  <si>
    <t>Přesun hmot pro konstrukce klempířské příplatek k ceně za zvětšený přesun přes vymezenou největší dopravní vzdálenost  do 1 000 m</t>
  </si>
  <si>
    <t>998764199R00</t>
  </si>
  <si>
    <t>Přesun hmot pro konstrukce klempířské příplatek k ceně za zvětšený přesun přes vymezenou největší dopravní vzdálenost  za každých dalších i započatých 1 000 m přes 1 000 m</t>
  </si>
  <si>
    <t>783991910R00</t>
  </si>
  <si>
    <t>Ostatní práce přemístění okenních nebo dveřních křídel pro jejich nátěry  vodorovné, do 50 m</t>
  </si>
  <si>
    <t>800-783</t>
  </si>
  <si>
    <t>54*8+3*4</t>
  </si>
  <si>
    <t>783991930R00</t>
  </si>
  <si>
    <t>Ostatní práce přemístění okenních nebo dveřních křídel pro jejich nátěry  svisle, za jedno podlaží</t>
  </si>
  <si>
    <t>25*8+3*4+(29*8)*2</t>
  </si>
  <si>
    <t>783992920R00</t>
  </si>
  <si>
    <t>Ostatní práce příplatek k ceně za každé další vyvěšení a zavěšení  okenních křídel kyvných zdvojených ostatních</t>
  </si>
  <si>
    <t>((1,26*2,24)*8+(1,18*2,24*18)+(1,25*2,24)*2+(1,26*3,1))*2</t>
  </si>
  <si>
    <t>((1,25*2,675)*2+((3,14*0,625*0,625)/2)*2+(1,26*3,375)+(3,14*0,62*0,625)/2)*2</t>
  </si>
  <si>
    <t>783201811R00</t>
  </si>
  <si>
    <t>Odstranění nátěrů z kovových doplňk.konstrukcí oškrabáním</t>
  </si>
  <si>
    <t>parapety : (1,23*35+1,3*4+1,31*8+1,33*8+1,7*3)*(0,33+0,13)</t>
  </si>
  <si>
    <t>783903811R00</t>
  </si>
  <si>
    <t>Ostatní práce odmaštění chemickými rozpuštědly</t>
  </si>
  <si>
    <t>Odkaz na mn. položky pořadí 99 : 34,25620</t>
  </si>
  <si>
    <t>783224900R00</t>
  </si>
  <si>
    <t xml:space="preserve">Údržba nátěrů doplňkových konstrukcí, syntetické jednonásobné s 1x emailováním,  </t>
  </si>
  <si>
    <t>na vzduchu schnoucích</t>
  </si>
  <si>
    <t>783225900R00</t>
  </si>
  <si>
    <t xml:space="preserve">Údržba nátěrů doplňkových konstrukcí, syntetické 1x emailováním,  </t>
  </si>
  <si>
    <t>784121201R00</t>
  </si>
  <si>
    <t>Příprava povrchu Penetrace (napouštění) podkladu vápená, jednonásobná</t>
  </si>
  <si>
    <t>800-784</t>
  </si>
  <si>
    <t>1 okno, dveře/cca 6m2 : (28+32+2)*6</t>
  </si>
  <si>
    <t>784122112R00</t>
  </si>
  <si>
    <t>Malby vápenné se začištěním  , bílé, dvojnásobné</t>
  </si>
  <si>
    <t>Odkaz na mn. položky pořadí 103 : 372,00000</t>
  </si>
  <si>
    <t>005121010R</t>
  </si>
  <si>
    <t>Vybudování zařízení staveniště</t>
  </si>
  <si>
    <t>Soubor</t>
  </si>
  <si>
    <t>VRN</t>
  </si>
  <si>
    <t>POL99_0</t>
  </si>
  <si>
    <t>Náklady spojené se zřízením přípojek energií k objektům zařízení staveniště, vybudování případných měřících odběrných míst a zřízení, případná příprava území pro objekty zařízení staveniště, vlastní vybudování objektů zařízení staveniště a oplocení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</si>
  <si>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</si>
  <si>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</si>
  <si>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</si>
  <si>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</si>
  <si>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</si>
  <si>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</si>
  <si>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</si>
  <si>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</si>
  <si>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</si>
  <si>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</si>
  <si>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</si>
  <si>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</si>
  <si>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</si>
  <si>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</si>
  <si>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POL99_8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</si>
  <si>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</si>
  <si>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</si>
  <si>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</si>
  <si>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mobilní WC.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</si>
  <si>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</si>
  <si>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</si>
  <si>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</si>
  <si>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</si>
  <si>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</si>
  <si>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</si>
  <si>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</si>
  <si>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</si>
  <si>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END</t>
  </si>
  <si>
    <t>Kraj Vysočina, Žižkova 57/1882</t>
  </si>
  <si>
    <t>583 33 Jihlava</t>
  </si>
  <si>
    <t>CZ70890749</t>
  </si>
  <si>
    <t xml:space="preserve">HZS, Práce v tarifní třídě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</si>
</sst>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D6" sqref="D6:G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0" t="s">
        <v>22</v>
      </c>
      <c r="C2" s="111"/>
      <c r="D2" s="112" t="s">
        <v>43</v>
      </c>
      <c r="E2" s="113" t="s">
        <v>44</v>
      </c>
      <c r="F2" s="114"/>
      <c r="G2" s="114"/>
      <c r="H2" s="114"/>
      <c r="I2" s="114"/>
      <c r="J2" s="115"/>
      <c r="O2" s="1"/>
    </row>
    <row r="3" spans="1:15" ht="27" customHeight="1" x14ac:dyDescent="0.2">
      <c r="A3" s="2"/>
      <c r="B3" s="116" t="s">
        <v>45</v>
      </c>
      <c r="C3" s="111"/>
      <c r="D3" s="117" t="s">
        <v>43</v>
      </c>
      <c r="E3" s="118" t="s">
        <v>44</v>
      </c>
      <c r="F3" s="119"/>
      <c r="G3" s="119"/>
      <c r="H3" s="119"/>
      <c r="I3" s="119"/>
      <c r="J3" s="120"/>
    </row>
    <row r="4" spans="1:15" ht="23.25" customHeight="1" x14ac:dyDescent="0.2">
      <c r="A4" s="109">
        <v>263</v>
      </c>
      <c r="B4" s="121" t="s">
        <v>46</v>
      </c>
      <c r="C4" s="122"/>
      <c r="D4" s="123" t="s">
        <v>43</v>
      </c>
      <c r="E4" s="124" t="s">
        <v>44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 t="s">
        <v>422</v>
      </c>
      <c r="E5" s="259"/>
      <c r="F5" s="259"/>
      <c r="G5" s="259"/>
      <c r="H5" s="18" t="s">
        <v>40</v>
      </c>
      <c r="I5" s="22">
        <v>70890749</v>
      </c>
      <c r="J5" s="8"/>
    </row>
    <row r="6" spans="1:15" ht="15.75" customHeight="1" x14ac:dyDescent="0.2">
      <c r="A6" s="2"/>
      <c r="B6" s="28"/>
      <c r="C6" s="55"/>
      <c r="D6" s="86" t="s">
        <v>423</v>
      </c>
      <c r="E6" s="260"/>
      <c r="F6" s="260"/>
      <c r="G6" s="260"/>
      <c r="H6" s="18" t="s">
        <v>34</v>
      </c>
      <c r="I6" s="22" t="s">
        <v>424</v>
      </c>
      <c r="J6" s="8"/>
    </row>
    <row r="7" spans="1:15" ht="15.75" customHeight="1" x14ac:dyDescent="0.2">
      <c r="A7" s="2"/>
      <c r="B7" s="29"/>
      <c r="C7" s="56"/>
      <c r="D7" s="53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SUMIF(F53:F64,A16,I53:I64)+SUMIF(F53:F64,"PSU",I53:I64)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SUMIF(F53:F64,A17,I53:I64)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SUMIF(F53:F64,A18,I53:I64)</f>
        <v>0</v>
      </c>
      <c r="J18" s="85"/>
    </row>
    <row r="19" spans="1:10" ht="23.25" customHeight="1" x14ac:dyDescent="0.2">
      <c r="A19" s="194" t="s">
        <v>80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SUMIF(F53:F64,A19,I53:I64)</f>
        <v>0</v>
      </c>
      <c r="J19" s="85"/>
    </row>
    <row r="20" spans="1:10" ht="23.25" customHeight="1" x14ac:dyDescent="0.2">
      <c r="A20" s="194" t="s">
        <v>81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SUMIF(F53:F64,A20,I53:I64)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1"/>
      <c r="E34" s="102"/>
      <c r="G34" s="103"/>
      <c r="H34" s="104"/>
      <c r="I34" s="104"/>
      <c r="J34" s="25"/>
    </row>
    <row r="35" spans="1:10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47</v>
      </c>
      <c r="C39" s="145"/>
      <c r="D39" s="145"/>
      <c r="E39" s="145"/>
      <c r="F39" s="146">
        <f>'23-50-882 23-50-882 Pol'!AE258</f>
        <v>0</v>
      </c>
      <c r="G39" s="147">
        <f>'23-50-882 23-50-882 Pol'!AF258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hidden="1" customHeight="1" x14ac:dyDescent="0.2">
      <c r="A40" s="134">
        <v>2</v>
      </c>
      <c r="B40" s="150"/>
      <c r="C40" s="151" t="s">
        <v>48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hidden="1" customHeight="1" x14ac:dyDescent="0.2">
      <c r="A41" s="134">
        <v>2</v>
      </c>
      <c r="B41" s="150" t="s">
        <v>43</v>
      </c>
      <c r="C41" s="151" t="s">
        <v>44</v>
      </c>
      <c r="D41" s="151"/>
      <c r="E41" s="151"/>
      <c r="F41" s="152">
        <f>'23-50-882 23-50-882 Pol'!AE258</f>
        <v>0</v>
      </c>
      <c r="G41" s="153">
        <f>'23-50-882 23-50-882 Pol'!AF258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hidden="1" customHeight="1" x14ac:dyDescent="0.2">
      <c r="A42" s="134">
        <v>3</v>
      </c>
      <c r="B42" s="155" t="s">
        <v>43</v>
      </c>
      <c r="C42" s="145" t="s">
        <v>44</v>
      </c>
      <c r="D42" s="145"/>
      <c r="E42" s="145"/>
      <c r="F42" s="156">
        <f>'23-50-882 23-50-882 Pol'!AE258</f>
        <v>0</v>
      </c>
      <c r="G42" s="148">
        <f>'23-50-882 23-50-882 Pol'!AF258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hidden="1" customHeight="1" x14ac:dyDescent="0.2">
      <c r="A43" s="134"/>
      <c r="B43" s="157" t="s">
        <v>49</v>
      </c>
      <c r="C43" s="158"/>
      <c r="D43" s="158"/>
      <c r="E43" s="159"/>
      <c r="F43" s="160">
        <f>SUMIF(A39:A42,"=1",F39:F42)</f>
        <v>0</v>
      </c>
      <c r="G43" s="161">
        <f>SUMIF(A39:A42,"=1",G39:G42)</f>
        <v>0</v>
      </c>
      <c r="H43" s="161">
        <f>SUMIF(A39:A42,"=1",H39:H42)</f>
        <v>0</v>
      </c>
      <c r="I43" s="161">
        <f>SUMIF(A39:A42,"=1",I39:I42)</f>
        <v>0</v>
      </c>
      <c r="J43" s="162">
        <f>SUMIF(A39:A42,"=1",J39:J42)</f>
        <v>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50" spans="1:10" ht="15.75" x14ac:dyDescent="0.25">
      <c r="B50" s="173" t="s">
        <v>57</v>
      </c>
    </row>
    <row r="52" spans="1:10" ht="25.5" customHeight="1" x14ac:dyDescent="0.2">
      <c r="A52" s="175"/>
      <c r="B52" s="178" t="s">
        <v>17</v>
      </c>
      <c r="C52" s="178" t="s">
        <v>5</v>
      </c>
      <c r="D52" s="179"/>
      <c r="E52" s="179"/>
      <c r="F52" s="180" t="s">
        <v>58</v>
      </c>
      <c r="G52" s="180"/>
      <c r="H52" s="180"/>
      <c r="I52" s="180" t="s">
        <v>29</v>
      </c>
      <c r="J52" s="180" t="s">
        <v>0</v>
      </c>
    </row>
    <row r="53" spans="1:10" ht="36.75" customHeight="1" x14ac:dyDescent="0.2">
      <c r="A53" s="176"/>
      <c r="B53" s="181" t="s">
        <v>59</v>
      </c>
      <c r="C53" s="182" t="s">
        <v>60</v>
      </c>
      <c r="D53" s="183"/>
      <c r="E53" s="183"/>
      <c r="F53" s="190" t="s">
        <v>24</v>
      </c>
      <c r="G53" s="191"/>
      <c r="H53" s="191"/>
      <c r="I53" s="191">
        <f>'23-50-882 23-50-882 Pol'!G8</f>
        <v>0</v>
      </c>
      <c r="J53" s="187" t="str">
        <f>IF(I65=0,"",I53/I65*100)</f>
        <v/>
      </c>
    </row>
    <row r="54" spans="1:10" ht="36.75" customHeight="1" x14ac:dyDescent="0.2">
      <c r="A54" s="176"/>
      <c r="B54" s="181" t="s">
        <v>61</v>
      </c>
      <c r="C54" s="182" t="s">
        <v>62</v>
      </c>
      <c r="D54" s="183"/>
      <c r="E54" s="183"/>
      <c r="F54" s="190" t="s">
        <v>24</v>
      </c>
      <c r="G54" s="191"/>
      <c r="H54" s="191"/>
      <c r="I54" s="191">
        <f>'23-50-882 23-50-882 Pol'!G141</f>
        <v>0</v>
      </c>
      <c r="J54" s="187" t="str">
        <f>IF(I65=0,"",I54/I65*100)</f>
        <v/>
      </c>
    </row>
    <row r="55" spans="1:10" ht="36.75" customHeight="1" x14ac:dyDescent="0.2">
      <c r="A55" s="176"/>
      <c r="B55" s="181" t="s">
        <v>63</v>
      </c>
      <c r="C55" s="182" t="s">
        <v>64</v>
      </c>
      <c r="D55" s="183"/>
      <c r="E55" s="183"/>
      <c r="F55" s="190" t="s">
        <v>24</v>
      </c>
      <c r="G55" s="191"/>
      <c r="H55" s="191"/>
      <c r="I55" s="191">
        <f>'23-50-882 23-50-882 Pol'!G164</f>
        <v>0</v>
      </c>
      <c r="J55" s="187" t="str">
        <f>IF(I65=0,"",I55/I65*100)</f>
        <v/>
      </c>
    </row>
    <row r="56" spans="1:10" ht="36.75" customHeight="1" x14ac:dyDescent="0.2">
      <c r="A56" s="176"/>
      <c r="B56" s="181" t="s">
        <v>65</v>
      </c>
      <c r="C56" s="182" t="s">
        <v>66</v>
      </c>
      <c r="D56" s="183"/>
      <c r="E56" s="183"/>
      <c r="F56" s="190" t="s">
        <v>24</v>
      </c>
      <c r="G56" s="191"/>
      <c r="H56" s="191"/>
      <c r="I56" s="191">
        <f>'23-50-882 23-50-882 Pol'!G172</f>
        <v>0</v>
      </c>
      <c r="J56" s="187" t="str">
        <f>IF(I65=0,"",I56/I65*100)</f>
        <v/>
      </c>
    </row>
    <row r="57" spans="1:10" ht="36.75" customHeight="1" x14ac:dyDescent="0.2">
      <c r="A57" s="176"/>
      <c r="B57" s="181" t="s">
        <v>67</v>
      </c>
      <c r="C57" s="182" t="s">
        <v>68</v>
      </c>
      <c r="D57" s="183"/>
      <c r="E57" s="183"/>
      <c r="F57" s="190" t="s">
        <v>24</v>
      </c>
      <c r="G57" s="191"/>
      <c r="H57" s="191"/>
      <c r="I57" s="191">
        <f>'23-50-882 23-50-882 Pol'!G178</f>
        <v>0</v>
      </c>
      <c r="J57" s="187" t="str">
        <f>IF(I65=0,"",I57/I65*100)</f>
        <v/>
      </c>
    </row>
    <row r="58" spans="1:10" ht="36.75" customHeight="1" x14ac:dyDescent="0.2">
      <c r="A58" s="176"/>
      <c r="B58" s="181" t="s">
        <v>69</v>
      </c>
      <c r="C58" s="182" t="s">
        <v>70</v>
      </c>
      <c r="D58" s="183"/>
      <c r="E58" s="183"/>
      <c r="F58" s="190" t="s">
        <v>25</v>
      </c>
      <c r="G58" s="191"/>
      <c r="H58" s="191"/>
      <c r="I58" s="191">
        <f>'23-50-882 23-50-882 Pol'!G191</f>
        <v>0</v>
      </c>
      <c r="J58" s="187" t="str">
        <f>IF(I65=0,"",I58/I65*100)</f>
        <v/>
      </c>
    </row>
    <row r="59" spans="1:10" ht="36.75" customHeight="1" x14ac:dyDescent="0.2">
      <c r="A59" s="176"/>
      <c r="B59" s="181" t="s">
        <v>71</v>
      </c>
      <c r="C59" s="182" t="s">
        <v>72</v>
      </c>
      <c r="D59" s="183"/>
      <c r="E59" s="183"/>
      <c r="F59" s="190" t="s">
        <v>25</v>
      </c>
      <c r="G59" s="191"/>
      <c r="H59" s="191"/>
      <c r="I59" s="191">
        <f>'23-50-882 23-50-882 Pol'!G203</f>
        <v>0</v>
      </c>
      <c r="J59" s="187" t="str">
        <f>IF(I65=0,"",I59/I65*100)</f>
        <v/>
      </c>
    </row>
    <row r="60" spans="1:10" ht="36.75" customHeight="1" x14ac:dyDescent="0.2">
      <c r="A60" s="176"/>
      <c r="B60" s="181" t="s">
        <v>73</v>
      </c>
      <c r="C60" s="182" t="s">
        <v>74</v>
      </c>
      <c r="D60" s="183"/>
      <c r="E60" s="183"/>
      <c r="F60" s="190" t="s">
        <v>25</v>
      </c>
      <c r="G60" s="191"/>
      <c r="H60" s="191"/>
      <c r="I60" s="191">
        <f>'23-50-882 23-50-882 Pol'!G213</f>
        <v>0</v>
      </c>
      <c r="J60" s="187" t="str">
        <f>IF(I65=0,"",I60/I65*100)</f>
        <v/>
      </c>
    </row>
    <row r="61" spans="1:10" ht="36.75" customHeight="1" x14ac:dyDescent="0.2">
      <c r="A61" s="176"/>
      <c r="B61" s="181" t="s">
        <v>75</v>
      </c>
      <c r="C61" s="182" t="s">
        <v>76</v>
      </c>
      <c r="D61" s="183"/>
      <c r="E61" s="183"/>
      <c r="F61" s="190" t="s">
        <v>25</v>
      </c>
      <c r="G61" s="191"/>
      <c r="H61" s="191"/>
      <c r="I61" s="191">
        <f>'23-50-882 23-50-882 Pol'!G231</f>
        <v>0</v>
      </c>
      <c r="J61" s="187" t="str">
        <f>IF(I65=0,"",I61/I65*100)</f>
        <v/>
      </c>
    </row>
    <row r="62" spans="1:10" ht="36.75" customHeight="1" x14ac:dyDescent="0.2">
      <c r="A62" s="176"/>
      <c r="B62" s="181" t="s">
        <v>77</v>
      </c>
      <c r="C62" s="182" t="s">
        <v>78</v>
      </c>
      <c r="D62" s="183"/>
      <c r="E62" s="183"/>
      <c r="F62" s="190" t="s">
        <v>79</v>
      </c>
      <c r="G62" s="191"/>
      <c r="H62" s="191"/>
      <c r="I62" s="191">
        <f>'23-50-882 23-50-882 Pol'!G185</f>
        <v>0</v>
      </c>
      <c r="J62" s="187" t="str">
        <f>IF(I65=0,"",I62/I65*100)</f>
        <v/>
      </c>
    </row>
    <row r="63" spans="1:10" ht="36.75" customHeight="1" x14ac:dyDescent="0.2">
      <c r="A63" s="176"/>
      <c r="B63" s="181" t="s">
        <v>80</v>
      </c>
      <c r="C63" s="182" t="s">
        <v>27</v>
      </c>
      <c r="D63" s="183"/>
      <c r="E63" s="183"/>
      <c r="F63" s="190" t="s">
        <v>80</v>
      </c>
      <c r="G63" s="191"/>
      <c r="H63" s="191"/>
      <c r="I63" s="191">
        <f>'23-50-882 23-50-882 Pol'!G236</f>
        <v>0</v>
      </c>
      <c r="J63" s="187" t="str">
        <f>IF(I65=0,"",I63/I65*100)</f>
        <v/>
      </c>
    </row>
    <row r="64" spans="1:10" ht="36.75" customHeight="1" x14ac:dyDescent="0.2">
      <c r="A64" s="176"/>
      <c r="B64" s="181" t="s">
        <v>81</v>
      </c>
      <c r="C64" s="182" t="s">
        <v>28</v>
      </c>
      <c r="D64" s="183"/>
      <c r="E64" s="183"/>
      <c r="F64" s="190" t="s">
        <v>81</v>
      </c>
      <c r="G64" s="191"/>
      <c r="H64" s="191"/>
      <c r="I64" s="191">
        <f>'23-50-882 23-50-882 Pol'!G247</f>
        <v>0</v>
      </c>
      <c r="J64" s="187" t="str">
        <f>IF(I65=0,"",I64/I65*100)</f>
        <v/>
      </c>
    </row>
    <row r="65" spans="1:10" ht="25.5" customHeight="1" x14ac:dyDescent="0.2">
      <c r="A65" s="177"/>
      <c r="B65" s="184" t="s">
        <v>1</v>
      </c>
      <c r="C65" s="185"/>
      <c r="D65" s="186"/>
      <c r="E65" s="186"/>
      <c r="F65" s="192"/>
      <c r="G65" s="193"/>
      <c r="H65" s="193"/>
      <c r="I65" s="193">
        <f>SUM(I53:I64)</f>
        <v>0</v>
      </c>
      <c r="J65" s="188">
        <f>SUM(J53:J64)</f>
        <v>0</v>
      </c>
    </row>
    <row r="66" spans="1:10" x14ac:dyDescent="0.2">
      <c r="F66" s="133"/>
      <c r="G66" s="133"/>
      <c r="H66" s="133"/>
      <c r="I66" s="133"/>
      <c r="J66" s="189"/>
    </row>
    <row r="67" spans="1:10" x14ac:dyDescent="0.2">
      <c r="F67" s="133"/>
      <c r="G67" s="133"/>
      <c r="H67" s="133"/>
      <c r="I67" s="133"/>
      <c r="J67" s="189"/>
    </row>
    <row r="68" spans="1:10" x14ac:dyDescent="0.2">
      <c r="F68" s="133"/>
      <c r="G68" s="133"/>
      <c r="H68" s="133"/>
      <c r="I68" s="133"/>
      <c r="J68" s="189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9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sheetProtection algorithmName="SHA-512" hashValue="uGWmkYzVAtPqtMUA/Ey46UVKvzOxwOoab5OaIVU0y1GBqk3xLi/qSajrDv/7bAm3s3VeHb1WwHiO5Pr6DZMLoQ==" saltValue="Mof50zJkWv/go9kdHMBDp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hRk/vNPo+YTlb865APz0rBoTLoc6c13M1uFJzeHqXflidHgfjAlNlIr7CYJTnnDD89PO+bxDp0vB1Uj/MCACPg==" saltValue="M8kKhQryoHx7IuoUMNpAe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A1601-8926-47C0-A793-26F09F788269}">
  <sheetPr>
    <outlinePr summaryBelow="0"/>
  </sheetPr>
  <dimension ref="A1:BH5000"/>
  <sheetViews>
    <sheetView workbookViewId="0">
      <pane ySplit="7" topLeftCell="A8" activePane="bottomLeft" state="frozen"/>
      <selection pane="bottomLeft" activeCell="C133" sqref="C133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82</v>
      </c>
      <c r="B1" s="195"/>
      <c r="C1" s="195"/>
      <c r="D1" s="195"/>
      <c r="E1" s="195"/>
      <c r="F1" s="195"/>
      <c r="G1" s="195"/>
      <c r="AG1" t="s">
        <v>83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84</v>
      </c>
    </row>
    <row r="3" spans="1:60" ht="24.95" customHeight="1" x14ac:dyDescent="0.2">
      <c r="A3" s="196" t="s">
        <v>8</v>
      </c>
      <c r="B3" s="49" t="s">
        <v>43</v>
      </c>
      <c r="C3" s="199" t="s">
        <v>44</v>
      </c>
      <c r="D3" s="197"/>
      <c r="E3" s="197"/>
      <c r="F3" s="197"/>
      <c r="G3" s="198"/>
      <c r="AC3" s="174" t="s">
        <v>84</v>
      </c>
      <c r="AG3" t="s">
        <v>85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86</v>
      </c>
    </row>
    <row r="5" spans="1:60" x14ac:dyDescent="0.2">
      <c r="D5" s="10"/>
    </row>
    <row r="6" spans="1:60" ht="38.25" x14ac:dyDescent="0.2">
      <c r="A6" s="206" t="s">
        <v>87</v>
      </c>
      <c r="B6" s="208" t="s">
        <v>88</v>
      </c>
      <c r="C6" s="208" t="s">
        <v>89</v>
      </c>
      <c r="D6" s="207" t="s">
        <v>90</v>
      </c>
      <c r="E6" s="206" t="s">
        <v>91</v>
      </c>
      <c r="F6" s="205" t="s">
        <v>92</v>
      </c>
      <c r="G6" s="206" t="s">
        <v>29</v>
      </c>
      <c r="H6" s="209" t="s">
        <v>30</v>
      </c>
      <c r="I6" s="209" t="s">
        <v>93</v>
      </c>
      <c r="J6" s="209" t="s">
        <v>31</v>
      </c>
      <c r="K6" s="209" t="s">
        <v>94</v>
      </c>
      <c r="L6" s="209" t="s">
        <v>95</v>
      </c>
      <c r="M6" s="209" t="s">
        <v>96</v>
      </c>
      <c r="N6" s="209" t="s">
        <v>97</v>
      </c>
      <c r="O6" s="209" t="s">
        <v>98</v>
      </c>
      <c r="P6" s="209" t="s">
        <v>99</v>
      </c>
      <c r="Q6" s="209" t="s">
        <v>100</v>
      </c>
      <c r="R6" s="209" t="s">
        <v>101</v>
      </c>
      <c r="S6" s="209" t="s">
        <v>102</v>
      </c>
      <c r="T6" s="209" t="s">
        <v>103</v>
      </c>
      <c r="U6" s="209" t="s">
        <v>104</v>
      </c>
      <c r="V6" s="209" t="s">
        <v>105</v>
      </c>
      <c r="W6" s="209" t="s">
        <v>106</v>
      </c>
      <c r="X6" s="209" t="s">
        <v>107</v>
      </c>
      <c r="Y6" s="209" t="s">
        <v>108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109</v>
      </c>
      <c r="B8" s="225" t="s">
        <v>59</v>
      </c>
      <c r="C8" s="249" t="s">
        <v>60</v>
      </c>
      <c r="D8" s="226"/>
      <c r="E8" s="227"/>
      <c r="F8" s="228"/>
      <c r="G8" s="228">
        <f>SUMIF(AG9:AG140,"&lt;&gt;NOR",G9:G140)</f>
        <v>0</v>
      </c>
      <c r="H8" s="228"/>
      <c r="I8" s="228">
        <f>SUM(I9:I140)</f>
        <v>0</v>
      </c>
      <c r="J8" s="228"/>
      <c r="K8" s="228">
        <f>SUM(K9:K140)</f>
        <v>0</v>
      </c>
      <c r="L8" s="228"/>
      <c r="M8" s="228">
        <f>SUM(M9:M140)</f>
        <v>0</v>
      </c>
      <c r="N8" s="227"/>
      <c r="O8" s="227">
        <f>SUM(O9:O140)</f>
        <v>0.65</v>
      </c>
      <c r="P8" s="227"/>
      <c r="Q8" s="227">
        <f>SUM(Q9:Q140)</f>
        <v>0</v>
      </c>
      <c r="R8" s="228"/>
      <c r="S8" s="228"/>
      <c r="T8" s="229"/>
      <c r="U8" s="223"/>
      <c r="V8" s="223">
        <f>SUM(V9:V140)</f>
        <v>40</v>
      </c>
      <c r="W8" s="223"/>
      <c r="X8" s="223"/>
      <c r="Y8" s="223"/>
      <c r="AG8" t="s">
        <v>110</v>
      </c>
    </row>
    <row r="9" spans="1:60" outlineLevel="1" x14ac:dyDescent="0.2">
      <c r="A9" s="231">
        <v>1</v>
      </c>
      <c r="B9" s="232" t="s">
        <v>111</v>
      </c>
      <c r="C9" s="250" t="s">
        <v>112</v>
      </c>
      <c r="D9" s="233" t="s">
        <v>113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15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114</v>
      </c>
      <c r="T9" s="237" t="s">
        <v>115</v>
      </c>
      <c r="U9" s="220">
        <v>0</v>
      </c>
      <c r="V9" s="220">
        <f>ROUND(E9*U9,2)</f>
        <v>0</v>
      </c>
      <c r="W9" s="220"/>
      <c r="X9" s="220" t="s">
        <v>116</v>
      </c>
      <c r="Y9" s="220" t="s">
        <v>117</v>
      </c>
      <c r="Z9" s="210"/>
      <c r="AA9" s="210"/>
      <c r="AB9" s="210"/>
      <c r="AC9" s="210"/>
      <c r="AD9" s="210"/>
      <c r="AE9" s="210"/>
      <c r="AF9" s="210"/>
      <c r="AG9" s="210" t="s">
        <v>118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1" t="s">
        <v>119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1">
        <v>2</v>
      </c>
      <c r="B11" s="232" t="s">
        <v>121</v>
      </c>
      <c r="C11" s="250" t="s">
        <v>122</v>
      </c>
      <c r="D11" s="233" t="s">
        <v>113</v>
      </c>
      <c r="E11" s="234">
        <v>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15</v>
      </c>
      <c r="M11" s="236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6"/>
      <c r="S11" s="236" t="s">
        <v>114</v>
      </c>
      <c r="T11" s="237" t="s">
        <v>115</v>
      </c>
      <c r="U11" s="220">
        <v>0</v>
      </c>
      <c r="V11" s="220">
        <f>ROUND(E11*U11,2)</f>
        <v>0</v>
      </c>
      <c r="W11" s="220"/>
      <c r="X11" s="220" t="s">
        <v>116</v>
      </c>
      <c r="Y11" s="220" t="s">
        <v>117</v>
      </c>
      <c r="Z11" s="210"/>
      <c r="AA11" s="210"/>
      <c r="AB11" s="210"/>
      <c r="AC11" s="210"/>
      <c r="AD11" s="210"/>
      <c r="AE11" s="210"/>
      <c r="AF11" s="210"/>
      <c r="AG11" s="210" t="s">
        <v>118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17"/>
      <c r="B12" s="218"/>
      <c r="C12" s="251" t="s">
        <v>119</v>
      </c>
      <c r="D12" s="238"/>
      <c r="E12" s="238"/>
      <c r="F12" s="238"/>
      <c r="G12" s="238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120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1">
        <v>3</v>
      </c>
      <c r="B13" s="232" t="s">
        <v>123</v>
      </c>
      <c r="C13" s="250" t="s">
        <v>124</v>
      </c>
      <c r="D13" s="233" t="s">
        <v>113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15</v>
      </c>
      <c r="M13" s="236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6"/>
      <c r="S13" s="236" t="s">
        <v>114</v>
      </c>
      <c r="T13" s="237" t="s">
        <v>115</v>
      </c>
      <c r="U13" s="220">
        <v>0</v>
      </c>
      <c r="V13" s="220">
        <f>ROUND(E13*U13,2)</f>
        <v>0</v>
      </c>
      <c r="W13" s="220"/>
      <c r="X13" s="220" t="s">
        <v>116</v>
      </c>
      <c r="Y13" s="220" t="s">
        <v>117</v>
      </c>
      <c r="Z13" s="210"/>
      <c r="AA13" s="210"/>
      <c r="AB13" s="210"/>
      <c r="AC13" s="210"/>
      <c r="AD13" s="210"/>
      <c r="AE13" s="210"/>
      <c r="AF13" s="210"/>
      <c r="AG13" s="210" t="s">
        <v>118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1" t="s">
        <v>119</v>
      </c>
      <c r="D14" s="238"/>
      <c r="E14" s="238"/>
      <c r="F14" s="238"/>
      <c r="G14" s="238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1">
        <v>4</v>
      </c>
      <c r="B15" s="232" t="s">
        <v>125</v>
      </c>
      <c r="C15" s="250" t="s">
        <v>126</v>
      </c>
      <c r="D15" s="233" t="s">
        <v>113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15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114</v>
      </c>
      <c r="T15" s="237" t="s">
        <v>115</v>
      </c>
      <c r="U15" s="220">
        <v>0</v>
      </c>
      <c r="V15" s="220">
        <f>ROUND(E15*U15,2)</f>
        <v>0</v>
      </c>
      <c r="W15" s="220"/>
      <c r="X15" s="220" t="s">
        <v>116</v>
      </c>
      <c r="Y15" s="220" t="s">
        <v>117</v>
      </c>
      <c r="Z15" s="210"/>
      <c r="AA15" s="210"/>
      <c r="AB15" s="210"/>
      <c r="AC15" s="210"/>
      <c r="AD15" s="210"/>
      <c r="AE15" s="210"/>
      <c r="AF15" s="210"/>
      <c r="AG15" s="210" t="s">
        <v>118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51" t="s">
        <v>119</v>
      </c>
      <c r="D16" s="238"/>
      <c r="E16" s="238"/>
      <c r="F16" s="238"/>
      <c r="G16" s="238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120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1">
        <v>5</v>
      </c>
      <c r="B17" s="232" t="s">
        <v>127</v>
      </c>
      <c r="C17" s="250" t="s">
        <v>128</v>
      </c>
      <c r="D17" s="233" t="s">
        <v>113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15</v>
      </c>
      <c r="M17" s="236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6"/>
      <c r="S17" s="236" t="s">
        <v>114</v>
      </c>
      <c r="T17" s="237" t="s">
        <v>115</v>
      </c>
      <c r="U17" s="220">
        <v>0</v>
      </c>
      <c r="V17" s="220">
        <f>ROUND(E17*U17,2)</f>
        <v>0</v>
      </c>
      <c r="W17" s="220"/>
      <c r="X17" s="220" t="s">
        <v>116</v>
      </c>
      <c r="Y17" s="220" t="s">
        <v>117</v>
      </c>
      <c r="Z17" s="210"/>
      <c r="AA17" s="210"/>
      <c r="AB17" s="210"/>
      <c r="AC17" s="210"/>
      <c r="AD17" s="210"/>
      <c r="AE17" s="210"/>
      <c r="AF17" s="210"/>
      <c r="AG17" s="210" t="s">
        <v>118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51" t="s">
        <v>119</v>
      </c>
      <c r="D18" s="238"/>
      <c r="E18" s="238"/>
      <c r="F18" s="238"/>
      <c r="G18" s="238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1">
        <v>6</v>
      </c>
      <c r="B19" s="232" t="s">
        <v>129</v>
      </c>
      <c r="C19" s="250" t="s">
        <v>130</v>
      </c>
      <c r="D19" s="233" t="s">
        <v>113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15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114</v>
      </c>
      <c r="T19" s="237" t="s">
        <v>115</v>
      </c>
      <c r="U19" s="220">
        <v>0</v>
      </c>
      <c r="V19" s="220">
        <f>ROUND(E19*U19,2)</f>
        <v>0</v>
      </c>
      <c r="W19" s="220"/>
      <c r="X19" s="220" t="s">
        <v>116</v>
      </c>
      <c r="Y19" s="220" t="s">
        <v>117</v>
      </c>
      <c r="Z19" s="210"/>
      <c r="AA19" s="210"/>
      <c r="AB19" s="210"/>
      <c r="AC19" s="210"/>
      <c r="AD19" s="210"/>
      <c r="AE19" s="210"/>
      <c r="AF19" s="210"/>
      <c r="AG19" s="210" t="s">
        <v>118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51" t="s">
        <v>119</v>
      </c>
      <c r="D20" s="238"/>
      <c r="E20" s="238"/>
      <c r="F20" s="238"/>
      <c r="G20" s="238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1">
        <v>7</v>
      </c>
      <c r="B21" s="232" t="s">
        <v>131</v>
      </c>
      <c r="C21" s="250" t="s">
        <v>132</v>
      </c>
      <c r="D21" s="233" t="s">
        <v>113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15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114</v>
      </c>
      <c r="T21" s="237" t="s">
        <v>115</v>
      </c>
      <c r="U21" s="220">
        <v>0</v>
      </c>
      <c r="V21" s="220">
        <f>ROUND(E21*U21,2)</f>
        <v>0</v>
      </c>
      <c r="W21" s="220"/>
      <c r="X21" s="220" t="s">
        <v>116</v>
      </c>
      <c r="Y21" s="220" t="s">
        <v>117</v>
      </c>
      <c r="Z21" s="210"/>
      <c r="AA21" s="210"/>
      <c r="AB21" s="210"/>
      <c r="AC21" s="210"/>
      <c r="AD21" s="210"/>
      <c r="AE21" s="210"/>
      <c r="AF21" s="210"/>
      <c r="AG21" s="210" t="s">
        <v>118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51" t="s">
        <v>119</v>
      </c>
      <c r="D22" s="238"/>
      <c r="E22" s="238"/>
      <c r="F22" s="238"/>
      <c r="G22" s="238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1">
        <v>8</v>
      </c>
      <c r="B23" s="232" t="s">
        <v>133</v>
      </c>
      <c r="C23" s="250" t="s">
        <v>134</v>
      </c>
      <c r="D23" s="233" t="s">
        <v>113</v>
      </c>
      <c r="E23" s="234">
        <v>1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15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/>
      <c r="S23" s="236" t="s">
        <v>114</v>
      </c>
      <c r="T23" s="237" t="s">
        <v>115</v>
      </c>
      <c r="U23" s="220">
        <v>0</v>
      </c>
      <c r="V23" s="220">
        <f>ROUND(E23*U23,2)</f>
        <v>0</v>
      </c>
      <c r="W23" s="220"/>
      <c r="X23" s="220" t="s">
        <v>116</v>
      </c>
      <c r="Y23" s="220" t="s">
        <v>117</v>
      </c>
      <c r="Z23" s="210"/>
      <c r="AA23" s="210"/>
      <c r="AB23" s="210"/>
      <c r="AC23" s="210"/>
      <c r="AD23" s="210"/>
      <c r="AE23" s="210"/>
      <c r="AF23" s="210"/>
      <c r="AG23" s="210" t="s">
        <v>118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51" t="s">
        <v>119</v>
      </c>
      <c r="D24" s="238"/>
      <c r="E24" s="238"/>
      <c r="F24" s="238"/>
      <c r="G24" s="238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9</v>
      </c>
      <c r="B25" s="232" t="s">
        <v>135</v>
      </c>
      <c r="C25" s="250" t="s">
        <v>136</v>
      </c>
      <c r="D25" s="233" t="s">
        <v>113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15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114</v>
      </c>
      <c r="T25" s="237" t="s">
        <v>115</v>
      </c>
      <c r="U25" s="220">
        <v>0</v>
      </c>
      <c r="V25" s="220">
        <f>ROUND(E25*U25,2)</f>
        <v>0</v>
      </c>
      <c r="W25" s="220"/>
      <c r="X25" s="220" t="s">
        <v>116</v>
      </c>
      <c r="Y25" s="220" t="s">
        <v>117</v>
      </c>
      <c r="Z25" s="210"/>
      <c r="AA25" s="210"/>
      <c r="AB25" s="210"/>
      <c r="AC25" s="210"/>
      <c r="AD25" s="210"/>
      <c r="AE25" s="210"/>
      <c r="AF25" s="210"/>
      <c r="AG25" s="210" t="s">
        <v>118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1" t="s">
        <v>119</v>
      </c>
      <c r="D26" s="238"/>
      <c r="E26" s="238"/>
      <c r="F26" s="238"/>
      <c r="G26" s="238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120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1">
        <v>10</v>
      </c>
      <c r="B27" s="232" t="s">
        <v>137</v>
      </c>
      <c r="C27" s="250" t="s">
        <v>138</v>
      </c>
      <c r="D27" s="233" t="s">
        <v>113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15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114</v>
      </c>
      <c r="T27" s="237" t="s">
        <v>115</v>
      </c>
      <c r="U27" s="220">
        <v>0</v>
      </c>
      <c r="V27" s="220">
        <f>ROUND(E27*U27,2)</f>
        <v>0</v>
      </c>
      <c r="W27" s="220"/>
      <c r="X27" s="220" t="s">
        <v>116</v>
      </c>
      <c r="Y27" s="220" t="s">
        <v>117</v>
      </c>
      <c r="Z27" s="210"/>
      <c r="AA27" s="210"/>
      <c r="AB27" s="210"/>
      <c r="AC27" s="210"/>
      <c r="AD27" s="210"/>
      <c r="AE27" s="210"/>
      <c r="AF27" s="210"/>
      <c r="AG27" s="210" t="s">
        <v>118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51" t="s">
        <v>119</v>
      </c>
      <c r="D28" s="238"/>
      <c r="E28" s="238"/>
      <c r="F28" s="238"/>
      <c r="G28" s="238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120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1">
        <v>11</v>
      </c>
      <c r="B29" s="232" t="s">
        <v>139</v>
      </c>
      <c r="C29" s="250" t="s">
        <v>140</v>
      </c>
      <c r="D29" s="233" t="s">
        <v>113</v>
      </c>
      <c r="E29" s="234">
        <v>1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15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/>
      <c r="S29" s="236" t="s">
        <v>114</v>
      </c>
      <c r="T29" s="237" t="s">
        <v>115</v>
      </c>
      <c r="U29" s="220">
        <v>0</v>
      </c>
      <c r="V29" s="220">
        <f>ROUND(E29*U29,2)</f>
        <v>0</v>
      </c>
      <c r="W29" s="220"/>
      <c r="X29" s="220" t="s">
        <v>116</v>
      </c>
      <c r="Y29" s="220" t="s">
        <v>117</v>
      </c>
      <c r="Z29" s="210"/>
      <c r="AA29" s="210"/>
      <c r="AB29" s="210"/>
      <c r="AC29" s="210"/>
      <c r="AD29" s="210"/>
      <c r="AE29" s="210"/>
      <c r="AF29" s="210"/>
      <c r="AG29" s="210" t="s">
        <v>118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17"/>
      <c r="B30" s="218"/>
      <c r="C30" s="251" t="s">
        <v>119</v>
      </c>
      <c r="D30" s="238"/>
      <c r="E30" s="238"/>
      <c r="F30" s="238"/>
      <c r="G30" s="238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1">
        <v>12</v>
      </c>
      <c r="B31" s="232" t="s">
        <v>141</v>
      </c>
      <c r="C31" s="250" t="s">
        <v>142</v>
      </c>
      <c r="D31" s="233" t="s">
        <v>113</v>
      </c>
      <c r="E31" s="234">
        <v>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15</v>
      </c>
      <c r="M31" s="236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6"/>
      <c r="S31" s="236" t="s">
        <v>114</v>
      </c>
      <c r="T31" s="237" t="s">
        <v>115</v>
      </c>
      <c r="U31" s="220">
        <v>0</v>
      </c>
      <c r="V31" s="220">
        <f>ROUND(E31*U31,2)</f>
        <v>0</v>
      </c>
      <c r="W31" s="220"/>
      <c r="X31" s="220" t="s">
        <v>116</v>
      </c>
      <c r="Y31" s="220" t="s">
        <v>117</v>
      </c>
      <c r="Z31" s="210"/>
      <c r="AA31" s="210"/>
      <c r="AB31" s="210"/>
      <c r="AC31" s="210"/>
      <c r="AD31" s="210"/>
      <c r="AE31" s="210"/>
      <c r="AF31" s="210"/>
      <c r="AG31" s="210" t="s">
        <v>118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51" t="s">
        <v>119</v>
      </c>
      <c r="D32" s="238"/>
      <c r="E32" s="238"/>
      <c r="F32" s="238"/>
      <c r="G32" s="238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120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1">
        <v>13</v>
      </c>
      <c r="B33" s="232" t="s">
        <v>143</v>
      </c>
      <c r="C33" s="250" t="s">
        <v>144</v>
      </c>
      <c r="D33" s="233" t="s">
        <v>113</v>
      </c>
      <c r="E33" s="234">
        <v>1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15</v>
      </c>
      <c r="M33" s="236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6"/>
      <c r="S33" s="236" t="s">
        <v>114</v>
      </c>
      <c r="T33" s="237" t="s">
        <v>115</v>
      </c>
      <c r="U33" s="220">
        <v>0</v>
      </c>
      <c r="V33" s="220">
        <f>ROUND(E33*U33,2)</f>
        <v>0</v>
      </c>
      <c r="W33" s="220"/>
      <c r="X33" s="220" t="s">
        <v>116</v>
      </c>
      <c r="Y33" s="220" t="s">
        <v>117</v>
      </c>
      <c r="Z33" s="210"/>
      <c r="AA33" s="210"/>
      <c r="AB33" s="210"/>
      <c r="AC33" s="210"/>
      <c r="AD33" s="210"/>
      <c r="AE33" s="210"/>
      <c r="AF33" s="210"/>
      <c r="AG33" s="210" t="s">
        <v>118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17"/>
      <c r="B34" s="218"/>
      <c r="C34" s="251" t="s">
        <v>119</v>
      </c>
      <c r="D34" s="238"/>
      <c r="E34" s="238"/>
      <c r="F34" s="238"/>
      <c r="G34" s="238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120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1">
        <v>14</v>
      </c>
      <c r="B35" s="232" t="s">
        <v>145</v>
      </c>
      <c r="C35" s="250" t="s">
        <v>146</v>
      </c>
      <c r="D35" s="233" t="s">
        <v>113</v>
      </c>
      <c r="E35" s="234">
        <v>1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15</v>
      </c>
      <c r="M35" s="236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6"/>
      <c r="S35" s="236" t="s">
        <v>114</v>
      </c>
      <c r="T35" s="237" t="s">
        <v>115</v>
      </c>
      <c r="U35" s="220">
        <v>0</v>
      </c>
      <c r="V35" s="220">
        <f>ROUND(E35*U35,2)</f>
        <v>0</v>
      </c>
      <c r="W35" s="220"/>
      <c r="X35" s="220" t="s">
        <v>116</v>
      </c>
      <c r="Y35" s="220" t="s">
        <v>117</v>
      </c>
      <c r="Z35" s="210"/>
      <c r="AA35" s="210"/>
      <c r="AB35" s="210"/>
      <c r="AC35" s="210"/>
      <c r="AD35" s="210"/>
      <c r="AE35" s="210"/>
      <c r="AF35" s="210"/>
      <c r="AG35" s="210" t="s">
        <v>118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51" t="s">
        <v>119</v>
      </c>
      <c r="D36" s="238"/>
      <c r="E36" s="238"/>
      <c r="F36" s="238"/>
      <c r="G36" s="238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120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1">
        <v>15</v>
      </c>
      <c r="B37" s="232" t="s">
        <v>147</v>
      </c>
      <c r="C37" s="250" t="s">
        <v>148</v>
      </c>
      <c r="D37" s="233" t="s">
        <v>113</v>
      </c>
      <c r="E37" s="234">
        <v>1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15</v>
      </c>
      <c r="M37" s="236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6"/>
      <c r="S37" s="236" t="s">
        <v>114</v>
      </c>
      <c r="T37" s="237" t="s">
        <v>115</v>
      </c>
      <c r="U37" s="220">
        <v>0</v>
      </c>
      <c r="V37" s="220">
        <f>ROUND(E37*U37,2)</f>
        <v>0</v>
      </c>
      <c r="W37" s="220"/>
      <c r="X37" s="220" t="s">
        <v>116</v>
      </c>
      <c r="Y37" s="220" t="s">
        <v>117</v>
      </c>
      <c r="Z37" s="210"/>
      <c r="AA37" s="210"/>
      <c r="AB37" s="210"/>
      <c r="AC37" s="210"/>
      <c r="AD37" s="210"/>
      <c r="AE37" s="210"/>
      <c r="AF37" s="210"/>
      <c r="AG37" s="210" t="s">
        <v>118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51" t="s">
        <v>119</v>
      </c>
      <c r="D38" s="238"/>
      <c r="E38" s="238"/>
      <c r="F38" s="238"/>
      <c r="G38" s="238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1">
        <v>16</v>
      </c>
      <c r="B39" s="232" t="s">
        <v>149</v>
      </c>
      <c r="C39" s="250" t="s">
        <v>150</v>
      </c>
      <c r="D39" s="233" t="s">
        <v>113</v>
      </c>
      <c r="E39" s="234">
        <v>1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15</v>
      </c>
      <c r="M39" s="236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6"/>
      <c r="S39" s="236" t="s">
        <v>114</v>
      </c>
      <c r="T39" s="237" t="s">
        <v>115</v>
      </c>
      <c r="U39" s="220">
        <v>0</v>
      </c>
      <c r="V39" s="220">
        <f>ROUND(E39*U39,2)</f>
        <v>0</v>
      </c>
      <c r="W39" s="220"/>
      <c r="X39" s="220" t="s">
        <v>116</v>
      </c>
      <c r="Y39" s="220" t="s">
        <v>117</v>
      </c>
      <c r="Z39" s="210"/>
      <c r="AA39" s="210"/>
      <c r="AB39" s="210"/>
      <c r="AC39" s="210"/>
      <c r="AD39" s="210"/>
      <c r="AE39" s="210"/>
      <c r="AF39" s="210"/>
      <c r="AG39" s="210" t="s">
        <v>118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51" t="s">
        <v>119</v>
      </c>
      <c r="D40" s="238"/>
      <c r="E40" s="238"/>
      <c r="F40" s="238"/>
      <c r="G40" s="238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120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1">
        <v>17</v>
      </c>
      <c r="B41" s="232" t="s">
        <v>151</v>
      </c>
      <c r="C41" s="250" t="s">
        <v>152</v>
      </c>
      <c r="D41" s="233" t="s">
        <v>113</v>
      </c>
      <c r="E41" s="234">
        <v>1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15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/>
      <c r="S41" s="236" t="s">
        <v>114</v>
      </c>
      <c r="T41" s="237" t="s">
        <v>115</v>
      </c>
      <c r="U41" s="220">
        <v>0</v>
      </c>
      <c r="V41" s="220">
        <f>ROUND(E41*U41,2)</f>
        <v>0</v>
      </c>
      <c r="W41" s="220"/>
      <c r="X41" s="220" t="s">
        <v>116</v>
      </c>
      <c r="Y41" s="220" t="s">
        <v>117</v>
      </c>
      <c r="Z41" s="210"/>
      <c r="AA41" s="210"/>
      <c r="AB41" s="210"/>
      <c r="AC41" s="210"/>
      <c r="AD41" s="210"/>
      <c r="AE41" s="210"/>
      <c r="AF41" s="210"/>
      <c r="AG41" s="210" t="s">
        <v>118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51" t="s">
        <v>119</v>
      </c>
      <c r="D42" s="238"/>
      <c r="E42" s="238"/>
      <c r="F42" s="238"/>
      <c r="G42" s="238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120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1">
        <v>18</v>
      </c>
      <c r="B43" s="232" t="s">
        <v>153</v>
      </c>
      <c r="C43" s="250" t="s">
        <v>154</v>
      </c>
      <c r="D43" s="233" t="s">
        <v>113</v>
      </c>
      <c r="E43" s="234">
        <v>1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15</v>
      </c>
      <c r="M43" s="236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6"/>
      <c r="S43" s="236" t="s">
        <v>114</v>
      </c>
      <c r="T43" s="237" t="s">
        <v>115</v>
      </c>
      <c r="U43" s="220">
        <v>0</v>
      </c>
      <c r="V43" s="220">
        <f>ROUND(E43*U43,2)</f>
        <v>0</v>
      </c>
      <c r="W43" s="220"/>
      <c r="X43" s="220" t="s">
        <v>116</v>
      </c>
      <c r="Y43" s="220" t="s">
        <v>117</v>
      </c>
      <c r="Z43" s="210"/>
      <c r="AA43" s="210"/>
      <c r="AB43" s="210"/>
      <c r="AC43" s="210"/>
      <c r="AD43" s="210"/>
      <c r="AE43" s="210"/>
      <c r="AF43" s="210"/>
      <c r="AG43" s="210" t="s">
        <v>118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17"/>
      <c r="B44" s="218"/>
      <c r="C44" s="251" t="s">
        <v>119</v>
      </c>
      <c r="D44" s="238"/>
      <c r="E44" s="238"/>
      <c r="F44" s="238"/>
      <c r="G44" s="238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120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1">
        <v>19</v>
      </c>
      <c r="B45" s="232" t="s">
        <v>155</v>
      </c>
      <c r="C45" s="250" t="s">
        <v>156</v>
      </c>
      <c r="D45" s="233" t="s">
        <v>113</v>
      </c>
      <c r="E45" s="234">
        <v>1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15</v>
      </c>
      <c r="M45" s="236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6"/>
      <c r="S45" s="236" t="s">
        <v>114</v>
      </c>
      <c r="T45" s="237" t="s">
        <v>115</v>
      </c>
      <c r="U45" s="220">
        <v>0</v>
      </c>
      <c r="V45" s="220">
        <f>ROUND(E45*U45,2)</f>
        <v>0</v>
      </c>
      <c r="W45" s="220"/>
      <c r="X45" s="220" t="s">
        <v>116</v>
      </c>
      <c r="Y45" s="220" t="s">
        <v>117</v>
      </c>
      <c r="Z45" s="210"/>
      <c r="AA45" s="210"/>
      <c r="AB45" s="210"/>
      <c r="AC45" s="210"/>
      <c r="AD45" s="210"/>
      <c r="AE45" s="210"/>
      <c r="AF45" s="210"/>
      <c r="AG45" s="210" t="s">
        <v>118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17"/>
      <c r="B46" s="218"/>
      <c r="C46" s="251" t="s">
        <v>119</v>
      </c>
      <c r="D46" s="238"/>
      <c r="E46" s="238"/>
      <c r="F46" s="238"/>
      <c r="G46" s="238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120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1">
        <v>20</v>
      </c>
      <c r="B47" s="232" t="s">
        <v>157</v>
      </c>
      <c r="C47" s="250" t="s">
        <v>158</v>
      </c>
      <c r="D47" s="233" t="s">
        <v>113</v>
      </c>
      <c r="E47" s="234">
        <v>1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15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/>
      <c r="S47" s="236" t="s">
        <v>114</v>
      </c>
      <c r="T47" s="237" t="s">
        <v>115</v>
      </c>
      <c r="U47" s="220">
        <v>0</v>
      </c>
      <c r="V47" s="220">
        <f>ROUND(E47*U47,2)</f>
        <v>0</v>
      </c>
      <c r="W47" s="220"/>
      <c r="X47" s="220" t="s">
        <v>116</v>
      </c>
      <c r="Y47" s="220" t="s">
        <v>117</v>
      </c>
      <c r="Z47" s="210"/>
      <c r="AA47" s="210"/>
      <c r="AB47" s="210"/>
      <c r="AC47" s="210"/>
      <c r="AD47" s="210"/>
      <c r="AE47" s="210"/>
      <c r="AF47" s="210"/>
      <c r="AG47" s="210" t="s">
        <v>118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51" t="s">
        <v>119</v>
      </c>
      <c r="D48" s="238"/>
      <c r="E48" s="238"/>
      <c r="F48" s="238"/>
      <c r="G48" s="238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1">
        <v>21</v>
      </c>
      <c r="B49" s="232" t="s">
        <v>159</v>
      </c>
      <c r="C49" s="250" t="s">
        <v>160</v>
      </c>
      <c r="D49" s="233" t="s">
        <v>113</v>
      </c>
      <c r="E49" s="234">
        <v>1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15</v>
      </c>
      <c r="M49" s="236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6"/>
      <c r="S49" s="236" t="s">
        <v>114</v>
      </c>
      <c r="T49" s="237" t="s">
        <v>115</v>
      </c>
      <c r="U49" s="220">
        <v>0</v>
      </c>
      <c r="V49" s="220">
        <f>ROUND(E49*U49,2)</f>
        <v>0</v>
      </c>
      <c r="W49" s="220"/>
      <c r="X49" s="220" t="s">
        <v>116</v>
      </c>
      <c r="Y49" s="220" t="s">
        <v>117</v>
      </c>
      <c r="Z49" s="210"/>
      <c r="AA49" s="210"/>
      <c r="AB49" s="210"/>
      <c r="AC49" s="210"/>
      <c r="AD49" s="210"/>
      <c r="AE49" s="210"/>
      <c r="AF49" s="210"/>
      <c r="AG49" s="210" t="s">
        <v>118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51" t="s">
        <v>119</v>
      </c>
      <c r="D50" s="238"/>
      <c r="E50" s="238"/>
      <c r="F50" s="238"/>
      <c r="G50" s="238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120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1">
        <v>22</v>
      </c>
      <c r="B51" s="232" t="s">
        <v>161</v>
      </c>
      <c r="C51" s="250" t="s">
        <v>162</v>
      </c>
      <c r="D51" s="233" t="s">
        <v>113</v>
      </c>
      <c r="E51" s="234">
        <v>1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15</v>
      </c>
      <c r="M51" s="236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6"/>
      <c r="S51" s="236" t="s">
        <v>114</v>
      </c>
      <c r="T51" s="237" t="s">
        <v>115</v>
      </c>
      <c r="U51" s="220">
        <v>0</v>
      </c>
      <c r="V51" s="220">
        <f>ROUND(E51*U51,2)</f>
        <v>0</v>
      </c>
      <c r="W51" s="220"/>
      <c r="X51" s="220" t="s">
        <v>116</v>
      </c>
      <c r="Y51" s="220" t="s">
        <v>117</v>
      </c>
      <c r="Z51" s="210"/>
      <c r="AA51" s="210"/>
      <c r="AB51" s="210"/>
      <c r="AC51" s="210"/>
      <c r="AD51" s="210"/>
      <c r="AE51" s="210"/>
      <c r="AF51" s="210"/>
      <c r="AG51" s="210" t="s">
        <v>118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51" t="s">
        <v>119</v>
      </c>
      <c r="D52" s="238"/>
      <c r="E52" s="238"/>
      <c r="F52" s="238"/>
      <c r="G52" s="238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120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31">
        <v>23</v>
      </c>
      <c r="B53" s="232" t="s">
        <v>163</v>
      </c>
      <c r="C53" s="250" t="s">
        <v>164</v>
      </c>
      <c r="D53" s="233" t="s">
        <v>113</v>
      </c>
      <c r="E53" s="234">
        <v>1</v>
      </c>
      <c r="F53" s="235"/>
      <c r="G53" s="236">
        <f>ROUND(E53*F53,2)</f>
        <v>0</v>
      </c>
      <c r="H53" s="235"/>
      <c r="I53" s="236">
        <f>ROUND(E53*H53,2)</f>
        <v>0</v>
      </c>
      <c r="J53" s="235"/>
      <c r="K53" s="236">
        <f>ROUND(E53*J53,2)</f>
        <v>0</v>
      </c>
      <c r="L53" s="236">
        <v>15</v>
      </c>
      <c r="M53" s="236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6"/>
      <c r="S53" s="236" t="s">
        <v>114</v>
      </c>
      <c r="T53" s="237" t="s">
        <v>115</v>
      </c>
      <c r="U53" s="220">
        <v>0</v>
      </c>
      <c r="V53" s="220">
        <f>ROUND(E53*U53,2)</f>
        <v>0</v>
      </c>
      <c r="W53" s="220"/>
      <c r="X53" s="220" t="s">
        <v>116</v>
      </c>
      <c r="Y53" s="220" t="s">
        <v>117</v>
      </c>
      <c r="Z53" s="210"/>
      <c r="AA53" s="210"/>
      <c r="AB53" s="210"/>
      <c r="AC53" s="210"/>
      <c r="AD53" s="210"/>
      <c r="AE53" s="210"/>
      <c r="AF53" s="210"/>
      <c r="AG53" s="210" t="s">
        <v>118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17"/>
      <c r="B54" s="218"/>
      <c r="C54" s="251" t="s">
        <v>119</v>
      </c>
      <c r="D54" s="238"/>
      <c r="E54" s="238"/>
      <c r="F54" s="238"/>
      <c r="G54" s="238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120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31">
        <v>24</v>
      </c>
      <c r="B55" s="232" t="s">
        <v>165</v>
      </c>
      <c r="C55" s="250" t="s">
        <v>166</v>
      </c>
      <c r="D55" s="233" t="s">
        <v>113</v>
      </c>
      <c r="E55" s="234">
        <v>1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15</v>
      </c>
      <c r="M55" s="236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6"/>
      <c r="S55" s="236" t="s">
        <v>114</v>
      </c>
      <c r="T55" s="237" t="s">
        <v>115</v>
      </c>
      <c r="U55" s="220">
        <v>0</v>
      </c>
      <c r="V55" s="220">
        <f>ROUND(E55*U55,2)</f>
        <v>0</v>
      </c>
      <c r="W55" s="220"/>
      <c r="X55" s="220" t="s">
        <v>116</v>
      </c>
      <c r="Y55" s="220" t="s">
        <v>117</v>
      </c>
      <c r="Z55" s="210"/>
      <c r="AA55" s="210"/>
      <c r="AB55" s="210"/>
      <c r="AC55" s="210"/>
      <c r="AD55" s="210"/>
      <c r="AE55" s="210"/>
      <c r="AF55" s="210"/>
      <c r="AG55" s="210" t="s">
        <v>118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17"/>
      <c r="B56" s="218"/>
      <c r="C56" s="251" t="s">
        <v>119</v>
      </c>
      <c r="D56" s="238"/>
      <c r="E56" s="238"/>
      <c r="F56" s="238"/>
      <c r="G56" s="238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120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31">
        <v>25</v>
      </c>
      <c r="B57" s="232" t="s">
        <v>167</v>
      </c>
      <c r="C57" s="250" t="s">
        <v>168</v>
      </c>
      <c r="D57" s="233" t="s">
        <v>113</v>
      </c>
      <c r="E57" s="234">
        <v>1</v>
      </c>
      <c r="F57" s="235"/>
      <c r="G57" s="236">
        <f>ROUND(E57*F57,2)</f>
        <v>0</v>
      </c>
      <c r="H57" s="235"/>
      <c r="I57" s="236">
        <f>ROUND(E57*H57,2)</f>
        <v>0</v>
      </c>
      <c r="J57" s="235"/>
      <c r="K57" s="236">
        <f>ROUND(E57*J57,2)</f>
        <v>0</v>
      </c>
      <c r="L57" s="236">
        <v>15</v>
      </c>
      <c r="M57" s="236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6"/>
      <c r="S57" s="236" t="s">
        <v>114</v>
      </c>
      <c r="T57" s="237" t="s">
        <v>115</v>
      </c>
      <c r="U57" s="220">
        <v>0</v>
      </c>
      <c r="V57" s="220">
        <f>ROUND(E57*U57,2)</f>
        <v>0</v>
      </c>
      <c r="W57" s="220"/>
      <c r="X57" s="220" t="s">
        <v>116</v>
      </c>
      <c r="Y57" s="220" t="s">
        <v>117</v>
      </c>
      <c r="Z57" s="210"/>
      <c r="AA57" s="210"/>
      <c r="AB57" s="210"/>
      <c r="AC57" s="210"/>
      <c r="AD57" s="210"/>
      <c r="AE57" s="210"/>
      <c r="AF57" s="210"/>
      <c r="AG57" s="210" t="s">
        <v>118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17"/>
      <c r="B58" s="218"/>
      <c r="C58" s="251" t="s">
        <v>119</v>
      </c>
      <c r="D58" s="238"/>
      <c r="E58" s="238"/>
      <c r="F58" s="238"/>
      <c r="G58" s="238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120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1">
        <v>26</v>
      </c>
      <c r="B59" s="232" t="s">
        <v>169</v>
      </c>
      <c r="C59" s="250" t="s">
        <v>170</v>
      </c>
      <c r="D59" s="233" t="s">
        <v>113</v>
      </c>
      <c r="E59" s="234">
        <v>1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15</v>
      </c>
      <c r="M59" s="236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6"/>
      <c r="S59" s="236" t="s">
        <v>114</v>
      </c>
      <c r="T59" s="237" t="s">
        <v>115</v>
      </c>
      <c r="U59" s="220">
        <v>0</v>
      </c>
      <c r="V59" s="220">
        <f>ROUND(E59*U59,2)</f>
        <v>0</v>
      </c>
      <c r="W59" s="220"/>
      <c r="X59" s="220" t="s">
        <v>116</v>
      </c>
      <c r="Y59" s="220" t="s">
        <v>117</v>
      </c>
      <c r="Z59" s="210"/>
      <c r="AA59" s="210"/>
      <c r="AB59" s="210"/>
      <c r="AC59" s="210"/>
      <c r="AD59" s="210"/>
      <c r="AE59" s="210"/>
      <c r="AF59" s="210"/>
      <c r="AG59" s="210" t="s">
        <v>118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51" t="s">
        <v>119</v>
      </c>
      <c r="D60" s="238"/>
      <c r="E60" s="238"/>
      <c r="F60" s="238"/>
      <c r="G60" s="238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120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1">
        <v>27</v>
      </c>
      <c r="B61" s="232" t="s">
        <v>171</v>
      </c>
      <c r="C61" s="250" t="s">
        <v>172</v>
      </c>
      <c r="D61" s="233" t="s">
        <v>113</v>
      </c>
      <c r="E61" s="234">
        <v>1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15</v>
      </c>
      <c r="M61" s="236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6"/>
      <c r="S61" s="236" t="s">
        <v>114</v>
      </c>
      <c r="T61" s="237" t="s">
        <v>115</v>
      </c>
      <c r="U61" s="220">
        <v>0</v>
      </c>
      <c r="V61" s="220">
        <f>ROUND(E61*U61,2)</f>
        <v>0</v>
      </c>
      <c r="W61" s="220"/>
      <c r="X61" s="220" t="s">
        <v>116</v>
      </c>
      <c r="Y61" s="220" t="s">
        <v>117</v>
      </c>
      <c r="Z61" s="210"/>
      <c r="AA61" s="210"/>
      <c r="AB61" s="210"/>
      <c r="AC61" s="210"/>
      <c r="AD61" s="210"/>
      <c r="AE61" s="210"/>
      <c r="AF61" s="210"/>
      <c r="AG61" s="210" t="s">
        <v>118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">
      <c r="A62" s="217"/>
      <c r="B62" s="218"/>
      <c r="C62" s="251" t="s">
        <v>119</v>
      </c>
      <c r="D62" s="238"/>
      <c r="E62" s="238"/>
      <c r="F62" s="238"/>
      <c r="G62" s="238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120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1">
        <v>28</v>
      </c>
      <c r="B63" s="232" t="s">
        <v>173</v>
      </c>
      <c r="C63" s="250" t="s">
        <v>174</v>
      </c>
      <c r="D63" s="233" t="s">
        <v>113</v>
      </c>
      <c r="E63" s="234">
        <v>1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15</v>
      </c>
      <c r="M63" s="236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6"/>
      <c r="S63" s="236" t="s">
        <v>114</v>
      </c>
      <c r="T63" s="237" t="s">
        <v>115</v>
      </c>
      <c r="U63" s="220">
        <v>0</v>
      </c>
      <c r="V63" s="220">
        <f>ROUND(E63*U63,2)</f>
        <v>0</v>
      </c>
      <c r="W63" s="220"/>
      <c r="X63" s="220" t="s">
        <v>116</v>
      </c>
      <c r="Y63" s="220" t="s">
        <v>117</v>
      </c>
      <c r="Z63" s="210"/>
      <c r="AA63" s="210"/>
      <c r="AB63" s="210"/>
      <c r="AC63" s="210"/>
      <c r="AD63" s="210"/>
      <c r="AE63" s="210"/>
      <c r="AF63" s="210"/>
      <c r="AG63" s="210" t="s">
        <v>118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51" t="s">
        <v>119</v>
      </c>
      <c r="D64" s="238"/>
      <c r="E64" s="238"/>
      <c r="F64" s="238"/>
      <c r="G64" s="238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120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1">
        <v>29</v>
      </c>
      <c r="B65" s="232" t="s">
        <v>175</v>
      </c>
      <c r="C65" s="250" t="s">
        <v>176</v>
      </c>
      <c r="D65" s="233" t="s">
        <v>113</v>
      </c>
      <c r="E65" s="234">
        <v>1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15</v>
      </c>
      <c r="M65" s="236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6"/>
      <c r="S65" s="236" t="s">
        <v>114</v>
      </c>
      <c r="T65" s="237" t="s">
        <v>115</v>
      </c>
      <c r="U65" s="220">
        <v>0</v>
      </c>
      <c r="V65" s="220">
        <f>ROUND(E65*U65,2)</f>
        <v>0</v>
      </c>
      <c r="W65" s="220"/>
      <c r="X65" s="220" t="s">
        <v>116</v>
      </c>
      <c r="Y65" s="220" t="s">
        <v>117</v>
      </c>
      <c r="Z65" s="210"/>
      <c r="AA65" s="210"/>
      <c r="AB65" s="210"/>
      <c r="AC65" s="210"/>
      <c r="AD65" s="210"/>
      <c r="AE65" s="210"/>
      <c r="AF65" s="210"/>
      <c r="AG65" s="210" t="s">
        <v>118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51" t="s">
        <v>119</v>
      </c>
      <c r="D66" s="238"/>
      <c r="E66" s="238"/>
      <c r="F66" s="238"/>
      <c r="G66" s="238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120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1">
        <v>30</v>
      </c>
      <c r="B67" s="232" t="s">
        <v>177</v>
      </c>
      <c r="C67" s="250" t="s">
        <v>178</v>
      </c>
      <c r="D67" s="233" t="s">
        <v>113</v>
      </c>
      <c r="E67" s="234">
        <v>1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15</v>
      </c>
      <c r="M67" s="236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6"/>
      <c r="S67" s="236" t="s">
        <v>114</v>
      </c>
      <c r="T67" s="237" t="s">
        <v>115</v>
      </c>
      <c r="U67" s="220">
        <v>0</v>
      </c>
      <c r="V67" s="220">
        <f>ROUND(E67*U67,2)</f>
        <v>0</v>
      </c>
      <c r="W67" s="220"/>
      <c r="X67" s="220" t="s">
        <v>116</v>
      </c>
      <c r="Y67" s="220" t="s">
        <v>117</v>
      </c>
      <c r="Z67" s="210"/>
      <c r="AA67" s="210"/>
      <c r="AB67" s="210"/>
      <c r="AC67" s="210"/>
      <c r="AD67" s="210"/>
      <c r="AE67" s="210"/>
      <c r="AF67" s="210"/>
      <c r="AG67" s="210" t="s">
        <v>118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17"/>
      <c r="B68" s="218"/>
      <c r="C68" s="251" t="s">
        <v>119</v>
      </c>
      <c r="D68" s="238"/>
      <c r="E68" s="238"/>
      <c r="F68" s="238"/>
      <c r="G68" s="238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120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31">
        <v>31</v>
      </c>
      <c r="B69" s="232" t="s">
        <v>179</v>
      </c>
      <c r="C69" s="250" t="s">
        <v>180</v>
      </c>
      <c r="D69" s="233" t="s">
        <v>113</v>
      </c>
      <c r="E69" s="234">
        <v>1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15</v>
      </c>
      <c r="M69" s="236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6"/>
      <c r="S69" s="236" t="s">
        <v>114</v>
      </c>
      <c r="T69" s="237" t="s">
        <v>115</v>
      </c>
      <c r="U69" s="220">
        <v>0</v>
      </c>
      <c r="V69" s="220">
        <f>ROUND(E69*U69,2)</f>
        <v>0</v>
      </c>
      <c r="W69" s="220"/>
      <c r="X69" s="220" t="s">
        <v>116</v>
      </c>
      <c r="Y69" s="220" t="s">
        <v>117</v>
      </c>
      <c r="Z69" s="210"/>
      <c r="AA69" s="210"/>
      <c r="AB69" s="210"/>
      <c r="AC69" s="210"/>
      <c r="AD69" s="210"/>
      <c r="AE69" s="210"/>
      <c r="AF69" s="210"/>
      <c r="AG69" s="210" t="s">
        <v>118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17"/>
      <c r="B70" s="218"/>
      <c r="C70" s="251" t="s">
        <v>119</v>
      </c>
      <c r="D70" s="238"/>
      <c r="E70" s="238"/>
      <c r="F70" s="238"/>
      <c r="G70" s="238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120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1">
        <v>32</v>
      </c>
      <c r="B71" s="232" t="s">
        <v>181</v>
      </c>
      <c r="C71" s="250" t="s">
        <v>182</v>
      </c>
      <c r="D71" s="233" t="s">
        <v>113</v>
      </c>
      <c r="E71" s="234">
        <v>1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15</v>
      </c>
      <c r="M71" s="236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6"/>
      <c r="S71" s="236" t="s">
        <v>114</v>
      </c>
      <c r="T71" s="237" t="s">
        <v>115</v>
      </c>
      <c r="U71" s="220">
        <v>0</v>
      </c>
      <c r="V71" s="220">
        <f>ROUND(E71*U71,2)</f>
        <v>0</v>
      </c>
      <c r="W71" s="220"/>
      <c r="X71" s="220" t="s">
        <v>116</v>
      </c>
      <c r="Y71" s="220" t="s">
        <v>117</v>
      </c>
      <c r="Z71" s="210"/>
      <c r="AA71" s="210"/>
      <c r="AB71" s="210"/>
      <c r="AC71" s="210"/>
      <c r="AD71" s="210"/>
      <c r="AE71" s="210"/>
      <c r="AF71" s="210"/>
      <c r="AG71" s="210" t="s">
        <v>118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17"/>
      <c r="B72" s="218"/>
      <c r="C72" s="251" t="s">
        <v>119</v>
      </c>
      <c r="D72" s="238"/>
      <c r="E72" s="238"/>
      <c r="F72" s="238"/>
      <c r="G72" s="238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120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1">
        <v>33</v>
      </c>
      <c r="B73" s="232" t="s">
        <v>183</v>
      </c>
      <c r="C73" s="250" t="s">
        <v>184</v>
      </c>
      <c r="D73" s="233" t="s">
        <v>113</v>
      </c>
      <c r="E73" s="234">
        <v>1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15</v>
      </c>
      <c r="M73" s="236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6"/>
      <c r="S73" s="236" t="s">
        <v>114</v>
      </c>
      <c r="T73" s="237" t="s">
        <v>115</v>
      </c>
      <c r="U73" s="220">
        <v>0</v>
      </c>
      <c r="V73" s="220">
        <f>ROUND(E73*U73,2)</f>
        <v>0</v>
      </c>
      <c r="W73" s="220"/>
      <c r="X73" s="220" t="s">
        <v>116</v>
      </c>
      <c r="Y73" s="220" t="s">
        <v>117</v>
      </c>
      <c r="Z73" s="210"/>
      <c r="AA73" s="210"/>
      <c r="AB73" s="210"/>
      <c r="AC73" s="210"/>
      <c r="AD73" s="210"/>
      <c r="AE73" s="210"/>
      <c r="AF73" s="210"/>
      <c r="AG73" s="210" t="s">
        <v>118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51" t="s">
        <v>119</v>
      </c>
      <c r="D74" s="238"/>
      <c r="E74" s="238"/>
      <c r="F74" s="238"/>
      <c r="G74" s="238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120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1">
        <v>34</v>
      </c>
      <c r="B75" s="232" t="s">
        <v>185</v>
      </c>
      <c r="C75" s="250" t="s">
        <v>186</v>
      </c>
      <c r="D75" s="233" t="s">
        <v>113</v>
      </c>
      <c r="E75" s="234">
        <v>1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15</v>
      </c>
      <c r="M75" s="236">
        <f>G75*(1+L75/100)</f>
        <v>0</v>
      </c>
      <c r="N75" s="234">
        <v>0</v>
      </c>
      <c r="O75" s="234">
        <f>ROUND(E75*N75,2)</f>
        <v>0</v>
      </c>
      <c r="P75" s="234">
        <v>0</v>
      </c>
      <c r="Q75" s="234">
        <f>ROUND(E75*P75,2)</f>
        <v>0</v>
      </c>
      <c r="R75" s="236"/>
      <c r="S75" s="236" t="s">
        <v>114</v>
      </c>
      <c r="T75" s="237" t="s">
        <v>115</v>
      </c>
      <c r="U75" s="220">
        <v>0</v>
      </c>
      <c r="V75" s="220">
        <f>ROUND(E75*U75,2)</f>
        <v>0</v>
      </c>
      <c r="W75" s="220"/>
      <c r="X75" s="220" t="s">
        <v>116</v>
      </c>
      <c r="Y75" s="220" t="s">
        <v>117</v>
      </c>
      <c r="Z75" s="210"/>
      <c r="AA75" s="210"/>
      <c r="AB75" s="210"/>
      <c r="AC75" s="210"/>
      <c r="AD75" s="210"/>
      <c r="AE75" s="210"/>
      <c r="AF75" s="210"/>
      <c r="AG75" s="210" t="s">
        <v>118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17"/>
      <c r="B76" s="218"/>
      <c r="C76" s="251" t="s">
        <v>119</v>
      </c>
      <c r="D76" s="238"/>
      <c r="E76" s="238"/>
      <c r="F76" s="238"/>
      <c r="G76" s="238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120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31">
        <v>35</v>
      </c>
      <c r="B77" s="232" t="s">
        <v>187</v>
      </c>
      <c r="C77" s="250" t="s">
        <v>188</v>
      </c>
      <c r="D77" s="233" t="s">
        <v>113</v>
      </c>
      <c r="E77" s="234">
        <v>1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15</v>
      </c>
      <c r="M77" s="236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6"/>
      <c r="S77" s="236" t="s">
        <v>114</v>
      </c>
      <c r="T77" s="237" t="s">
        <v>115</v>
      </c>
      <c r="U77" s="220">
        <v>0</v>
      </c>
      <c r="V77" s="220">
        <f>ROUND(E77*U77,2)</f>
        <v>0</v>
      </c>
      <c r="W77" s="220"/>
      <c r="X77" s="220" t="s">
        <v>116</v>
      </c>
      <c r="Y77" s="220" t="s">
        <v>117</v>
      </c>
      <c r="Z77" s="210"/>
      <c r="AA77" s="210"/>
      <c r="AB77" s="210"/>
      <c r="AC77" s="210"/>
      <c r="AD77" s="210"/>
      <c r="AE77" s="210"/>
      <c r="AF77" s="210"/>
      <c r="AG77" s="210" t="s">
        <v>118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17"/>
      <c r="B78" s="218"/>
      <c r="C78" s="251" t="s">
        <v>119</v>
      </c>
      <c r="D78" s="238"/>
      <c r="E78" s="238"/>
      <c r="F78" s="238"/>
      <c r="G78" s="238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120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1">
        <v>36</v>
      </c>
      <c r="B79" s="232" t="s">
        <v>189</v>
      </c>
      <c r="C79" s="250" t="s">
        <v>190</v>
      </c>
      <c r="D79" s="233" t="s">
        <v>113</v>
      </c>
      <c r="E79" s="234">
        <v>1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15</v>
      </c>
      <c r="M79" s="236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6"/>
      <c r="S79" s="236" t="s">
        <v>114</v>
      </c>
      <c r="T79" s="237" t="s">
        <v>115</v>
      </c>
      <c r="U79" s="220">
        <v>0</v>
      </c>
      <c r="V79" s="220">
        <f>ROUND(E79*U79,2)</f>
        <v>0</v>
      </c>
      <c r="W79" s="220"/>
      <c r="X79" s="220" t="s">
        <v>116</v>
      </c>
      <c r="Y79" s="220" t="s">
        <v>117</v>
      </c>
      <c r="Z79" s="210"/>
      <c r="AA79" s="210"/>
      <c r="AB79" s="210"/>
      <c r="AC79" s="210"/>
      <c r="AD79" s="210"/>
      <c r="AE79" s="210"/>
      <c r="AF79" s="210"/>
      <c r="AG79" s="210" t="s">
        <v>118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17"/>
      <c r="B80" s="218"/>
      <c r="C80" s="251" t="s">
        <v>119</v>
      </c>
      <c r="D80" s="238"/>
      <c r="E80" s="238"/>
      <c r="F80" s="238"/>
      <c r="G80" s="238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120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31">
        <v>37</v>
      </c>
      <c r="B81" s="232" t="s">
        <v>191</v>
      </c>
      <c r="C81" s="250" t="s">
        <v>192</v>
      </c>
      <c r="D81" s="233" t="s">
        <v>113</v>
      </c>
      <c r="E81" s="234">
        <v>1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15</v>
      </c>
      <c r="M81" s="236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6"/>
      <c r="S81" s="236" t="s">
        <v>114</v>
      </c>
      <c r="T81" s="237" t="s">
        <v>115</v>
      </c>
      <c r="U81" s="220">
        <v>0</v>
      </c>
      <c r="V81" s="220">
        <f>ROUND(E81*U81,2)</f>
        <v>0</v>
      </c>
      <c r="W81" s="220"/>
      <c r="X81" s="220" t="s">
        <v>116</v>
      </c>
      <c r="Y81" s="220" t="s">
        <v>117</v>
      </c>
      <c r="Z81" s="210"/>
      <c r="AA81" s="210"/>
      <c r="AB81" s="210"/>
      <c r="AC81" s="210"/>
      <c r="AD81" s="210"/>
      <c r="AE81" s="210"/>
      <c r="AF81" s="210"/>
      <c r="AG81" s="210" t="s">
        <v>118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17"/>
      <c r="B82" s="218"/>
      <c r="C82" s="251" t="s">
        <v>119</v>
      </c>
      <c r="D82" s="238"/>
      <c r="E82" s="238"/>
      <c r="F82" s="238"/>
      <c r="G82" s="238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120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31">
        <v>38</v>
      </c>
      <c r="B83" s="232" t="s">
        <v>193</v>
      </c>
      <c r="C83" s="250" t="s">
        <v>194</v>
      </c>
      <c r="D83" s="233" t="s">
        <v>113</v>
      </c>
      <c r="E83" s="234">
        <v>1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15</v>
      </c>
      <c r="M83" s="236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6"/>
      <c r="S83" s="236" t="s">
        <v>114</v>
      </c>
      <c r="T83" s="237" t="s">
        <v>115</v>
      </c>
      <c r="U83" s="220">
        <v>0</v>
      </c>
      <c r="V83" s="220">
        <f>ROUND(E83*U83,2)</f>
        <v>0</v>
      </c>
      <c r="W83" s="220"/>
      <c r="X83" s="220" t="s">
        <v>116</v>
      </c>
      <c r="Y83" s="220" t="s">
        <v>117</v>
      </c>
      <c r="Z83" s="210"/>
      <c r="AA83" s="210"/>
      <c r="AB83" s="210"/>
      <c r="AC83" s="210"/>
      <c r="AD83" s="210"/>
      <c r="AE83" s="210"/>
      <c r="AF83" s="210"/>
      <c r="AG83" s="210" t="s">
        <v>118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51" t="s">
        <v>119</v>
      </c>
      <c r="D84" s="238"/>
      <c r="E84" s="238"/>
      <c r="F84" s="238"/>
      <c r="G84" s="238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120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1">
        <v>39</v>
      </c>
      <c r="B85" s="232" t="s">
        <v>195</v>
      </c>
      <c r="C85" s="250" t="s">
        <v>196</v>
      </c>
      <c r="D85" s="233" t="s">
        <v>113</v>
      </c>
      <c r="E85" s="234">
        <v>1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15</v>
      </c>
      <c r="M85" s="236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6"/>
      <c r="S85" s="236" t="s">
        <v>114</v>
      </c>
      <c r="T85" s="237" t="s">
        <v>115</v>
      </c>
      <c r="U85" s="220">
        <v>0</v>
      </c>
      <c r="V85" s="220">
        <f>ROUND(E85*U85,2)</f>
        <v>0</v>
      </c>
      <c r="W85" s="220"/>
      <c r="X85" s="220" t="s">
        <v>116</v>
      </c>
      <c r="Y85" s="220" t="s">
        <v>117</v>
      </c>
      <c r="Z85" s="210"/>
      <c r="AA85" s="210"/>
      <c r="AB85" s="210"/>
      <c r="AC85" s="210"/>
      <c r="AD85" s="210"/>
      <c r="AE85" s="210"/>
      <c r="AF85" s="210"/>
      <c r="AG85" s="210" t="s">
        <v>118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51" t="s">
        <v>119</v>
      </c>
      <c r="D86" s="238"/>
      <c r="E86" s="238"/>
      <c r="F86" s="238"/>
      <c r="G86" s="238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120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1">
        <v>40</v>
      </c>
      <c r="B87" s="232" t="s">
        <v>197</v>
      </c>
      <c r="C87" s="250" t="s">
        <v>198</v>
      </c>
      <c r="D87" s="233" t="s">
        <v>113</v>
      </c>
      <c r="E87" s="234">
        <v>1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15</v>
      </c>
      <c r="M87" s="236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6"/>
      <c r="S87" s="236" t="s">
        <v>114</v>
      </c>
      <c r="T87" s="237" t="s">
        <v>115</v>
      </c>
      <c r="U87" s="220">
        <v>0</v>
      </c>
      <c r="V87" s="220">
        <f>ROUND(E87*U87,2)</f>
        <v>0</v>
      </c>
      <c r="W87" s="220"/>
      <c r="X87" s="220" t="s">
        <v>116</v>
      </c>
      <c r="Y87" s="220" t="s">
        <v>117</v>
      </c>
      <c r="Z87" s="210"/>
      <c r="AA87" s="210"/>
      <c r="AB87" s="210"/>
      <c r="AC87" s="210"/>
      <c r="AD87" s="210"/>
      <c r="AE87" s="210"/>
      <c r="AF87" s="210"/>
      <c r="AG87" s="210" t="s">
        <v>118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51" t="s">
        <v>119</v>
      </c>
      <c r="D88" s="238"/>
      <c r="E88" s="238"/>
      <c r="F88" s="238"/>
      <c r="G88" s="238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120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1">
        <v>41</v>
      </c>
      <c r="B89" s="232" t="s">
        <v>199</v>
      </c>
      <c r="C89" s="250" t="s">
        <v>200</v>
      </c>
      <c r="D89" s="233" t="s">
        <v>113</v>
      </c>
      <c r="E89" s="234">
        <v>1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15</v>
      </c>
      <c r="M89" s="236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6"/>
      <c r="S89" s="236" t="s">
        <v>114</v>
      </c>
      <c r="T89" s="237" t="s">
        <v>115</v>
      </c>
      <c r="U89" s="220">
        <v>0</v>
      </c>
      <c r="V89" s="220">
        <f>ROUND(E89*U89,2)</f>
        <v>0</v>
      </c>
      <c r="W89" s="220"/>
      <c r="X89" s="220" t="s">
        <v>116</v>
      </c>
      <c r="Y89" s="220" t="s">
        <v>117</v>
      </c>
      <c r="Z89" s="210"/>
      <c r="AA89" s="210"/>
      <c r="AB89" s="210"/>
      <c r="AC89" s="210"/>
      <c r="AD89" s="210"/>
      <c r="AE89" s="210"/>
      <c r="AF89" s="210"/>
      <c r="AG89" s="210" t="s">
        <v>118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17"/>
      <c r="B90" s="218"/>
      <c r="C90" s="251" t="s">
        <v>119</v>
      </c>
      <c r="D90" s="238"/>
      <c r="E90" s="238"/>
      <c r="F90" s="238"/>
      <c r="G90" s="238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120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1">
        <v>42</v>
      </c>
      <c r="B91" s="232" t="s">
        <v>201</v>
      </c>
      <c r="C91" s="250" t="s">
        <v>202</v>
      </c>
      <c r="D91" s="233" t="s">
        <v>113</v>
      </c>
      <c r="E91" s="234">
        <v>1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15</v>
      </c>
      <c r="M91" s="236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6"/>
      <c r="S91" s="236" t="s">
        <v>114</v>
      </c>
      <c r="T91" s="237" t="s">
        <v>115</v>
      </c>
      <c r="U91" s="220">
        <v>0</v>
      </c>
      <c r="V91" s="220">
        <f>ROUND(E91*U91,2)</f>
        <v>0</v>
      </c>
      <c r="W91" s="220"/>
      <c r="X91" s="220" t="s">
        <v>116</v>
      </c>
      <c r="Y91" s="220" t="s">
        <v>117</v>
      </c>
      <c r="Z91" s="210"/>
      <c r="AA91" s="210"/>
      <c r="AB91" s="210"/>
      <c r="AC91" s="210"/>
      <c r="AD91" s="210"/>
      <c r="AE91" s="210"/>
      <c r="AF91" s="210"/>
      <c r="AG91" s="210" t="s">
        <v>118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51" t="s">
        <v>119</v>
      </c>
      <c r="D92" s="238"/>
      <c r="E92" s="238"/>
      <c r="F92" s="238"/>
      <c r="G92" s="238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120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31">
        <v>43</v>
      </c>
      <c r="B93" s="232" t="s">
        <v>203</v>
      </c>
      <c r="C93" s="250" t="s">
        <v>204</v>
      </c>
      <c r="D93" s="233" t="s">
        <v>113</v>
      </c>
      <c r="E93" s="234">
        <v>1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15</v>
      </c>
      <c r="M93" s="236">
        <f>G93*(1+L93/100)</f>
        <v>0</v>
      </c>
      <c r="N93" s="234">
        <v>0</v>
      </c>
      <c r="O93" s="234">
        <f>ROUND(E93*N93,2)</f>
        <v>0</v>
      </c>
      <c r="P93" s="234">
        <v>0</v>
      </c>
      <c r="Q93" s="234">
        <f>ROUND(E93*P93,2)</f>
        <v>0</v>
      </c>
      <c r="R93" s="236"/>
      <c r="S93" s="236" t="s">
        <v>114</v>
      </c>
      <c r="T93" s="237" t="s">
        <v>115</v>
      </c>
      <c r="U93" s="220">
        <v>0</v>
      </c>
      <c r="V93" s="220">
        <f>ROUND(E93*U93,2)</f>
        <v>0</v>
      </c>
      <c r="W93" s="220"/>
      <c r="X93" s="220" t="s">
        <v>116</v>
      </c>
      <c r="Y93" s="220" t="s">
        <v>117</v>
      </c>
      <c r="Z93" s="210"/>
      <c r="AA93" s="210"/>
      <c r="AB93" s="210"/>
      <c r="AC93" s="210"/>
      <c r="AD93" s="210"/>
      <c r="AE93" s="210"/>
      <c r="AF93" s="210"/>
      <c r="AG93" s="210" t="s">
        <v>118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17"/>
      <c r="B94" s="218"/>
      <c r="C94" s="251" t="s">
        <v>119</v>
      </c>
      <c r="D94" s="238"/>
      <c r="E94" s="238"/>
      <c r="F94" s="238"/>
      <c r="G94" s="238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120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1">
        <v>44</v>
      </c>
      <c r="B95" s="232" t="s">
        <v>205</v>
      </c>
      <c r="C95" s="250" t="s">
        <v>206</v>
      </c>
      <c r="D95" s="233" t="s">
        <v>113</v>
      </c>
      <c r="E95" s="234">
        <v>1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15</v>
      </c>
      <c r="M95" s="236">
        <f>G95*(1+L95/100)</f>
        <v>0</v>
      </c>
      <c r="N95" s="234">
        <v>0</v>
      </c>
      <c r="O95" s="234">
        <f>ROUND(E95*N95,2)</f>
        <v>0</v>
      </c>
      <c r="P95" s="234">
        <v>0</v>
      </c>
      <c r="Q95" s="234">
        <f>ROUND(E95*P95,2)</f>
        <v>0</v>
      </c>
      <c r="R95" s="236"/>
      <c r="S95" s="236" t="s">
        <v>114</v>
      </c>
      <c r="T95" s="237" t="s">
        <v>115</v>
      </c>
      <c r="U95" s="220">
        <v>0</v>
      </c>
      <c r="V95" s="220">
        <f>ROUND(E95*U95,2)</f>
        <v>0</v>
      </c>
      <c r="W95" s="220"/>
      <c r="X95" s="220" t="s">
        <v>116</v>
      </c>
      <c r="Y95" s="220" t="s">
        <v>117</v>
      </c>
      <c r="Z95" s="210"/>
      <c r="AA95" s="210"/>
      <c r="AB95" s="210"/>
      <c r="AC95" s="210"/>
      <c r="AD95" s="210"/>
      <c r="AE95" s="210"/>
      <c r="AF95" s="210"/>
      <c r="AG95" s="210" t="s">
        <v>118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">
      <c r="A96" s="217"/>
      <c r="B96" s="218"/>
      <c r="C96" s="251" t="s">
        <v>119</v>
      </c>
      <c r="D96" s="238"/>
      <c r="E96" s="238"/>
      <c r="F96" s="238"/>
      <c r="G96" s="238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120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1">
        <v>45</v>
      </c>
      <c r="B97" s="232" t="s">
        <v>207</v>
      </c>
      <c r="C97" s="250" t="s">
        <v>208</v>
      </c>
      <c r="D97" s="233" t="s">
        <v>113</v>
      </c>
      <c r="E97" s="234">
        <v>1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15</v>
      </c>
      <c r="M97" s="236">
        <f>G97*(1+L97/100)</f>
        <v>0</v>
      </c>
      <c r="N97" s="234">
        <v>0</v>
      </c>
      <c r="O97" s="234">
        <f>ROUND(E97*N97,2)</f>
        <v>0</v>
      </c>
      <c r="P97" s="234">
        <v>0</v>
      </c>
      <c r="Q97" s="234">
        <f>ROUND(E97*P97,2)</f>
        <v>0</v>
      </c>
      <c r="R97" s="236"/>
      <c r="S97" s="236" t="s">
        <v>114</v>
      </c>
      <c r="T97" s="237" t="s">
        <v>115</v>
      </c>
      <c r="U97" s="220">
        <v>0</v>
      </c>
      <c r="V97" s="220">
        <f>ROUND(E97*U97,2)</f>
        <v>0</v>
      </c>
      <c r="W97" s="220"/>
      <c r="X97" s="220" t="s">
        <v>116</v>
      </c>
      <c r="Y97" s="220" t="s">
        <v>117</v>
      </c>
      <c r="Z97" s="210"/>
      <c r="AA97" s="210"/>
      <c r="AB97" s="210"/>
      <c r="AC97" s="210"/>
      <c r="AD97" s="210"/>
      <c r="AE97" s="210"/>
      <c r="AF97" s="210"/>
      <c r="AG97" s="210" t="s">
        <v>118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51" t="s">
        <v>119</v>
      </c>
      <c r="D98" s="238"/>
      <c r="E98" s="238"/>
      <c r="F98" s="238"/>
      <c r="G98" s="238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120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31">
        <v>46</v>
      </c>
      <c r="B99" s="232" t="s">
        <v>209</v>
      </c>
      <c r="C99" s="250" t="s">
        <v>210</v>
      </c>
      <c r="D99" s="233" t="s">
        <v>113</v>
      </c>
      <c r="E99" s="234">
        <v>1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15</v>
      </c>
      <c r="M99" s="236">
        <f>G99*(1+L99/100)</f>
        <v>0</v>
      </c>
      <c r="N99" s="234">
        <v>0</v>
      </c>
      <c r="O99" s="234">
        <f>ROUND(E99*N99,2)</f>
        <v>0</v>
      </c>
      <c r="P99" s="234">
        <v>0</v>
      </c>
      <c r="Q99" s="234">
        <f>ROUND(E99*P99,2)</f>
        <v>0</v>
      </c>
      <c r="R99" s="236"/>
      <c r="S99" s="236" t="s">
        <v>114</v>
      </c>
      <c r="T99" s="237" t="s">
        <v>115</v>
      </c>
      <c r="U99" s="220">
        <v>0</v>
      </c>
      <c r="V99" s="220">
        <f>ROUND(E99*U99,2)</f>
        <v>0</v>
      </c>
      <c r="W99" s="220"/>
      <c r="X99" s="220" t="s">
        <v>116</v>
      </c>
      <c r="Y99" s="220" t="s">
        <v>117</v>
      </c>
      <c r="Z99" s="210"/>
      <c r="AA99" s="210"/>
      <c r="AB99" s="210"/>
      <c r="AC99" s="210"/>
      <c r="AD99" s="210"/>
      <c r="AE99" s="210"/>
      <c r="AF99" s="210"/>
      <c r="AG99" s="210" t="s">
        <v>118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2" x14ac:dyDescent="0.2">
      <c r="A100" s="217"/>
      <c r="B100" s="218"/>
      <c r="C100" s="251" t="s">
        <v>119</v>
      </c>
      <c r="D100" s="238"/>
      <c r="E100" s="238"/>
      <c r="F100" s="238"/>
      <c r="G100" s="238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120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1">
        <v>47</v>
      </c>
      <c r="B101" s="232" t="s">
        <v>211</v>
      </c>
      <c r="C101" s="250" t="s">
        <v>212</v>
      </c>
      <c r="D101" s="233" t="s">
        <v>113</v>
      </c>
      <c r="E101" s="234">
        <v>1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15</v>
      </c>
      <c r="M101" s="236">
        <f>G101*(1+L101/100)</f>
        <v>0</v>
      </c>
      <c r="N101" s="234">
        <v>0</v>
      </c>
      <c r="O101" s="234">
        <f>ROUND(E101*N101,2)</f>
        <v>0</v>
      </c>
      <c r="P101" s="234">
        <v>0</v>
      </c>
      <c r="Q101" s="234">
        <f>ROUND(E101*P101,2)</f>
        <v>0</v>
      </c>
      <c r="R101" s="236"/>
      <c r="S101" s="236" t="s">
        <v>114</v>
      </c>
      <c r="T101" s="237" t="s">
        <v>115</v>
      </c>
      <c r="U101" s="220">
        <v>0</v>
      </c>
      <c r="V101" s="220">
        <f>ROUND(E101*U101,2)</f>
        <v>0</v>
      </c>
      <c r="W101" s="220"/>
      <c r="X101" s="220" t="s">
        <v>116</v>
      </c>
      <c r="Y101" s="220" t="s">
        <v>117</v>
      </c>
      <c r="Z101" s="210"/>
      <c r="AA101" s="210"/>
      <c r="AB101" s="210"/>
      <c r="AC101" s="210"/>
      <c r="AD101" s="210"/>
      <c r="AE101" s="210"/>
      <c r="AF101" s="210"/>
      <c r="AG101" s="210" t="s">
        <v>118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">
      <c r="A102" s="217"/>
      <c r="B102" s="218"/>
      <c r="C102" s="251" t="s">
        <v>119</v>
      </c>
      <c r="D102" s="238"/>
      <c r="E102" s="238"/>
      <c r="F102" s="238"/>
      <c r="G102" s="238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120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31">
        <v>48</v>
      </c>
      <c r="B103" s="232" t="s">
        <v>213</v>
      </c>
      <c r="C103" s="250" t="s">
        <v>214</v>
      </c>
      <c r="D103" s="233" t="s">
        <v>113</v>
      </c>
      <c r="E103" s="234">
        <v>1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15</v>
      </c>
      <c r="M103" s="236">
        <f>G103*(1+L103/100)</f>
        <v>0</v>
      </c>
      <c r="N103" s="234">
        <v>0</v>
      </c>
      <c r="O103" s="234">
        <f>ROUND(E103*N103,2)</f>
        <v>0</v>
      </c>
      <c r="P103" s="234">
        <v>0</v>
      </c>
      <c r="Q103" s="234">
        <f>ROUND(E103*P103,2)</f>
        <v>0</v>
      </c>
      <c r="R103" s="236"/>
      <c r="S103" s="236" t="s">
        <v>114</v>
      </c>
      <c r="T103" s="237" t="s">
        <v>115</v>
      </c>
      <c r="U103" s="220">
        <v>0</v>
      </c>
      <c r="V103" s="220">
        <f>ROUND(E103*U103,2)</f>
        <v>0</v>
      </c>
      <c r="W103" s="220"/>
      <c r="X103" s="220" t="s">
        <v>116</v>
      </c>
      <c r="Y103" s="220" t="s">
        <v>117</v>
      </c>
      <c r="Z103" s="210"/>
      <c r="AA103" s="210"/>
      <c r="AB103" s="210"/>
      <c r="AC103" s="210"/>
      <c r="AD103" s="210"/>
      <c r="AE103" s="210"/>
      <c r="AF103" s="210"/>
      <c r="AG103" s="210" t="s">
        <v>118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2" x14ac:dyDescent="0.2">
      <c r="A104" s="217"/>
      <c r="B104" s="218"/>
      <c r="C104" s="251" t="s">
        <v>119</v>
      </c>
      <c r="D104" s="238"/>
      <c r="E104" s="238"/>
      <c r="F104" s="238"/>
      <c r="G104" s="238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120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31">
        <v>49</v>
      </c>
      <c r="B105" s="232" t="s">
        <v>215</v>
      </c>
      <c r="C105" s="250" t="s">
        <v>216</v>
      </c>
      <c r="D105" s="233" t="s">
        <v>113</v>
      </c>
      <c r="E105" s="234">
        <v>1</v>
      </c>
      <c r="F105" s="235"/>
      <c r="G105" s="236">
        <f>ROUND(E105*F105,2)</f>
        <v>0</v>
      </c>
      <c r="H105" s="235"/>
      <c r="I105" s="236">
        <f>ROUND(E105*H105,2)</f>
        <v>0</v>
      </c>
      <c r="J105" s="235"/>
      <c r="K105" s="236">
        <f>ROUND(E105*J105,2)</f>
        <v>0</v>
      </c>
      <c r="L105" s="236">
        <v>15</v>
      </c>
      <c r="M105" s="236">
        <f>G105*(1+L105/100)</f>
        <v>0</v>
      </c>
      <c r="N105" s="234">
        <v>0</v>
      </c>
      <c r="O105" s="234">
        <f>ROUND(E105*N105,2)</f>
        <v>0</v>
      </c>
      <c r="P105" s="234">
        <v>0</v>
      </c>
      <c r="Q105" s="234">
        <f>ROUND(E105*P105,2)</f>
        <v>0</v>
      </c>
      <c r="R105" s="236"/>
      <c r="S105" s="236" t="s">
        <v>114</v>
      </c>
      <c r="T105" s="237" t="s">
        <v>115</v>
      </c>
      <c r="U105" s="220">
        <v>0</v>
      </c>
      <c r="V105" s="220">
        <f>ROUND(E105*U105,2)</f>
        <v>0</v>
      </c>
      <c r="W105" s="220"/>
      <c r="X105" s="220" t="s">
        <v>116</v>
      </c>
      <c r="Y105" s="220" t="s">
        <v>117</v>
      </c>
      <c r="Z105" s="210"/>
      <c r="AA105" s="210"/>
      <c r="AB105" s="210"/>
      <c r="AC105" s="210"/>
      <c r="AD105" s="210"/>
      <c r="AE105" s="210"/>
      <c r="AF105" s="210"/>
      <c r="AG105" s="210" t="s">
        <v>118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17"/>
      <c r="B106" s="218"/>
      <c r="C106" s="251" t="s">
        <v>119</v>
      </c>
      <c r="D106" s="238"/>
      <c r="E106" s="238"/>
      <c r="F106" s="238"/>
      <c r="G106" s="238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120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1">
        <v>50</v>
      </c>
      <c r="B107" s="232" t="s">
        <v>217</v>
      </c>
      <c r="C107" s="250" t="s">
        <v>218</v>
      </c>
      <c r="D107" s="233" t="s">
        <v>113</v>
      </c>
      <c r="E107" s="234">
        <v>1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15</v>
      </c>
      <c r="M107" s="236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6"/>
      <c r="S107" s="236" t="s">
        <v>114</v>
      </c>
      <c r="T107" s="237" t="s">
        <v>115</v>
      </c>
      <c r="U107" s="220">
        <v>0</v>
      </c>
      <c r="V107" s="220">
        <f>ROUND(E107*U107,2)</f>
        <v>0</v>
      </c>
      <c r="W107" s="220"/>
      <c r="X107" s="220" t="s">
        <v>116</v>
      </c>
      <c r="Y107" s="220" t="s">
        <v>117</v>
      </c>
      <c r="Z107" s="210"/>
      <c r="AA107" s="210"/>
      <c r="AB107" s="210"/>
      <c r="AC107" s="210"/>
      <c r="AD107" s="210"/>
      <c r="AE107" s="210"/>
      <c r="AF107" s="210"/>
      <c r="AG107" s="210" t="s">
        <v>118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">
      <c r="A108" s="217"/>
      <c r="B108" s="218"/>
      <c r="C108" s="251" t="s">
        <v>119</v>
      </c>
      <c r="D108" s="238"/>
      <c r="E108" s="238"/>
      <c r="F108" s="238"/>
      <c r="G108" s="238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120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1">
        <v>51</v>
      </c>
      <c r="B109" s="232" t="s">
        <v>219</v>
      </c>
      <c r="C109" s="250" t="s">
        <v>220</v>
      </c>
      <c r="D109" s="233" t="s">
        <v>113</v>
      </c>
      <c r="E109" s="234">
        <v>1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15</v>
      </c>
      <c r="M109" s="236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6"/>
      <c r="S109" s="236" t="s">
        <v>114</v>
      </c>
      <c r="T109" s="237" t="s">
        <v>115</v>
      </c>
      <c r="U109" s="220">
        <v>0</v>
      </c>
      <c r="V109" s="220">
        <f>ROUND(E109*U109,2)</f>
        <v>0</v>
      </c>
      <c r="W109" s="220"/>
      <c r="X109" s="220" t="s">
        <v>116</v>
      </c>
      <c r="Y109" s="220" t="s">
        <v>117</v>
      </c>
      <c r="Z109" s="210"/>
      <c r="AA109" s="210"/>
      <c r="AB109" s="210"/>
      <c r="AC109" s="210"/>
      <c r="AD109" s="210"/>
      <c r="AE109" s="210"/>
      <c r="AF109" s="210"/>
      <c r="AG109" s="210" t="s">
        <v>118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17"/>
      <c r="B110" s="218"/>
      <c r="C110" s="251" t="s">
        <v>119</v>
      </c>
      <c r="D110" s="238"/>
      <c r="E110" s="238"/>
      <c r="F110" s="238"/>
      <c r="G110" s="238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120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1">
        <v>52</v>
      </c>
      <c r="B111" s="232" t="s">
        <v>221</v>
      </c>
      <c r="C111" s="250" t="s">
        <v>222</v>
      </c>
      <c r="D111" s="233" t="s">
        <v>113</v>
      </c>
      <c r="E111" s="234">
        <v>1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15</v>
      </c>
      <c r="M111" s="236">
        <f>G111*(1+L111/100)</f>
        <v>0</v>
      </c>
      <c r="N111" s="234">
        <v>0</v>
      </c>
      <c r="O111" s="234">
        <f>ROUND(E111*N111,2)</f>
        <v>0</v>
      </c>
      <c r="P111" s="234">
        <v>0</v>
      </c>
      <c r="Q111" s="234">
        <f>ROUND(E111*P111,2)</f>
        <v>0</v>
      </c>
      <c r="R111" s="236"/>
      <c r="S111" s="236" t="s">
        <v>114</v>
      </c>
      <c r="T111" s="237" t="s">
        <v>115</v>
      </c>
      <c r="U111" s="220">
        <v>0</v>
      </c>
      <c r="V111" s="220">
        <f>ROUND(E111*U111,2)</f>
        <v>0</v>
      </c>
      <c r="W111" s="220"/>
      <c r="X111" s="220" t="s">
        <v>116</v>
      </c>
      <c r="Y111" s="220" t="s">
        <v>117</v>
      </c>
      <c r="Z111" s="210"/>
      <c r="AA111" s="210"/>
      <c r="AB111" s="210"/>
      <c r="AC111" s="210"/>
      <c r="AD111" s="210"/>
      <c r="AE111" s="210"/>
      <c r="AF111" s="210"/>
      <c r="AG111" s="210" t="s">
        <v>118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17"/>
      <c r="B112" s="218"/>
      <c r="C112" s="251" t="s">
        <v>119</v>
      </c>
      <c r="D112" s="238"/>
      <c r="E112" s="238"/>
      <c r="F112" s="238"/>
      <c r="G112" s="238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120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1">
        <v>53</v>
      </c>
      <c r="B113" s="232" t="s">
        <v>223</v>
      </c>
      <c r="C113" s="250" t="s">
        <v>224</v>
      </c>
      <c r="D113" s="233" t="s">
        <v>113</v>
      </c>
      <c r="E113" s="234">
        <v>1</v>
      </c>
      <c r="F113" s="235"/>
      <c r="G113" s="236">
        <f>ROUND(E113*F113,2)</f>
        <v>0</v>
      </c>
      <c r="H113" s="235"/>
      <c r="I113" s="236">
        <f>ROUND(E113*H113,2)</f>
        <v>0</v>
      </c>
      <c r="J113" s="235"/>
      <c r="K113" s="236">
        <f>ROUND(E113*J113,2)</f>
        <v>0</v>
      </c>
      <c r="L113" s="236">
        <v>15</v>
      </c>
      <c r="M113" s="236">
        <f>G113*(1+L113/100)</f>
        <v>0</v>
      </c>
      <c r="N113" s="234">
        <v>0</v>
      </c>
      <c r="O113" s="234">
        <f>ROUND(E113*N113,2)</f>
        <v>0</v>
      </c>
      <c r="P113" s="234">
        <v>0</v>
      </c>
      <c r="Q113" s="234">
        <f>ROUND(E113*P113,2)</f>
        <v>0</v>
      </c>
      <c r="R113" s="236"/>
      <c r="S113" s="236" t="s">
        <v>114</v>
      </c>
      <c r="T113" s="237" t="s">
        <v>115</v>
      </c>
      <c r="U113" s="220">
        <v>0</v>
      </c>
      <c r="V113" s="220">
        <f>ROUND(E113*U113,2)</f>
        <v>0</v>
      </c>
      <c r="W113" s="220"/>
      <c r="X113" s="220" t="s">
        <v>116</v>
      </c>
      <c r="Y113" s="220" t="s">
        <v>117</v>
      </c>
      <c r="Z113" s="210"/>
      <c r="AA113" s="210"/>
      <c r="AB113" s="210"/>
      <c r="AC113" s="210"/>
      <c r="AD113" s="210"/>
      <c r="AE113" s="210"/>
      <c r="AF113" s="210"/>
      <c r="AG113" s="210" t="s">
        <v>118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2" x14ac:dyDescent="0.2">
      <c r="A114" s="217"/>
      <c r="B114" s="218"/>
      <c r="C114" s="251" t="s">
        <v>119</v>
      </c>
      <c r="D114" s="238"/>
      <c r="E114" s="238"/>
      <c r="F114" s="238"/>
      <c r="G114" s="238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120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1">
        <v>54</v>
      </c>
      <c r="B115" s="232" t="s">
        <v>225</v>
      </c>
      <c r="C115" s="250" t="s">
        <v>226</v>
      </c>
      <c r="D115" s="233" t="s">
        <v>113</v>
      </c>
      <c r="E115" s="234">
        <v>1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15</v>
      </c>
      <c r="M115" s="236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6"/>
      <c r="S115" s="236" t="s">
        <v>114</v>
      </c>
      <c r="T115" s="237" t="s">
        <v>115</v>
      </c>
      <c r="U115" s="220">
        <v>0</v>
      </c>
      <c r="V115" s="220">
        <f>ROUND(E115*U115,2)</f>
        <v>0</v>
      </c>
      <c r="W115" s="220"/>
      <c r="X115" s="220" t="s">
        <v>116</v>
      </c>
      <c r="Y115" s="220" t="s">
        <v>117</v>
      </c>
      <c r="Z115" s="210"/>
      <c r="AA115" s="210"/>
      <c r="AB115" s="210"/>
      <c r="AC115" s="210"/>
      <c r="AD115" s="210"/>
      <c r="AE115" s="210"/>
      <c r="AF115" s="210"/>
      <c r="AG115" s="210" t="s">
        <v>118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17"/>
      <c r="B116" s="218"/>
      <c r="C116" s="251" t="s">
        <v>119</v>
      </c>
      <c r="D116" s="238"/>
      <c r="E116" s="238"/>
      <c r="F116" s="238"/>
      <c r="G116" s="238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120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31">
        <v>55</v>
      </c>
      <c r="B117" s="232" t="s">
        <v>227</v>
      </c>
      <c r="C117" s="250" t="s">
        <v>228</v>
      </c>
      <c r="D117" s="233" t="s">
        <v>113</v>
      </c>
      <c r="E117" s="234">
        <v>1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15</v>
      </c>
      <c r="M117" s="236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6"/>
      <c r="S117" s="236" t="s">
        <v>114</v>
      </c>
      <c r="T117" s="237" t="s">
        <v>115</v>
      </c>
      <c r="U117" s="220">
        <v>0</v>
      </c>
      <c r="V117" s="220">
        <f>ROUND(E117*U117,2)</f>
        <v>0</v>
      </c>
      <c r="W117" s="220"/>
      <c r="X117" s="220" t="s">
        <v>116</v>
      </c>
      <c r="Y117" s="220" t="s">
        <v>117</v>
      </c>
      <c r="Z117" s="210"/>
      <c r="AA117" s="210"/>
      <c r="AB117" s="210"/>
      <c r="AC117" s="210"/>
      <c r="AD117" s="210"/>
      <c r="AE117" s="210"/>
      <c r="AF117" s="210"/>
      <c r="AG117" s="210" t="s">
        <v>118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17"/>
      <c r="B118" s="218"/>
      <c r="C118" s="251" t="s">
        <v>119</v>
      </c>
      <c r="D118" s="238"/>
      <c r="E118" s="238"/>
      <c r="F118" s="238"/>
      <c r="G118" s="238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120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31">
        <v>56</v>
      </c>
      <c r="B119" s="232" t="s">
        <v>229</v>
      </c>
      <c r="C119" s="250" t="s">
        <v>230</v>
      </c>
      <c r="D119" s="233" t="s">
        <v>113</v>
      </c>
      <c r="E119" s="234">
        <v>1</v>
      </c>
      <c r="F119" s="235"/>
      <c r="G119" s="236">
        <f>ROUND(E119*F119,2)</f>
        <v>0</v>
      </c>
      <c r="H119" s="235"/>
      <c r="I119" s="236">
        <f>ROUND(E119*H119,2)</f>
        <v>0</v>
      </c>
      <c r="J119" s="235"/>
      <c r="K119" s="236">
        <f>ROUND(E119*J119,2)</f>
        <v>0</v>
      </c>
      <c r="L119" s="236">
        <v>15</v>
      </c>
      <c r="M119" s="236">
        <f>G119*(1+L119/100)</f>
        <v>0</v>
      </c>
      <c r="N119" s="234">
        <v>0</v>
      </c>
      <c r="O119" s="234">
        <f>ROUND(E119*N119,2)</f>
        <v>0</v>
      </c>
      <c r="P119" s="234">
        <v>0</v>
      </c>
      <c r="Q119" s="234">
        <f>ROUND(E119*P119,2)</f>
        <v>0</v>
      </c>
      <c r="R119" s="236"/>
      <c r="S119" s="236" t="s">
        <v>114</v>
      </c>
      <c r="T119" s="237" t="s">
        <v>115</v>
      </c>
      <c r="U119" s="220">
        <v>0</v>
      </c>
      <c r="V119" s="220">
        <f>ROUND(E119*U119,2)</f>
        <v>0</v>
      </c>
      <c r="W119" s="220"/>
      <c r="X119" s="220" t="s">
        <v>116</v>
      </c>
      <c r="Y119" s="220" t="s">
        <v>117</v>
      </c>
      <c r="Z119" s="210"/>
      <c r="AA119" s="210"/>
      <c r="AB119" s="210"/>
      <c r="AC119" s="210"/>
      <c r="AD119" s="210"/>
      <c r="AE119" s="210"/>
      <c r="AF119" s="210"/>
      <c r="AG119" s="210" t="s">
        <v>118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2" x14ac:dyDescent="0.2">
      <c r="A120" s="217"/>
      <c r="B120" s="218"/>
      <c r="C120" s="251" t="s">
        <v>119</v>
      </c>
      <c r="D120" s="238"/>
      <c r="E120" s="238"/>
      <c r="F120" s="238"/>
      <c r="G120" s="238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120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31">
        <v>57</v>
      </c>
      <c r="B121" s="232" t="s">
        <v>231</v>
      </c>
      <c r="C121" s="250" t="s">
        <v>232</v>
      </c>
      <c r="D121" s="233" t="s">
        <v>113</v>
      </c>
      <c r="E121" s="234">
        <v>1</v>
      </c>
      <c r="F121" s="235"/>
      <c r="G121" s="236">
        <f>ROUND(E121*F121,2)</f>
        <v>0</v>
      </c>
      <c r="H121" s="235"/>
      <c r="I121" s="236">
        <f>ROUND(E121*H121,2)</f>
        <v>0</v>
      </c>
      <c r="J121" s="235"/>
      <c r="K121" s="236">
        <f>ROUND(E121*J121,2)</f>
        <v>0</v>
      </c>
      <c r="L121" s="236">
        <v>15</v>
      </c>
      <c r="M121" s="236">
        <f>G121*(1+L121/100)</f>
        <v>0</v>
      </c>
      <c r="N121" s="234">
        <v>0</v>
      </c>
      <c r="O121" s="234">
        <f>ROUND(E121*N121,2)</f>
        <v>0</v>
      </c>
      <c r="P121" s="234">
        <v>0</v>
      </c>
      <c r="Q121" s="234">
        <f>ROUND(E121*P121,2)</f>
        <v>0</v>
      </c>
      <c r="R121" s="236"/>
      <c r="S121" s="236" t="s">
        <v>114</v>
      </c>
      <c r="T121" s="237" t="s">
        <v>115</v>
      </c>
      <c r="U121" s="220">
        <v>0</v>
      </c>
      <c r="V121" s="220">
        <f>ROUND(E121*U121,2)</f>
        <v>0</v>
      </c>
      <c r="W121" s="220"/>
      <c r="X121" s="220" t="s">
        <v>116</v>
      </c>
      <c r="Y121" s="220" t="s">
        <v>117</v>
      </c>
      <c r="Z121" s="210"/>
      <c r="AA121" s="210"/>
      <c r="AB121" s="210"/>
      <c r="AC121" s="210"/>
      <c r="AD121" s="210"/>
      <c r="AE121" s="210"/>
      <c r="AF121" s="210"/>
      <c r="AG121" s="210" t="s">
        <v>118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17"/>
      <c r="B122" s="218"/>
      <c r="C122" s="251" t="s">
        <v>119</v>
      </c>
      <c r="D122" s="238"/>
      <c r="E122" s="238"/>
      <c r="F122" s="238"/>
      <c r="G122" s="238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120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31">
        <v>58</v>
      </c>
      <c r="B123" s="232" t="s">
        <v>233</v>
      </c>
      <c r="C123" s="250" t="s">
        <v>234</v>
      </c>
      <c r="D123" s="233" t="s">
        <v>113</v>
      </c>
      <c r="E123" s="234">
        <v>1</v>
      </c>
      <c r="F123" s="235"/>
      <c r="G123" s="236">
        <f>ROUND(E123*F123,2)</f>
        <v>0</v>
      </c>
      <c r="H123" s="235"/>
      <c r="I123" s="236">
        <f>ROUND(E123*H123,2)</f>
        <v>0</v>
      </c>
      <c r="J123" s="235"/>
      <c r="K123" s="236">
        <f>ROUND(E123*J123,2)</f>
        <v>0</v>
      </c>
      <c r="L123" s="236">
        <v>15</v>
      </c>
      <c r="M123" s="236">
        <f>G123*(1+L123/100)</f>
        <v>0</v>
      </c>
      <c r="N123" s="234">
        <v>0</v>
      </c>
      <c r="O123" s="234">
        <f>ROUND(E123*N123,2)</f>
        <v>0</v>
      </c>
      <c r="P123" s="234">
        <v>0</v>
      </c>
      <c r="Q123" s="234">
        <f>ROUND(E123*P123,2)</f>
        <v>0</v>
      </c>
      <c r="R123" s="236"/>
      <c r="S123" s="236" t="s">
        <v>114</v>
      </c>
      <c r="T123" s="237" t="s">
        <v>115</v>
      </c>
      <c r="U123" s="220">
        <v>0</v>
      </c>
      <c r="V123" s="220">
        <f>ROUND(E123*U123,2)</f>
        <v>0</v>
      </c>
      <c r="W123" s="220"/>
      <c r="X123" s="220" t="s">
        <v>116</v>
      </c>
      <c r="Y123" s="220" t="s">
        <v>117</v>
      </c>
      <c r="Z123" s="210"/>
      <c r="AA123" s="210"/>
      <c r="AB123" s="210"/>
      <c r="AC123" s="210"/>
      <c r="AD123" s="210"/>
      <c r="AE123" s="210"/>
      <c r="AF123" s="210"/>
      <c r="AG123" s="210" t="s">
        <v>118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2" x14ac:dyDescent="0.2">
      <c r="A124" s="217"/>
      <c r="B124" s="218"/>
      <c r="C124" s="251" t="s">
        <v>119</v>
      </c>
      <c r="D124" s="238"/>
      <c r="E124" s="238"/>
      <c r="F124" s="238"/>
      <c r="G124" s="238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120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31">
        <v>59</v>
      </c>
      <c r="B125" s="232" t="s">
        <v>235</v>
      </c>
      <c r="C125" s="250" t="s">
        <v>236</v>
      </c>
      <c r="D125" s="233" t="s">
        <v>113</v>
      </c>
      <c r="E125" s="234">
        <v>1</v>
      </c>
      <c r="F125" s="235"/>
      <c r="G125" s="236">
        <f>ROUND(E125*F125,2)</f>
        <v>0</v>
      </c>
      <c r="H125" s="235"/>
      <c r="I125" s="236">
        <f>ROUND(E125*H125,2)</f>
        <v>0</v>
      </c>
      <c r="J125" s="235"/>
      <c r="K125" s="236">
        <f>ROUND(E125*J125,2)</f>
        <v>0</v>
      </c>
      <c r="L125" s="236">
        <v>15</v>
      </c>
      <c r="M125" s="236">
        <f>G125*(1+L125/100)</f>
        <v>0</v>
      </c>
      <c r="N125" s="234">
        <v>0</v>
      </c>
      <c r="O125" s="234">
        <f>ROUND(E125*N125,2)</f>
        <v>0</v>
      </c>
      <c r="P125" s="234">
        <v>0</v>
      </c>
      <c r="Q125" s="234">
        <f>ROUND(E125*P125,2)</f>
        <v>0</v>
      </c>
      <c r="R125" s="236"/>
      <c r="S125" s="236" t="s">
        <v>114</v>
      </c>
      <c r="T125" s="237" t="s">
        <v>115</v>
      </c>
      <c r="U125" s="220">
        <v>0</v>
      </c>
      <c r="V125" s="220">
        <f>ROUND(E125*U125,2)</f>
        <v>0</v>
      </c>
      <c r="W125" s="220"/>
      <c r="X125" s="220" t="s">
        <v>116</v>
      </c>
      <c r="Y125" s="220" t="s">
        <v>117</v>
      </c>
      <c r="Z125" s="210"/>
      <c r="AA125" s="210"/>
      <c r="AB125" s="210"/>
      <c r="AC125" s="210"/>
      <c r="AD125" s="210"/>
      <c r="AE125" s="210"/>
      <c r="AF125" s="210"/>
      <c r="AG125" s="210" t="s">
        <v>118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">
      <c r="A126" s="217"/>
      <c r="B126" s="218"/>
      <c r="C126" s="251" t="s">
        <v>119</v>
      </c>
      <c r="D126" s="238"/>
      <c r="E126" s="238"/>
      <c r="F126" s="238"/>
      <c r="G126" s="238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120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31">
        <v>60</v>
      </c>
      <c r="B127" s="232" t="s">
        <v>237</v>
      </c>
      <c r="C127" s="250" t="s">
        <v>238</v>
      </c>
      <c r="D127" s="233" t="s">
        <v>113</v>
      </c>
      <c r="E127" s="234">
        <v>1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15</v>
      </c>
      <c r="M127" s="236">
        <f>G127*(1+L127/100)</f>
        <v>0</v>
      </c>
      <c r="N127" s="234">
        <v>0</v>
      </c>
      <c r="O127" s="234">
        <f>ROUND(E127*N127,2)</f>
        <v>0</v>
      </c>
      <c r="P127" s="234">
        <v>0</v>
      </c>
      <c r="Q127" s="234">
        <f>ROUND(E127*P127,2)</f>
        <v>0</v>
      </c>
      <c r="R127" s="236"/>
      <c r="S127" s="236" t="s">
        <v>114</v>
      </c>
      <c r="T127" s="237" t="s">
        <v>115</v>
      </c>
      <c r="U127" s="220">
        <v>0</v>
      </c>
      <c r="V127" s="220">
        <f>ROUND(E127*U127,2)</f>
        <v>0</v>
      </c>
      <c r="W127" s="220"/>
      <c r="X127" s="220" t="s">
        <v>116</v>
      </c>
      <c r="Y127" s="220" t="s">
        <v>117</v>
      </c>
      <c r="Z127" s="210"/>
      <c r="AA127" s="210"/>
      <c r="AB127" s="210"/>
      <c r="AC127" s="210"/>
      <c r="AD127" s="210"/>
      <c r="AE127" s="210"/>
      <c r="AF127" s="210"/>
      <c r="AG127" s="210" t="s">
        <v>118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51" t="s">
        <v>119</v>
      </c>
      <c r="D128" s="238"/>
      <c r="E128" s="238"/>
      <c r="F128" s="238"/>
      <c r="G128" s="238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120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1">
        <v>61</v>
      </c>
      <c r="B129" s="232" t="s">
        <v>239</v>
      </c>
      <c r="C129" s="250" t="s">
        <v>240</v>
      </c>
      <c r="D129" s="233" t="s">
        <v>113</v>
      </c>
      <c r="E129" s="234">
        <v>1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15</v>
      </c>
      <c r="M129" s="236">
        <f>G129*(1+L129/100)</f>
        <v>0</v>
      </c>
      <c r="N129" s="234">
        <v>0</v>
      </c>
      <c r="O129" s="234">
        <f>ROUND(E129*N129,2)</f>
        <v>0</v>
      </c>
      <c r="P129" s="234">
        <v>0</v>
      </c>
      <c r="Q129" s="234">
        <f>ROUND(E129*P129,2)</f>
        <v>0</v>
      </c>
      <c r="R129" s="236"/>
      <c r="S129" s="236" t="s">
        <v>114</v>
      </c>
      <c r="T129" s="237" t="s">
        <v>115</v>
      </c>
      <c r="U129" s="220">
        <v>0</v>
      </c>
      <c r="V129" s="220">
        <f>ROUND(E129*U129,2)</f>
        <v>0</v>
      </c>
      <c r="W129" s="220"/>
      <c r="X129" s="220" t="s">
        <v>116</v>
      </c>
      <c r="Y129" s="220" t="s">
        <v>117</v>
      </c>
      <c r="Z129" s="210"/>
      <c r="AA129" s="210"/>
      <c r="AB129" s="210"/>
      <c r="AC129" s="210"/>
      <c r="AD129" s="210"/>
      <c r="AE129" s="210"/>
      <c r="AF129" s="210"/>
      <c r="AG129" s="210" t="s">
        <v>118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51" t="s">
        <v>119</v>
      </c>
      <c r="D130" s="238"/>
      <c r="E130" s="238"/>
      <c r="F130" s="238"/>
      <c r="G130" s="238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120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31">
        <v>62</v>
      </c>
      <c r="B131" s="232" t="s">
        <v>241</v>
      </c>
      <c r="C131" s="250" t="s">
        <v>242</v>
      </c>
      <c r="D131" s="233" t="s">
        <v>113</v>
      </c>
      <c r="E131" s="234">
        <v>1</v>
      </c>
      <c r="F131" s="235"/>
      <c r="G131" s="236">
        <f>ROUND(E131*F131,2)</f>
        <v>0</v>
      </c>
      <c r="H131" s="235"/>
      <c r="I131" s="236">
        <f>ROUND(E131*H131,2)</f>
        <v>0</v>
      </c>
      <c r="J131" s="235"/>
      <c r="K131" s="236">
        <f>ROUND(E131*J131,2)</f>
        <v>0</v>
      </c>
      <c r="L131" s="236">
        <v>15</v>
      </c>
      <c r="M131" s="236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6"/>
      <c r="S131" s="236" t="s">
        <v>114</v>
      </c>
      <c r="T131" s="237" t="s">
        <v>115</v>
      </c>
      <c r="U131" s="220">
        <v>0</v>
      </c>
      <c r="V131" s="220">
        <f>ROUND(E131*U131,2)</f>
        <v>0</v>
      </c>
      <c r="W131" s="220"/>
      <c r="X131" s="220" t="s">
        <v>116</v>
      </c>
      <c r="Y131" s="220" t="s">
        <v>117</v>
      </c>
      <c r="Z131" s="210"/>
      <c r="AA131" s="210"/>
      <c r="AB131" s="210"/>
      <c r="AC131" s="210"/>
      <c r="AD131" s="210"/>
      <c r="AE131" s="210"/>
      <c r="AF131" s="210"/>
      <c r="AG131" s="210" t="s">
        <v>118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17"/>
      <c r="B132" s="218"/>
      <c r="C132" s="251" t="s">
        <v>119</v>
      </c>
      <c r="D132" s="238"/>
      <c r="E132" s="238"/>
      <c r="F132" s="238"/>
      <c r="G132" s="238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120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1">
        <v>63</v>
      </c>
      <c r="B133" s="232" t="s">
        <v>243</v>
      </c>
      <c r="C133" s="250" t="s">
        <v>244</v>
      </c>
      <c r="D133" s="233" t="s">
        <v>245</v>
      </c>
      <c r="E133" s="234">
        <v>1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15</v>
      </c>
      <c r="M133" s="236">
        <f>G133*(1+L133/100)</f>
        <v>0</v>
      </c>
      <c r="N133" s="234">
        <v>0</v>
      </c>
      <c r="O133" s="234">
        <f>ROUND(E133*N133,2)</f>
        <v>0</v>
      </c>
      <c r="P133" s="234">
        <v>0</v>
      </c>
      <c r="Q133" s="234">
        <f>ROUND(E133*P133,2)</f>
        <v>0</v>
      </c>
      <c r="R133" s="236"/>
      <c r="S133" s="236" t="s">
        <v>114</v>
      </c>
      <c r="T133" s="237" t="s">
        <v>115</v>
      </c>
      <c r="U133" s="220">
        <v>0</v>
      </c>
      <c r="V133" s="220">
        <f>ROUND(E133*U133,2)</f>
        <v>0</v>
      </c>
      <c r="W133" s="220"/>
      <c r="X133" s="220" t="s">
        <v>116</v>
      </c>
      <c r="Y133" s="220" t="s">
        <v>117</v>
      </c>
      <c r="Z133" s="210"/>
      <c r="AA133" s="210"/>
      <c r="AB133" s="210"/>
      <c r="AC133" s="210"/>
      <c r="AD133" s="210"/>
      <c r="AE133" s="210"/>
      <c r="AF133" s="210"/>
      <c r="AG133" s="210" t="s">
        <v>118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ht="33.75" outlineLevel="2" x14ac:dyDescent="0.2">
      <c r="A134" s="217"/>
      <c r="B134" s="218"/>
      <c r="C134" s="251" t="s">
        <v>246</v>
      </c>
      <c r="D134" s="238"/>
      <c r="E134" s="238"/>
      <c r="F134" s="238"/>
      <c r="G134" s="238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120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39" t="str">
        <f>C134</f>
        <v>Práce se budou provádět za provozu Dětského domova a proto je nutné vzít do úvahy, že prostory k opravám budou uvolňovány po jednotlivých místnostech/částech (po dohodě s vedením Dětského domova), opravy si rozložit na etapy a během oprav na oknech zachovávat vnější nebo vnitřní křídla.</v>
      </c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31">
        <v>64</v>
      </c>
      <c r="B135" s="232" t="s">
        <v>247</v>
      </c>
      <c r="C135" s="250" t="s">
        <v>248</v>
      </c>
      <c r="D135" s="233" t="s">
        <v>113</v>
      </c>
      <c r="E135" s="234">
        <v>20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15</v>
      </c>
      <c r="M135" s="236">
        <f>G135*(1+L135/100)</f>
        <v>0</v>
      </c>
      <c r="N135" s="234">
        <v>0</v>
      </c>
      <c r="O135" s="234">
        <f>ROUND(E135*N135,2)</f>
        <v>0</v>
      </c>
      <c r="P135" s="234">
        <v>0</v>
      </c>
      <c r="Q135" s="234">
        <f>ROUND(E135*P135,2)</f>
        <v>0</v>
      </c>
      <c r="R135" s="236"/>
      <c r="S135" s="236" t="s">
        <v>114</v>
      </c>
      <c r="T135" s="237" t="s">
        <v>115</v>
      </c>
      <c r="U135" s="220">
        <v>0</v>
      </c>
      <c r="V135" s="220">
        <f>ROUND(E135*U135,2)</f>
        <v>0</v>
      </c>
      <c r="W135" s="220"/>
      <c r="X135" s="220" t="s">
        <v>116</v>
      </c>
      <c r="Y135" s="220" t="s">
        <v>117</v>
      </c>
      <c r="Z135" s="210"/>
      <c r="AA135" s="210"/>
      <c r="AB135" s="210"/>
      <c r="AC135" s="210"/>
      <c r="AD135" s="210"/>
      <c r="AE135" s="210"/>
      <c r="AF135" s="210"/>
      <c r="AG135" s="210" t="s">
        <v>118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2" x14ac:dyDescent="0.2">
      <c r="A136" s="217"/>
      <c r="B136" s="218"/>
      <c r="C136" s="251" t="s">
        <v>119</v>
      </c>
      <c r="D136" s="238"/>
      <c r="E136" s="238"/>
      <c r="F136" s="238"/>
      <c r="G136" s="238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120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1">
        <v>65</v>
      </c>
      <c r="B137" s="232" t="s">
        <v>249</v>
      </c>
      <c r="C137" s="250" t="s">
        <v>425</v>
      </c>
      <c r="D137" s="233" t="s">
        <v>250</v>
      </c>
      <c r="E137" s="234">
        <v>40</v>
      </c>
      <c r="F137" s="235"/>
      <c r="G137" s="236">
        <f>ROUND(E137*F137,2)</f>
        <v>0</v>
      </c>
      <c r="H137" s="235"/>
      <c r="I137" s="236">
        <f>ROUND(E137*H137,2)</f>
        <v>0</v>
      </c>
      <c r="J137" s="235"/>
      <c r="K137" s="236">
        <f>ROUND(E137*J137,2)</f>
        <v>0</v>
      </c>
      <c r="L137" s="236">
        <v>15</v>
      </c>
      <c r="M137" s="236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6" t="s">
        <v>251</v>
      </c>
      <c r="S137" s="236" t="s">
        <v>252</v>
      </c>
      <c r="T137" s="237" t="s">
        <v>252</v>
      </c>
      <c r="U137" s="220">
        <v>1</v>
      </c>
      <c r="V137" s="220">
        <f>ROUND(E137*U137,2)</f>
        <v>40</v>
      </c>
      <c r="W137" s="220"/>
      <c r="X137" s="220" t="s">
        <v>253</v>
      </c>
      <c r="Y137" s="220" t="s">
        <v>117</v>
      </c>
      <c r="Z137" s="210"/>
      <c r="AA137" s="210"/>
      <c r="AB137" s="210"/>
      <c r="AC137" s="210"/>
      <c r="AD137" s="210"/>
      <c r="AE137" s="210"/>
      <c r="AF137" s="210"/>
      <c r="AG137" s="210" t="s">
        <v>254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17"/>
      <c r="B138" s="218"/>
      <c r="C138" s="251" t="s">
        <v>255</v>
      </c>
      <c r="D138" s="238"/>
      <c r="E138" s="238"/>
      <c r="F138" s="238"/>
      <c r="G138" s="238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120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52" t="s">
        <v>256</v>
      </c>
      <c r="D139" s="221"/>
      <c r="E139" s="222">
        <v>40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257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40">
        <v>66</v>
      </c>
      <c r="B140" s="241" t="s">
        <v>258</v>
      </c>
      <c r="C140" s="253" t="s">
        <v>259</v>
      </c>
      <c r="D140" s="242" t="s">
        <v>245</v>
      </c>
      <c r="E140" s="243">
        <v>5</v>
      </c>
      <c r="F140" s="244"/>
      <c r="G140" s="245">
        <f>ROUND(E140*F140,2)</f>
        <v>0</v>
      </c>
      <c r="H140" s="244"/>
      <c r="I140" s="245">
        <f>ROUND(E140*H140,2)</f>
        <v>0</v>
      </c>
      <c r="J140" s="244"/>
      <c r="K140" s="245">
        <f>ROUND(E140*J140,2)</f>
        <v>0</v>
      </c>
      <c r="L140" s="245">
        <v>15</v>
      </c>
      <c r="M140" s="245">
        <f>G140*(1+L140/100)</f>
        <v>0</v>
      </c>
      <c r="N140" s="243">
        <v>0.13</v>
      </c>
      <c r="O140" s="243">
        <f>ROUND(E140*N140,2)</f>
        <v>0.65</v>
      </c>
      <c r="P140" s="243">
        <v>0</v>
      </c>
      <c r="Q140" s="243">
        <f>ROUND(E140*P140,2)</f>
        <v>0</v>
      </c>
      <c r="R140" s="245"/>
      <c r="S140" s="245" t="s">
        <v>114</v>
      </c>
      <c r="T140" s="246" t="s">
        <v>115</v>
      </c>
      <c r="U140" s="220">
        <v>0</v>
      </c>
      <c r="V140" s="220">
        <f>ROUND(E140*U140,2)</f>
        <v>0</v>
      </c>
      <c r="W140" s="220"/>
      <c r="X140" s="220" t="s">
        <v>260</v>
      </c>
      <c r="Y140" s="220" t="s">
        <v>117</v>
      </c>
      <c r="Z140" s="210"/>
      <c r="AA140" s="210"/>
      <c r="AB140" s="210"/>
      <c r="AC140" s="210"/>
      <c r="AD140" s="210"/>
      <c r="AE140" s="210"/>
      <c r="AF140" s="210"/>
      <c r="AG140" s="210" t="s">
        <v>261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x14ac:dyDescent="0.2">
      <c r="A141" s="224" t="s">
        <v>109</v>
      </c>
      <c r="B141" s="225" t="s">
        <v>61</v>
      </c>
      <c r="C141" s="249" t="s">
        <v>62</v>
      </c>
      <c r="D141" s="226"/>
      <c r="E141" s="227"/>
      <c r="F141" s="228"/>
      <c r="G141" s="228">
        <f>SUMIF(AG142:AG163,"&lt;&gt;NOR",G142:G163)</f>
        <v>0</v>
      </c>
      <c r="H141" s="228"/>
      <c r="I141" s="228">
        <f>SUM(I142:I163)</f>
        <v>0</v>
      </c>
      <c r="J141" s="228"/>
      <c r="K141" s="228">
        <f>SUM(K142:K163)</f>
        <v>0</v>
      </c>
      <c r="L141" s="228"/>
      <c r="M141" s="228">
        <f>SUM(M142:M163)</f>
        <v>0</v>
      </c>
      <c r="N141" s="227"/>
      <c r="O141" s="227">
        <f>SUM(O142:O163)</f>
        <v>1.98</v>
      </c>
      <c r="P141" s="227"/>
      <c r="Q141" s="227">
        <f>SUM(Q142:Q163)</f>
        <v>0</v>
      </c>
      <c r="R141" s="228"/>
      <c r="S141" s="228"/>
      <c r="T141" s="229"/>
      <c r="U141" s="223"/>
      <c r="V141" s="223">
        <f>SUM(V142:V163)</f>
        <v>30.080000000000002</v>
      </c>
      <c r="W141" s="223"/>
      <c r="X141" s="223"/>
      <c r="Y141" s="223"/>
      <c r="AG141" t="s">
        <v>110</v>
      </c>
    </row>
    <row r="142" spans="1:60" ht="22.5" outlineLevel="1" x14ac:dyDescent="0.2">
      <c r="A142" s="231">
        <v>67</v>
      </c>
      <c r="B142" s="232" t="s">
        <v>262</v>
      </c>
      <c r="C142" s="250" t="s">
        <v>263</v>
      </c>
      <c r="D142" s="233" t="s">
        <v>264</v>
      </c>
      <c r="E142" s="234">
        <v>105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15</v>
      </c>
      <c r="M142" s="236">
        <f>G142*(1+L142/100)</f>
        <v>0</v>
      </c>
      <c r="N142" s="234">
        <v>1.8380000000000001E-2</v>
      </c>
      <c r="O142" s="234">
        <f>ROUND(E142*N142,2)</f>
        <v>1.93</v>
      </c>
      <c r="P142" s="234">
        <v>0</v>
      </c>
      <c r="Q142" s="234">
        <f>ROUND(E142*P142,2)</f>
        <v>0</v>
      </c>
      <c r="R142" s="236" t="s">
        <v>265</v>
      </c>
      <c r="S142" s="236" t="s">
        <v>252</v>
      </c>
      <c r="T142" s="237" t="s">
        <v>252</v>
      </c>
      <c r="U142" s="220">
        <v>0.13</v>
      </c>
      <c r="V142" s="220">
        <f>ROUND(E142*U142,2)</f>
        <v>13.65</v>
      </c>
      <c r="W142" s="220"/>
      <c r="X142" s="220" t="s">
        <v>116</v>
      </c>
      <c r="Y142" s="220" t="s">
        <v>117</v>
      </c>
      <c r="Z142" s="210"/>
      <c r="AA142" s="210"/>
      <c r="AB142" s="210"/>
      <c r="AC142" s="210"/>
      <c r="AD142" s="210"/>
      <c r="AE142" s="210"/>
      <c r="AF142" s="210"/>
      <c r="AG142" s="210" t="s">
        <v>118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54" t="s">
        <v>266</v>
      </c>
      <c r="D143" s="247"/>
      <c r="E143" s="247"/>
      <c r="F143" s="247"/>
      <c r="G143" s="247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267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55" t="s">
        <v>268</v>
      </c>
      <c r="D144" s="248"/>
      <c r="E144" s="248"/>
      <c r="F144" s="248"/>
      <c r="G144" s="248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120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17"/>
      <c r="B145" s="218"/>
      <c r="C145" s="252" t="s">
        <v>269</v>
      </c>
      <c r="D145" s="221"/>
      <c r="E145" s="222">
        <v>105</v>
      </c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257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31">
        <v>68</v>
      </c>
      <c r="B146" s="232" t="s">
        <v>270</v>
      </c>
      <c r="C146" s="250" t="s">
        <v>271</v>
      </c>
      <c r="D146" s="233" t="s">
        <v>264</v>
      </c>
      <c r="E146" s="234">
        <v>105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15</v>
      </c>
      <c r="M146" s="236">
        <f>G146*(1+L146/100)</f>
        <v>0</v>
      </c>
      <c r="N146" s="234">
        <v>0</v>
      </c>
      <c r="O146" s="234">
        <f>ROUND(E146*N146,2)</f>
        <v>0</v>
      </c>
      <c r="P146" s="234">
        <v>0</v>
      </c>
      <c r="Q146" s="234">
        <f>ROUND(E146*P146,2)</f>
        <v>0</v>
      </c>
      <c r="R146" s="236" t="s">
        <v>265</v>
      </c>
      <c r="S146" s="236" t="s">
        <v>252</v>
      </c>
      <c r="T146" s="237" t="s">
        <v>252</v>
      </c>
      <c r="U146" s="220">
        <v>0</v>
      </c>
      <c r="V146" s="220">
        <f>ROUND(E146*U146,2)</f>
        <v>0</v>
      </c>
      <c r="W146" s="220"/>
      <c r="X146" s="220" t="s">
        <v>116</v>
      </c>
      <c r="Y146" s="220" t="s">
        <v>117</v>
      </c>
      <c r="Z146" s="210"/>
      <c r="AA146" s="210"/>
      <c r="AB146" s="210"/>
      <c r="AC146" s="210"/>
      <c r="AD146" s="210"/>
      <c r="AE146" s="210"/>
      <c r="AF146" s="210"/>
      <c r="AG146" s="210" t="s">
        <v>118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17"/>
      <c r="B147" s="218"/>
      <c r="C147" s="254" t="s">
        <v>266</v>
      </c>
      <c r="D147" s="247"/>
      <c r="E147" s="247"/>
      <c r="F147" s="247"/>
      <c r="G147" s="247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267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52" t="s">
        <v>272</v>
      </c>
      <c r="D148" s="221"/>
      <c r="E148" s="222">
        <v>105</v>
      </c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257</v>
      </c>
      <c r="AH148" s="210">
        <v>5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31">
        <v>69</v>
      </c>
      <c r="B149" s="232" t="s">
        <v>273</v>
      </c>
      <c r="C149" s="250" t="s">
        <v>274</v>
      </c>
      <c r="D149" s="233" t="s">
        <v>264</v>
      </c>
      <c r="E149" s="234">
        <v>105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15</v>
      </c>
      <c r="M149" s="236">
        <f>G149*(1+L149/100)</f>
        <v>0</v>
      </c>
      <c r="N149" s="234">
        <v>0</v>
      </c>
      <c r="O149" s="234">
        <f>ROUND(E149*N149,2)</f>
        <v>0</v>
      </c>
      <c r="P149" s="234">
        <v>0</v>
      </c>
      <c r="Q149" s="234">
        <f>ROUND(E149*P149,2)</f>
        <v>0</v>
      </c>
      <c r="R149" s="236" t="s">
        <v>265</v>
      </c>
      <c r="S149" s="236" t="s">
        <v>252</v>
      </c>
      <c r="T149" s="237" t="s">
        <v>252</v>
      </c>
      <c r="U149" s="220">
        <v>0.03</v>
      </c>
      <c r="V149" s="220">
        <f>ROUND(E149*U149,2)</f>
        <v>3.15</v>
      </c>
      <c r="W149" s="220"/>
      <c r="X149" s="220" t="s">
        <v>116</v>
      </c>
      <c r="Y149" s="220" t="s">
        <v>117</v>
      </c>
      <c r="Z149" s="210"/>
      <c r="AA149" s="210"/>
      <c r="AB149" s="210"/>
      <c r="AC149" s="210"/>
      <c r="AD149" s="210"/>
      <c r="AE149" s="210"/>
      <c r="AF149" s="210"/>
      <c r="AG149" s="210" t="s">
        <v>118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17"/>
      <c r="B150" s="218"/>
      <c r="C150" s="252" t="s">
        <v>272</v>
      </c>
      <c r="D150" s="221"/>
      <c r="E150" s="222">
        <v>105</v>
      </c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257</v>
      </c>
      <c r="AH150" s="210">
        <v>5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ht="22.5" outlineLevel="1" x14ac:dyDescent="0.2">
      <c r="A151" s="231">
        <v>70</v>
      </c>
      <c r="B151" s="232" t="s">
        <v>275</v>
      </c>
      <c r="C151" s="250" t="s">
        <v>276</v>
      </c>
      <c r="D151" s="233" t="s">
        <v>264</v>
      </c>
      <c r="E151" s="234">
        <v>105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15</v>
      </c>
      <c r="M151" s="236">
        <f>G151*(1+L151/100)</f>
        <v>0</v>
      </c>
      <c r="N151" s="234">
        <v>5.0000000000000002E-5</v>
      </c>
      <c r="O151" s="234">
        <f>ROUND(E151*N151,2)</f>
        <v>0.01</v>
      </c>
      <c r="P151" s="234">
        <v>0</v>
      </c>
      <c r="Q151" s="234">
        <f>ROUND(E151*P151,2)</f>
        <v>0</v>
      </c>
      <c r="R151" s="236" t="s">
        <v>265</v>
      </c>
      <c r="S151" s="236" t="s">
        <v>252</v>
      </c>
      <c r="T151" s="237" t="s">
        <v>252</v>
      </c>
      <c r="U151" s="220">
        <v>0</v>
      </c>
      <c r="V151" s="220">
        <f>ROUND(E151*U151,2)</f>
        <v>0</v>
      </c>
      <c r="W151" s="220"/>
      <c r="X151" s="220" t="s">
        <v>116</v>
      </c>
      <c r="Y151" s="220" t="s">
        <v>117</v>
      </c>
      <c r="Z151" s="210"/>
      <c r="AA151" s="210"/>
      <c r="AB151" s="210"/>
      <c r="AC151" s="210"/>
      <c r="AD151" s="210"/>
      <c r="AE151" s="210"/>
      <c r="AF151" s="210"/>
      <c r="AG151" s="210" t="s">
        <v>118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52" t="s">
        <v>277</v>
      </c>
      <c r="D152" s="221"/>
      <c r="E152" s="222">
        <v>105</v>
      </c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257</v>
      </c>
      <c r="AH152" s="210">
        <v>5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31">
        <v>71</v>
      </c>
      <c r="B153" s="232" t="s">
        <v>278</v>
      </c>
      <c r="C153" s="250" t="s">
        <v>279</v>
      </c>
      <c r="D153" s="233" t="s">
        <v>280</v>
      </c>
      <c r="E153" s="234">
        <v>2</v>
      </c>
      <c r="F153" s="235"/>
      <c r="G153" s="236">
        <f>ROUND(E153*F153,2)</f>
        <v>0</v>
      </c>
      <c r="H153" s="235"/>
      <c r="I153" s="236">
        <f>ROUND(E153*H153,2)</f>
        <v>0</v>
      </c>
      <c r="J153" s="235"/>
      <c r="K153" s="236">
        <f>ROUND(E153*J153,2)</f>
        <v>0</v>
      </c>
      <c r="L153" s="236">
        <v>15</v>
      </c>
      <c r="M153" s="236">
        <f>G153*(1+L153/100)</f>
        <v>0</v>
      </c>
      <c r="N153" s="234">
        <v>2.1909999999999999E-2</v>
      </c>
      <c r="O153" s="234">
        <f>ROUND(E153*N153,2)</f>
        <v>0.04</v>
      </c>
      <c r="P153" s="234">
        <v>0</v>
      </c>
      <c r="Q153" s="234">
        <f>ROUND(E153*P153,2)</f>
        <v>0</v>
      </c>
      <c r="R153" s="236" t="s">
        <v>265</v>
      </c>
      <c r="S153" s="236" t="s">
        <v>252</v>
      </c>
      <c r="T153" s="237" t="s">
        <v>252</v>
      </c>
      <c r="U153" s="220">
        <v>0.2</v>
      </c>
      <c r="V153" s="220">
        <f>ROUND(E153*U153,2)</f>
        <v>0.4</v>
      </c>
      <c r="W153" s="220"/>
      <c r="X153" s="220" t="s">
        <v>116</v>
      </c>
      <c r="Y153" s="220" t="s">
        <v>117</v>
      </c>
      <c r="Z153" s="210"/>
      <c r="AA153" s="210"/>
      <c r="AB153" s="210"/>
      <c r="AC153" s="210"/>
      <c r="AD153" s="210"/>
      <c r="AE153" s="210"/>
      <c r="AF153" s="210"/>
      <c r="AG153" s="210" t="s">
        <v>118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">
      <c r="A154" s="217"/>
      <c r="B154" s="218"/>
      <c r="C154" s="252" t="s">
        <v>281</v>
      </c>
      <c r="D154" s="221"/>
      <c r="E154" s="222">
        <v>2</v>
      </c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257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ht="22.5" outlineLevel="1" x14ac:dyDescent="0.2">
      <c r="A155" s="231">
        <v>72</v>
      </c>
      <c r="B155" s="232" t="s">
        <v>282</v>
      </c>
      <c r="C155" s="250" t="s">
        <v>283</v>
      </c>
      <c r="D155" s="233" t="s">
        <v>280</v>
      </c>
      <c r="E155" s="234">
        <v>2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15</v>
      </c>
      <c r="M155" s="236">
        <f>G155*(1+L155/100)</f>
        <v>0</v>
      </c>
      <c r="N155" s="234">
        <v>1.7600000000000001E-3</v>
      </c>
      <c r="O155" s="234">
        <f>ROUND(E155*N155,2)</f>
        <v>0</v>
      </c>
      <c r="P155" s="234">
        <v>0</v>
      </c>
      <c r="Q155" s="234">
        <f>ROUND(E155*P155,2)</f>
        <v>0</v>
      </c>
      <c r="R155" s="236" t="s">
        <v>265</v>
      </c>
      <c r="S155" s="236" t="s">
        <v>252</v>
      </c>
      <c r="T155" s="237" t="s">
        <v>252</v>
      </c>
      <c r="U155" s="220">
        <v>0.01</v>
      </c>
      <c r="V155" s="220">
        <f>ROUND(E155*U155,2)</f>
        <v>0.02</v>
      </c>
      <c r="W155" s="220"/>
      <c r="X155" s="220" t="s">
        <v>116</v>
      </c>
      <c r="Y155" s="220" t="s">
        <v>117</v>
      </c>
      <c r="Z155" s="210"/>
      <c r="AA155" s="210"/>
      <c r="AB155" s="210"/>
      <c r="AC155" s="210"/>
      <c r="AD155" s="210"/>
      <c r="AE155" s="210"/>
      <c r="AF155" s="210"/>
      <c r="AG155" s="210" t="s">
        <v>118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17"/>
      <c r="B156" s="218"/>
      <c r="C156" s="252" t="s">
        <v>284</v>
      </c>
      <c r="D156" s="221"/>
      <c r="E156" s="222">
        <v>2</v>
      </c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257</v>
      </c>
      <c r="AH156" s="210">
        <v>5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31">
        <v>73</v>
      </c>
      <c r="B157" s="232" t="s">
        <v>285</v>
      </c>
      <c r="C157" s="250" t="s">
        <v>286</v>
      </c>
      <c r="D157" s="233" t="s">
        <v>280</v>
      </c>
      <c r="E157" s="234">
        <v>2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15</v>
      </c>
      <c r="M157" s="236">
        <f>G157*(1+L157/100)</f>
        <v>0</v>
      </c>
      <c r="N157" s="234">
        <v>0</v>
      </c>
      <c r="O157" s="234">
        <f>ROUND(E157*N157,2)</f>
        <v>0</v>
      </c>
      <c r="P157" s="234">
        <v>0</v>
      </c>
      <c r="Q157" s="234">
        <f>ROUND(E157*P157,2)</f>
        <v>0</v>
      </c>
      <c r="R157" s="236" t="s">
        <v>265</v>
      </c>
      <c r="S157" s="236" t="s">
        <v>252</v>
      </c>
      <c r="T157" s="237" t="s">
        <v>252</v>
      </c>
      <c r="U157" s="220">
        <v>0.13</v>
      </c>
      <c r="V157" s="220">
        <f>ROUND(E157*U157,2)</f>
        <v>0.26</v>
      </c>
      <c r="W157" s="220"/>
      <c r="X157" s="220" t="s">
        <v>116</v>
      </c>
      <c r="Y157" s="220" t="s">
        <v>117</v>
      </c>
      <c r="Z157" s="210"/>
      <c r="AA157" s="210"/>
      <c r="AB157" s="210"/>
      <c r="AC157" s="210"/>
      <c r="AD157" s="210"/>
      <c r="AE157" s="210"/>
      <c r="AF157" s="210"/>
      <c r="AG157" s="210" t="s">
        <v>118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54" t="s">
        <v>287</v>
      </c>
      <c r="D158" s="247"/>
      <c r="E158" s="247"/>
      <c r="F158" s="247"/>
      <c r="G158" s="247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267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17"/>
      <c r="B159" s="218"/>
      <c r="C159" s="252" t="s">
        <v>284</v>
      </c>
      <c r="D159" s="221"/>
      <c r="E159" s="222">
        <v>2</v>
      </c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257</v>
      </c>
      <c r="AH159" s="210">
        <v>5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31">
        <v>74</v>
      </c>
      <c r="B160" s="232" t="s">
        <v>288</v>
      </c>
      <c r="C160" s="250" t="s">
        <v>289</v>
      </c>
      <c r="D160" s="233" t="s">
        <v>264</v>
      </c>
      <c r="E160" s="234">
        <v>105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15</v>
      </c>
      <c r="M160" s="236">
        <f>G160*(1+L160/100)</f>
        <v>0</v>
      </c>
      <c r="N160" s="234">
        <v>0</v>
      </c>
      <c r="O160" s="234">
        <f>ROUND(E160*N160,2)</f>
        <v>0</v>
      </c>
      <c r="P160" s="234">
        <v>0</v>
      </c>
      <c r="Q160" s="234">
        <f>ROUND(E160*P160,2)</f>
        <v>0</v>
      </c>
      <c r="R160" s="236" t="s">
        <v>265</v>
      </c>
      <c r="S160" s="236" t="s">
        <v>252</v>
      </c>
      <c r="T160" s="237" t="s">
        <v>252</v>
      </c>
      <c r="U160" s="220">
        <v>0.1</v>
      </c>
      <c r="V160" s="220">
        <f>ROUND(E160*U160,2)</f>
        <v>10.5</v>
      </c>
      <c r="W160" s="220"/>
      <c r="X160" s="220" t="s">
        <v>116</v>
      </c>
      <c r="Y160" s="220" t="s">
        <v>117</v>
      </c>
      <c r="Z160" s="210"/>
      <c r="AA160" s="210"/>
      <c r="AB160" s="210"/>
      <c r="AC160" s="210"/>
      <c r="AD160" s="210"/>
      <c r="AE160" s="210"/>
      <c r="AF160" s="210"/>
      <c r="AG160" s="210" t="s">
        <v>118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17"/>
      <c r="B161" s="218"/>
      <c r="C161" s="252" t="s">
        <v>272</v>
      </c>
      <c r="D161" s="221"/>
      <c r="E161" s="222">
        <v>105</v>
      </c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257</v>
      </c>
      <c r="AH161" s="210">
        <v>5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31">
        <v>75</v>
      </c>
      <c r="B162" s="232" t="s">
        <v>290</v>
      </c>
      <c r="C162" s="250" t="s">
        <v>291</v>
      </c>
      <c r="D162" s="233" t="s">
        <v>264</v>
      </c>
      <c r="E162" s="234">
        <v>105</v>
      </c>
      <c r="F162" s="235"/>
      <c r="G162" s="236">
        <f>ROUND(E162*F162,2)</f>
        <v>0</v>
      </c>
      <c r="H162" s="235"/>
      <c r="I162" s="236">
        <f>ROUND(E162*H162,2)</f>
        <v>0</v>
      </c>
      <c r="J162" s="235"/>
      <c r="K162" s="236">
        <f>ROUND(E162*J162,2)</f>
        <v>0</v>
      </c>
      <c r="L162" s="236">
        <v>15</v>
      </c>
      <c r="M162" s="236">
        <f>G162*(1+L162/100)</f>
        <v>0</v>
      </c>
      <c r="N162" s="234">
        <v>0</v>
      </c>
      <c r="O162" s="234">
        <f>ROUND(E162*N162,2)</f>
        <v>0</v>
      </c>
      <c r="P162" s="234">
        <v>0</v>
      </c>
      <c r="Q162" s="234">
        <f>ROUND(E162*P162,2)</f>
        <v>0</v>
      </c>
      <c r="R162" s="236" t="s">
        <v>265</v>
      </c>
      <c r="S162" s="236" t="s">
        <v>252</v>
      </c>
      <c r="T162" s="237" t="s">
        <v>252</v>
      </c>
      <c r="U162" s="220">
        <v>0.02</v>
      </c>
      <c r="V162" s="220">
        <f>ROUND(E162*U162,2)</f>
        <v>2.1</v>
      </c>
      <c r="W162" s="220"/>
      <c r="X162" s="220" t="s">
        <v>116</v>
      </c>
      <c r="Y162" s="220" t="s">
        <v>117</v>
      </c>
      <c r="Z162" s="210"/>
      <c r="AA162" s="210"/>
      <c r="AB162" s="210"/>
      <c r="AC162" s="210"/>
      <c r="AD162" s="210"/>
      <c r="AE162" s="210"/>
      <c r="AF162" s="210"/>
      <c r="AG162" s="210" t="s">
        <v>118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17"/>
      <c r="B163" s="218"/>
      <c r="C163" s="252" t="s">
        <v>272</v>
      </c>
      <c r="D163" s="221"/>
      <c r="E163" s="222">
        <v>105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257</v>
      </c>
      <c r="AH163" s="210">
        <v>5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x14ac:dyDescent="0.2">
      <c r="A164" s="224" t="s">
        <v>109</v>
      </c>
      <c r="B164" s="225" t="s">
        <v>63</v>
      </c>
      <c r="C164" s="249" t="s">
        <v>64</v>
      </c>
      <c r="D164" s="226"/>
      <c r="E164" s="227"/>
      <c r="F164" s="228"/>
      <c r="G164" s="228">
        <f>SUMIF(AG165:AG171,"&lt;&gt;NOR",G165:G171)</f>
        <v>0</v>
      </c>
      <c r="H164" s="228"/>
      <c r="I164" s="228">
        <f>SUM(I165:I171)</f>
        <v>0</v>
      </c>
      <c r="J164" s="228"/>
      <c r="K164" s="228">
        <f>SUM(K165:K171)</f>
        <v>0</v>
      </c>
      <c r="L164" s="228"/>
      <c r="M164" s="228">
        <f>SUM(M165:M171)</f>
        <v>0</v>
      </c>
      <c r="N164" s="227"/>
      <c r="O164" s="227">
        <f>SUM(O165:O171)</f>
        <v>0.03</v>
      </c>
      <c r="P164" s="227"/>
      <c r="Q164" s="227">
        <f>SUM(Q165:Q171)</f>
        <v>0</v>
      </c>
      <c r="R164" s="228"/>
      <c r="S164" s="228"/>
      <c r="T164" s="229"/>
      <c r="U164" s="223"/>
      <c r="V164" s="223">
        <f>SUM(V165:V171)</f>
        <v>221.05</v>
      </c>
      <c r="W164" s="223"/>
      <c r="X164" s="223"/>
      <c r="Y164" s="223"/>
      <c r="AG164" t="s">
        <v>110</v>
      </c>
    </row>
    <row r="165" spans="1:60" ht="56.25" outlineLevel="1" x14ac:dyDescent="0.2">
      <c r="A165" s="231">
        <v>76</v>
      </c>
      <c r="B165" s="232" t="s">
        <v>292</v>
      </c>
      <c r="C165" s="250" t="s">
        <v>293</v>
      </c>
      <c r="D165" s="233" t="s">
        <v>264</v>
      </c>
      <c r="E165" s="234">
        <v>717.69749999999999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15</v>
      </c>
      <c r="M165" s="236">
        <f>G165*(1+L165/100)</f>
        <v>0</v>
      </c>
      <c r="N165" s="234">
        <v>4.0000000000000003E-5</v>
      </c>
      <c r="O165" s="234">
        <f>ROUND(E165*N165,2)</f>
        <v>0.03</v>
      </c>
      <c r="P165" s="234">
        <v>0</v>
      </c>
      <c r="Q165" s="234">
        <f>ROUND(E165*P165,2)</f>
        <v>0</v>
      </c>
      <c r="R165" s="236" t="s">
        <v>294</v>
      </c>
      <c r="S165" s="236" t="s">
        <v>252</v>
      </c>
      <c r="T165" s="237" t="s">
        <v>252</v>
      </c>
      <c r="U165" s="220">
        <v>0.308</v>
      </c>
      <c r="V165" s="220">
        <f>ROUND(E165*U165,2)</f>
        <v>221.05</v>
      </c>
      <c r="W165" s="220"/>
      <c r="X165" s="220" t="s">
        <v>116</v>
      </c>
      <c r="Y165" s="220" t="s">
        <v>117</v>
      </c>
      <c r="Z165" s="210"/>
      <c r="AA165" s="210"/>
      <c r="AB165" s="210"/>
      <c r="AC165" s="210"/>
      <c r="AD165" s="210"/>
      <c r="AE165" s="210"/>
      <c r="AF165" s="210"/>
      <c r="AG165" s="210" t="s">
        <v>118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17"/>
      <c r="B166" s="218"/>
      <c r="C166" s="252" t="s">
        <v>295</v>
      </c>
      <c r="D166" s="221"/>
      <c r="E166" s="222">
        <v>86.555000000000007</v>
      </c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257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52" t="s">
        <v>296</v>
      </c>
      <c r="D167" s="221"/>
      <c r="E167" s="222">
        <v>91.49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257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17"/>
      <c r="B168" s="218"/>
      <c r="C168" s="252" t="s">
        <v>297</v>
      </c>
      <c r="D168" s="221"/>
      <c r="E168" s="222">
        <v>172.18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257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17"/>
      <c r="B169" s="218"/>
      <c r="C169" s="252" t="s">
        <v>298</v>
      </c>
      <c r="D169" s="221"/>
      <c r="E169" s="222">
        <v>92.7</v>
      </c>
      <c r="F169" s="220"/>
      <c r="G169" s="22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257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3" x14ac:dyDescent="0.2">
      <c r="A170" s="217"/>
      <c r="B170" s="218"/>
      <c r="C170" s="252" t="s">
        <v>299</v>
      </c>
      <c r="D170" s="221"/>
      <c r="E170" s="222">
        <v>125.92</v>
      </c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257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3" x14ac:dyDescent="0.2">
      <c r="A171" s="217"/>
      <c r="B171" s="218"/>
      <c r="C171" s="252" t="s">
        <v>300</v>
      </c>
      <c r="D171" s="221"/>
      <c r="E171" s="222">
        <v>148.85249999999999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257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">
      <c r="A172" s="224" t="s">
        <v>109</v>
      </c>
      <c r="B172" s="225" t="s">
        <v>65</v>
      </c>
      <c r="C172" s="249" t="s">
        <v>66</v>
      </c>
      <c r="D172" s="226"/>
      <c r="E172" s="227"/>
      <c r="F172" s="228"/>
      <c r="G172" s="228">
        <f>SUMIF(AG173:AG177,"&lt;&gt;NOR",G173:G177)</f>
        <v>0</v>
      </c>
      <c r="H172" s="228"/>
      <c r="I172" s="228">
        <f>SUM(I173:I177)</f>
        <v>0</v>
      </c>
      <c r="J172" s="228"/>
      <c r="K172" s="228">
        <f>SUM(K173:K177)</f>
        <v>0</v>
      </c>
      <c r="L172" s="228"/>
      <c r="M172" s="228">
        <f>SUM(M173:M177)</f>
        <v>0</v>
      </c>
      <c r="N172" s="227"/>
      <c r="O172" s="227">
        <f>SUM(O173:O177)</f>
        <v>0</v>
      </c>
      <c r="P172" s="227"/>
      <c r="Q172" s="227">
        <f>SUM(Q173:Q177)</f>
        <v>0.11</v>
      </c>
      <c r="R172" s="228"/>
      <c r="S172" s="228"/>
      <c r="T172" s="229"/>
      <c r="U172" s="223"/>
      <c r="V172" s="223">
        <f>SUM(V173:V177)</f>
        <v>1.03</v>
      </c>
      <c r="W172" s="223"/>
      <c r="X172" s="223"/>
      <c r="Y172" s="223"/>
      <c r="AG172" t="s">
        <v>110</v>
      </c>
    </row>
    <row r="173" spans="1:60" outlineLevel="1" x14ac:dyDescent="0.2">
      <c r="A173" s="231">
        <v>77</v>
      </c>
      <c r="B173" s="232" t="s">
        <v>301</v>
      </c>
      <c r="C173" s="250" t="s">
        <v>302</v>
      </c>
      <c r="D173" s="233" t="s">
        <v>264</v>
      </c>
      <c r="E173" s="234">
        <v>2.6274999999999999</v>
      </c>
      <c r="F173" s="235"/>
      <c r="G173" s="236">
        <f>ROUND(E173*F173,2)</f>
        <v>0</v>
      </c>
      <c r="H173" s="235"/>
      <c r="I173" s="236">
        <f>ROUND(E173*H173,2)</f>
        <v>0</v>
      </c>
      <c r="J173" s="235"/>
      <c r="K173" s="236">
        <f>ROUND(E173*J173,2)</f>
        <v>0</v>
      </c>
      <c r="L173" s="236">
        <v>15</v>
      </c>
      <c r="M173" s="236">
        <f>G173*(1+L173/100)</f>
        <v>0</v>
      </c>
      <c r="N173" s="234">
        <v>0</v>
      </c>
      <c r="O173" s="234">
        <f>ROUND(E173*N173,2)</f>
        <v>0</v>
      </c>
      <c r="P173" s="234">
        <v>0.04</v>
      </c>
      <c r="Q173" s="234">
        <f>ROUND(E173*P173,2)</f>
        <v>0.11</v>
      </c>
      <c r="R173" s="236"/>
      <c r="S173" s="236" t="s">
        <v>114</v>
      </c>
      <c r="T173" s="237" t="s">
        <v>115</v>
      </c>
      <c r="U173" s="220">
        <v>0.33</v>
      </c>
      <c r="V173" s="220">
        <f>ROUND(E173*U173,2)</f>
        <v>0.87</v>
      </c>
      <c r="W173" s="220"/>
      <c r="X173" s="220" t="s">
        <v>116</v>
      </c>
      <c r="Y173" s="220" t="s">
        <v>117</v>
      </c>
      <c r="Z173" s="210"/>
      <c r="AA173" s="210"/>
      <c r="AB173" s="210"/>
      <c r="AC173" s="210"/>
      <c r="AD173" s="210"/>
      <c r="AE173" s="210"/>
      <c r="AF173" s="210"/>
      <c r="AG173" s="210" t="s">
        <v>118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17"/>
      <c r="B174" s="218"/>
      <c r="C174" s="251" t="s">
        <v>303</v>
      </c>
      <c r="D174" s="238"/>
      <c r="E174" s="238"/>
      <c r="F174" s="238"/>
      <c r="G174" s="238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120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17"/>
      <c r="B175" s="218"/>
      <c r="C175" s="252" t="s">
        <v>304</v>
      </c>
      <c r="D175" s="221"/>
      <c r="E175" s="222">
        <v>2.6274999999999999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257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31">
        <v>78</v>
      </c>
      <c r="B176" s="232" t="s">
        <v>305</v>
      </c>
      <c r="C176" s="250" t="s">
        <v>306</v>
      </c>
      <c r="D176" s="233" t="s">
        <v>264</v>
      </c>
      <c r="E176" s="234">
        <v>2.6274999999999999</v>
      </c>
      <c r="F176" s="235"/>
      <c r="G176" s="236">
        <f>ROUND(E176*F176,2)</f>
        <v>0</v>
      </c>
      <c r="H176" s="235"/>
      <c r="I176" s="236">
        <f>ROUND(E176*H176,2)</f>
        <v>0</v>
      </c>
      <c r="J176" s="235"/>
      <c r="K176" s="236">
        <f>ROUND(E176*J176,2)</f>
        <v>0</v>
      </c>
      <c r="L176" s="236">
        <v>15</v>
      </c>
      <c r="M176" s="236">
        <f>G176*(1+L176/100)</f>
        <v>0</v>
      </c>
      <c r="N176" s="234">
        <v>0</v>
      </c>
      <c r="O176" s="234">
        <f>ROUND(E176*N176,2)</f>
        <v>0</v>
      </c>
      <c r="P176" s="234">
        <v>5.0000000000000001E-4</v>
      </c>
      <c r="Q176" s="234">
        <f>ROUND(E176*P176,2)</f>
        <v>0</v>
      </c>
      <c r="R176" s="236"/>
      <c r="S176" s="236" t="s">
        <v>114</v>
      </c>
      <c r="T176" s="237" t="s">
        <v>115</v>
      </c>
      <c r="U176" s="220">
        <v>0.06</v>
      </c>
      <c r="V176" s="220">
        <f>ROUND(E176*U176,2)</f>
        <v>0.16</v>
      </c>
      <c r="W176" s="220"/>
      <c r="X176" s="220" t="s">
        <v>116</v>
      </c>
      <c r="Y176" s="220" t="s">
        <v>117</v>
      </c>
      <c r="Z176" s="210"/>
      <c r="AA176" s="210"/>
      <c r="AB176" s="210"/>
      <c r="AC176" s="210"/>
      <c r="AD176" s="210"/>
      <c r="AE176" s="210"/>
      <c r="AF176" s="210"/>
      <c r="AG176" s="210" t="s">
        <v>118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">
      <c r="A177" s="217"/>
      <c r="B177" s="218"/>
      <c r="C177" s="252" t="s">
        <v>307</v>
      </c>
      <c r="D177" s="221"/>
      <c r="E177" s="222">
        <v>2.6274999999999999</v>
      </c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257</v>
      </c>
      <c r="AH177" s="210">
        <v>5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x14ac:dyDescent="0.2">
      <c r="A178" s="224" t="s">
        <v>109</v>
      </c>
      <c r="B178" s="225" t="s">
        <v>67</v>
      </c>
      <c r="C178" s="249" t="s">
        <v>68</v>
      </c>
      <c r="D178" s="226"/>
      <c r="E178" s="227"/>
      <c r="F178" s="228"/>
      <c r="G178" s="228">
        <f>SUMIF(AG179:AG184,"&lt;&gt;NOR",G179:G184)</f>
        <v>0</v>
      </c>
      <c r="H178" s="228"/>
      <c r="I178" s="228">
        <f>SUM(I179:I184)</f>
        <v>0</v>
      </c>
      <c r="J178" s="228"/>
      <c r="K178" s="228">
        <f>SUM(K179:K184)</f>
        <v>0</v>
      </c>
      <c r="L178" s="228"/>
      <c r="M178" s="228">
        <f>SUM(M179:M184)</f>
        <v>0</v>
      </c>
      <c r="N178" s="227"/>
      <c r="O178" s="227">
        <f>SUM(O179:O184)</f>
        <v>0</v>
      </c>
      <c r="P178" s="227"/>
      <c r="Q178" s="227">
        <f>SUM(Q179:Q184)</f>
        <v>0</v>
      </c>
      <c r="R178" s="228"/>
      <c r="S178" s="228"/>
      <c r="T178" s="229"/>
      <c r="U178" s="223"/>
      <c r="V178" s="223">
        <f>SUM(V179:V184)</f>
        <v>5.03</v>
      </c>
      <c r="W178" s="223"/>
      <c r="X178" s="223"/>
      <c r="Y178" s="223"/>
      <c r="AG178" t="s">
        <v>110</v>
      </c>
    </row>
    <row r="179" spans="1:60" ht="22.5" outlineLevel="1" x14ac:dyDescent="0.2">
      <c r="A179" s="231">
        <v>79</v>
      </c>
      <c r="B179" s="232" t="s">
        <v>308</v>
      </c>
      <c r="C179" s="250" t="s">
        <v>309</v>
      </c>
      <c r="D179" s="233" t="s">
        <v>310</v>
      </c>
      <c r="E179" s="234">
        <v>2.6612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15</v>
      </c>
      <c r="M179" s="236">
        <f>G179*(1+L179/100)</f>
        <v>0</v>
      </c>
      <c r="N179" s="234">
        <v>0</v>
      </c>
      <c r="O179" s="234">
        <f>ROUND(E179*N179,2)</f>
        <v>0</v>
      </c>
      <c r="P179" s="234">
        <v>0</v>
      </c>
      <c r="Q179" s="234">
        <f>ROUND(E179*P179,2)</f>
        <v>0</v>
      </c>
      <c r="R179" s="236" t="s">
        <v>311</v>
      </c>
      <c r="S179" s="236" t="s">
        <v>252</v>
      </c>
      <c r="T179" s="237" t="s">
        <v>252</v>
      </c>
      <c r="U179" s="220">
        <v>1.89</v>
      </c>
      <c r="V179" s="220">
        <f>ROUND(E179*U179,2)</f>
        <v>5.03</v>
      </c>
      <c r="W179" s="220"/>
      <c r="X179" s="220" t="s">
        <v>312</v>
      </c>
      <c r="Y179" s="220" t="s">
        <v>117</v>
      </c>
      <c r="Z179" s="210"/>
      <c r="AA179" s="210"/>
      <c r="AB179" s="210"/>
      <c r="AC179" s="210"/>
      <c r="AD179" s="210"/>
      <c r="AE179" s="210"/>
      <c r="AF179" s="210"/>
      <c r="AG179" s="210" t="s">
        <v>313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54" t="s">
        <v>314</v>
      </c>
      <c r="D180" s="247"/>
      <c r="E180" s="247"/>
      <c r="F180" s="247"/>
      <c r="G180" s="247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267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ht="33.75" outlineLevel="1" x14ac:dyDescent="0.2">
      <c r="A181" s="231">
        <v>80</v>
      </c>
      <c r="B181" s="232" t="s">
        <v>315</v>
      </c>
      <c r="C181" s="250" t="s">
        <v>316</v>
      </c>
      <c r="D181" s="233" t="s">
        <v>310</v>
      </c>
      <c r="E181" s="234">
        <v>2.6612</v>
      </c>
      <c r="F181" s="235"/>
      <c r="G181" s="236">
        <f>ROUND(E181*F181,2)</f>
        <v>0</v>
      </c>
      <c r="H181" s="235"/>
      <c r="I181" s="236">
        <f>ROUND(E181*H181,2)</f>
        <v>0</v>
      </c>
      <c r="J181" s="235"/>
      <c r="K181" s="236">
        <f>ROUND(E181*J181,2)</f>
        <v>0</v>
      </c>
      <c r="L181" s="236">
        <v>15</v>
      </c>
      <c r="M181" s="236">
        <f>G181*(1+L181/100)</f>
        <v>0</v>
      </c>
      <c r="N181" s="234">
        <v>0</v>
      </c>
      <c r="O181" s="234">
        <f>ROUND(E181*N181,2)</f>
        <v>0</v>
      </c>
      <c r="P181" s="234">
        <v>0</v>
      </c>
      <c r="Q181" s="234">
        <f>ROUND(E181*P181,2)</f>
        <v>0</v>
      </c>
      <c r="R181" s="236" t="s">
        <v>311</v>
      </c>
      <c r="S181" s="236" t="s">
        <v>252</v>
      </c>
      <c r="T181" s="237" t="s">
        <v>252</v>
      </c>
      <c r="U181" s="220">
        <v>0</v>
      </c>
      <c r="V181" s="220">
        <f>ROUND(E181*U181,2)</f>
        <v>0</v>
      </c>
      <c r="W181" s="220"/>
      <c r="X181" s="220" t="s">
        <v>312</v>
      </c>
      <c r="Y181" s="220" t="s">
        <v>117</v>
      </c>
      <c r="Z181" s="210"/>
      <c r="AA181" s="210"/>
      <c r="AB181" s="210"/>
      <c r="AC181" s="210"/>
      <c r="AD181" s="210"/>
      <c r="AE181" s="210"/>
      <c r="AF181" s="210"/>
      <c r="AG181" s="210" t="s">
        <v>313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2">
      <c r="A182" s="217"/>
      <c r="B182" s="218"/>
      <c r="C182" s="254" t="s">
        <v>314</v>
      </c>
      <c r="D182" s="247"/>
      <c r="E182" s="247"/>
      <c r="F182" s="247"/>
      <c r="G182" s="247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267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ht="33.75" outlineLevel="1" x14ac:dyDescent="0.2">
      <c r="A183" s="231">
        <v>81</v>
      </c>
      <c r="B183" s="232" t="s">
        <v>317</v>
      </c>
      <c r="C183" s="250" t="s">
        <v>318</v>
      </c>
      <c r="D183" s="233" t="s">
        <v>310</v>
      </c>
      <c r="E183" s="234">
        <v>10.6448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15</v>
      </c>
      <c r="M183" s="236">
        <f>G183*(1+L183/100)</f>
        <v>0</v>
      </c>
      <c r="N183" s="234">
        <v>0</v>
      </c>
      <c r="O183" s="234">
        <f>ROUND(E183*N183,2)</f>
        <v>0</v>
      </c>
      <c r="P183" s="234">
        <v>0</v>
      </c>
      <c r="Q183" s="234">
        <f>ROUND(E183*P183,2)</f>
        <v>0</v>
      </c>
      <c r="R183" s="236" t="s">
        <v>311</v>
      </c>
      <c r="S183" s="236" t="s">
        <v>252</v>
      </c>
      <c r="T183" s="237" t="s">
        <v>252</v>
      </c>
      <c r="U183" s="220">
        <v>0</v>
      </c>
      <c r="V183" s="220">
        <f>ROUND(E183*U183,2)</f>
        <v>0</v>
      </c>
      <c r="W183" s="220"/>
      <c r="X183" s="220" t="s">
        <v>312</v>
      </c>
      <c r="Y183" s="220" t="s">
        <v>117</v>
      </c>
      <c r="Z183" s="210"/>
      <c r="AA183" s="210"/>
      <c r="AB183" s="210"/>
      <c r="AC183" s="210"/>
      <c r="AD183" s="210"/>
      <c r="AE183" s="210"/>
      <c r="AF183" s="210"/>
      <c r="AG183" s="210" t="s">
        <v>313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">
      <c r="A184" s="217"/>
      <c r="B184" s="218"/>
      <c r="C184" s="254" t="s">
        <v>314</v>
      </c>
      <c r="D184" s="247"/>
      <c r="E184" s="247"/>
      <c r="F184" s="247"/>
      <c r="G184" s="247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267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x14ac:dyDescent="0.2">
      <c r="A185" s="224" t="s">
        <v>109</v>
      </c>
      <c r="B185" s="225" t="s">
        <v>77</v>
      </c>
      <c r="C185" s="249" t="s">
        <v>78</v>
      </c>
      <c r="D185" s="226"/>
      <c r="E185" s="227"/>
      <c r="F185" s="228"/>
      <c r="G185" s="228">
        <f>SUMIF(AG186:AG190,"&lt;&gt;NOR",G186:G190)</f>
        <v>0</v>
      </c>
      <c r="H185" s="228"/>
      <c r="I185" s="228">
        <f>SUM(I186:I190)</f>
        <v>0</v>
      </c>
      <c r="J185" s="228"/>
      <c r="K185" s="228">
        <f>SUM(K186:K190)</f>
        <v>0</v>
      </c>
      <c r="L185" s="228"/>
      <c r="M185" s="228">
        <f>SUM(M186:M190)</f>
        <v>0</v>
      </c>
      <c r="N185" s="227"/>
      <c r="O185" s="227">
        <f>SUM(O186:O190)</f>
        <v>0</v>
      </c>
      <c r="P185" s="227"/>
      <c r="Q185" s="227">
        <f>SUM(Q186:Q190)</f>
        <v>0</v>
      </c>
      <c r="R185" s="228"/>
      <c r="S185" s="228"/>
      <c r="T185" s="229"/>
      <c r="U185" s="223"/>
      <c r="V185" s="223">
        <f>SUM(V186:V190)</f>
        <v>0.15000000000000002</v>
      </c>
      <c r="W185" s="223"/>
      <c r="X185" s="223"/>
      <c r="Y185" s="223"/>
      <c r="AG185" t="s">
        <v>110</v>
      </c>
    </row>
    <row r="186" spans="1:60" outlineLevel="1" x14ac:dyDescent="0.2">
      <c r="A186" s="240">
        <v>82</v>
      </c>
      <c r="B186" s="241" t="s">
        <v>319</v>
      </c>
      <c r="C186" s="253" t="s">
        <v>320</v>
      </c>
      <c r="D186" s="242" t="s">
        <v>310</v>
      </c>
      <c r="E186" s="243">
        <v>0.10641</v>
      </c>
      <c r="F186" s="244"/>
      <c r="G186" s="245">
        <f>ROUND(E186*F186,2)</f>
        <v>0</v>
      </c>
      <c r="H186" s="244"/>
      <c r="I186" s="245">
        <f>ROUND(E186*H186,2)</f>
        <v>0</v>
      </c>
      <c r="J186" s="244"/>
      <c r="K186" s="245">
        <f>ROUND(E186*J186,2)</f>
        <v>0</v>
      </c>
      <c r="L186" s="245">
        <v>15</v>
      </c>
      <c r="M186" s="245">
        <f>G186*(1+L186/100)</f>
        <v>0</v>
      </c>
      <c r="N186" s="243">
        <v>0</v>
      </c>
      <c r="O186" s="243">
        <f>ROUND(E186*N186,2)</f>
        <v>0</v>
      </c>
      <c r="P186" s="243">
        <v>0</v>
      </c>
      <c r="Q186" s="243">
        <f>ROUND(E186*P186,2)</f>
        <v>0</v>
      </c>
      <c r="R186" s="245" t="s">
        <v>321</v>
      </c>
      <c r="S186" s="245" t="s">
        <v>252</v>
      </c>
      <c r="T186" s="246" t="s">
        <v>252</v>
      </c>
      <c r="U186" s="220">
        <v>0.94199999999999995</v>
      </c>
      <c r="V186" s="220">
        <f>ROUND(E186*U186,2)</f>
        <v>0.1</v>
      </c>
      <c r="W186" s="220"/>
      <c r="X186" s="220" t="s">
        <v>322</v>
      </c>
      <c r="Y186" s="220" t="s">
        <v>117</v>
      </c>
      <c r="Z186" s="210"/>
      <c r="AA186" s="210"/>
      <c r="AB186" s="210"/>
      <c r="AC186" s="210"/>
      <c r="AD186" s="210"/>
      <c r="AE186" s="210"/>
      <c r="AF186" s="210"/>
      <c r="AG186" s="210" t="s">
        <v>323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31">
        <v>83</v>
      </c>
      <c r="B187" s="232" t="s">
        <v>324</v>
      </c>
      <c r="C187" s="250" t="s">
        <v>325</v>
      </c>
      <c r="D187" s="233" t="s">
        <v>310</v>
      </c>
      <c r="E187" s="234">
        <v>0.10641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15</v>
      </c>
      <c r="M187" s="236">
        <f>G187*(1+L187/100)</f>
        <v>0</v>
      </c>
      <c r="N187" s="234">
        <v>0</v>
      </c>
      <c r="O187" s="234">
        <f>ROUND(E187*N187,2)</f>
        <v>0</v>
      </c>
      <c r="P187" s="234">
        <v>0</v>
      </c>
      <c r="Q187" s="234">
        <f>ROUND(E187*P187,2)</f>
        <v>0</v>
      </c>
      <c r="R187" s="236" t="s">
        <v>321</v>
      </c>
      <c r="S187" s="236" t="s">
        <v>252</v>
      </c>
      <c r="T187" s="237" t="s">
        <v>252</v>
      </c>
      <c r="U187" s="220">
        <v>0.49</v>
      </c>
      <c r="V187" s="220">
        <f>ROUND(E187*U187,2)</f>
        <v>0.05</v>
      </c>
      <c r="W187" s="220"/>
      <c r="X187" s="220" t="s">
        <v>322</v>
      </c>
      <c r="Y187" s="220" t="s">
        <v>117</v>
      </c>
      <c r="Z187" s="210"/>
      <c r="AA187" s="210"/>
      <c r="AB187" s="210"/>
      <c r="AC187" s="210"/>
      <c r="AD187" s="210"/>
      <c r="AE187" s="210"/>
      <c r="AF187" s="210"/>
      <c r="AG187" s="210" t="s">
        <v>323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">
      <c r="A188" s="217"/>
      <c r="B188" s="218"/>
      <c r="C188" s="251" t="s">
        <v>326</v>
      </c>
      <c r="D188" s="238"/>
      <c r="E188" s="238"/>
      <c r="F188" s="238"/>
      <c r="G188" s="238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120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40">
        <v>84</v>
      </c>
      <c r="B189" s="241" t="s">
        <v>327</v>
      </c>
      <c r="C189" s="253" t="s">
        <v>328</v>
      </c>
      <c r="D189" s="242" t="s">
        <v>310</v>
      </c>
      <c r="E189" s="243">
        <v>2.1282800000000002</v>
      </c>
      <c r="F189" s="244"/>
      <c r="G189" s="245">
        <f>ROUND(E189*F189,2)</f>
        <v>0</v>
      </c>
      <c r="H189" s="244"/>
      <c r="I189" s="245">
        <f>ROUND(E189*H189,2)</f>
        <v>0</v>
      </c>
      <c r="J189" s="244"/>
      <c r="K189" s="245">
        <f>ROUND(E189*J189,2)</f>
        <v>0</v>
      </c>
      <c r="L189" s="245">
        <v>15</v>
      </c>
      <c r="M189" s="245">
        <f>G189*(1+L189/100)</f>
        <v>0</v>
      </c>
      <c r="N189" s="243">
        <v>0</v>
      </c>
      <c r="O189" s="243">
        <f>ROUND(E189*N189,2)</f>
        <v>0</v>
      </c>
      <c r="P189" s="243">
        <v>0</v>
      </c>
      <c r="Q189" s="243">
        <f>ROUND(E189*P189,2)</f>
        <v>0</v>
      </c>
      <c r="R189" s="245" t="s">
        <v>321</v>
      </c>
      <c r="S189" s="245" t="s">
        <v>252</v>
      </c>
      <c r="T189" s="246" t="s">
        <v>252</v>
      </c>
      <c r="U189" s="220">
        <v>0</v>
      </c>
      <c r="V189" s="220">
        <f>ROUND(E189*U189,2)</f>
        <v>0</v>
      </c>
      <c r="W189" s="220"/>
      <c r="X189" s="220" t="s">
        <v>322</v>
      </c>
      <c r="Y189" s="220" t="s">
        <v>117</v>
      </c>
      <c r="Z189" s="210"/>
      <c r="AA189" s="210"/>
      <c r="AB189" s="210"/>
      <c r="AC189" s="210"/>
      <c r="AD189" s="210"/>
      <c r="AE189" s="210"/>
      <c r="AF189" s="210"/>
      <c r="AG189" s="210" t="s">
        <v>323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40">
        <v>85</v>
      </c>
      <c r="B190" s="241" t="s">
        <v>329</v>
      </c>
      <c r="C190" s="253" t="s">
        <v>330</v>
      </c>
      <c r="D190" s="242" t="s">
        <v>310</v>
      </c>
      <c r="E190" s="243">
        <v>0.10641</v>
      </c>
      <c r="F190" s="244"/>
      <c r="G190" s="245">
        <f>ROUND(E190*F190,2)</f>
        <v>0</v>
      </c>
      <c r="H190" s="244"/>
      <c r="I190" s="245">
        <f>ROUND(E190*H190,2)</f>
        <v>0</v>
      </c>
      <c r="J190" s="244"/>
      <c r="K190" s="245">
        <f>ROUND(E190*J190,2)</f>
        <v>0</v>
      </c>
      <c r="L190" s="245">
        <v>15</v>
      </c>
      <c r="M190" s="245">
        <f>G190*(1+L190/100)</f>
        <v>0</v>
      </c>
      <c r="N190" s="243">
        <v>0</v>
      </c>
      <c r="O190" s="243">
        <f>ROUND(E190*N190,2)</f>
        <v>0</v>
      </c>
      <c r="P190" s="243">
        <v>0</v>
      </c>
      <c r="Q190" s="243">
        <f>ROUND(E190*P190,2)</f>
        <v>0</v>
      </c>
      <c r="R190" s="245" t="s">
        <v>321</v>
      </c>
      <c r="S190" s="245" t="s">
        <v>252</v>
      </c>
      <c r="T190" s="246" t="s">
        <v>252</v>
      </c>
      <c r="U190" s="220">
        <v>0</v>
      </c>
      <c r="V190" s="220">
        <f>ROUND(E190*U190,2)</f>
        <v>0</v>
      </c>
      <c r="W190" s="220"/>
      <c r="X190" s="220" t="s">
        <v>322</v>
      </c>
      <c r="Y190" s="220" t="s">
        <v>117</v>
      </c>
      <c r="Z190" s="210"/>
      <c r="AA190" s="210"/>
      <c r="AB190" s="210"/>
      <c r="AC190" s="210"/>
      <c r="AD190" s="210"/>
      <c r="AE190" s="210"/>
      <c r="AF190" s="210"/>
      <c r="AG190" s="210" t="s">
        <v>323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x14ac:dyDescent="0.2">
      <c r="A191" s="224" t="s">
        <v>109</v>
      </c>
      <c r="B191" s="225" t="s">
        <v>69</v>
      </c>
      <c r="C191" s="249" t="s">
        <v>70</v>
      </c>
      <c r="D191" s="226"/>
      <c r="E191" s="227"/>
      <c r="F191" s="228"/>
      <c r="G191" s="228">
        <f>SUMIF(AG192:AG202,"&lt;&gt;NOR",G192:G202)</f>
        <v>0</v>
      </c>
      <c r="H191" s="228"/>
      <c r="I191" s="228">
        <f>SUM(I192:I202)</f>
        <v>0</v>
      </c>
      <c r="J191" s="228"/>
      <c r="K191" s="228">
        <f>SUM(K192:K202)</f>
        <v>0</v>
      </c>
      <c r="L191" s="228"/>
      <c r="M191" s="228">
        <f>SUM(M192:M202)</f>
        <v>0</v>
      </c>
      <c r="N191" s="227"/>
      <c r="O191" s="227">
        <f>SUM(O192:O202)</f>
        <v>0.29000000000000004</v>
      </c>
      <c r="P191" s="227"/>
      <c r="Q191" s="227">
        <f>SUM(Q192:Q202)</f>
        <v>0</v>
      </c>
      <c r="R191" s="228"/>
      <c r="S191" s="228"/>
      <c r="T191" s="229"/>
      <c r="U191" s="223"/>
      <c r="V191" s="223">
        <f>SUM(V192:V202)</f>
        <v>5.66</v>
      </c>
      <c r="W191" s="223"/>
      <c r="X191" s="223"/>
      <c r="Y191" s="223"/>
      <c r="AG191" t="s">
        <v>110</v>
      </c>
    </row>
    <row r="192" spans="1:60" outlineLevel="1" x14ac:dyDescent="0.2">
      <c r="A192" s="231">
        <v>86</v>
      </c>
      <c r="B192" s="232" t="s">
        <v>331</v>
      </c>
      <c r="C192" s="250" t="s">
        <v>332</v>
      </c>
      <c r="D192" s="233" t="s">
        <v>264</v>
      </c>
      <c r="E192" s="234">
        <v>19.721499999999999</v>
      </c>
      <c r="F192" s="235"/>
      <c r="G192" s="236">
        <f>ROUND(E192*F192,2)</f>
        <v>0</v>
      </c>
      <c r="H192" s="235"/>
      <c r="I192" s="236">
        <f>ROUND(E192*H192,2)</f>
        <v>0</v>
      </c>
      <c r="J192" s="235"/>
      <c r="K192" s="236">
        <f>ROUND(E192*J192,2)</f>
        <v>0</v>
      </c>
      <c r="L192" s="236">
        <v>15</v>
      </c>
      <c r="M192" s="236">
        <f>G192*(1+L192/100)</f>
        <v>0</v>
      </c>
      <c r="N192" s="234">
        <v>0</v>
      </c>
      <c r="O192" s="234">
        <f>ROUND(E192*N192,2)</f>
        <v>0</v>
      </c>
      <c r="P192" s="234">
        <v>0</v>
      </c>
      <c r="Q192" s="234">
        <f>ROUND(E192*P192,2)</f>
        <v>0</v>
      </c>
      <c r="R192" s="236"/>
      <c r="S192" s="236" t="s">
        <v>114</v>
      </c>
      <c r="T192" s="237" t="s">
        <v>115</v>
      </c>
      <c r="U192" s="220">
        <v>0.25</v>
      </c>
      <c r="V192" s="220">
        <f>ROUND(E192*U192,2)</f>
        <v>4.93</v>
      </c>
      <c r="W192" s="220"/>
      <c r="X192" s="220" t="s">
        <v>116</v>
      </c>
      <c r="Y192" s="220" t="s">
        <v>117</v>
      </c>
      <c r="Z192" s="210"/>
      <c r="AA192" s="210"/>
      <c r="AB192" s="210"/>
      <c r="AC192" s="210"/>
      <c r="AD192" s="210"/>
      <c r="AE192" s="210"/>
      <c r="AF192" s="210"/>
      <c r="AG192" s="210" t="s">
        <v>118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52" t="s">
        <v>333</v>
      </c>
      <c r="D193" s="221"/>
      <c r="E193" s="222">
        <v>19.721499999999999</v>
      </c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257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ht="22.5" outlineLevel="1" x14ac:dyDescent="0.2">
      <c r="A194" s="231">
        <v>87</v>
      </c>
      <c r="B194" s="232" t="s">
        <v>334</v>
      </c>
      <c r="C194" s="250" t="s">
        <v>335</v>
      </c>
      <c r="D194" s="233" t="s">
        <v>264</v>
      </c>
      <c r="E194" s="234">
        <v>23.665800000000001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15</v>
      </c>
      <c r="M194" s="236">
        <f>G194*(1+L194/100)</f>
        <v>0</v>
      </c>
      <c r="N194" s="234">
        <v>1.09E-2</v>
      </c>
      <c r="O194" s="234">
        <f>ROUND(E194*N194,2)</f>
        <v>0.26</v>
      </c>
      <c r="P194" s="234">
        <v>0</v>
      </c>
      <c r="Q194" s="234">
        <f>ROUND(E194*P194,2)</f>
        <v>0</v>
      </c>
      <c r="R194" s="236" t="s">
        <v>336</v>
      </c>
      <c r="S194" s="236" t="s">
        <v>252</v>
      </c>
      <c r="T194" s="237" t="s">
        <v>252</v>
      </c>
      <c r="U194" s="220">
        <v>0</v>
      </c>
      <c r="V194" s="220">
        <f>ROUND(E194*U194,2)</f>
        <v>0</v>
      </c>
      <c r="W194" s="220"/>
      <c r="X194" s="220" t="s">
        <v>260</v>
      </c>
      <c r="Y194" s="220" t="s">
        <v>117</v>
      </c>
      <c r="Z194" s="210"/>
      <c r="AA194" s="210"/>
      <c r="AB194" s="210"/>
      <c r="AC194" s="210"/>
      <c r="AD194" s="210"/>
      <c r="AE194" s="210"/>
      <c r="AF194" s="210"/>
      <c r="AG194" s="210" t="s">
        <v>261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17"/>
      <c r="B195" s="218"/>
      <c r="C195" s="252" t="s">
        <v>337</v>
      </c>
      <c r="D195" s="221"/>
      <c r="E195" s="222">
        <v>23.665800000000001</v>
      </c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257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40">
        <v>88</v>
      </c>
      <c r="B196" s="241" t="s">
        <v>338</v>
      </c>
      <c r="C196" s="253" t="s">
        <v>339</v>
      </c>
      <c r="D196" s="242" t="s">
        <v>245</v>
      </c>
      <c r="E196" s="243">
        <v>1</v>
      </c>
      <c r="F196" s="244"/>
      <c r="G196" s="245">
        <f>ROUND(E196*F196,2)</f>
        <v>0</v>
      </c>
      <c r="H196" s="244"/>
      <c r="I196" s="245">
        <f>ROUND(E196*H196,2)</f>
        <v>0</v>
      </c>
      <c r="J196" s="244"/>
      <c r="K196" s="245">
        <f>ROUND(E196*J196,2)</f>
        <v>0</v>
      </c>
      <c r="L196" s="245">
        <v>15</v>
      </c>
      <c r="M196" s="245">
        <f>G196*(1+L196/100)</f>
        <v>0</v>
      </c>
      <c r="N196" s="243">
        <v>2.5000000000000001E-2</v>
      </c>
      <c r="O196" s="243">
        <f>ROUND(E196*N196,2)</f>
        <v>0.03</v>
      </c>
      <c r="P196" s="243">
        <v>0</v>
      </c>
      <c r="Q196" s="243">
        <f>ROUND(E196*P196,2)</f>
        <v>0</v>
      </c>
      <c r="R196" s="245"/>
      <c r="S196" s="245" t="s">
        <v>114</v>
      </c>
      <c r="T196" s="246" t="s">
        <v>115</v>
      </c>
      <c r="U196" s="220">
        <v>0</v>
      </c>
      <c r="V196" s="220">
        <f>ROUND(E196*U196,2)</f>
        <v>0</v>
      </c>
      <c r="W196" s="220"/>
      <c r="X196" s="220" t="s">
        <v>260</v>
      </c>
      <c r="Y196" s="220" t="s">
        <v>117</v>
      </c>
      <c r="Z196" s="210"/>
      <c r="AA196" s="210"/>
      <c r="AB196" s="210"/>
      <c r="AC196" s="210"/>
      <c r="AD196" s="210"/>
      <c r="AE196" s="210"/>
      <c r="AF196" s="210"/>
      <c r="AG196" s="210" t="s">
        <v>261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31">
        <v>89</v>
      </c>
      <c r="B197" s="232" t="s">
        <v>340</v>
      </c>
      <c r="C197" s="250" t="s">
        <v>341</v>
      </c>
      <c r="D197" s="233" t="s">
        <v>310</v>
      </c>
      <c r="E197" s="234">
        <v>0.28295999999999999</v>
      </c>
      <c r="F197" s="235"/>
      <c r="G197" s="236">
        <f>ROUND(E197*F197,2)</f>
        <v>0</v>
      </c>
      <c r="H197" s="235"/>
      <c r="I197" s="236">
        <f>ROUND(E197*H197,2)</f>
        <v>0</v>
      </c>
      <c r="J197" s="235"/>
      <c r="K197" s="236">
        <f>ROUND(E197*J197,2)</f>
        <v>0</v>
      </c>
      <c r="L197" s="236">
        <v>15</v>
      </c>
      <c r="M197" s="236">
        <f>G197*(1+L197/100)</f>
        <v>0</v>
      </c>
      <c r="N197" s="234">
        <v>0</v>
      </c>
      <c r="O197" s="234">
        <f>ROUND(E197*N197,2)</f>
        <v>0</v>
      </c>
      <c r="P197" s="234">
        <v>0</v>
      </c>
      <c r="Q197" s="234">
        <f>ROUND(E197*P197,2)</f>
        <v>0</v>
      </c>
      <c r="R197" s="236" t="s">
        <v>342</v>
      </c>
      <c r="S197" s="236" t="s">
        <v>252</v>
      </c>
      <c r="T197" s="237" t="s">
        <v>252</v>
      </c>
      <c r="U197" s="220">
        <v>1.75</v>
      </c>
      <c r="V197" s="220">
        <f>ROUND(E197*U197,2)</f>
        <v>0.5</v>
      </c>
      <c r="W197" s="220"/>
      <c r="X197" s="220" t="s">
        <v>312</v>
      </c>
      <c r="Y197" s="220" t="s">
        <v>117</v>
      </c>
      <c r="Z197" s="210"/>
      <c r="AA197" s="210"/>
      <c r="AB197" s="210"/>
      <c r="AC197" s="210"/>
      <c r="AD197" s="210"/>
      <c r="AE197" s="210"/>
      <c r="AF197" s="210"/>
      <c r="AG197" s="210" t="s">
        <v>313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17"/>
      <c r="B198" s="218"/>
      <c r="C198" s="254" t="s">
        <v>343</v>
      </c>
      <c r="D198" s="247"/>
      <c r="E198" s="247"/>
      <c r="F198" s="247"/>
      <c r="G198" s="247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267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ht="22.5" outlineLevel="1" x14ac:dyDescent="0.2">
      <c r="A199" s="231">
        <v>90</v>
      </c>
      <c r="B199" s="232" t="s">
        <v>344</v>
      </c>
      <c r="C199" s="250" t="s">
        <v>345</v>
      </c>
      <c r="D199" s="233" t="s">
        <v>310</v>
      </c>
      <c r="E199" s="234">
        <v>0.28295999999999999</v>
      </c>
      <c r="F199" s="235"/>
      <c r="G199" s="236">
        <f>ROUND(E199*F199,2)</f>
        <v>0</v>
      </c>
      <c r="H199" s="235"/>
      <c r="I199" s="236">
        <f>ROUND(E199*H199,2)</f>
        <v>0</v>
      </c>
      <c r="J199" s="235"/>
      <c r="K199" s="236">
        <f>ROUND(E199*J199,2)</f>
        <v>0</v>
      </c>
      <c r="L199" s="236">
        <v>15</v>
      </c>
      <c r="M199" s="236">
        <f>G199*(1+L199/100)</f>
        <v>0</v>
      </c>
      <c r="N199" s="234">
        <v>0</v>
      </c>
      <c r="O199" s="234">
        <f>ROUND(E199*N199,2)</f>
        <v>0</v>
      </c>
      <c r="P199" s="234">
        <v>0</v>
      </c>
      <c r="Q199" s="234">
        <f>ROUND(E199*P199,2)</f>
        <v>0</v>
      </c>
      <c r="R199" s="236" t="s">
        <v>342</v>
      </c>
      <c r="S199" s="236" t="s">
        <v>252</v>
      </c>
      <c r="T199" s="237" t="s">
        <v>252</v>
      </c>
      <c r="U199" s="220">
        <v>0.81</v>
      </c>
      <c r="V199" s="220">
        <f>ROUND(E199*U199,2)</f>
        <v>0.23</v>
      </c>
      <c r="W199" s="220"/>
      <c r="X199" s="220" t="s">
        <v>312</v>
      </c>
      <c r="Y199" s="220" t="s">
        <v>117</v>
      </c>
      <c r="Z199" s="210"/>
      <c r="AA199" s="210"/>
      <c r="AB199" s="210"/>
      <c r="AC199" s="210"/>
      <c r="AD199" s="210"/>
      <c r="AE199" s="210"/>
      <c r="AF199" s="210"/>
      <c r="AG199" s="210" t="s">
        <v>313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2" x14ac:dyDescent="0.2">
      <c r="A200" s="217"/>
      <c r="B200" s="218"/>
      <c r="C200" s="254" t="s">
        <v>343</v>
      </c>
      <c r="D200" s="247"/>
      <c r="E200" s="247"/>
      <c r="F200" s="247"/>
      <c r="G200" s="247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267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ht="33.75" outlineLevel="1" x14ac:dyDescent="0.2">
      <c r="A201" s="231">
        <v>91</v>
      </c>
      <c r="B201" s="232" t="s">
        <v>346</v>
      </c>
      <c r="C201" s="250" t="s">
        <v>347</v>
      </c>
      <c r="D201" s="233" t="s">
        <v>310</v>
      </c>
      <c r="E201" s="234">
        <v>5.6592000000000002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15</v>
      </c>
      <c r="M201" s="236">
        <f>G201*(1+L201/100)</f>
        <v>0</v>
      </c>
      <c r="N201" s="234">
        <v>0</v>
      </c>
      <c r="O201" s="234">
        <f>ROUND(E201*N201,2)</f>
        <v>0</v>
      </c>
      <c r="P201" s="234">
        <v>0</v>
      </c>
      <c r="Q201" s="234">
        <f>ROUND(E201*P201,2)</f>
        <v>0</v>
      </c>
      <c r="R201" s="236" t="s">
        <v>342</v>
      </c>
      <c r="S201" s="236" t="s">
        <v>252</v>
      </c>
      <c r="T201" s="237" t="s">
        <v>252</v>
      </c>
      <c r="U201" s="220">
        <v>0</v>
      </c>
      <c r="V201" s="220">
        <f>ROUND(E201*U201,2)</f>
        <v>0</v>
      </c>
      <c r="W201" s="220"/>
      <c r="X201" s="220" t="s">
        <v>312</v>
      </c>
      <c r="Y201" s="220" t="s">
        <v>117</v>
      </c>
      <c r="Z201" s="210"/>
      <c r="AA201" s="210"/>
      <c r="AB201" s="210"/>
      <c r="AC201" s="210"/>
      <c r="AD201" s="210"/>
      <c r="AE201" s="210"/>
      <c r="AF201" s="210"/>
      <c r="AG201" s="210" t="s">
        <v>313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54" t="s">
        <v>343</v>
      </c>
      <c r="D202" s="247"/>
      <c r="E202" s="247"/>
      <c r="F202" s="247"/>
      <c r="G202" s="247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267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x14ac:dyDescent="0.2">
      <c r="A203" s="224" t="s">
        <v>109</v>
      </c>
      <c r="B203" s="225" t="s">
        <v>71</v>
      </c>
      <c r="C203" s="249" t="s">
        <v>72</v>
      </c>
      <c r="D203" s="226"/>
      <c r="E203" s="227"/>
      <c r="F203" s="228"/>
      <c r="G203" s="228">
        <f>SUMIF(AG204:AG212,"&lt;&gt;NOR",G204:G212)</f>
        <v>0</v>
      </c>
      <c r="H203" s="228"/>
      <c r="I203" s="228">
        <f>SUM(I204:I212)</f>
        <v>0</v>
      </c>
      <c r="J203" s="228"/>
      <c r="K203" s="228">
        <f>SUM(K204:K212)</f>
        <v>0</v>
      </c>
      <c r="L203" s="228"/>
      <c r="M203" s="228">
        <f>SUM(M204:M212)</f>
        <v>0</v>
      </c>
      <c r="N203" s="227"/>
      <c r="O203" s="227">
        <f>SUM(O204:O212)</f>
        <v>0.02</v>
      </c>
      <c r="P203" s="227"/>
      <c r="Q203" s="227">
        <f>SUM(Q204:Q212)</f>
        <v>0</v>
      </c>
      <c r="R203" s="228"/>
      <c r="S203" s="228"/>
      <c r="T203" s="229"/>
      <c r="U203" s="223"/>
      <c r="V203" s="223">
        <f>SUM(V204:V212)</f>
        <v>5.3999999999999995</v>
      </c>
      <c r="W203" s="223"/>
      <c r="X203" s="223"/>
      <c r="Y203" s="223"/>
      <c r="AG203" t="s">
        <v>110</v>
      </c>
    </row>
    <row r="204" spans="1:60" outlineLevel="1" x14ac:dyDescent="0.2">
      <c r="A204" s="231">
        <v>92</v>
      </c>
      <c r="B204" s="232" t="s">
        <v>348</v>
      </c>
      <c r="C204" s="250" t="s">
        <v>349</v>
      </c>
      <c r="D204" s="233" t="s">
        <v>280</v>
      </c>
      <c r="E204" s="234">
        <v>6.45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15</v>
      </c>
      <c r="M204" s="236">
        <f>G204*(1+L204/100)</f>
        <v>0</v>
      </c>
      <c r="N204" s="234">
        <v>2.8400000000000001E-3</v>
      </c>
      <c r="O204" s="234">
        <f>ROUND(E204*N204,2)</f>
        <v>0.02</v>
      </c>
      <c r="P204" s="234">
        <v>0</v>
      </c>
      <c r="Q204" s="234">
        <f>ROUND(E204*P204,2)</f>
        <v>0</v>
      </c>
      <c r="R204" s="236" t="s">
        <v>350</v>
      </c>
      <c r="S204" s="236" t="s">
        <v>252</v>
      </c>
      <c r="T204" s="237" t="s">
        <v>252</v>
      </c>
      <c r="U204" s="220">
        <v>0.81764999999999999</v>
      </c>
      <c r="V204" s="220">
        <f>ROUND(E204*U204,2)</f>
        <v>5.27</v>
      </c>
      <c r="W204" s="220"/>
      <c r="X204" s="220" t="s">
        <v>116</v>
      </c>
      <c r="Y204" s="220" t="s">
        <v>117</v>
      </c>
      <c r="Z204" s="210"/>
      <c r="AA204" s="210"/>
      <c r="AB204" s="210"/>
      <c r="AC204" s="210"/>
      <c r="AD204" s="210"/>
      <c r="AE204" s="210"/>
      <c r="AF204" s="210"/>
      <c r="AG204" s="210" t="s">
        <v>118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17"/>
      <c r="B205" s="218"/>
      <c r="C205" s="254" t="s">
        <v>351</v>
      </c>
      <c r="D205" s="247"/>
      <c r="E205" s="247"/>
      <c r="F205" s="247"/>
      <c r="G205" s="247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267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52" t="s">
        <v>352</v>
      </c>
      <c r="D206" s="221"/>
      <c r="E206" s="222">
        <v>6.45</v>
      </c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257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31">
        <v>93</v>
      </c>
      <c r="B207" s="232" t="s">
        <v>353</v>
      </c>
      <c r="C207" s="250" t="s">
        <v>354</v>
      </c>
      <c r="D207" s="233" t="s">
        <v>310</v>
      </c>
      <c r="E207" s="234">
        <v>1.8319999999999999E-2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15</v>
      </c>
      <c r="M207" s="236">
        <f>G207*(1+L207/100)</f>
        <v>0</v>
      </c>
      <c r="N207" s="234">
        <v>0</v>
      </c>
      <c r="O207" s="234">
        <f>ROUND(E207*N207,2)</f>
        <v>0</v>
      </c>
      <c r="P207" s="234">
        <v>0</v>
      </c>
      <c r="Q207" s="234">
        <f>ROUND(E207*P207,2)</f>
        <v>0</v>
      </c>
      <c r="R207" s="236" t="s">
        <v>350</v>
      </c>
      <c r="S207" s="236" t="s">
        <v>252</v>
      </c>
      <c r="T207" s="237" t="s">
        <v>252</v>
      </c>
      <c r="U207" s="220">
        <v>4.82</v>
      </c>
      <c r="V207" s="220">
        <f>ROUND(E207*U207,2)</f>
        <v>0.09</v>
      </c>
      <c r="W207" s="220"/>
      <c r="X207" s="220" t="s">
        <v>312</v>
      </c>
      <c r="Y207" s="220" t="s">
        <v>117</v>
      </c>
      <c r="Z207" s="210"/>
      <c r="AA207" s="210"/>
      <c r="AB207" s="210"/>
      <c r="AC207" s="210"/>
      <c r="AD207" s="210"/>
      <c r="AE207" s="210"/>
      <c r="AF207" s="210"/>
      <c r="AG207" s="210" t="s">
        <v>313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54" t="s">
        <v>343</v>
      </c>
      <c r="D208" s="247"/>
      <c r="E208" s="247"/>
      <c r="F208" s="247"/>
      <c r="G208" s="247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267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ht="22.5" outlineLevel="1" x14ac:dyDescent="0.2">
      <c r="A209" s="231">
        <v>94</v>
      </c>
      <c r="B209" s="232" t="s">
        <v>355</v>
      </c>
      <c r="C209" s="250" t="s">
        <v>356</v>
      </c>
      <c r="D209" s="233" t="s">
        <v>310</v>
      </c>
      <c r="E209" s="234">
        <v>1.8319999999999999E-2</v>
      </c>
      <c r="F209" s="235"/>
      <c r="G209" s="236">
        <f>ROUND(E209*F209,2)</f>
        <v>0</v>
      </c>
      <c r="H209" s="235"/>
      <c r="I209" s="236">
        <f>ROUND(E209*H209,2)</f>
        <v>0</v>
      </c>
      <c r="J209" s="235"/>
      <c r="K209" s="236">
        <f>ROUND(E209*J209,2)</f>
        <v>0</v>
      </c>
      <c r="L209" s="236">
        <v>15</v>
      </c>
      <c r="M209" s="236">
        <f>G209*(1+L209/100)</f>
        <v>0</v>
      </c>
      <c r="N209" s="234">
        <v>0</v>
      </c>
      <c r="O209" s="234">
        <f>ROUND(E209*N209,2)</f>
        <v>0</v>
      </c>
      <c r="P209" s="234">
        <v>0</v>
      </c>
      <c r="Q209" s="234">
        <f>ROUND(E209*P209,2)</f>
        <v>0</v>
      </c>
      <c r="R209" s="236" t="s">
        <v>350</v>
      </c>
      <c r="S209" s="236" t="s">
        <v>252</v>
      </c>
      <c r="T209" s="237" t="s">
        <v>252</v>
      </c>
      <c r="U209" s="220">
        <v>2.3109999999999999</v>
      </c>
      <c r="V209" s="220">
        <f>ROUND(E209*U209,2)</f>
        <v>0.04</v>
      </c>
      <c r="W209" s="220"/>
      <c r="X209" s="220" t="s">
        <v>312</v>
      </c>
      <c r="Y209" s="220" t="s">
        <v>117</v>
      </c>
      <c r="Z209" s="210"/>
      <c r="AA209" s="210"/>
      <c r="AB209" s="210"/>
      <c r="AC209" s="210"/>
      <c r="AD209" s="210"/>
      <c r="AE209" s="210"/>
      <c r="AF209" s="210"/>
      <c r="AG209" s="210" t="s">
        <v>313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2" x14ac:dyDescent="0.2">
      <c r="A210" s="217"/>
      <c r="B210" s="218"/>
      <c r="C210" s="254" t="s">
        <v>343</v>
      </c>
      <c r="D210" s="247"/>
      <c r="E210" s="247"/>
      <c r="F210" s="247"/>
      <c r="G210" s="247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267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ht="33.75" outlineLevel="1" x14ac:dyDescent="0.2">
      <c r="A211" s="231">
        <v>95</v>
      </c>
      <c r="B211" s="232" t="s">
        <v>357</v>
      </c>
      <c r="C211" s="250" t="s">
        <v>358</v>
      </c>
      <c r="D211" s="233" t="s">
        <v>310</v>
      </c>
      <c r="E211" s="234">
        <v>0.3664</v>
      </c>
      <c r="F211" s="235"/>
      <c r="G211" s="236">
        <f>ROUND(E211*F211,2)</f>
        <v>0</v>
      </c>
      <c r="H211" s="235"/>
      <c r="I211" s="236">
        <f>ROUND(E211*H211,2)</f>
        <v>0</v>
      </c>
      <c r="J211" s="235"/>
      <c r="K211" s="236">
        <f>ROUND(E211*J211,2)</f>
        <v>0</v>
      </c>
      <c r="L211" s="236">
        <v>15</v>
      </c>
      <c r="M211" s="236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6" t="s">
        <v>350</v>
      </c>
      <c r="S211" s="236" t="s">
        <v>252</v>
      </c>
      <c r="T211" s="237" t="s">
        <v>252</v>
      </c>
      <c r="U211" s="220">
        <v>0</v>
      </c>
      <c r="V211" s="220">
        <f>ROUND(E211*U211,2)</f>
        <v>0</v>
      </c>
      <c r="W211" s="220"/>
      <c r="X211" s="220" t="s">
        <v>312</v>
      </c>
      <c r="Y211" s="220" t="s">
        <v>117</v>
      </c>
      <c r="Z211" s="210"/>
      <c r="AA211" s="210"/>
      <c r="AB211" s="210"/>
      <c r="AC211" s="210"/>
      <c r="AD211" s="210"/>
      <c r="AE211" s="210"/>
      <c r="AF211" s="210"/>
      <c r="AG211" s="210" t="s">
        <v>313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2" x14ac:dyDescent="0.2">
      <c r="A212" s="217"/>
      <c r="B212" s="218"/>
      <c r="C212" s="254" t="s">
        <v>343</v>
      </c>
      <c r="D212" s="247"/>
      <c r="E212" s="247"/>
      <c r="F212" s="247"/>
      <c r="G212" s="247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267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x14ac:dyDescent="0.2">
      <c r="A213" s="224" t="s">
        <v>109</v>
      </c>
      <c r="B213" s="225" t="s">
        <v>73</v>
      </c>
      <c r="C213" s="249" t="s">
        <v>74</v>
      </c>
      <c r="D213" s="226"/>
      <c r="E213" s="227"/>
      <c r="F213" s="228"/>
      <c r="G213" s="228">
        <f>SUMIF(AG214:AG230,"&lt;&gt;NOR",G214:G230)</f>
        <v>0</v>
      </c>
      <c r="H213" s="228"/>
      <c r="I213" s="228">
        <f>SUM(I214:I230)</f>
        <v>0</v>
      </c>
      <c r="J213" s="228"/>
      <c r="K213" s="228">
        <f>SUM(K214:K230)</f>
        <v>0</v>
      </c>
      <c r="L213" s="228"/>
      <c r="M213" s="228">
        <f>SUM(M214:M230)</f>
        <v>0</v>
      </c>
      <c r="N213" s="227"/>
      <c r="O213" s="227">
        <f>SUM(O214:O230)</f>
        <v>0.02</v>
      </c>
      <c r="P213" s="227"/>
      <c r="Q213" s="227">
        <f>SUM(Q214:Q230)</f>
        <v>0</v>
      </c>
      <c r="R213" s="228"/>
      <c r="S213" s="228"/>
      <c r="T213" s="229"/>
      <c r="U213" s="223"/>
      <c r="V213" s="223">
        <f>SUM(V214:V230)</f>
        <v>66.599999999999994</v>
      </c>
      <c r="W213" s="223"/>
      <c r="X213" s="223"/>
      <c r="Y213" s="223"/>
      <c r="AG213" t="s">
        <v>110</v>
      </c>
    </row>
    <row r="214" spans="1:60" ht="22.5" outlineLevel="1" x14ac:dyDescent="0.2">
      <c r="A214" s="231">
        <v>96</v>
      </c>
      <c r="B214" s="232" t="s">
        <v>359</v>
      </c>
      <c r="C214" s="250" t="s">
        <v>360</v>
      </c>
      <c r="D214" s="233" t="s">
        <v>113</v>
      </c>
      <c r="E214" s="234">
        <v>444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15</v>
      </c>
      <c r="M214" s="236">
        <f>G214*(1+L214/100)</f>
        <v>0</v>
      </c>
      <c r="N214" s="234">
        <v>0</v>
      </c>
      <c r="O214" s="234">
        <f>ROUND(E214*N214,2)</f>
        <v>0</v>
      </c>
      <c r="P214" s="234">
        <v>0</v>
      </c>
      <c r="Q214" s="234">
        <f>ROUND(E214*P214,2)</f>
        <v>0</v>
      </c>
      <c r="R214" s="236" t="s">
        <v>361</v>
      </c>
      <c r="S214" s="236" t="s">
        <v>252</v>
      </c>
      <c r="T214" s="237" t="s">
        <v>252</v>
      </c>
      <c r="U214" s="220">
        <v>0.03</v>
      </c>
      <c r="V214" s="220">
        <f>ROUND(E214*U214,2)</f>
        <v>13.32</v>
      </c>
      <c r="W214" s="220"/>
      <c r="X214" s="220" t="s">
        <v>116</v>
      </c>
      <c r="Y214" s="220" t="s">
        <v>117</v>
      </c>
      <c r="Z214" s="210"/>
      <c r="AA214" s="210"/>
      <c r="AB214" s="210"/>
      <c r="AC214" s="210"/>
      <c r="AD214" s="210"/>
      <c r="AE214" s="210"/>
      <c r="AF214" s="210"/>
      <c r="AG214" s="210" t="s">
        <v>118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17"/>
      <c r="B215" s="218"/>
      <c r="C215" s="252" t="s">
        <v>362</v>
      </c>
      <c r="D215" s="221"/>
      <c r="E215" s="222">
        <v>444</v>
      </c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257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ht="22.5" outlineLevel="1" x14ac:dyDescent="0.2">
      <c r="A216" s="231">
        <v>97</v>
      </c>
      <c r="B216" s="232" t="s">
        <v>363</v>
      </c>
      <c r="C216" s="250" t="s">
        <v>364</v>
      </c>
      <c r="D216" s="233" t="s">
        <v>113</v>
      </c>
      <c r="E216" s="234">
        <v>676</v>
      </c>
      <c r="F216" s="235"/>
      <c r="G216" s="236">
        <f>ROUND(E216*F216,2)</f>
        <v>0</v>
      </c>
      <c r="H216" s="235"/>
      <c r="I216" s="236">
        <f>ROUND(E216*H216,2)</f>
        <v>0</v>
      </c>
      <c r="J216" s="235"/>
      <c r="K216" s="236">
        <f>ROUND(E216*J216,2)</f>
        <v>0</v>
      </c>
      <c r="L216" s="236">
        <v>15</v>
      </c>
      <c r="M216" s="236">
        <f>G216*(1+L216/100)</f>
        <v>0</v>
      </c>
      <c r="N216" s="234">
        <v>0</v>
      </c>
      <c r="O216" s="234">
        <f>ROUND(E216*N216,2)</f>
        <v>0</v>
      </c>
      <c r="P216" s="234">
        <v>0</v>
      </c>
      <c r="Q216" s="234">
        <f>ROUND(E216*P216,2)</f>
        <v>0</v>
      </c>
      <c r="R216" s="236" t="s">
        <v>361</v>
      </c>
      <c r="S216" s="236" t="s">
        <v>252</v>
      </c>
      <c r="T216" s="237" t="s">
        <v>252</v>
      </c>
      <c r="U216" s="220">
        <v>0.01</v>
      </c>
      <c r="V216" s="220">
        <f>ROUND(E216*U216,2)</f>
        <v>6.76</v>
      </c>
      <c r="W216" s="220"/>
      <c r="X216" s="220" t="s">
        <v>116</v>
      </c>
      <c r="Y216" s="220" t="s">
        <v>117</v>
      </c>
      <c r="Z216" s="210"/>
      <c r="AA216" s="210"/>
      <c r="AB216" s="210"/>
      <c r="AC216" s="210"/>
      <c r="AD216" s="210"/>
      <c r="AE216" s="210"/>
      <c r="AF216" s="210"/>
      <c r="AG216" s="210" t="s">
        <v>118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2">
      <c r="A217" s="217"/>
      <c r="B217" s="218"/>
      <c r="C217" s="252" t="s">
        <v>365</v>
      </c>
      <c r="D217" s="221"/>
      <c r="E217" s="222">
        <v>676</v>
      </c>
      <c r="F217" s="220"/>
      <c r="G217" s="22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257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ht="22.5" outlineLevel="1" x14ac:dyDescent="0.2">
      <c r="A218" s="231">
        <v>98</v>
      </c>
      <c r="B218" s="232" t="s">
        <v>366</v>
      </c>
      <c r="C218" s="250" t="s">
        <v>367</v>
      </c>
      <c r="D218" s="233" t="s">
        <v>264</v>
      </c>
      <c r="E218" s="234">
        <v>184.87548000000001</v>
      </c>
      <c r="F218" s="235"/>
      <c r="G218" s="236">
        <f>ROUND(E218*F218,2)</f>
        <v>0</v>
      </c>
      <c r="H218" s="235"/>
      <c r="I218" s="236">
        <f>ROUND(E218*H218,2)</f>
        <v>0</v>
      </c>
      <c r="J218" s="235"/>
      <c r="K218" s="236">
        <f>ROUND(E218*J218,2)</f>
        <v>0</v>
      </c>
      <c r="L218" s="236">
        <v>15</v>
      </c>
      <c r="M218" s="236">
        <f>G218*(1+L218/100)</f>
        <v>0</v>
      </c>
      <c r="N218" s="234">
        <v>0</v>
      </c>
      <c r="O218" s="234">
        <f>ROUND(E218*N218,2)</f>
        <v>0</v>
      </c>
      <c r="P218" s="234">
        <v>0</v>
      </c>
      <c r="Q218" s="234">
        <f>ROUND(E218*P218,2)</f>
        <v>0</v>
      </c>
      <c r="R218" s="236" t="s">
        <v>361</v>
      </c>
      <c r="S218" s="236" t="s">
        <v>252</v>
      </c>
      <c r="T218" s="237" t="s">
        <v>252</v>
      </c>
      <c r="U218" s="220">
        <v>0.12</v>
      </c>
      <c r="V218" s="220">
        <f>ROUND(E218*U218,2)</f>
        <v>22.19</v>
      </c>
      <c r="W218" s="220"/>
      <c r="X218" s="220" t="s">
        <v>116</v>
      </c>
      <c r="Y218" s="220" t="s">
        <v>117</v>
      </c>
      <c r="Z218" s="210"/>
      <c r="AA218" s="210"/>
      <c r="AB218" s="210"/>
      <c r="AC218" s="210"/>
      <c r="AD218" s="210"/>
      <c r="AE218" s="210"/>
      <c r="AF218" s="210"/>
      <c r="AG218" s="210" t="s">
        <v>118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2">
      <c r="A219" s="217"/>
      <c r="B219" s="218"/>
      <c r="C219" s="252" t="s">
        <v>368</v>
      </c>
      <c r="D219" s="221"/>
      <c r="E219" s="222">
        <v>159.32560000000001</v>
      </c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257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3" x14ac:dyDescent="0.2">
      <c r="A220" s="217"/>
      <c r="B220" s="218"/>
      <c r="C220" s="252" t="s">
        <v>369</v>
      </c>
      <c r="D220" s="221"/>
      <c r="E220" s="222">
        <v>25.549880000000002</v>
      </c>
      <c r="F220" s="220"/>
      <c r="G220" s="220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20"/>
      <c r="Z220" s="210"/>
      <c r="AA220" s="210"/>
      <c r="AB220" s="210"/>
      <c r="AC220" s="210"/>
      <c r="AD220" s="210"/>
      <c r="AE220" s="210"/>
      <c r="AF220" s="210"/>
      <c r="AG220" s="210" t="s">
        <v>257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31">
        <v>99</v>
      </c>
      <c r="B221" s="232" t="s">
        <v>370</v>
      </c>
      <c r="C221" s="250" t="s">
        <v>371</v>
      </c>
      <c r="D221" s="233" t="s">
        <v>264</v>
      </c>
      <c r="E221" s="234">
        <v>34.2562</v>
      </c>
      <c r="F221" s="235"/>
      <c r="G221" s="236">
        <f>ROUND(E221*F221,2)</f>
        <v>0</v>
      </c>
      <c r="H221" s="235"/>
      <c r="I221" s="236">
        <f>ROUND(E221*H221,2)</f>
        <v>0</v>
      </c>
      <c r="J221" s="235"/>
      <c r="K221" s="236">
        <f>ROUND(E221*J221,2)</f>
        <v>0</v>
      </c>
      <c r="L221" s="236">
        <v>15</v>
      </c>
      <c r="M221" s="236">
        <f>G221*(1+L221/100)</f>
        <v>0</v>
      </c>
      <c r="N221" s="234">
        <v>1.0000000000000001E-5</v>
      </c>
      <c r="O221" s="234">
        <f>ROUND(E221*N221,2)</f>
        <v>0</v>
      </c>
      <c r="P221" s="234">
        <v>0</v>
      </c>
      <c r="Q221" s="234">
        <f>ROUND(E221*P221,2)</f>
        <v>0</v>
      </c>
      <c r="R221" s="236" t="s">
        <v>361</v>
      </c>
      <c r="S221" s="236" t="s">
        <v>252</v>
      </c>
      <c r="T221" s="237" t="s">
        <v>252</v>
      </c>
      <c r="U221" s="220">
        <v>7.0000000000000007E-2</v>
      </c>
      <c r="V221" s="220">
        <f>ROUND(E221*U221,2)</f>
        <v>2.4</v>
      </c>
      <c r="W221" s="220"/>
      <c r="X221" s="220" t="s">
        <v>116</v>
      </c>
      <c r="Y221" s="220" t="s">
        <v>117</v>
      </c>
      <c r="Z221" s="210"/>
      <c r="AA221" s="210"/>
      <c r="AB221" s="210"/>
      <c r="AC221" s="210"/>
      <c r="AD221" s="210"/>
      <c r="AE221" s="210"/>
      <c r="AF221" s="210"/>
      <c r="AG221" s="210" t="s">
        <v>118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2">
      <c r="A222" s="217"/>
      <c r="B222" s="218"/>
      <c r="C222" s="252" t="s">
        <v>372</v>
      </c>
      <c r="D222" s="221"/>
      <c r="E222" s="222">
        <v>34.2562</v>
      </c>
      <c r="F222" s="220"/>
      <c r="G222" s="220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257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31">
        <v>100</v>
      </c>
      <c r="B223" s="232" t="s">
        <v>373</v>
      </c>
      <c r="C223" s="250" t="s">
        <v>374</v>
      </c>
      <c r="D223" s="233" t="s">
        <v>264</v>
      </c>
      <c r="E223" s="234">
        <v>34.2562</v>
      </c>
      <c r="F223" s="235"/>
      <c r="G223" s="236">
        <f>ROUND(E223*F223,2)</f>
        <v>0</v>
      </c>
      <c r="H223" s="235"/>
      <c r="I223" s="236">
        <f>ROUND(E223*H223,2)</f>
        <v>0</v>
      </c>
      <c r="J223" s="235"/>
      <c r="K223" s="236">
        <f>ROUND(E223*J223,2)</f>
        <v>0</v>
      </c>
      <c r="L223" s="236">
        <v>15</v>
      </c>
      <c r="M223" s="236">
        <f>G223*(1+L223/100)</f>
        <v>0</v>
      </c>
      <c r="N223" s="234">
        <v>6.9999999999999994E-5</v>
      </c>
      <c r="O223" s="234">
        <f>ROUND(E223*N223,2)</f>
        <v>0</v>
      </c>
      <c r="P223" s="234">
        <v>0</v>
      </c>
      <c r="Q223" s="234">
        <f>ROUND(E223*P223,2)</f>
        <v>0</v>
      </c>
      <c r="R223" s="236" t="s">
        <v>361</v>
      </c>
      <c r="S223" s="236" t="s">
        <v>252</v>
      </c>
      <c r="T223" s="237" t="s">
        <v>252</v>
      </c>
      <c r="U223" s="220">
        <v>0.14000000000000001</v>
      </c>
      <c r="V223" s="220">
        <f>ROUND(E223*U223,2)</f>
        <v>4.8</v>
      </c>
      <c r="W223" s="220"/>
      <c r="X223" s="220" t="s">
        <v>116</v>
      </c>
      <c r="Y223" s="220" t="s">
        <v>117</v>
      </c>
      <c r="Z223" s="210"/>
      <c r="AA223" s="210"/>
      <c r="AB223" s="210"/>
      <c r="AC223" s="210"/>
      <c r="AD223" s="210"/>
      <c r="AE223" s="210"/>
      <c r="AF223" s="210"/>
      <c r="AG223" s="210" t="s">
        <v>118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2" x14ac:dyDescent="0.2">
      <c r="A224" s="217"/>
      <c r="B224" s="218"/>
      <c r="C224" s="252" t="s">
        <v>375</v>
      </c>
      <c r="D224" s="221"/>
      <c r="E224" s="222">
        <v>34.2562</v>
      </c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257</v>
      </c>
      <c r="AH224" s="210">
        <v>5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31">
        <v>101</v>
      </c>
      <c r="B225" s="232" t="s">
        <v>376</v>
      </c>
      <c r="C225" s="250" t="s">
        <v>377</v>
      </c>
      <c r="D225" s="233" t="s">
        <v>264</v>
      </c>
      <c r="E225" s="234">
        <v>34.2562</v>
      </c>
      <c r="F225" s="235"/>
      <c r="G225" s="236">
        <f>ROUND(E225*F225,2)</f>
        <v>0</v>
      </c>
      <c r="H225" s="235"/>
      <c r="I225" s="236">
        <f>ROUND(E225*H225,2)</f>
        <v>0</v>
      </c>
      <c r="J225" s="235"/>
      <c r="K225" s="236">
        <f>ROUND(E225*J225,2)</f>
        <v>0</v>
      </c>
      <c r="L225" s="236">
        <v>15</v>
      </c>
      <c r="M225" s="236">
        <f>G225*(1+L225/100)</f>
        <v>0</v>
      </c>
      <c r="N225" s="234">
        <v>2.5000000000000001E-4</v>
      </c>
      <c r="O225" s="234">
        <f>ROUND(E225*N225,2)</f>
        <v>0.01</v>
      </c>
      <c r="P225" s="234">
        <v>0</v>
      </c>
      <c r="Q225" s="234">
        <f>ROUND(E225*P225,2)</f>
        <v>0</v>
      </c>
      <c r="R225" s="236" t="s">
        <v>361</v>
      </c>
      <c r="S225" s="236" t="s">
        <v>252</v>
      </c>
      <c r="T225" s="237" t="s">
        <v>252</v>
      </c>
      <c r="U225" s="220">
        <v>0.31</v>
      </c>
      <c r="V225" s="220">
        <f>ROUND(E225*U225,2)</f>
        <v>10.62</v>
      </c>
      <c r="W225" s="220"/>
      <c r="X225" s="220" t="s">
        <v>116</v>
      </c>
      <c r="Y225" s="220" t="s">
        <v>117</v>
      </c>
      <c r="Z225" s="210"/>
      <c r="AA225" s="210"/>
      <c r="AB225" s="210"/>
      <c r="AC225" s="210"/>
      <c r="AD225" s="210"/>
      <c r="AE225" s="210"/>
      <c r="AF225" s="210"/>
      <c r="AG225" s="210" t="s">
        <v>118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">
      <c r="A226" s="217"/>
      <c r="B226" s="218"/>
      <c r="C226" s="254" t="s">
        <v>378</v>
      </c>
      <c r="D226" s="247"/>
      <c r="E226" s="247"/>
      <c r="F226" s="247"/>
      <c r="G226" s="247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267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2" x14ac:dyDescent="0.2">
      <c r="A227" s="217"/>
      <c r="B227" s="218"/>
      <c r="C227" s="252" t="s">
        <v>375</v>
      </c>
      <c r="D227" s="221"/>
      <c r="E227" s="222">
        <v>34.2562</v>
      </c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10"/>
      <c r="AA227" s="210"/>
      <c r="AB227" s="210"/>
      <c r="AC227" s="210"/>
      <c r="AD227" s="210"/>
      <c r="AE227" s="210"/>
      <c r="AF227" s="210"/>
      <c r="AG227" s="210" t="s">
        <v>257</v>
      </c>
      <c r="AH227" s="210">
        <v>5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31">
        <v>102</v>
      </c>
      <c r="B228" s="232" t="s">
        <v>379</v>
      </c>
      <c r="C228" s="250" t="s">
        <v>380</v>
      </c>
      <c r="D228" s="233" t="s">
        <v>264</v>
      </c>
      <c r="E228" s="234">
        <v>34.2562</v>
      </c>
      <c r="F228" s="235"/>
      <c r="G228" s="236">
        <f>ROUND(E228*F228,2)</f>
        <v>0</v>
      </c>
      <c r="H228" s="235"/>
      <c r="I228" s="236">
        <f>ROUND(E228*H228,2)</f>
        <v>0</v>
      </c>
      <c r="J228" s="235"/>
      <c r="K228" s="236">
        <f>ROUND(E228*J228,2)</f>
        <v>0</v>
      </c>
      <c r="L228" s="236">
        <v>15</v>
      </c>
      <c r="M228" s="236">
        <f>G228*(1+L228/100)</f>
        <v>0</v>
      </c>
      <c r="N228" s="234">
        <v>2.3000000000000001E-4</v>
      </c>
      <c r="O228" s="234">
        <f>ROUND(E228*N228,2)</f>
        <v>0.01</v>
      </c>
      <c r="P228" s="234">
        <v>0</v>
      </c>
      <c r="Q228" s="234">
        <f>ROUND(E228*P228,2)</f>
        <v>0</v>
      </c>
      <c r="R228" s="236" t="s">
        <v>361</v>
      </c>
      <c r="S228" s="236" t="s">
        <v>252</v>
      </c>
      <c r="T228" s="237" t="s">
        <v>252</v>
      </c>
      <c r="U228" s="220">
        <v>0.19</v>
      </c>
      <c r="V228" s="220">
        <f>ROUND(E228*U228,2)</f>
        <v>6.51</v>
      </c>
      <c r="W228" s="220"/>
      <c r="X228" s="220" t="s">
        <v>116</v>
      </c>
      <c r="Y228" s="220" t="s">
        <v>117</v>
      </c>
      <c r="Z228" s="210"/>
      <c r="AA228" s="210"/>
      <c r="AB228" s="210"/>
      <c r="AC228" s="210"/>
      <c r="AD228" s="210"/>
      <c r="AE228" s="210"/>
      <c r="AF228" s="210"/>
      <c r="AG228" s="210" t="s">
        <v>118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2" x14ac:dyDescent="0.2">
      <c r="A229" s="217"/>
      <c r="B229" s="218"/>
      <c r="C229" s="254" t="s">
        <v>378</v>
      </c>
      <c r="D229" s="247"/>
      <c r="E229" s="247"/>
      <c r="F229" s="247"/>
      <c r="G229" s="247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267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2" x14ac:dyDescent="0.2">
      <c r="A230" s="217"/>
      <c r="B230" s="218"/>
      <c r="C230" s="252" t="s">
        <v>375</v>
      </c>
      <c r="D230" s="221"/>
      <c r="E230" s="222">
        <v>34.2562</v>
      </c>
      <c r="F230" s="220"/>
      <c r="G230" s="22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257</v>
      </c>
      <c r="AH230" s="210">
        <v>5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x14ac:dyDescent="0.2">
      <c r="A231" s="224" t="s">
        <v>109</v>
      </c>
      <c r="B231" s="225" t="s">
        <v>75</v>
      </c>
      <c r="C231" s="249" t="s">
        <v>76</v>
      </c>
      <c r="D231" s="226"/>
      <c r="E231" s="227"/>
      <c r="F231" s="228"/>
      <c r="G231" s="228">
        <f>SUMIF(AG232:AG235,"&lt;&gt;NOR",G232:G235)</f>
        <v>0</v>
      </c>
      <c r="H231" s="228"/>
      <c r="I231" s="228">
        <f>SUM(I232:I235)</f>
        <v>0</v>
      </c>
      <c r="J231" s="228"/>
      <c r="K231" s="228">
        <f>SUM(K232:K235)</f>
        <v>0</v>
      </c>
      <c r="L231" s="228"/>
      <c r="M231" s="228">
        <f>SUM(M232:M235)</f>
        <v>0</v>
      </c>
      <c r="N231" s="227"/>
      <c r="O231" s="227">
        <f>SUM(O232:O235)</f>
        <v>0.14000000000000001</v>
      </c>
      <c r="P231" s="227"/>
      <c r="Q231" s="227">
        <f>SUM(Q232:Q235)</f>
        <v>0</v>
      </c>
      <c r="R231" s="228"/>
      <c r="S231" s="228"/>
      <c r="T231" s="229"/>
      <c r="U231" s="223"/>
      <c r="V231" s="223">
        <f>SUM(V232:V235)</f>
        <v>49.069999999999993</v>
      </c>
      <c r="W231" s="223"/>
      <c r="X231" s="223"/>
      <c r="Y231" s="223"/>
      <c r="AG231" t="s">
        <v>110</v>
      </c>
    </row>
    <row r="232" spans="1:60" outlineLevel="1" x14ac:dyDescent="0.2">
      <c r="A232" s="231">
        <v>103</v>
      </c>
      <c r="B232" s="232" t="s">
        <v>381</v>
      </c>
      <c r="C232" s="250" t="s">
        <v>382</v>
      </c>
      <c r="D232" s="233" t="s">
        <v>264</v>
      </c>
      <c r="E232" s="234">
        <v>372</v>
      </c>
      <c r="F232" s="235"/>
      <c r="G232" s="236">
        <f>ROUND(E232*F232,2)</f>
        <v>0</v>
      </c>
      <c r="H232" s="235"/>
      <c r="I232" s="236">
        <f>ROUND(E232*H232,2)</f>
        <v>0</v>
      </c>
      <c r="J232" s="235"/>
      <c r="K232" s="236">
        <f>ROUND(E232*J232,2)</f>
        <v>0</v>
      </c>
      <c r="L232" s="236">
        <v>15</v>
      </c>
      <c r="M232" s="236">
        <f>G232*(1+L232/100)</f>
        <v>0</v>
      </c>
      <c r="N232" s="234">
        <v>1E-4</v>
      </c>
      <c r="O232" s="234">
        <f>ROUND(E232*N232,2)</f>
        <v>0.04</v>
      </c>
      <c r="P232" s="234">
        <v>0</v>
      </c>
      <c r="Q232" s="234">
        <f>ROUND(E232*P232,2)</f>
        <v>0</v>
      </c>
      <c r="R232" s="236" t="s">
        <v>383</v>
      </c>
      <c r="S232" s="236" t="s">
        <v>252</v>
      </c>
      <c r="T232" s="237" t="s">
        <v>252</v>
      </c>
      <c r="U232" s="220">
        <v>0.03</v>
      </c>
      <c r="V232" s="220">
        <f>ROUND(E232*U232,2)</f>
        <v>11.16</v>
      </c>
      <c r="W232" s="220"/>
      <c r="X232" s="220" t="s">
        <v>116</v>
      </c>
      <c r="Y232" s="220" t="s">
        <v>117</v>
      </c>
      <c r="Z232" s="210"/>
      <c r="AA232" s="210"/>
      <c r="AB232" s="210"/>
      <c r="AC232" s="210"/>
      <c r="AD232" s="210"/>
      <c r="AE232" s="210"/>
      <c r="AF232" s="210"/>
      <c r="AG232" s="210" t="s">
        <v>118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2" x14ac:dyDescent="0.2">
      <c r="A233" s="217"/>
      <c r="B233" s="218"/>
      <c r="C233" s="252" t="s">
        <v>384</v>
      </c>
      <c r="D233" s="221"/>
      <c r="E233" s="222">
        <v>372</v>
      </c>
      <c r="F233" s="220"/>
      <c r="G233" s="220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257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31">
        <v>104</v>
      </c>
      <c r="B234" s="232" t="s">
        <v>385</v>
      </c>
      <c r="C234" s="250" t="s">
        <v>386</v>
      </c>
      <c r="D234" s="233" t="s">
        <v>264</v>
      </c>
      <c r="E234" s="234">
        <v>372</v>
      </c>
      <c r="F234" s="235"/>
      <c r="G234" s="236">
        <f>ROUND(E234*F234,2)</f>
        <v>0</v>
      </c>
      <c r="H234" s="235"/>
      <c r="I234" s="236">
        <f>ROUND(E234*H234,2)</f>
        <v>0</v>
      </c>
      <c r="J234" s="235"/>
      <c r="K234" s="236">
        <f>ROUND(E234*J234,2)</f>
        <v>0</v>
      </c>
      <c r="L234" s="236">
        <v>15</v>
      </c>
      <c r="M234" s="236">
        <f>G234*(1+L234/100)</f>
        <v>0</v>
      </c>
      <c r="N234" s="234">
        <v>2.7999999999999998E-4</v>
      </c>
      <c r="O234" s="234">
        <f>ROUND(E234*N234,2)</f>
        <v>0.1</v>
      </c>
      <c r="P234" s="234">
        <v>0</v>
      </c>
      <c r="Q234" s="234">
        <f>ROUND(E234*P234,2)</f>
        <v>0</v>
      </c>
      <c r="R234" s="236" t="s">
        <v>383</v>
      </c>
      <c r="S234" s="236" t="s">
        <v>252</v>
      </c>
      <c r="T234" s="237" t="s">
        <v>252</v>
      </c>
      <c r="U234" s="220">
        <v>0.10191</v>
      </c>
      <c r="V234" s="220">
        <f>ROUND(E234*U234,2)</f>
        <v>37.909999999999997</v>
      </c>
      <c r="W234" s="220"/>
      <c r="X234" s="220" t="s">
        <v>116</v>
      </c>
      <c r="Y234" s="220" t="s">
        <v>117</v>
      </c>
      <c r="Z234" s="210"/>
      <c r="AA234" s="210"/>
      <c r="AB234" s="210"/>
      <c r="AC234" s="210"/>
      <c r="AD234" s="210"/>
      <c r="AE234" s="210"/>
      <c r="AF234" s="210"/>
      <c r="AG234" s="210" t="s">
        <v>118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17"/>
      <c r="B235" s="218"/>
      <c r="C235" s="252" t="s">
        <v>387</v>
      </c>
      <c r="D235" s="221"/>
      <c r="E235" s="222">
        <v>372</v>
      </c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257</v>
      </c>
      <c r="AH235" s="210">
        <v>5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x14ac:dyDescent="0.2">
      <c r="A236" s="224" t="s">
        <v>109</v>
      </c>
      <c r="B236" s="225" t="s">
        <v>80</v>
      </c>
      <c r="C236" s="249" t="s">
        <v>27</v>
      </c>
      <c r="D236" s="226"/>
      <c r="E236" s="227"/>
      <c r="F236" s="228"/>
      <c r="G236" s="228">
        <f>SUMIF(AG237:AG246,"&lt;&gt;NOR",G237:G246)</f>
        <v>0</v>
      </c>
      <c r="H236" s="228"/>
      <c r="I236" s="228">
        <f>SUM(I237:I246)</f>
        <v>0</v>
      </c>
      <c r="J236" s="228"/>
      <c r="K236" s="228">
        <f>SUM(K237:K246)</f>
        <v>0</v>
      </c>
      <c r="L236" s="228"/>
      <c r="M236" s="228">
        <f>SUM(M237:M246)</f>
        <v>0</v>
      </c>
      <c r="N236" s="227"/>
      <c r="O236" s="227">
        <f>SUM(O237:O246)</f>
        <v>0</v>
      </c>
      <c r="P236" s="227"/>
      <c r="Q236" s="227">
        <f>SUM(Q237:Q246)</f>
        <v>0</v>
      </c>
      <c r="R236" s="228"/>
      <c r="S236" s="228"/>
      <c r="T236" s="229"/>
      <c r="U236" s="223"/>
      <c r="V236" s="223">
        <f>SUM(V237:V246)</f>
        <v>0</v>
      </c>
      <c r="W236" s="223"/>
      <c r="X236" s="223"/>
      <c r="Y236" s="223"/>
      <c r="AG236" t="s">
        <v>110</v>
      </c>
    </row>
    <row r="237" spans="1:60" outlineLevel="1" x14ac:dyDescent="0.2">
      <c r="A237" s="231">
        <v>105</v>
      </c>
      <c r="B237" s="232" t="s">
        <v>388</v>
      </c>
      <c r="C237" s="250" t="s">
        <v>389</v>
      </c>
      <c r="D237" s="233" t="s">
        <v>390</v>
      </c>
      <c r="E237" s="234">
        <v>1</v>
      </c>
      <c r="F237" s="235"/>
      <c r="G237" s="236">
        <f>ROUND(E237*F237,2)</f>
        <v>0</v>
      </c>
      <c r="H237" s="235"/>
      <c r="I237" s="236">
        <f>ROUND(E237*H237,2)</f>
        <v>0</v>
      </c>
      <c r="J237" s="235"/>
      <c r="K237" s="236">
        <f>ROUND(E237*J237,2)</f>
        <v>0</v>
      </c>
      <c r="L237" s="236">
        <v>15</v>
      </c>
      <c r="M237" s="236">
        <f>G237*(1+L237/100)</f>
        <v>0</v>
      </c>
      <c r="N237" s="234">
        <v>0</v>
      </c>
      <c r="O237" s="234">
        <f>ROUND(E237*N237,2)</f>
        <v>0</v>
      </c>
      <c r="P237" s="234">
        <v>0</v>
      </c>
      <c r="Q237" s="234">
        <f>ROUND(E237*P237,2)</f>
        <v>0</v>
      </c>
      <c r="R237" s="236"/>
      <c r="S237" s="236" t="s">
        <v>252</v>
      </c>
      <c r="T237" s="237" t="s">
        <v>115</v>
      </c>
      <c r="U237" s="220">
        <v>0</v>
      </c>
      <c r="V237" s="220">
        <f>ROUND(E237*U237,2)</f>
        <v>0</v>
      </c>
      <c r="W237" s="220"/>
      <c r="X237" s="220" t="s">
        <v>391</v>
      </c>
      <c r="Y237" s="220" t="s">
        <v>117</v>
      </c>
      <c r="Z237" s="210"/>
      <c r="AA237" s="210"/>
      <c r="AB237" s="210"/>
      <c r="AC237" s="210"/>
      <c r="AD237" s="210"/>
      <c r="AE237" s="210"/>
      <c r="AF237" s="210"/>
      <c r="AG237" s="210" t="s">
        <v>392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22.5" outlineLevel="2" x14ac:dyDescent="0.2">
      <c r="A238" s="217"/>
      <c r="B238" s="218"/>
      <c r="C238" s="251" t="s">
        <v>393</v>
      </c>
      <c r="D238" s="238"/>
      <c r="E238" s="238"/>
      <c r="F238" s="238"/>
      <c r="G238" s="238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120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39" t="str">
        <f>C238</f>
        <v>Náklady spojené se zřízením přípojek energií k objektům zařízení staveniště, vybudování případných měřících odběrných míst a zřízení, případná příprava území pro objekty zařízení staveniště, vlastní vybudování objektů zařízení staveniště a oplocení staveniště.</v>
      </c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31">
        <v>106</v>
      </c>
      <c r="B239" s="232" t="s">
        <v>394</v>
      </c>
      <c r="C239" s="250" t="s">
        <v>395</v>
      </c>
      <c r="D239" s="233" t="s">
        <v>390</v>
      </c>
      <c r="E239" s="234">
        <v>1</v>
      </c>
      <c r="F239" s="235"/>
      <c r="G239" s="236">
        <f>ROUND(E239*F239,2)</f>
        <v>0</v>
      </c>
      <c r="H239" s="235"/>
      <c r="I239" s="236">
        <f>ROUND(E239*H239,2)</f>
        <v>0</v>
      </c>
      <c r="J239" s="235"/>
      <c r="K239" s="236">
        <f>ROUND(E239*J239,2)</f>
        <v>0</v>
      </c>
      <c r="L239" s="236">
        <v>15</v>
      </c>
      <c r="M239" s="236">
        <f>G239*(1+L239/100)</f>
        <v>0</v>
      </c>
      <c r="N239" s="234">
        <v>0</v>
      </c>
      <c r="O239" s="234">
        <f>ROUND(E239*N239,2)</f>
        <v>0</v>
      </c>
      <c r="P239" s="234">
        <v>0</v>
      </c>
      <c r="Q239" s="234">
        <f>ROUND(E239*P239,2)</f>
        <v>0</v>
      </c>
      <c r="R239" s="236"/>
      <c r="S239" s="236" t="s">
        <v>252</v>
      </c>
      <c r="T239" s="237" t="s">
        <v>115</v>
      </c>
      <c r="U239" s="220">
        <v>0</v>
      </c>
      <c r="V239" s="220">
        <f>ROUND(E239*U239,2)</f>
        <v>0</v>
      </c>
      <c r="W239" s="220"/>
      <c r="X239" s="220" t="s">
        <v>391</v>
      </c>
      <c r="Y239" s="220" t="s">
        <v>117</v>
      </c>
      <c r="Z239" s="210"/>
      <c r="AA239" s="210"/>
      <c r="AB239" s="210"/>
      <c r="AC239" s="210"/>
      <c r="AD239" s="210"/>
      <c r="AE239" s="210"/>
      <c r="AF239" s="210"/>
      <c r="AG239" s="210" t="s">
        <v>392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ht="33.75" outlineLevel="2" x14ac:dyDescent="0.2">
      <c r="A240" s="217"/>
      <c r="B240" s="218"/>
      <c r="C240" s="251" t="s">
        <v>396</v>
      </c>
      <c r="D240" s="238"/>
      <c r="E240" s="238"/>
      <c r="F240" s="238"/>
      <c r="G240" s="238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120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39" t="str">
        <f>C240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31">
        <v>107</v>
      </c>
      <c r="B241" s="232" t="s">
        <v>397</v>
      </c>
      <c r="C241" s="250" t="s">
        <v>398</v>
      </c>
      <c r="D241" s="233" t="s">
        <v>390</v>
      </c>
      <c r="E241" s="234">
        <v>1</v>
      </c>
      <c r="F241" s="235"/>
      <c r="G241" s="236">
        <f>ROUND(E241*F241,2)</f>
        <v>0</v>
      </c>
      <c r="H241" s="235"/>
      <c r="I241" s="236">
        <f>ROUND(E241*H241,2)</f>
        <v>0</v>
      </c>
      <c r="J241" s="235"/>
      <c r="K241" s="236">
        <f>ROUND(E241*J241,2)</f>
        <v>0</v>
      </c>
      <c r="L241" s="236">
        <v>15</v>
      </c>
      <c r="M241" s="236">
        <f>G241*(1+L241/100)</f>
        <v>0</v>
      </c>
      <c r="N241" s="234">
        <v>0</v>
      </c>
      <c r="O241" s="234">
        <f>ROUND(E241*N241,2)</f>
        <v>0</v>
      </c>
      <c r="P241" s="234">
        <v>0</v>
      </c>
      <c r="Q241" s="234">
        <f>ROUND(E241*P241,2)</f>
        <v>0</v>
      </c>
      <c r="R241" s="236"/>
      <c r="S241" s="236" t="s">
        <v>252</v>
      </c>
      <c r="T241" s="237" t="s">
        <v>115</v>
      </c>
      <c r="U241" s="220">
        <v>0</v>
      </c>
      <c r="V241" s="220">
        <f>ROUND(E241*U241,2)</f>
        <v>0</v>
      </c>
      <c r="W241" s="220"/>
      <c r="X241" s="220" t="s">
        <v>391</v>
      </c>
      <c r="Y241" s="220" t="s">
        <v>117</v>
      </c>
      <c r="Z241" s="210"/>
      <c r="AA241" s="210"/>
      <c r="AB241" s="210"/>
      <c r="AC241" s="210"/>
      <c r="AD241" s="210"/>
      <c r="AE241" s="210"/>
      <c r="AF241" s="210"/>
      <c r="AG241" s="210" t="s">
        <v>392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ht="22.5" outlineLevel="2" x14ac:dyDescent="0.2">
      <c r="A242" s="217"/>
      <c r="B242" s="218"/>
      <c r="C242" s="251" t="s">
        <v>399</v>
      </c>
      <c r="D242" s="238"/>
      <c r="E242" s="238"/>
      <c r="F242" s="238"/>
      <c r="G242" s="238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10"/>
      <c r="AA242" s="210"/>
      <c r="AB242" s="210"/>
      <c r="AC242" s="210"/>
      <c r="AD242" s="210"/>
      <c r="AE242" s="210"/>
      <c r="AF242" s="210"/>
      <c r="AG242" s="210" t="s">
        <v>120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39" t="str">
        <f>C242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31">
        <v>108</v>
      </c>
      <c r="B243" s="232" t="s">
        <v>400</v>
      </c>
      <c r="C243" s="250" t="s">
        <v>401</v>
      </c>
      <c r="D243" s="233" t="s">
        <v>390</v>
      </c>
      <c r="E243" s="234">
        <v>1</v>
      </c>
      <c r="F243" s="235"/>
      <c r="G243" s="236">
        <f>ROUND(E243*F243,2)</f>
        <v>0</v>
      </c>
      <c r="H243" s="235"/>
      <c r="I243" s="236">
        <f>ROUND(E243*H243,2)</f>
        <v>0</v>
      </c>
      <c r="J243" s="235"/>
      <c r="K243" s="236">
        <f>ROUND(E243*J243,2)</f>
        <v>0</v>
      </c>
      <c r="L243" s="236">
        <v>15</v>
      </c>
      <c r="M243" s="236">
        <f>G243*(1+L243/100)</f>
        <v>0</v>
      </c>
      <c r="N243" s="234">
        <v>0</v>
      </c>
      <c r="O243" s="234">
        <f>ROUND(E243*N243,2)</f>
        <v>0</v>
      </c>
      <c r="P243" s="234">
        <v>0</v>
      </c>
      <c r="Q243" s="234">
        <f>ROUND(E243*P243,2)</f>
        <v>0</v>
      </c>
      <c r="R243" s="236"/>
      <c r="S243" s="236" t="s">
        <v>252</v>
      </c>
      <c r="T243" s="237" t="s">
        <v>115</v>
      </c>
      <c r="U243" s="220">
        <v>0</v>
      </c>
      <c r="V243" s="220">
        <f>ROUND(E243*U243,2)</f>
        <v>0</v>
      </c>
      <c r="W243" s="220"/>
      <c r="X243" s="220" t="s">
        <v>391</v>
      </c>
      <c r="Y243" s="220" t="s">
        <v>117</v>
      </c>
      <c r="Z243" s="210"/>
      <c r="AA243" s="210"/>
      <c r="AB243" s="210"/>
      <c r="AC243" s="210"/>
      <c r="AD243" s="210"/>
      <c r="AE243" s="210"/>
      <c r="AF243" s="210"/>
      <c r="AG243" s="210" t="s">
        <v>392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ht="22.5" outlineLevel="2" x14ac:dyDescent="0.2">
      <c r="A244" s="217"/>
      <c r="B244" s="218"/>
      <c r="C244" s="251" t="s">
        <v>402</v>
      </c>
      <c r="D244" s="238"/>
      <c r="E244" s="238"/>
      <c r="F244" s="238"/>
      <c r="G244" s="238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120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39" t="str">
        <f>C244</f>
        <v>Náklady na ztížené provádění stavebních prací v důsledku nepřerušeného provozu na staveništi nebo v případech nepřerušeného provozu v objektech v nichž se stavební práce provádí.</v>
      </c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31">
        <v>109</v>
      </c>
      <c r="B245" s="232" t="s">
        <v>403</v>
      </c>
      <c r="C245" s="250" t="s">
        <v>404</v>
      </c>
      <c r="D245" s="233" t="s">
        <v>390</v>
      </c>
      <c r="E245" s="234">
        <v>1</v>
      </c>
      <c r="F245" s="235"/>
      <c r="G245" s="236">
        <f>ROUND(E245*F245,2)</f>
        <v>0</v>
      </c>
      <c r="H245" s="235"/>
      <c r="I245" s="236">
        <f>ROUND(E245*H245,2)</f>
        <v>0</v>
      </c>
      <c r="J245" s="235"/>
      <c r="K245" s="236">
        <f>ROUND(E245*J245,2)</f>
        <v>0</v>
      </c>
      <c r="L245" s="236">
        <v>15</v>
      </c>
      <c r="M245" s="236">
        <f>G245*(1+L245/100)</f>
        <v>0</v>
      </c>
      <c r="N245" s="234">
        <v>0</v>
      </c>
      <c r="O245" s="234">
        <f>ROUND(E245*N245,2)</f>
        <v>0</v>
      </c>
      <c r="P245" s="234">
        <v>0</v>
      </c>
      <c r="Q245" s="234">
        <f>ROUND(E245*P245,2)</f>
        <v>0</v>
      </c>
      <c r="R245" s="236"/>
      <c r="S245" s="236" t="s">
        <v>252</v>
      </c>
      <c r="T245" s="237" t="s">
        <v>115</v>
      </c>
      <c r="U245" s="220">
        <v>0</v>
      </c>
      <c r="V245" s="220">
        <f>ROUND(E245*U245,2)</f>
        <v>0</v>
      </c>
      <c r="W245" s="220"/>
      <c r="X245" s="220" t="s">
        <v>391</v>
      </c>
      <c r="Y245" s="220" t="s">
        <v>117</v>
      </c>
      <c r="Z245" s="210"/>
      <c r="AA245" s="210"/>
      <c r="AB245" s="210"/>
      <c r="AC245" s="210"/>
      <c r="AD245" s="210"/>
      <c r="AE245" s="210"/>
      <c r="AF245" s="210"/>
      <c r="AG245" s="210" t="s">
        <v>392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2" x14ac:dyDescent="0.2">
      <c r="A246" s="217"/>
      <c r="B246" s="218"/>
      <c r="C246" s="251" t="s">
        <v>405</v>
      </c>
      <c r="D246" s="238"/>
      <c r="E246" s="238"/>
      <c r="F246" s="238"/>
      <c r="G246" s="238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10"/>
      <c r="AA246" s="210"/>
      <c r="AB246" s="210"/>
      <c r="AC246" s="210"/>
      <c r="AD246" s="210"/>
      <c r="AE246" s="210"/>
      <c r="AF246" s="210"/>
      <c r="AG246" s="210" t="s">
        <v>120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x14ac:dyDescent="0.2">
      <c r="A247" s="224" t="s">
        <v>109</v>
      </c>
      <c r="B247" s="225" t="s">
        <v>81</v>
      </c>
      <c r="C247" s="249" t="s">
        <v>28</v>
      </c>
      <c r="D247" s="226"/>
      <c r="E247" s="227"/>
      <c r="F247" s="228"/>
      <c r="G247" s="228">
        <f>SUMIF(AG248:AG256,"&lt;&gt;NOR",G248:G256)</f>
        <v>0</v>
      </c>
      <c r="H247" s="228"/>
      <c r="I247" s="228">
        <f>SUM(I248:I256)</f>
        <v>0</v>
      </c>
      <c r="J247" s="228"/>
      <c r="K247" s="228">
        <f>SUM(K248:K256)</f>
        <v>0</v>
      </c>
      <c r="L247" s="228"/>
      <c r="M247" s="228">
        <f>SUM(M248:M256)</f>
        <v>0</v>
      </c>
      <c r="N247" s="227"/>
      <c r="O247" s="227">
        <f>SUM(O248:O256)</f>
        <v>0</v>
      </c>
      <c r="P247" s="227"/>
      <c r="Q247" s="227">
        <f>SUM(Q248:Q256)</f>
        <v>0</v>
      </c>
      <c r="R247" s="228"/>
      <c r="S247" s="228"/>
      <c r="T247" s="229"/>
      <c r="U247" s="223"/>
      <c r="V247" s="223">
        <f>SUM(V248:V256)</f>
        <v>0</v>
      </c>
      <c r="W247" s="223"/>
      <c r="X247" s="223"/>
      <c r="Y247" s="223"/>
      <c r="AG247" t="s">
        <v>110</v>
      </c>
    </row>
    <row r="248" spans="1:60" outlineLevel="1" x14ac:dyDescent="0.2">
      <c r="A248" s="231">
        <v>110</v>
      </c>
      <c r="B248" s="232" t="s">
        <v>406</v>
      </c>
      <c r="C248" s="250" t="s">
        <v>407</v>
      </c>
      <c r="D248" s="233" t="s">
        <v>390</v>
      </c>
      <c r="E248" s="234">
        <v>1</v>
      </c>
      <c r="F248" s="235"/>
      <c r="G248" s="236">
        <f>ROUND(E248*F248,2)</f>
        <v>0</v>
      </c>
      <c r="H248" s="235"/>
      <c r="I248" s="236">
        <f>ROUND(E248*H248,2)</f>
        <v>0</v>
      </c>
      <c r="J248" s="235"/>
      <c r="K248" s="236">
        <f>ROUND(E248*J248,2)</f>
        <v>0</v>
      </c>
      <c r="L248" s="236">
        <v>15</v>
      </c>
      <c r="M248" s="236">
        <f>G248*(1+L248/100)</f>
        <v>0</v>
      </c>
      <c r="N248" s="234">
        <v>0</v>
      </c>
      <c r="O248" s="234">
        <f>ROUND(E248*N248,2)</f>
        <v>0</v>
      </c>
      <c r="P248" s="234">
        <v>0</v>
      </c>
      <c r="Q248" s="234">
        <f>ROUND(E248*P248,2)</f>
        <v>0</v>
      </c>
      <c r="R248" s="236"/>
      <c r="S248" s="236" t="s">
        <v>252</v>
      </c>
      <c r="T248" s="237" t="s">
        <v>115</v>
      </c>
      <c r="U248" s="220">
        <v>0</v>
      </c>
      <c r="V248" s="220">
        <f>ROUND(E248*U248,2)</f>
        <v>0</v>
      </c>
      <c r="W248" s="220"/>
      <c r="X248" s="220" t="s">
        <v>391</v>
      </c>
      <c r="Y248" s="220" t="s">
        <v>117</v>
      </c>
      <c r="Z248" s="210"/>
      <c r="AA248" s="210"/>
      <c r="AB248" s="210"/>
      <c r="AC248" s="210"/>
      <c r="AD248" s="210"/>
      <c r="AE248" s="210"/>
      <c r="AF248" s="210"/>
      <c r="AG248" s="210" t="s">
        <v>408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2" x14ac:dyDescent="0.2">
      <c r="A249" s="217"/>
      <c r="B249" s="218"/>
      <c r="C249" s="251" t="s">
        <v>409</v>
      </c>
      <c r="D249" s="238"/>
      <c r="E249" s="238"/>
      <c r="F249" s="238"/>
      <c r="G249" s="238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120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31">
        <v>111</v>
      </c>
      <c r="B250" s="232" t="s">
        <v>410</v>
      </c>
      <c r="C250" s="250" t="s">
        <v>411</v>
      </c>
      <c r="D250" s="233" t="s">
        <v>390</v>
      </c>
      <c r="E250" s="234">
        <v>1</v>
      </c>
      <c r="F250" s="235"/>
      <c r="G250" s="236">
        <f>ROUND(E250*F250,2)</f>
        <v>0</v>
      </c>
      <c r="H250" s="235"/>
      <c r="I250" s="236">
        <f>ROUND(E250*H250,2)</f>
        <v>0</v>
      </c>
      <c r="J250" s="235"/>
      <c r="K250" s="236">
        <f>ROUND(E250*J250,2)</f>
        <v>0</v>
      </c>
      <c r="L250" s="236">
        <v>15</v>
      </c>
      <c r="M250" s="236">
        <f>G250*(1+L250/100)</f>
        <v>0</v>
      </c>
      <c r="N250" s="234">
        <v>0</v>
      </c>
      <c r="O250" s="234">
        <f>ROUND(E250*N250,2)</f>
        <v>0</v>
      </c>
      <c r="P250" s="234">
        <v>0</v>
      </c>
      <c r="Q250" s="234">
        <f>ROUND(E250*P250,2)</f>
        <v>0</v>
      </c>
      <c r="R250" s="236"/>
      <c r="S250" s="236" t="s">
        <v>252</v>
      </c>
      <c r="T250" s="237" t="s">
        <v>115</v>
      </c>
      <c r="U250" s="220">
        <v>0</v>
      </c>
      <c r="V250" s="220">
        <f>ROUND(E250*U250,2)</f>
        <v>0</v>
      </c>
      <c r="W250" s="220"/>
      <c r="X250" s="220" t="s">
        <v>391</v>
      </c>
      <c r="Y250" s="220" t="s">
        <v>117</v>
      </c>
      <c r="Z250" s="210"/>
      <c r="AA250" s="210"/>
      <c r="AB250" s="210"/>
      <c r="AC250" s="210"/>
      <c r="AD250" s="210"/>
      <c r="AE250" s="210"/>
      <c r="AF250" s="210"/>
      <c r="AG250" s="210" t="s">
        <v>392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ht="33.75" outlineLevel="2" x14ac:dyDescent="0.2">
      <c r="A251" s="217"/>
      <c r="B251" s="218"/>
      <c r="C251" s="251" t="s">
        <v>420</v>
      </c>
      <c r="D251" s="238"/>
      <c r="E251" s="238"/>
      <c r="F251" s="238"/>
      <c r="G251" s="238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20"/>
      <c r="Z251" s="210"/>
      <c r="AA251" s="210"/>
      <c r="AB251" s="210"/>
      <c r="AC251" s="210"/>
      <c r="AD251" s="210"/>
      <c r="AE251" s="210"/>
      <c r="AF251" s="210"/>
      <c r="AG251" s="210" t="s">
        <v>120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39" t="str">
        <f>C251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51" s="210"/>
      <c r="BC251" s="210"/>
      <c r="BD251" s="210"/>
      <c r="BE251" s="210"/>
      <c r="BF251" s="210"/>
      <c r="BG251" s="210"/>
      <c r="BH251" s="210"/>
    </row>
    <row r="252" spans="1:60" outlineLevel="3" x14ac:dyDescent="0.2">
      <c r="A252" s="217"/>
      <c r="B252" s="218"/>
      <c r="C252" s="255" t="s">
        <v>412</v>
      </c>
      <c r="D252" s="248"/>
      <c r="E252" s="248"/>
      <c r="F252" s="248"/>
      <c r="G252" s="248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120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31">
        <v>112</v>
      </c>
      <c r="B253" s="232" t="s">
        <v>413</v>
      </c>
      <c r="C253" s="250" t="s">
        <v>414</v>
      </c>
      <c r="D253" s="233" t="s">
        <v>390</v>
      </c>
      <c r="E253" s="234">
        <v>1</v>
      </c>
      <c r="F253" s="235"/>
      <c r="G253" s="236">
        <f>ROUND(E253*F253,2)</f>
        <v>0</v>
      </c>
      <c r="H253" s="235"/>
      <c r="I253" s="236">
        <f>ROUND(E253*H253,2)</f>
        <v>0</v>
      </c>
      <c r="J253" s="235"/>
      <c r="K253" s="236">
        <f>ROUND(E253*J253,2)</f>
        <v>0</v>
      </c>
      <c r="L253" s="236">
        <v>15</v>
      </c>
      <c r="M253" s="236">
        <f>G253*(1+L253/100)</f>
        <v>0</v>
      </c>
      <c r="N253" s="234">
        <v>0</v>
      </c>
      <c r="O253" s="234">
        <f>ROUND(E253*N253,2)</f>
        <v>0</v>
      </c>
      <c r="P253" s="234">
        <v>0</v>
      </c>
      <c r="Q253" s="234">
        <f>ROUND(E253*P253,2)</f>
        <v>0</v>
      </c>
      <c r="R253" s="236"/>
      <c r="S253" s="236" t="s">
        <v>252</v>
      </c>
      <c r="T253" s="237" t="s">
        <v>115</v>
      </c>
      <c r="U253" s="220">
        <v>0</v>
      </c>
      <c r="V253" s="220">
        <f>ROUND(E253*U253,2)</f>
        <v>0</v>
      </c>
      <c r="W253" s="220"/>
      <c r="X253" s="220" t="s">
        <v>391</v>
      </c>
      <c r="Y253" s="220" t="s">
        <v>117</v>
      </c>
      <c r="Z253" s="210"/>
      <c r="AA253" s="210"/>
      <c r="AB253" s="210"/>
      <c r="AC253" s="210"/>
      <c r="AD253" s="210"/>
      <c r="AE253" s="210"/>
      <c r="AF253" s="210"/>
      <c r="AG253" s="210" t="s">
        <v>408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2" x14ac:dyDescent="0.2">
      <c r="A254" s="217"/>
      <c r="B254" s="218"/>
      <c r="C254" s="251" t="s">
        <v>415</v>
      </c>
      <c r="D254" s="238"/>
      <c r="E254" s="238"/>
      <c r="F254" s="238"/>
      <c r="G254" s="238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120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39" t="str">
        <f>C254</f>
        <v>Náklady zhotovitele, které vzniknou v souvislosti s povinnostmi zhotovitele při předání a převzetí díla.</v>
      </c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31">
        <v>113</v>
      </c>
      <c r="B255" s="232" t="s">
        <v>416</v>
      </c>
      <c r="C255" s="250" t="s">
        <v>417</v>
      </c>
      <c r="D255" s="233" t="s">
        <v>390</v>
      </c>
      <c r="E255" s="234">
        <v>1</v>
      </c>
      <c r="F255" s="235"/>
      <c r="G255" s="236">
        <f>ROUND(E255*F255,2)</f>
        <v>0</v>
      </c>
      <c r="H255" s="235"/>
      <c r="I255" s="236">
        <f>ROUND(E255*H255,2)</f>
        <v>0</v>
      </c>
      <c r="J255" s="235"/>
      <c r="K255" s="236">
        <f>ROUND(E255*J255,2)</f>
        <v>0</v>
      </c>
      <c r="L255" s="236">
        <v>15</v>
      </c>
      <c r="M255" s="236">
        <f>G255*(1+L255/100)</f>
        <v>0</v>
      </c>
      <c r="N255" s="234">
        <v>0</v>
      </c>
      <c r="O255" s="234">
        <f>ROUND(E255*N255,2)</f>
        <v>0</v>
      </c>
      <c r="P255" s="234">
        <v>0</v>
      </c>
      <c r="Q255" s="234">
        <f>ROUND(E255*P255,2)</f>
        <v>0</v>
      </c>
      <c r="R255" s="236"/>
      <c r="S255" s="236" t="s">
        <v>252</v>
      </c>
      <c r="T255" s="237" t="s">
        <v>115</v>
      </c>
      <c r="U255" s="220">
        <v>0</v>
      </c>
      <c r="V255" s="220">
        <f>ROUND(E255*U255,2)</f>
        <v>0</v>
      </c>
      <c r="W255" s="220"/>
      <c r="X255" s="220" t="s">
        <v>391</v>
      </c>
      <c r="Y255" s="220" t="s">
        <v>117</v>
      </c>
      <c r="Z255" s="210"/>
      <c r="AA255" s="210"/>
      <c r="AB255" s="210"/>
      <c r="AC255" s="210"/>
      <c r="AD255" s="210"/>
      <c r="AE255" s="210"/>
      <c r="AF255" s="210"/>
      <c r="AG255" s="210" t="s">
        <v>408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2" x14ac:dyDescent="0.2">
      <c r="A256" s="217"/>
      <c r="B256" s="218"/>
      <c r="C256" s="251" t="s">
        <v>418</v>
      </c>
      <c r="D256" s="238"/>
      <c r="E256" s="238"/>
      <c r="F256" s="238"/>
      <c r="G256" s="238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120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39" t="str">
        <f>C256</f>
        <v>Náklady na vyhotovení dokumentace skutečného provedení stavby a její předání objednateli v požadované formě a požadovaném počtu.</v>
      </c>
      <c r="BB256" s="210"/>
      <c r="BC256" s="210"/>
      <c r="BD256" s="210"/>
      <c r="BE256" s="210"/>
      <c r="BF256" s="210"/>
      <c r="BG256" s="210"/>
      <c r="BH256" s="210"/>
    </row>
    <row r="257" spans="1:33" x14ac:dyDescent="0.2">
      <c r="A257" s="3"/>
      <c r="B257" s="4"/>
      <c r="C257" s="256"/>
      <c r="D257" s="6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AE257">
        <v>15</v>
      </c>
      <c r="AF257">
        <v>21</v>
      </c>
      <c r="AG257" t="s">
        <v>95</v>
      </c>
    </row>
    <row r="258" spans="1:33" x14ac:dyDescent="0.2">
      <c r="A258" s="213"/>
      <c r="B258" s="214" t="s">
        <v>29</v>
      </c>
      <c r="C258" s="257"/>
      <c r="D258" s="215"/>
      <c r="E258" s="216"/>
      <c r="F258" s="216"/>
      <c r="G258" s="230">
        <f>G8+G141+G164+G172+G178+G185+G191+G203+G213+G231+G236+G247</f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AE258">
        <f>SUMIF(L7:L256,AE257,G7:G256)</f>
        <v>0</v>
      </c>
      <c r="AF258">
        <f>SUMIF(L7:L256,AF257,G7:G256)</f>
        <v>0</v>
      </c>
      <c r="AG258" t="s">
        <v>419</v>
      </c>
    </row>
    <row r="259" spans="1:33" x14ac:dyDescent="0.2">
      <c r="C259" s="258"/>
      <c r="D259" s="10"/>
      <c r="AG259" t="s">
        <v>421</v>
      </c>
    </row>
    <row r="260" spans="1:33" x14ac:dyDescent="0.2">
      <c r="D260" s="10"/>
    </row>
    <row r="261" spans="1:33" x14ac:dyDescent="0.2">
      <c r="D261" s="10"/>
    </row>
    <row r="262" spans="1:33" x14ac:dyDescent="0.2">
      <c r="D262" s="10"/>
    </row>
    <row r="263" spans="1:33" x14ac:dyDescent="0.2">
      <c r="D263" s="10"/>
    </row>
    <row r="264" spans="1:33" x14ac:dyDescent="0.2">
      <c r="D264" s="10"/>
    </row>
    <row r="265" spans="1:33" x14ac:dyDescent="0.2">
      <c r="D265" s="10"/>
    </row>
    <row r="266" spans="1:33" x14ac:dyDescent="0.2">
      <c r="D266" s="10"/>
    </row>
    <row r="267" spans="1:33" x14ac:dyDescent="0.2">
      <c r="D267" s="10"/>
    </row>
    <row r="268" spans="1:33" x14ac:dyDescent="0.2">
      <c r="D268" s="10"/>
    </row>
    <row r="269" spans="1:33" x14ac:dyDescent="0.2">
      <c r="D269" s="10"/>
    </row>
    <row r="270" spans="1:33" x14ac:dyDescent="0.2">
      <c r="D270" s="10"/>
    </row>
    <row r="271" spans="1:33" x14ac:dyDescent="0.2">
      <c r="D271" s="10"/>
    </row>
    <row r="272" spans="1:33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lWXVf8mMrFUhu6TbfXoWIWzHjcn9a0FDZID/acW6BuJSS9QZbFCj/zSLTG7GB9SV5rSvV8cHq+dFxEkXwrlkQ==" saltValue="d1EETo/ym1Flg22RkRTaag==" spinCount="100000" sheet="1" formatRows="0"/>
  <mergeCells count="97">
    <mergeCell ref="C256:G256"/>
    <mergeCell ref="C244:G244"/>
    <mergeCell ref="C246:G246"/>
    <mergeCell ref="C249:G249"/>
    <mergeCell ref="C251:G251"/>
    <mergeCell ref="C252:G252"/>
    <mergeCell ref="C254:G254"/>
    <mergeCell ref="C212:G212"/>
    <mergeCell ref="C226:G226"/>
    <mergeCell ref="C229:G229"/>
    <mergeCell ref="C238:G238"/>
    <mergeCell ref="C240:G240"/>
    <mergeCell ref="C242:G242"/>
    <mergeCell ref="C198:G198"/>
    <mergeCell ref="C200:G200"/>
    <mergeCell ref="C202:G202"/>
    <mergeCell ref="C205:G205"/>
    <mergeCell ref="C208:G208"/>
    <mergeCell ref="C210:G210"/>
    <mergeCell ref="C158:G158"/>
    <mergeCell ref="C174:G174"/>
    <mergeCell ref="C180:G180"/>
    <mergeCell ref="C182:G182"/>
    <mergeCell ref="C184:G184"/>
    <mergeCell ref="C188:G188"/>
    <mergeCell ref="C134:G134"/>
    <mergeCell ref="C136:G136"/>
    <mergeCell ref="C138:G138"/>
    <mergeCell ref="C143:G143"/>
    <mergeCell ref="C144:G144"/>
    <mergeCell ref="C147:G147"/>
    <mergeCell ref="C122:G122"/>
    <mergeCell ref="C124:G124"/>
    <mergeCell ref="C126:G126"/>
    <mergeCell ref="C128:G128"/>
    <mergeCell ref="C130:G130"/>
    <mergeCell ref="C132:G132"/>
    <mergeCell ref="C110:G110"/>
    <mergeCell ref="C112:G112"/>
    <mergeCell ref="C114:G114"/>
    <mergeCell ref="C116:G116"/>
    <mergeCell ref="C118:G118"/>
    <mergeCell ref="C120:G120"/>
    <mergeCell ref="C98:G98"/>
    <mergeCell ref="C100:G100"/>
    <mergeCell ref="C102:G102"/>
    <mergeCell ref="C104:G104"/>
    <mergeCell ref="C106:G106"/>
    <mergeCell ref="C108:G108"/>
    <mergeCell ref="C86:G86"/>
    <mergeCell ref="C88:G88"/>
    <mergeCell ref="C90:G90"/>
    <mergeCell ref="C92:G92"/>
    <mergeCell ref="C94:G94"/>
    <mergeCell ref="C96:G96"/>
    <mergeCell ref="C74:G74"/>
    <mergeCell ref="C76:G76"/>
    <mergeCell ref="C78:G78"/>
    <mergeCell ref="C80:G80"/>
    <mergeCell ref="C82:G82"/>
    <mergeCell ref="C84:G84"/>
    <mergeCell ref="C62:G62"/>
    <mergeCell ref="C64:G64"/>
    <mergeCell ref="C66:G66"/>
    <mergeCell ref="C68:G68"/>
    <mergeCell ref="C70:G70"/>
    <mergeCell ref="C72:G72"/>
    <mergeCell ref="C50:G50"/>
    <mergeCell ref="C52:G52"/>
    <mergeCell ref="C54:G54"/>
    <mergeCell ref="C56:G56"/>
    <mergeCell ref="C58:G58"/>
    <mergeCell ref="C60:G60"/>
    <mergeCell ref="C38:G38"/>
    <mergeCell ref="C40:G40"/>
    <mergeCell ref="C42:G42"/>
    <mergeCell ref="C44:G44"/>
    <mergeCell ref="C46:G46"/>
    <mergeCell ref="C48:G48"/>
    <mergeCell ref="C26:G26"/>
    <mergeCell ref="C28:G28"/>
    <mergeCell ref="C30:G30"/>
    <mergeCell ref="C32:G32"/>
    <mergeCell ref="C34:G34"/>
    <mergeCell ref="C36:G36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Pokyny pro vyplnění</vt:lpstr>
      <vt:lpstr>23-50-882 23-50-882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'23-50-882 23-50-882 Pol'!Názvy_tisku</vt:lpstr>
      <vt:lpstr>oadresa</vt:lpstr>
      <vt:lpstr>Stavba!Objednatel</vt:lpstr>
      <vt:lpstr>Stavba!Objekt</vt:lpstr>
      <vt:lpstr>'23-50-882 23-50-882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Říhová</dc:creator>
  <cp:lastModifiedBy>Lenka Říhová</cp:lastModifiedBy>
  <cp:lastPrinted>2019-03-19T12:27:02Z</cp:lastPrinted>
  <dcterms:created xsi:type="dcterms:W3CDTF">2009-04-08T07:15:50Z</dcterms:created>
  <dcterms:modified xsi:type="dcterms:W3CDTF">2023-04-04T13:32:48Z</dcterms:modified>
</cp:coreProperties>
</file>