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rejcovad\Desktop\"/>
    </mc:Choice>
  </mc:AlternateContent>
  <bookViews>
    <workbookView xWindow="0" yWindow="0" windowWidth="0" windowHeight="0"/>
  </bookViews>
  <sheets>
    <sheet name="Rekapitulace stavby" sheetId="1" r:id="rId1"/>
    <sheet name="SO 101 - KOMUNIKACE III-3..." sheetId="2" r:id="rId2"/>
    <sheet name="SO 102 - KOMUNIKACE III-3473" sheetId="3" r:id="rId3"/>
    <sheet name="SO 103 - CHODNÍKY III-347..." sheetId="4" r:id="rId4"/>
    <sheet name="SO 104 - CHODNÍKY III-3473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101 - KOMUNIKACE III-3...'!$C$125:$K$282</definedName>
    <definedName name="_xlnm.Print_Area" localSheetId="1">'SO 101 - KOMUNIKACE III-3...'!$C$4:$J$76,'SO 101 - KOMUNIKACE III-3...'!$C$113:$J$282</definedName>
    <definedName name="_xlnm.Print_Titles" localSheetId="1">'SO 101 - KOMUNIKACE III-3...'!$125:$125</definedName>
    <definedName name="_xlnm._FilterDatabase" localSheetId="2" hidden="1">'SO 102 - KOMUNIKACE III-3473'!$C$125:$K$295</definedName>
    <definedName name="_xlnm.Print_Area" localSheetId="2">'SO 102 - KOMUNIKACE III-3473'!$C$4:$J$76,'SO 102 - KOMUNIKACE III-3473'!$C$113:$J$295</definedName>
    <definedName name="_xlnm.Print_Titles" localSheetId="2">'SO 102 - KOMUNIKACE III-3473'!$125:$125</definedName>
    <definedName name="_xlnm._FilterDatabase" localSheetId="3" hidden="1">'SO 103 - CHODNÍKY III-347...'!$C$128:$K$287</definedName>
    <definedName name="_xlnm.Print_Area" localSheetId="3">'SO 103 - CHODNÍKY III-347...'!$C$4:$J$76,'SO 103 - CHODNÍKY III-347...'!$C$116:$J$287</definedName>
    <definedName name="_xlnm.Print_Titles" localSheetId="3">'SO 103 - CHODNÍKY III-347...'!$128:$128</definedName>
    <definedName name="_xlnm._FilterDatabase" localSheetId="4" hidden="1">'SO 104 - CHODNÍKY III-3473'!$C$126:$K$253</definedName>
    <definedName name="_xlnm.Print_Area" localSheetId="4">'SO 104 - CHODNÍKY III-3473'!$C$4:$J$76,'SO 104 - CHODNÍKY III-3473'!$C$114:$J$253</definedName>
    <definedName name="_xlnm.Print_Titles" localSheetId="4">'SO 104 - CHODNÍKY III-3473'!$126:$126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T235"/>
  <c r="R236"/>
  <c r="R235"/>
  <c r="P236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F123"/>
  <c r="F121"/>
  <c r="E119"/>
  <c r="J92"/>
  <c r="F91"/>
  <c r="F89"/>
  <c r="E87"/>
  <c r="J21"/>
  <c r="E21"/>
  <c r="J123"/>
  <c r="J20"/>
  <c r="J18"/>
  <c r="E18"/>
  <c r="F92"/>
  <c r="J17"/>
  <c r="J12"/>
  <c r="J89"/>
  <c r="E7"/>
  <c r="E117"/>
  <c i="4" r="J37"/>
  <c r="J36"/>
  <c i="1" r="AY97"/>
  <c i="4" r="J35"/>
  <c i="1" r="AX97"/>
  <c i="4"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91"/>
  <c r="J20"/>
  <c r="J18"/>
  <c r="E18"/>
  <c r="F126"/>
  <c r="J17"/>
  <c r="J12"/>
  <c r="J123"/>
  <c r="E7"/>
  <c r="E119"/>
  <c i="3" r="J37"/>
  <c r="J36"/>
  <c i="1" r="AY96"/>
  <c i="3" r="J35"/>
  <c i="1" r="AX96"/>
  <c i="3"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T274"/>
  <c r="R275"/>
  <c r="R274"/>
  <c r="P275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91"/>
  <c r="J20"/>
  <c r="J18"/>
  <c r="E18"/>
  <c r="F92"/>
  <c r="J17"/>
  <c r="J12"/>
  <c r="J120"/>
  <c r="E7"/>
  <c r="E116"/>
  <c i="2" r="J37"/>
  <c r="J36"/>
  <c i="1" r="AY95"/>
  <c i="2" r="J35"/>
  <c i="1" r="AX95"/>
  <c i="2"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T261"/>
  <c r="R262"/>
  <c r="R261"/>
  <c r="P262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122"/>
  <c r="J20"/>
  <c r="J18"/>
  <c r="E18"/>
  <c r="F123"/>
  <c r="J17"/>
  <c r="J12"/>
  <c r="J89"/>
  <c r="E7"/>
  <c r="E116"/>
  <c i="1" r="L90"/>
  <c r="AM90"/>
  <c r="AM89"/>
  <c r="L89"/>
  <c r="AM87"/>
  <c r="L87"/>
  <c r="L85"/>
  <c r="L84"/>
  <c i="2" r="J274"/>
  <c r="J266"/>
  <c r="BK260"/>
  <c r="J254"/>
  <c r="BK248"/>
  <c r="J242"/>
  <c r="BK235"/>
  <c r="J232"/>
  <c r="J220"/>
  <c r="BK211"/>
  <c r="J205"/>
  <c r="J192"/>
  <c r="BK182"/>
  <c r="BK179"/>
  <c r="BK162"/>
  <c r="J148"/>
  <c r="BK136"/>
  <c r="BK130"/>
  <c r="J252"/>
  <c r="J244"/>
  <c r="J236"/>
  <c r="BK232"/>
  <c r="BK225"/>
  <c r="BK218"/>
  <c r="BK210"/>
  <c r="BK207"/>
  <c r="BK190"/>
  <c r="BK183"/>
  <c r="BK176"/>
  <c r="BK167"/>
  <c r="J154"/>
  <c r="BK148"/>
  <c r="J136"/>
  <c r="BK281"/>
  <c r="J281"/>
  <c r="BK277"/>
  <c r="BK266"/>
  <c r="BK259"/>
  <c r="J248"/>
  <c r="BK241"/>
  <c r="BK234"/>
  <c r="J225"/>
  <c r="J212"/>
  <c r="BK205"/>
  <c r="J188"/>
  <c r="J179"/>
  <c r="J171"/>
  <c r="BK160"/>
  <c r="J152"/>
  <c r="J146"/>
  <c r="BK138"/>
  <c i="3" r="BK294"/>
  <c r="J287"/>
  <c r="BK277"/>
  <c r="BK266"/>
  <c r="BK256"/>
  <c r="BK238"/>
  <c r="J206"/>
  <c r="BK188"/>
  <c r="BK174"/>
  <c r="BK167"/>
  <c r="J150"/>
  <c r="J144"/>
  <c r="BK295"/>
  <c r="BK292"/>
  <c r="BK264"/>
  <c r="J253"/>
  <c r="BK246"/>
  <c r="BK235"/>
  <c r="BK226"/>
  <c r="BK211"/>
  <c r="J205"/>
  <c r="BK191"/>
  <c r="J181"/>
  <c r="J160"/>
  <c r="BK143"/>
  <c r="BK136"/>
  <c r="BK130"/>
  <c r="J281"/>
  <c r="J272"/>
  <c r="J262"/>
  <c r="J254"/>
  <c r="BK244"/>
  <c r="BK234"/>
  <c r="BK219"/>
  <c r="J188"/>
  <c r="J179"/>
  <c r="BK164"/>
  <c r="BK152"/>
  <c r="J138"/>
  <c r="BK279"/>
  <c r="BK262"/>
  <c r="BK257"/>
  <c r="BK254"/>
  <c r="J246"/>
  <c r="J235"/>
  <c r="BK227"/>
  <c r="J217"/>
  <c r="BK205"/>
  <c r="J191"/>
  <c r="BK181"/>
  <c r="J167"/>
  <c r="BK146"/>
  <c r="BK134"/>
  <c i="4" r="BK232"/>
  <c r="J225"/>
  <c r="J216"/>
  <c r="J209"/>
  <c r="BK194"/>
  <c r="BK183"/>
  <c r="J177"/>
  <c r="J168"/>
  <c r="J158"/>
  <c r="BK150"/>
  <c r="BK146"/>
  <c r="J142"/>
  <c r="J133"/>
  <c r="J281"/>
  <c r="J272"/>
  <c r="J254"/>
  <c r="J243"/>
  <c r="J235"/>
  <c r="BK228"/>
  <c r="J223"/>
  <c r="BK216"/>
  <c r="BK203"/>
  <c r="BK200"/>
  <c r="BK187"/>
  <c r="J173"/>
  <c r="J156"/>
  <c r="J150"/>
  <c r="J140"/>
  <c r="BK135"/>
  <c r="J266"/>
  <c r="J250"/>
  <c r="BK247"/>
  <c r="J241"/>
  <c r="J239"/>
  <c r="BK231"/>
  <c r="J213"/>
  <c r="J207"/>
  <c r="BK202"/>
  <c r="J189"/>
  <c r="J179"/>
  <c r="BK162"/>
  <c r="BK158"/>
  <c r="BK142"/>
  <c r="J135"/>
  <c r="BK275"/>
  <c r="BK266"/>
  <c r="J260"/>
  <c r="J255"/>
  <c r="J244"/>
  <c r="BK226"/>
  <c r="J219"/>
  <c r="J200"/>
  <c r="J187"/>
  <c r="BK182"/>
  <c r="BK173"/>
  <c r="BK168"/>
  <c r="J162"/>
  <c r="J144"/>
  <c i="5" r="J241"/>
  <c r="BK231"/>
  <c r="J222"/>
  <c r="J217"/>
  <c r="BK211"/>
  <c r="J204"/>
  <c r="J191"/>
  <c r="J187"/>
  <c r="J174"/>
  <c r="J146"/>
  <c r="BK133"/>
  <c r="J247"/>
  <c r="BK240"/>
  <c r="J234"/>
  <c r="BK233"/>
  <c r="J229"/>
  <c r="J225"/>
  <c r="J218"/>
  <c r="BK213"/>
  <c r="J208"/>
  <c r="BK199"/>
  <c r="J195"/>
  <c r="BK187"/>
  <c r="J181"/>
  <c r="BK168"/>
  <c r="J155"/>
  <c r="J145"/>
  <c r="J249"/>
  <c r="J232"/>
  <c r="BK225"/>
  <c r="BK217"/>
  <c r="J201"/>
  <c r="J184"/>
  <c r="J179"/>
  <c r="J169"/>
  <c r="BK160"/>
  <c r="J141"/>
  <c r="J134"/>
  <c r="BK252"/>
  <c r="BK247"/>
  <c r="J240"/>
  <c r="J233"/>
  <c r="BK224"/>
  <c r="J221"/>
  <c r="J209"/>
  <c r="J198"/>
  <c r="J192"/>
  <c r="BK178"/>
  <c r="J173"/>
  <c r="J168"/>
  <c r="J153"/>
  <c r="J148"/>
  <c r="BK141"/>
  <c r="J133"/>
  <c i="2" r="BK272"/>
  <c r="BK268"/>
  <c r="J258"/>
  <c r="BK251"/>
  <c r="J243"/>
  <c r="J239"/>
  <c r="J231"/>
  <c r="J226"/>
  <c r="BK216"/>
  <c r="J207"/>
  <c r="J190"/>
  <c r="BK181"/>
  <c r="BK171"/>
  <c r="J155"/>
  <c r="BK144"/>
  <c r="J139"/>
  <c r="BK132"/>
  <c r="BK253"/>
  <c r="J245"/>
  <c r="BK239"/>
  <c r="J235"/>
  <c r="J227"/>
  <c r="BK220"/>
  <c r="BK212"/>
  <c r="J206"/>
  <c r="BK192"/>
  <c r="J181"/>
  <c r="J175"/>
  <c r="BK164"/>
  <c r="BK152"/>
  <c r="BK143"/>
  <c r="J132"/>
  <c r="J276"/>
  <c r="BK279"/>
  <c r="J277"/>
  <c r="J262"/>
  <c r="BK254"/>
  <c r="J247"/>
  <c r="BK240"/>
  <c r="BK233"/>
  <c r="J224"/>
  <c r="BK208"/>
  <c r="J202"/>
  <c r="BK184"/>
  <c r="J176"/>
  <c r="J164"/>
  <c r="BK155"/>
  <c r="J144"/>
  <c r="J133"/>
  <c i="3" r="BK290"/>
  <c r="BK283"/>
  <c r="J270"/>
  <c r="J259"/>
  <c r="J250"/>
  <c r="J222"/>
  <c r="BK208"/>
  <c r="BK197"/>
  <c r="BK180"/>
  <c r="J172"/>
  <c r="BK155"/>
  <c r="BK148"/>
  <c r="BK132"/>
  <c r="J295"/>
  <c r="BK267"/>
  <c r="BK259"/>
  <c r="BK250"/>
  <c r="BK243"/>
  <c r="J231"/>
  <c r="BK217"/>
  <c r="J208"/>
  <c r="BK202"/>
  <c r="BK187"/>
  <c r="BK169"/>
  <c r="BK156"/>
  <c r="J139"/>
  <c r="J134"/>
  <c r="J290"/>
  <c r="J279"/>
  <c r="J263"/>
  <c r="BK252"/>
  <c r="BK241"/>
  <c r="BK231"/>
  <c r="BK222"/>
  <c r="J193"/>
  <c r="J183"/>
  <c r="J173"/>
  <c r="J156"/>
  <c r="J141"/>
  <c r="J289"/>
  <c r="J275"/>
  <c r="J261"/>
  <c r="J256"/>
  <c r="J249"/>
  <c r="BK240"/>
  <c r="J234"/>
  <c r="BK224"/>
  <c r="J213"/>
  <c r="J204"/>
  <c r="J187"/>
  <c r="BK179"/>
  <c r="J164"/>
  <c r="BK144"/>
  <c r="J136"/>
  <c i="4" r="J286"/>
  <c i="2" r="J272"/>
  <c r="J270"/>
  <c r="BK262"/>
  <c r="J256"/>
  <c r="BK249"/>
  <c r="J240"/>
  <c r="J234"/>
  <c r="BK227"/>
  <c r="J218"/>
  <c r="J210"/>
  <c r="J203"/>
  <c r="BK186"/>
  <c r="BK180"/>
  <c r="J167"/>
  <c r="BK154"/>
  <c r="J143"/>
  <c r="J134"/>
  <c r="J259"/>
  <c r="J249"/>
  <c r="BK243"/>
  <c r="BK238"/>
  <c r="BK229"/>
  <c r="BK221"/>
  <c r="BK213"/>
  <c r="BK209"/>
  <c r="BK197"/>
  <c r="J184"/>
  <c r="J178"/>
  <c r="BK168"/>
  <c r="BK158"/>
  <c r="BK149"/>
  <c r="BK134"/>
  <c i="1" r="AS94"/>
  <c i="2" r="BK264"/>
  <c r="BK258"/>
  <c r="J251"/>
  <c r="BK242"/>
  <c r="BK237"/>
  <c r="BK226"/>
  <c r="J221"/>
  <c r="BK206"/>
  <c r="J186"/>
  <c r="BK178"/>
  <c r="J168"/>
  <c r="J158"/>
  <c r="BK150"/>
  <c r="BK141"/>
  <c r="BK129"/>
  <c i="3" r="BK289"/>
  <c r="BK281"/>
  <c r="BK272"/>
  <c r="BK268"/>
  <c r="J257"/>
  <c r="J241"/>
  <c r="BK215"/>
  <c r="J202"/>
  <c r="BK183"/>
  <c r="BK173"/>
  <c r="BK158"/>
  <c r="BK149"/>
  <c r="BK139"/>
  <c r="J294"/>
  <c r="J266"/>
  <c r="BK255"/>
  <c r="BK249"/>
  <c r="J240"/>
  <c r="BK229"/>
  <c r="BK209"/>
  <c r="BK204"/>
  <c r="J189"/>
  <c r="BK172"/>
  <c r="J158"/>
  <c r="J154"/>
  <c r="J132"/>
  <c r="J283"/>
  <c r="BK273"/>
  <c r="J268"/>
  <c r="J260"/>
  <c r="BK251"/>
  <c r="BK239"/>
  <c r="J229"/>
  <c r="BK207"/>
  <c r="BK184"/>
  <c r="BK177"/>
  <c r="J162"/>
  <c r="J155"/>
  <c r="BK129"/>
  <c r="J285"/>
  <c r="BK270"/>
  <c r="BK260"/>
  <c r="J255"/>
  <c r="BK248"/>
  <c r="J239"/>
  <c r="J226"/>
  <c r="J215"/>
  <c r="J207"/>
  <c r="J197"/>
  <c r="BK182"/>
  <c r="J178"/>
  <c r="BK154"/>
  <c r="J143"/>
  <c i="4" r="BK284"/>
  <c r="BK241"/>
  <c r="J231"/>
  <c r="BK211"/>
  <c r="J205"/>
  <c r="J192"/>
  <c r="J182"/>
  <c r="BK176"/>
  <c r="J166"/>
  <c r="BK152"/>
  <c r="BK147"/>
  <c r="BK144"/>
  <c r="BK134"/>
  <c r="J284"/>
  <c r="J279"/>
  <c r="BK263"/>
  <c r="BK252"/>
  <c r="BK239"/>
  <c r="BK230"/>
  <c r="J226"/>
  <c r="BK217"/>
  <c r="J211"/>
  <c r="J202"/>
  <c r="J198"/>
  <c r="BK177"/>
  <c r="BK164"/>
  <c r="BK154"/>
  <c r="J147"/>
  <c r="J138"/>
  <c r="J134"/>
  <c r="BK270"/>
  <c r="BK255"/>
  <c r="BK248"/>
  <c r="BK244"/>
  <c r="J242"/>
  <c r="BK235"/>
  <c r="BK233"/>
  <c r="BK229"/>
  <c r="BK210"/>
  <c r="BK205"/>
  <c r="BK198"/>
  <c r="J183"/>
  <c r="J172"/>
  <c r="J161"/>
  <c r="BK156"/>
  <c r="BK138"/>
  <c r="BK133"/>
  <c r="BK274"/>
  <c r="J263"/>
  <c r="J259"/>
  <c r="J257"/>
  <c r="J251"/>
  <c r="J232"/>
  <c r="BK221"/>
  <c r="BK201"/>
  <c r="BK189"/>
  <c r="J176"/>
  <c r="BK170"/>
  <c r="J164"/>
  <c r="BK145"/>
  <c r="BK132"/>
  <c i="5" r="J243"/>
  <c r="BK232"/>
  <c r="J223"/>
  <c r="BK218"/>
  <c r="BK215"/>
  <c r="BK195"/>
  <c r="BK189"/>
  <c r="J177"/>
  <c r="BK173"/>
  <c r="BK145"/>
  <c r="BK204"/>
  <c r="BK197"/>
  <c r="BK191"/>
  <c r="BK184"/>
  <c r="BK179"/>
  <c r="BK163"/>
  <c r="BK153"/>
  <c r="J139"/>
  <c r="J245"/>
  <c r="J238"/>
  <c r="BK226"/>
  <c r="BK208"/>
  <c r="J206"/>
  <c r="BK192"/>
  <c r="BK181"/>
  <c r="J172"/>
  <c r="J163"/>
  <c r="BK158"/>
  <c r="BK149"/>
  <c r="BK130"/>
  <c r="BK249"/>
  <c r="BK243"/>
  <c r="J236"/>
  <c r="BK229"/>
  <c r="BK223"/>
  <c r="J213"/>
  <c r="J207"/>
  <c r="J199"/>
  <c r="J193"/>
  <c r="J189"/>
  <c r="BK177"/>
  <c r="BK169"/>
  <c r="J158"/>
  <c r="J149"/>
  <c r="J143"/>
  <c r="BK139"/>
  <c r="J131"/>
  <c i="2" r="BK276"/>
  <c r="BK270"/>
  <c r="J264"/>
  <c r="BK252"/>
  <c r="BK244"/>
  <c r="BK236"/>
  <c r="J229"/>
  <c r="J223"/>
  <c r="J213"/>
  <c r="J209"/>
  <c r="BK202"/>
  <c r="J183"/>
  <c r="J172"/>
  <c r="J156"/>
  <c r="BK146"/>
  <c r="J141"/>
  <c r="BK133"/>
  <c r="BK256"/>
  <c r="BK247"/>
  <c r="J241"/>
  <c r="J237"/>
  <c r="J233"/>
  <c r="BK224"/>
  <c r="J216"/>
  <c r="J208"/>
  <c r="BK203"/>
  <c r="BK188"/>
  <c r="J180"/>
  <c r="BK172"/>
  <c r="J160"/>
  <c r="J150"/>
  <c r="J138"/>
  <c r="J129"/>
  <c r="BK274"/>
  <c r="J279"/>
  <c r="J268"/>
  <c r="J260"/>
  <c r="J253"/>
  <c r="BK245"/>
  <c r="J238"/>
  <c r="BK231"/>
  <c r="BK223"/>
  <c r="J211"/>
  <c r="J197"/>
  <c r="J182"/>
  <c r="BK175"/>
  <c r="J162"/>
  <c r="BK156"/>
  <c r="J149"/>
  <c r="BK139"/>
  <c r="J130"/>
  <c i="3" r="J292"/>
  <c r="BK285"/>
  <c r="BK275"/>
  <c r="BK263"/>
  <c r="J252"/>
  <c r="BK233"/>
  <c r="J211"/>
  <c r="BK193"/>
  <c r="BK178"/>
  <c r="J169"/>
  <c r="J152"/>
  <c r="J146"/>
  <c r="J130"/>
  <c r="J273"/>
  <c r="BK261"/>
  <c r="J251"/>
  <c r="J244"/>
  <c r="BK236"/>
  <c r="J227"/>
  <c r="BK213"/>
  <c r="BK206"/>
  <c r="J201"/>
  <c r="J182"/>
  <c r="BK162"/>
  <c r="BK150"/>
  <c r="BK138"/>
  <c r="J129"/>
  <c r="J277"/>
  <c r="J264"/>
  <c r="BK258"/>
  <c r="J248"/>
  <c r="J238"/>
  <c r="J224"/>
  <c r="BK189"/>
  <c r="J180"/>
  <c r="J174"/>
  <c r="BK160"/>
  <c r="J148"/>
  <c r="BK287"/>
  <c r="J267"/>
  <c r="J258"/>
  <c r="BK253"/>
  <c r="J243"/>
  <c r="J236"/>
  <c r="J233"/>
  <c r="J219"/>
  <c r="J209"/>
  <c r="BK201"/>
  <c r="J184"/>
  <c r="J177"/>
  <c r="J149"/>
  <c r="BK141"/>
  <c i="4" r="J283"/>
  <c r="BK281"/>
  <c r="J277"/>
  <c r="J275"/>
  <c r="J274"/>
  <c r="BK272"/>
  <c r="J270"/>
  <c r="BK268"/>
  <c r="J262"/>
  <c r="BK260"/>
  <c r="BK258"/>
  <c r="J252"/>
  <c r="BK250"/>
  <c r="J249"/>
  <c r="J248"/>
  <c r="J247"/>
  <c r="BK245"/>
  <c r="BK242"/>
  <c r="J240"/>
  <c r="J233"/>
  <c r="J228"/>
  <c r="J221"/>
  <c r="J210"/>
  <c r="BK195"/>
  <c r="BK185"/>
  <c r="BK179"/>
  <c r="J174"/>
  <c r="J159"/>
  <c r="BK151"/>
  <c r="J145"/>
  <c r="BK140"/>
  <c r="BK286"/>
  <c r="BK283"/>
  <c r="BK277"/>
  <c r="BK257"/>
  <c r="BK251"/>
  <c r="J238"/>
  <c r="J229"/>
  <c r="BK225"/>
  <c r="BK219"/>
  <c r="BK207"/>
  <c r="J201"/>
  <c r="J194"/>
  <c r="BK174"/>
  <c r="BK161"/>
  <c r="J151"/>
  <c r="J146"/>
  <c r="BK136"/>
  <c r="BK279"/>
  <c r="BK259"/>
  <c r="BK249"/>
  <c r="J245"/>
  <c r="BK243"/>
  <c r="BK240"/>
  <c r="J230"/>
  <c r="J217"/>
  <c r="BK209"/>
  <c r="J203"/>
  <c r="J195"/>
  <c r="BK181"/>
  <c r="J170"/>
  <c r="BK159"/>
  <c r="J152"/>
  <c r="J136"/>
  <c r="J132"/>
  <c r="J268"/>
  <c r="BK262"/>
  <c r="J258"/>
  <c r="BK254"/>
  <c r="BK238"/>
  <c r="BK223"/>
  <c r="BK213"/>
  <c r="BK192"/>
  <c r="J185"/>
  <c r="J181"/>
  <c r="BK172"/>
  <c r="BK166"/>
  <c r="J154"/>
  <c i="5" r="J250"/>
  <c r="BK234"/>
  <c r="J224"/>
  <c r="BK220"/>
  <c r="BK209"/>
  <c r="J196"/>
  <c r="BK190"/>
  <c r="BK186"/>
  <c r="BK151"/>
  <c r="BK143"/>
  <c r="BK250"/>
  <c r="BK245"/>
  <c r="BK236"/>
  <c r="J231"/>
  <c r="J228"/>
  <c r="BK221"/>
  <c r="J215"/>
  <c r="BK206"/>
  <c r="BK198"/>
  <c r="BK193"/>
  <c r="BK183"/>
  <c r="BK174"/>
  <c r="J160"/>
  <c r="BK148"/>
  <c r="BK134"/>
  <c r="BK241"/>
  <c r="BK228"/>
  <c r="J220"/>
  <c r="BK207"/>
  <c r="J197"/>
  <c r="J183"/>
  <c r="J178"/>
  <c r="BK165"/>
  <c r="BK155"/>
  <c r="BK137"/>
  <c r="BK131"/>
  <c r="J252"/>
  <c r="BK238"/>
  <c r="J226"/>
  <c r="BK222"/>
  <c r="J211"/>
  <c r="BK201"/>
  <c r="BK196"/>
  <c r="J190"/>
  <c r="J186"/>
  <c r="BK172"/>
  <c r="J165"/>
  <c r="J151"/>
  <c r="BK146"/>
  <c r="J137"/>
  <c r="J130"/>
  <c i="2" l="1" r="R128"/>
  <c r="P166"/>
  <c r="P170"/>
  <c r="R174"/>
  <c r="BK215"/>
  <c r="J215"/>
  <c r="J102"/>
  <c r="T228"/>
  <c r="T250"/>
  <c r="R263"/>
  <c i="3" r="P128"/>
  <c r="P166"/>
  <c r="T166"/>
  <c r="P171"/>
  <c r="T171"/>
  <c r="P176"/>
  <c r="BK221"/>
  <c r="J221"/>
  <c r="J102"/>
  <c r="T221"/>
  <c r="P237"/>
  <c r="BK265"/>
  <c r="J265"/>
  <c r="J104"/>
  <c r="BK276"/>
  <c r="J276"/>
  <c r="J106"/>
  <c r="P276"/>
  <c i="4" r="BK131"/>
  <c r="J131"/>
  <c r="J98"/>
  <c r="BK171"/>
  <c r="J171"/>
  <c r="J99"/>
  <c r="BK178"/>
  <c r="J178"/>
  <c r="J100"/>
  <c r="BK191"/>
  <c r="J191"/>
  <c r="J101"/>
  <c r="T191"/>
  <c r="T197"/>
  <c r="R215"/>
  <c r="T234"/>
  <c i="5" r="P129"/>
  <c r="P157"/>
  <c r="BK167"/>
  <c r="J167"/>
  <c r="J101"/>
  <c r="R167"/>
  <c r="P171"/>
  <c r="P176"/>
  <c r="T200"/>
  <c i="2" r="BK128"/>
  <c r="J128"/>
  <c r="J98"/>
  <c r="BK166"/>
  <c r="J166"/>
  <c r="J99"/>
  <c r="BK170"/>
  <c r="J170"/>
  <c r="J100"/>
  <c r="P174"/>
  <c r="P215"/>
  <c r="P228"/>
  <c r="P250"/>
  <c r="T263"/>
  <c i="3" r="T128"/>
  <c r="R166"/>
  <c r="BK171"/>
  <c r="J171"/>
  <c r="J100"/>
  <c r="R171"/>
  <c r="R176"/>
  <c r="P221"/>
  <c r="R221"/>
  <c r="R237"/>
  <c r="P265"/>
  <c r="T265"/>
  <c r="T276"/>
  <c i="4" r="T131"/>
  <c r="T171"/>
  <c r="T178"/>
  <c r="BK197"/>
  <c r="J197"/>
  <c r="J102"/>
  <c r="BK215"/>
  <c r="J215"/>
  <c r="J103"/>
  <c r="P234"/>
  <c i="5" r="T129"/>
  <c r="T157"/>
  <c r="P162"/>
  <c r="P167"/>
  <c r="BK176"/>
  <c r="J176"/>
  <c r="J103"/>
  <c r="BK200"/>
  <c r="J200"/>
  <c r="J104"/>
  <c r="P227"/>
  <c i="2" r="P128"/>
  <c r="P127"/>
  <c r="T166"/>
  <c r="T170"/>
  <c r="BK174"/>
  <c r="J174"/>
  <c r="J101"/>
  <c r="T215"/>
  <c r="R228"/>
  <c r="R250"/>
  <c r="BK263"/>
  <c r="J263"/>
  <c r="J106"/>
  <c i="3" r="BK128"/>
  <c r="J128"/>
  <c r="J98"/>
  <c r="R128"/>
  <c r="BK166"/>
  <c r="J166"/>
  <c r="J99"/>
  <c r="BK176"/>
  <c r="J176"/>
  <c r="J101"/>
  <c r="T176"/>
  <c r="BK237"/>
  <c r="J237"/>
  <c r="J103"/>
  <c r="T237"/>
  <c r="R265"/>
  <c r="R276"/>
  <c i="4" r="P131"/>
  <c r="R171"/>
  <c r="R178"/>
  <c r="P191"/>
  <c r="P197"/>
  <c r="T215"/>
  <c r="R234"/>
  <c r="P253"/>
  <c r="T253"/>
  <c r="P261"/>
  <c r="R261"/>
  <c r="BK265"/>
  <c r="J265"/>
  <c r="J108"/>
  <c r="R265"/>
  <c r="R264"/>
  <c r="BK271"/>
  <c r="J271"/>
  <c r="J109"/>
  <c r="T271"/>
  <c i="5" r="BK129"/>
  <c r="J129"/>
  <c r="J98"/>
  <c r="BK157"/>
  <c r="J157"/>
  <c r="J99"/>
  <c r="BK162"/>
  <c r="J162"/>
  <c r="J100"/>
  <c r="T162"/>
  <c r="T167"/>
  <c r="T171"/>
  <c r="R176"/>
  <c r="R200"/>
  <c r="R227"/>
  <c i="2" r="T128"/>
  <c r="R166"/>
  <c r="R170"/>
  <c r="T174"/>
  <c r="R215"/>
  <c r="BK228"/>
  <c r="J228"/>
  <c r="J103"/>
  <c r="BK250"/>
  <c r="J250"/>
  <c r="J104"/>
  <c r="P263"/>
  <c i="4" r="R131"/>
  <c r="R130"/>
  <c r="R129"/>
  <c r="P171"/>
  <c r="P178"/>
  <c r="R191"/>
  <c r="R197"/>
  <c r="P215"/>
  <c r="BK234"/>
  <c r="J234"/>
  <c r="J104"/>
  <c r="BK253"/>
  <c r="J253"/>
  <c r="J105"/>
  <c r="R253"/>
  <c r="BK261"/>
  <c r="J261"/>
  <c r="J106"/>
  <c r="T261"/>
  <c r="P265"/>
  <c r="P264"/>
  <c r="T265"/>
  <c r="T264"/>
  <c r="P271"/>
  <c r="R271"/>
  <c i="5" r="R129"/>
  <c r="R157"/>
  <c r="R162"/>
  <c r="BK171"/>
  <c r="J171"/>
  <c r="J102"/>
  <c r="R171"/>
  <c r="T176"/>
  <c r="P200"/>
  <c r="BK227"/>
  <c r="J227"/>
  <c r="J105"/>
  <c r="T227"/>
  <c r="BK237"/>
  <c r="J237"/>
  <c r="J107"/>
  <c r="P237"/>
  <c r="R237"/>
  <c r="T237"/>
  <c i="3" r="BK274"/>
  <c r="J274"/>
  <c r="J105"/>
  <c i="5" r="BK235"/>
  <c r="J235"/>
  <c r="J106"/>
  <c i="2" r="BK261"/>
  <c r="J261"/>
  <c r="J105"/>
  <c i="4" r="BK264"/>
  <c i="5" r="E85"/>
  <c r="F124"/>
  <c r="BE133"/>
  <c r="BE143"/>
  <c r="BE151"/>
  <c r="BE158"/>
  <c r="BE160"/>
  <c r="BE181"/>
  <c r="BE190"/>
  <c r="BE193"/>
  <c r="BE196"/>
  <c r="BE204"/>
  <c r="BE207"/>
  <c r="BE213"/>
  <c r="BE217"/>
  <c r="BE218"/>
  <c r="BE224"/>
  <c r="BE231"/>
  <c r="BE234"/>
  <c r="BE236"/>
  <c r="BE252"/>
  <c r="J91"/>
  <c r="J121"/>
  <c r="BE145"/>
  <c r="BE146"/>
  <c r="BE149"/>
  <c r="BE173"/>
  <c r="BE174"/>
  <c r="BE184"/>
  <c r="BE187"/>
  <c r="BE192"/>
  <c r="BE195"/>
  <c r="BE197"/>
  <c r="BE201"/>
  <c r="BE208"/>
  <c r="BE211"/>
  <c r="BE220"/>
  <c r="BE221"/>
  <c r="BE232"/>
  <c r="BE233"/>
  <c r="BE240"/>
  <c r="BE245"/>
  <c r="BE250"/>
  <c r="BE131"/>
  <c r="BE141"/>
  <c r="BE169"/>
  <c r="BE177"/>
  <c r="BE186"/>
  <c r="BE189"/>
  <c r="BE209"/>
  <c r="BE215"/>
  <c r="BE222"/>
  <c r="BE223"/>
  <c r="BE229"/>
  <c r="BE241"/>
  <c r="BE249"/>
  <c r="BE130"/>
  <c r="BE134"/>
  <c r="BE137"/>
  <c r="BE139"/>
  <c r="BE148"/>
  <c r="BE153"/>
  <c r="BE155"/>
  <c r="BE163"/>
  <c r="BE165"/>
  <c r="BE168"/>
  <c r="BE172"/>
  <c r="BE178"/>
  <c r="BE179"/>
  <c r="BE183"/>
  <c r="BE191"/>
  <c r="BE198"/>
  <c r="BE199"/>
  <c r="BE206"/>
  <c r="BE225"/>
  <c r="BE226"/>
  <c r="BE228"/>
  <c r="BE238"/>
  <c r="BE243"/>
  <c r="BE247"/>
  <c i="4" r="J125"/>
  <c r="BE133"/>
  <c r="BE134"/>
  <c r="BE136"/>
  <c r="BE138"/>
  <c r="BE151"/>
  <c r="BE156"/>
  <c r="BE158"/>
  <c r="BE174"/>
  <c r="BE177"/>
  <c r="BE194"/>
  <c r="BE203"/>
  <c r="BE205"/>
  <c r="BE207"/>
  <c r="BE210"/>
  <c r="BE213"/>
  <c r="BE216"/>
  <c r="BE228"/>
  <c r="BE230"/>
  <c r="BE233"/>
  <c r="BE239"/>
  <c r="BE240"/>
  <c r="BE242"/>
  <c r="BE251"/>
  <c r="BE277"/>
  <c r="BE279"/>
  <c r="J89"/>
  <c r="BE140"/>
  <c r="BE142"/>
  <c r="BE145"/>
  <c r="BE146"/>
  <c r="BE147"/>
  <c r="BE150"/>
  <c r="BE152"/>
  <c r="BE164"/>
  <c r="BE166"/>
  <c r="BE173"/>
  <c r="BE182"/>
  <c r="BE185"/>
  <c r="BE192"/>
  <c r="BE198"/>
  <c r="BE219"/>
  <c r="BE223"/>
  <c r="BE225"/>
  <c r="BE226"/>
  <c r="BE232"/>
  <c r="BE238"/>
  <c r="BE245"/>
  <c r="BE247"/>
  <c r="BE248"/>
  <c r="BE250"/>
  <c r="BE252"/>
  <c r="BE257"/>
  <c r="BE258"/>
  <c r="BE262"/>
  <c r="BE272"/>
  <c r="BE275"/>
  <c r="F92"/>
  <c r="BE132"/>
  <c r="BE144"/>
  <c r="BE168"/>
  <c r="BE172"/>
  <c r="BE176"/>
  <c r="BE179"/>
  <c r="BE183"/>
  <c r="BE189"/>
  <c r="BE195"/>
  <c r="BE209"/>
  <c r="BE211"/>
  <c r="BE231"/>
  <c r="BE241"/>
  <c r="BE259"/>
  <c r="BE260"/>
  <c r="BE266"/>
  <c r="BE268"/>
  <c r="BE270"/>
  <c r="BE274"/>
  <c r="BE281"/>
  <c r="E85"/>
  <c r="BE135"/>
  <c r="BE154"/>
  <c r="BE159"/>
  <c r="BE161"/>
  <c r="BE162"/>
  <c r="BE170"/>
  <c r="BE181"/>
  <c r="BE187"/>
  <c r="BE200"/>
  <c r="BE201"/>
  <c r="BE202"/>
  <c r="BE217"/>
  <c r="BE221"/>
  <c r="BE229"/>
  <c r="BE235"/>
  <c r="BE243"/>
  <c r="BE244"/>
  <c r="BE249"/>
  <c r="BE254"/>
  <c r="BE255"/>
  <c r="BE263"/>
  <c r="BE283"/>
  <c r="BE284"/>
  <c r="BE286"/>
  <c i="3" r="J89"/>
  <c r="F123"/>
  <c r="BE148"/>
  <c r="BE152"/>
  <c r="BE156"/>
  <c r="BE158"/>
  <c r="BE173"/>
  <c r="BE184"/>
  <c r="BE187"/>
  <c r="BE188"/>
  <c r="BE191"/>
  <c r="BE206"/>
  <c r="BE207"/>
  <c r="BE229"/>
  <c r="BE241"/>
  <c r="BE243"/>
  <c r="BE250"/>
  <c r="BE254"/>
  <c r="BE255"/>
  <c r="BE264"/>
  <c r="BE267"/>
  <c r="BE272"/>
  <c r="J122"/>
  <c r="BE129"/>
  <c r="BE130"/>
  <c r="BE132"/>
  <c r="BE138"/>
  <c r="BE143"/>
  <c r="BE149"/>
  <c r="BE154"/>
  <c r="BE167"/>
  <c r="BE169"/>
  <c r="BE172"/>
  <c r="BE180"/>
  <c r="BE181"/>
  <c r="BE197"/>
  <c r="BE201"/>
  <c r="BE202"/>
  <c r="BE204"/>
  <c r="BE205"/>
  <c r="BE208"/>
  <c r="BE209"/>
  <c r="BE213"/>
  <c r="BE215"/>
  <c r="BE226"/>
  <c r="BE231"/>
  <c r="BE235"/>
  <c r="BE246"/>
  <c r="BE248"/>
  <c r="BE249"/>
  <c r="BE256"/>
  <c r="BE258"/>
  <c r="BE260"/>
  <c r="BE266"/>
  <c r="BE268"/>
  <c r="BE277"/>
  <c r="BE281"/>
  <c r="BE285"/>
  <c r="BE287"/>
  <c r="BE289"/>
  <c r="E85"/>
  <c r="BE139"/>
  <c r="BE144"/>
  <c r="BE146"/>
  <c r="BE155"/>
  <c r="BE164"/>
  <c r="BE174"/>
  <c r="BE177"/>
  <c r="BE178"/>
  <c r="BE179"/>
  <c r="BE182"/>
  <c r="BE183"/>
  <c r="BE193"/>
  <c r="BE219"/>
  <c r="BE233"/>
  <c r="BE238"/>
  <c r="BE251"/>
  <c r="BE253"/>
  <c r="BE262"/>
  <c r="BE270"/>
  <c r="BE275"/>
  <c r="BE279"/>
  <c r="BE283"/>
  <c r="BE290"/>
  <c r="BE292"/>
  <c r="BE295"/>
  <c r="BE134"/>
  <c r="BE136"/>
  <c r="BE141"/>
  <c r="BE150"/>
  <c r="BE160"/>
  <c r="BE162"/>
  <c r="BE189"/>
  <c r="BE211"/>
  <c r="BE217"/>
  <c r="BE222"/>
  <c r="BE224"/>
  <c r="BE227"/>
  <c r="BE234"/>
  <c r="BE236"/>
  <c r="BE239"/>
  <c r="BE240"/>
  <c r="BE244"/>
  <c r="BE252"/>
  <c r="BE257"/>
  <c r="BE259"/>
  <c r="BE261"/>
  <c r="BE263"/>
  <c r="BE273"/>
  <c r="BE294"/>
  <c i="2" r="J91"/>
  <c r="J120"/>
  <c r="BE132"/>
  <c r="BE141"/>
  <c r="BE152"/>
  <c r="BE154"/>
  <c r="BE164"/>
  <c r="BE168"/>
  <c r="BE176"/>
  <c r="BE182"/>
  <c r="BE183"/>
  <c r="BE188"/>
  <c r="BE190"/>
  <c r="BE209"/>
  <c r="BE210"/>
  <c r="BE211"/>
  <c r="BE218"/>
  <c r="BE221"/>
  <c r="BE227"/>
  <c r="BE229"/>
  <c r="BE231"/>
  <c r="BE235"/>
  <c r="BE238"/>
  <c r="BE239"/>
  <c r="BE240"/>
  <c r="BE243"/>
  <c r="BE247"/>
  <c r="BE251"/>
  <c r="BE258"/>
  <c r="BE262"/>
  <c r="BE264"/>
  <c r="BE277"/>
  <c r="BE279"/>
  <c r="BE281"/>
  <c r="E85"/>
  <c r="BE130"/>
  <c r="BE133"/>
  <c r="BE134"/>
  <c r="BE136"/>
  <c r="BE138"/>
  <c r="BE139"/>
  <c r="BE143"/>
  <c r="BE144"/>
  <c r="BE146"/>
  <c r="BE148"/>
  <c r="BE149"/>
  <c r="BE150"/>
  <c r="BE155"/>
  <c r="BE156"/>
  <c r="BE158"/>
  <c r="BE162"/>
  <c r="BE175"/>
  <c r="BE179"/>
  <c r="BE180"/>
  <c r="BE181"/>
  <c r="BE184"/>
  <c r="BE202"/>
  <c r="BE205"/>
  <c r="BE206"/>
  <c r="BE207"/>
  <c r="BE208"/>
  <c r="BE212"/>
  <c r="BE216"/>
  <c r="BE220"/>
  <c r="BE223"/>
  <c r="BE226"/>
  <c r="BE232"/>
  <c r="BE234"/>
  <c r="BE236"/>
  <c r="BE241"/>
  <c r="BE242"/>
  <c r="BE244"/>
  <c r="BE245"/>
  <c r="BE248"/>
  <c r="BE252"/>
  <c r="BE253"/>
  <c r="BE254"/>
  <c r="BE256"/>
  <c r="BE268"/>
  <c r="F92"/>
  <c r="BE129"/>
  <c r="BE160"/>
  <c r="BE167"/>
  <c r="BE171"/>
  <c r="BE172"/>
  <c r="BE178"/>
  <c r="BE186"/>
  <c r="BE192"/>
  <c r="BE197"/>
  <c r="BE203"/>
  <c r="BE213"/>
  <c r="BE224"/>
  <c r="BE225"/>
  <c r="BE233"/>
  <c r="BE237"/>
  <c r="BE249"/>
  <c r="BE259"/>
  <c r="BE260"/>
  <c r="BE266"/>
  <c r="BE270"/>
  <c r="BE272"/>
  <c r="BE274"/>
  <c r="BE276"/>
  <c r="F37"/>
  <c i="1" r="BD95"/>
  <c i="2" r="F34"/>
  <c i="1" r="BA95"/>
  <c i="3" r="F34"/>
  <c i="1" r="BA96"/>
  <c i="4" r="J34"/>
  <c i="1" r="AW97"/>
  <c i="5" r="F37"/>
  <c i="1" r="BD98"/>
  <c i="2" r="F36"/>
  <c i="1" r="BC95"/>
  <c i="3" r="F37"/>
  <c i="1" r="BD96"/>
  <c i="4" r="F37"/>
  <c i="1" r="BD97"/>
  <c i="5" r="F35"/>
  <c i="1" r="BB98"/>
  <c i="2" r="J34"/>
  <c i="1" r="AW95"/>
  <c i="3" r="J34"/>
  <c i="1" r="AW96"/>
  <c i="4" r="F35"/>
  <c i="1" r="BB97"/>
  <c i="4" r="F36"/>
  <c i="1" r="BC97"/>
  <c i="5" r="F34"/>
  <c i="1" r="BA98"/>
  <c i="5" r="F36"/>
  <c i="1" r="BC98"/>
  <c i="2" r="F35"/>
  <c i="1" r="BB95"/>
  <c i="3" r="F35"/>
  <c i="1" r="BB96"/>
  <c i="3" r="F36"/>
  <c i="1" r="BC96"/>
  <c i="4" r="F34"/>
  <c i="1" r="BA97"/>
  <c i="5" r="J34"/>
  <c i="1" r="AW98"/>
  <c i="3" l="1" r="T127"/>
  <c r="T126"/>
  <c i="2" r="T127"/>
  <c r="T126"/>
  <c i="4" r="P130"/>
  <c r="P129"/>
  <c i="1" r="AU97"/>
  <c i="2" r="P126"/>
  <c i="1" r="AU95"/>
  <c i="5" r="T128"/>
  <c r="T127"/>
  <c r="P128"/>
  <c r="P127"/>
  <c i="1" r="AU98"/>
  <c i="3" r="P127"/>
  <c r="P126"/>
  <c i="1" r="AU96"/>
  <c i="3" r="R127"/>
  <c r="R126"/>
  <c i="4" r="T130"/>
  <c r="T129"/>
  <c i="5" r="R128"/>
  <c r="R127"/>
  <c i="2" r="R127"/>
  <c r="R126"/>
  <c i="3" r="BK127"/>
  <c r="J127"/>
  <c r="J97"/>
  <c i="5" r="BK128"/>
  <c r="BK127"/>
  <c r="J127"/>
  <c i="2" r="BK127"/>
  <c r="BK126"/>
  <c r="J126"/>
  <c i="4" r="BK130"/>
  <c r="J130"/>
  <c r="J97"/>
  <c r="J264"/>
  <c r="J107"/>
  <c i="3" r="F33"/>
  <c i="1" r="AZ96"/>
  <c i="5" r="J30"/>
  <c i="1" r="AG98"/>
  <c i="2" r="F33"/>
  <c i="1" r="AZ95"/>
  <c i="4" r="F33"/>
  <c i="1" r="AZ97"/>
  <c i="5" r="F33"/>
  <c i="1" r="AZ98"/>
  <c r="BB94"/>
  <c r="AX94"/>
  <c r="BC94"/>
  <c r="AY94"/>
  <c i="2" r="J30"/>
  <c i="1" r="AG95"/>
  <c i="2" r="J33"/>
  <c i="1" r="AV95"/>
  <c r="AT95"/>
  <c r="AN95"/>
  <c i="3" r="J33"/>
  <c i="1" r="AV96"/>
  <c r="AT96"/>
  <c i="4" r="J33"/>
  <c i="1" r="AV97"/>
  <c r="AT97"/>
  <c r="BA94"/>
  <c r="AW94"/>
  <c r="AK30"/>
  <c i="5" r="J33"/>
  <c i="1" r="AV98"/>
  <c r="AT98"/>
  <c r="AN98"/>
  <c r="BD94"/>
  <c r="W33"/>
  <c i="5" l="1" r="J128"/>
  <c r="J97"/>
  <c i="3" r="BK126"/>
  <c r="J126"/>
  <c r="J96"/>
  <c i="5" r="J96"/>
  <c i="4" r="BK129"/>
  <c r="J129"/>
  <c i="2" r="J127"/>
  <c r="J97"/>
  <c r="J96"/>
  <c i="5" r="J39"/>
  <c i="2" r="J39"/>
  <c i="1" r="AU94"/>
  <c i="4" r="J30"/>
  <c i="1" r="AG97"/>
  <c r="W30"/>
  <c r="W32"/>
  <c r="W31"/>
  <c r="AZ94"/>
  <c r="W29"/>
  <c i="4" l="1" r="J39"/>
  <c r="J96"/>
  <c i="1" r="AN97"/>
  <c i="3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<sst xmlns="http://schemas.openxmlformats.org/spreadsheetml/2006/main">
  <si>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</si>
  <si>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</si>
  <si>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</si>
  <si>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</si>
  <si>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</si>
  <si>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{970a7e04-05a6-4019-be1f-5975389b9ae6}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</si>
  <si>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</si>
  <si>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</si>
  <si>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</si>
  <si>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</si>
  <si>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</si>
  <si>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</si>
  <si>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</si>
  <si>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</si>
  <si>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</si>
  <si>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</si>
  <si>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</si>
  <si>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III-3473 a III-34712 Malčín - průtah</t>
  </si>
  <si>
    <t>KSO:</t>
  </si>
  <si>
    <t>CC-CZ:</t>
  </si>
  <si>
    <t>Místo:</t>
  </si>
  <si>
    <t>Malčín</t>
  </si>
  <si>
    <t>Datum:</t>
  </si>
  <si>
    <t>29. 6. 2023</t>
  </si>
  <si>
    <t>Zadavatel:</t>
  </si>
  <si>
    <t>IČ:</t>
  </si>
  <si>
    <t>KSÚS Vysočiny, Obec Malčín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</si>
  <si>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</si>
  <si>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</si>
  <si>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</si>
  <si>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</si>
  <si>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</si>
  <si>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</si>
  <si>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</si>
  <si>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25284525</t>
  </si>
  <si>
    <t>DMC Havlíčkův Brod s.r.o.</t>
  </si>
  <si>
    <t>CZ25284525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</si>
  <si>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</si>
  <si>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</si>
  <si>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</si>
  <si>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</si>
  <si>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</si>
  <si>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</si>
  <si>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</si>
  <si>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</si>
  <si>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</si>
  <si>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</si>
  <si>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</si>
  <si>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</si>
  <si>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</si>
  <si>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</si>
  <si>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</si>
  <si>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</si>
  <si>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</si>
  <si>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</si>
  <si>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</si>
  <si>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</si>
  <si>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</si>
  <si>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</si>
  <si>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</si>
  <si>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</si>
  <si>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</si>
  <si>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</si>
  <si>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</si>
  <si>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</si>
  <si>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</si>
  <si>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</si>
  <si>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</si>
  <si>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</si>
  <si>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</si>
  <si>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</si>
  <si>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</si>
  <si>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</si>
  <si>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</si>
  <si>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</si>
  <si>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</si>
  <si>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</si>
  <si>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</si>
  <si>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</si>
  <si>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</si>
  <si>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</si>
  <si>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</si>
  <si>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</si>
  <si>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</si>
  <si>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III/3473 A 34712</t>
  </si>
  <si>
    <t>STA</t>
  </si>
  <si>
    <t>1</t>
  </si>
  <si>
    <t>{cec2d9c2-cae1-4976-acd9-b19058aaac1e}</t>
  </si>
  <si>
    <t>2</t>
  </si>
  <si>
    <t>SO 102</t>
  </si>
  <si>
    <t>KOMUNIKACE III/3473</t>
  </si>
  <si>
    <t>{3571cb92-7f4c-4be9-83c4-350b35b8d8ee}</t>
  </si>
  <si>
    <t>SO 103</t>
  </si>
  <si>
    <t>CHODNÍKY III/3473 A 34712</t>
  </si>
  <si>
    <t>{e8cafe63-4c4e-4e2b-ac55-7fc3efafcaf7}</t>
  </si>
  <si>
    <t>SO 104</t>
  </si>
  <si>
    <t>CHODNÍKY III/3473</t>
  </si>
  <si>
    <t>{026fbcd0-6057-47ed-95c7-452027a3d545}</t>
  </si>
  <si>
    <t>KRYCÍ LIST SOUPISU PRACÍ</t>
  </si>
  <si>
    <t>Objekt:</t>
  </si>
  <si>
    <t>SO 101 - KOMUNIKACE III/3473 A 34712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</si>
  <si>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</si>
  <si>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</si>
  <si>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</si>
  <si>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</si>
  <si>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</si>
  <si>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</si>
  <si>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</si>
  <si>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</si>
  <si>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</si>
  <si>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</si>
  <si>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</si>
  <si>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</si>
  <si>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</si>
  <si>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</si>
  <si>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</si>
  <si>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</si>
  <si>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</si>
  <si>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</si>
  <si>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</si>
  <si>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</si>
  <si>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</si>
  <si>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</si>
  <si>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</si>
  <si>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</si>
  <si>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</si>
  <si>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</si>
  <si>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</si>
  <si>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</si>
  <si>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</si>
  <si>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</si>
  <si>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</si>
  <si>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</si>
  <si>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</si>
  <si>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113107182</t>
  </si>
  <si>
    <t>Odstranění podkladu živičného tl 100 mm strojně pl přes 50 do 200 m2 (chodníky)</t>
  </si>
  <si>
    <t>m2</t>
  </si>
  <si>
    <t>4</t>
  </si>
  <si>
    <t>-649687142</t>
  </si>
  <si>
    <t>113107242</t>
  </si>
  <si>
    <t>Odstranění podkladu živičného tl 100 mm strojně pl přes 200 m2</t>
  </si>
  <si>
    <t>-680249272</t>
  </si>
  <si>
    <t>VV</t>
  </si>
  <si>
    <t>39,55+41,55+18,15+34,85+41,61+16,66+19,24</t>
  </si>
  <si>
    <t>3</t>
  </si>
  <si>
    <t>113154123</t>
  </si>
  <si>
    <t>Frézování živičného krytu tl 50 mm pruh š 1 m pl do 500 m2 bez překážek v trase (úsek 1 - čerpáno se souhlasem investora)</t>
  </si>
  <si>
    <t>1837045493</t>
  </si>
  <si>
    <t>113154124</t>
  </si>
  <si>
    <t>Frézování živičného krytu tl 100 mm pruh š 1 m pl do 500 m2 bez překážek v trase (úsek 2 - čerpáno se souhlasem investora)</t>
  </si>
  <si>
    <t>-1437495308</t>
  </si>
  <si>
    <t>5</t>
  </si>
  <si>
    <t>122251102.S</t>
  </si>
  <si>
    <t>Odkopávky a prokopávky nezapažené v hornině třídy těžitelnosti I, skupiny 3 objem do 50 m3 strojně (sanace - čerpáno se souhlasem investora)</t>
  </si>
  <si>
    <t>m3</t>
  </si>
  <si>
    <t>738058072</t>
  </si>
  <si>
    <t>((20,69+42,75+38,26)*0,25)+(75,1*0,25)</t>
  </si>
  <si>
    <t>6</t>
  </si>
  <si>
    <t>122251103</t>
  </si>
  <si>
    <t>Odkopávky a prokopávky nezapažené v hornině třídy těžitelnosti I, skupiny 3 objem do 100 m3 strojně</t>
  </si>
  <si>
    <t>-1259772931</t>
  </si>
  <si>
    <t>((36,71+42,75+48,26)*0,46)+(75,1*0,44)+211,61*0,15</t>
  </si>
  <si>
    <t>7</t>
  </si>
  <si>
    <t>131251100</t>
  </si>
  <si>
    <t>Hloubení jam nezapažených v hornině třídy těžitelnosti I, skupiny 3 objem do 20 m3 strojně (horská vpusť a kanalizační šachty)</t>
  </si>
  <si>
    <t>-626812588</t>
  </si>
  <si>
    <t>8</t>
  </si>
  <si>
    <t>132251253</t>
  </si>
  <si>
    <t>Hloubení rýh nezapažených š do 2000 mm v hornině třídy těžitelnosti I, skupiny 3 objem do 100 m3 strojně (připojovací potrubí)</t>
  </si>
  <si>
    <t>-1000056861</t>
  </si>
  <si>
    <t>47,36*1,0*1,5</t>
  </si>
  <si>
    <t>9</t>
  </si>
  <si>
    <t>162751117</t>
  </si>
  <si>
    <t>Vodorovné přemístění do 10000 m výkopku/sypaniny z horniny třídy těžitelnosti I, skupiny 1 až 3</t>
  </si>
  <si>
    <t>2089741939</t>
  </si>
  <si>
    <t>123,537+20,0+71,04</t>
  </si>
  <si>
    <t>10</t>
  </si>
  <si>
    <t>162751117.S</t>
  </si>
  <si>
    <t>Vodorovné přemístění do 10000 m výkopku/sypaniny z horniny třídy těžitelnosti I, skupiny 1 až 3 (sanace - čerpáno se souhlasem investora)</t>
  </si>
  <si>
    <t>-1257058014</t>
  </si>
  <si>
    <t>11</t>
  </si>
  <si>
    <t>162751119</t>
  </si>
  <si>
    <t>Příplatek k vodorovnému přemístění výkopku/sypaniny z horniny třídy těžitelnosti I, skupiny 1 až 3 ZKD 1000 m přes 10000 m</t>
  </si>
  <si>
    <t>2002406153</t>
  </si>
  <si>
    <t>214,577*10</t>
  </si>
  <si>
    <t>12</t>
  </si>
  <si>
    <t>162751119.S</t>
  </si>
  <si>
    <t xml:space="preserve">Příplatek k vodorovnému přemístění výkopku/sypaniny z horniny třídy těžitelnosti I, skupiny 1 až 3 ZKD 1000 m přes 10000m (sanace - čerpáno se souhlasem investora) </t>
  </si>
  <si>
    <t>1710913374</t>
  </si>
  <si>
    <t>44,2*10</t>
  </si>
  <si>
    <t>13</t>
  </si>
  <si>
    <t>167151111</t>
  </si>
  <si>
    <t>Nakládání výkopku z hornin třídy těžitelnosti I, skupiny 1 až 3 přes 100 m3</t>
  </si>
  <si>
    <t>344433893</t>
  </si>
  <si>
    <t>14</t>
  </si>
  <si>
    <t>167151111.S</t>
  </si>
  <si>
    <t>Nakládání výkopku z hornin třídy těžitelnosti I, skupiny 1 až 3 přes 100 m3 (sanace - čerpáno se souhlasem investora)</t>
  </si>
  <si>
    <t>1831393206</t>
  </si>
  <si>
    <t>171201231</t>
  </si>
  <si>
    <t>Poplatek za uložení zeminy a kamení na recyklační skládce (skládkovné) kód odpadu 17 05 04</t>
  </si>
  <si>
    <t>t</t>
  </si>
  <si>
    <t>1114705458</t>
  </si>
  <si>
    <t>214,577*1,8</t>
  </si>
  <si>
    <t>16</t>
  </si>
  <si>
    <t>171201231.S</t>
  </si>
  <si>
    <t>Poplatek za uložení zeminy a kamení na recyklační skládce (skládkovné) kód odpadu 17 05 04 (sanace - čerpáno se souhlasem investora)</t>
  </si>
  <si>
    <t>580016489</t>
  </si>
  <si>
    <t>44,2*1,8</t>
  </si>
  <si>
    <t>17</t>
  </si>
  <si>
    <t>171251201</t>
  </si>
  <si>
    <t>Uložení sypaniny na skládky nebo meziskládky</t>
  </si>
  <si>
    <t>1596715780</t>
  </si>
  <si>
    <t>18</t>
  </si>
  <si>
    <t>171251201.S</t>
  </si>
  <si>
    <t>Uložení sypaniny na skládky nebo meziskládky (sanace - čerpáno se souhlasem investora)</t>
  </si>
  <si>
    <t>-482636886</t>
  </si>
  <si>
    <t>19</t>
  </si>
  <si>
    <t>174151101</t>
  </si>
  <si>
    <t>Zásyp jam, šachet rýh nebo kolem objektů sypaninou se zhutněním (připojovací potrubí, kanalizační šachty)</t>
  </si>
  <si>
    <t>-1634509714</t>
  </si>
  <si>
    <t>47,36*1,0*0,9+12,8</t>
  </si>
  <si>
    <t>20</t>
  </si>
  <si>
    <t>M</t>
  </si>
  <si>
    <t>58344197</t>
  </si>
  <si>
    <t>štěrkodrť frakce 0/63</t>
  </si>
  <si>
    <t>-1518385060</t>
  </si>
  <si>
    <t>55,424*2</t>
  </si>
  <si>
    <t>175151101</t>
  </si>
  <si>
    <t>Obsypání potrubí strojně sypaninou bez prohození, uloženou do 3 m</t>
  </si>
  <si>
    <t>1905803093</t>
  </si>
  <si>
    <t>47,36*1,0*0,5-pi*0,1*0,1*47,36</t>
  </si>
  <si>
    <t>22</t>
  </si>
  <si>
    <t>58337310</t>
  </si>
  <si>
    <t>štěrkopísek frakce 0/4</t>
  </si>
  <si>
    <t>833819624</t>
  </si>
  <si>
    <t>22,192*2</t>
  </si>
  <si>
    <t>23</t>
  </si>
  <si>
    <t>181951112.DE</t>
  </si>
  <si>
    <t>Úprava pláně v hornině třídy těžitelnosti I, skupiny 1 až 3 se zhutněním strojně</t>
  </si>
  <si>
    <t>-263927410</t>
  </si>
  <si>
    <t>146,41+79,61</t>
  </si>
  <si>
    <t>Zakládání</t>
  </si>
  <si>
    <t>24</t>
  </si>
  <si>
    <t>271532212. UP</t>
  </si>
  <si>
    <t>Podsyp pod základové konstrukce se zhutněním z hrubého kameniva frakce 0 až 32 mm</t>
  </si>
  <si>
    <t>1883342089</t>
  </si>
  <si>
    <t>25</t>
  </si>
  <si>
    <t>273313611</t>
  </si>
  <si>
    <t>Základové desky z betonu tř. C 16/20 (podklad pod horskou vpusť a kanalizační šachty)</t>
  </si>
  <si>
    <t>-1157055526</t>
  </si>
  <si>
    <t>2,5*1,5*0,15+2*1,5*1,5*0,15</t>
  </si>
  <si>
    <t>Vodorovné konstrukce</t>
  </si>
  <si>
    <t>26</t>
  </si>
  <si>
    <t>451571411.E</t>
  </si>
  <si>
    <t>Podklad pod dlažbu z kameniva tl 40 mm</t>
  </si>
  <si>
    <t>-1850471314</t>
  </si>
  <si>
    <t>27</t>
  </si>
  <si>
    <t>451572111</t>
  </si>
  <si>
    <t>Lože pod potrubí otevřený výkop z kameniva drobného těženého</t>
  </si>
  <si>
    <t>-966007701</t>
  </si>
  <si>
    <t>47,36*1,0*0,1</t>
  </si>
  <si>
    <t>Komunikace pozemní</t>
  </si>
  <si>
    <t>28</t>
  </si>
  <si>
    <t>564831111.A</t>
  </si>
  <si>
    <t>Podklad ze štěrkodrtě ŠD fr. 0/63, tl 100 mm (vyrovnání nerovností) - čerpáno se souhlasem investora</t>
  </si>
  <si>
    <t>723661879</t>
  </si>
  <si>
    <t>29</t>
  </si>
  <si>
    <t>171251101</t>
  </si>
  <si>
    <t>Uložení sypaniny do násypů nezhutněných strojně (čerpáno se souhlasem investora)</t>
  </si>
  <si>
    <t>1571849144</t>
  </si>
  <si>
    <t>P</t>
  </si>
  <si>
    <t>Poznámka k položce:_x000d_
rozprostření materiálu s obsahem ZAS T4 v ploše vozovky před recyklací</t>
  </si>
  <si>
    <t>30</t>
  </si>
  <si>
    <t>564851111</t>
  </si>
  <si>
    <t>Podklad ze štěrkodrtě ŠD tl 150 mm</t>
  </si>
  <si>
    <t>-1973700631</t>
  </si>
  <si>
    <t>31</t>
  </si>
  <si>
    <t>564861111.D</t>
  </si>
  <si>
    <t>Podklad ze štěrkodrtě ŠD fr. 0/63, tl 200 mm</t>
  </si>
  <si>
    <t>-1816238092</t>
  </si>
  <si>
    <t>32</t>
  </si>
  <si>
    <t>564871111.DS</t>
  </si>
  <si>
    <t>Podklad ze štěrkodrtě ŠD fr. 0/63, tl 250 mm (sanace - čerpáno se souhlasem investora)</t>
  </si>
  <si>
    <t>116379359</t>
  </si>
  <si>
    <t>33</t>
  </si>
  <si>
    <t>564871111.ES</t>
  </si>
  <si>
    <t>-185463094</t>
  </si>
  <si>
    <t>34</t>
  </si>
  <si>
    <t>565155101.A</t>
  </si>
  <si>
    <t>Asfaltový beton vrstva podkladní ACP 16 (obalované kamenivo OKS) tl 70 mm</t>
  </si>
  <si>
    <t>1574177259</t>
  </si>
  <si>
    <t>35</t>
  </si>
  <si>
    <t>565155101.D</t>
  </si>
  <si>
    <t>1350132343</t>
  </si>
  <si>
    <t>36</t>
  </si>
  <si>
    <t>564851111.UP.D</t>
  </si>
  <si>
    <t>Podklad ze štěrkodrtě ŠD fr. 0/32 tl 150 mm, bez zhutnění</t>
  </si>
  <si>
    <t>-1503599436</t>
  </si>
  <si>
    <t>Poznámka k položce:_x000d_
ŠD pro následné promíchání s recyklátem.</t>
  </si>
  <si>
    <t>37</t>
  </si>
  <si>
    <t>564931412.UP.D</t>
  </si>
  <si>
    <t>Podklad z asfaltového recyklátu tl 100 mm, bez zhutnění</t>
  </si>
  <si>
    <t>305358797</t>
  </si>
  <si>
    <t>Poznámka k položce:_x000d_
Recyklát pro následné promíchání s ŠD. Materiál dovezen z meziskládky.</t>
  </si>
  <si>
    <t>38</t>
  </si>
  <si>
    <t>564851114.UP.E</t>
  </si>
  <si>
    <t>Podklad ze štěrkodrtě ŠD fr. 0/32 tl 180 mm, bez zhutnění</t>
  </si>
  <si>
    <t>-445790491</t>
  </si>
  <si>
    <t>39</t>
  </si>
  <si>
    <t>564941412.UP.E</t>
  </si>
  <si>
    <t>Podklad z asfaltového recyklátu tl 120 mm, bez zhutnění</t>
  </si>
  <si>
    <t>738944996</t>
  </si>
  <si>
    <t>40</t>
  </si>
  <si>
    <t>567531131</t>
  </si>
  <si>
    <t>Recyklace podkladu za studena na místě - rozpojení a reprofilace tl přes 200 do 250 mm pl přes 3000 do 6000 m2</t>
  </si>
  <si>
    <t>-1889582112</t>
  </si>
  <si>
    <t>"plocha A" 3000,57</t>
  </si>
  <si>
    <t>"plocha D" 146,41</t>
  </si>
  <si>
    <t>"plocha E" 79,61</t>
  </si>
  <si>
    <t>Součet</t>
  </si>
  <si>
    <t>41</t>
  </si>
  <si>
    <t>567522134</t>
  </si>
  <si>
    <t>Recyklace podkladu za studena na místě - promísení s pojivem, kamenivem tl přes 180 do 200 mm pl přes 3000 do 6000 m2</t>
  </si>
  <si>
    <t>-1719330985</t>
  </si>
  <si>
    <t>42</t>
  </si>
  <si>
    <t>NP5</t>
  </si>
  <si>
    <t>Pojivo směsné asfaltocementové</t>
  </si>
  <si>
    <t>1544867822</t>
  </si>
  <si>
    <t>43</t>
  </si>
  <si>
    <t>569831111.UP</t>
  </si>
  <si>
    <t>Zpevnění krajnic štěrkodrtí fr. 0/32, tl 100 mm</t>
  </si>
  <si>
    <t>1680778902</t>
  </si>
  <si>
    <t>10,79+100,21+3,6+10,79</t>
  </si>
  <si>
    <t>44</t>
  </si>
  <si>
    <t>573111111.A</t>
  </si>
  <si>
    <t>Postřik živičný infiltrační s posypem z asfaltu množství 0,50 kg/m2</t>
  </si>
  <si>
    <t>1717966223</t>
  </si>
  <si>
    <t>45</t>
  </si>
  <si>
    <t>573111111.D</t>
  </si>
  <si>
    <t>-2057343043</t>
  </si>
  <si>
    <t>46</t>
  </si>
  <si>
    <t>573231107.A</t>
  </si>
  <si>
    <t>Postřik živičný spojovací ze silniční emulze v množství 0,40 kg/m2</t>
  </si>
  <si>
    <t>-1650842993</t>
  </si>
  <si>
    <t>47</t>
  </si>
  <si>
    <t>573231107.D</t>
  </si>
  <si>
    <t>-565060461</t>
  </si>
  <si>
    <t>48</t>
  </si>
  <si>
    <t>577134031.A</t>
  </si>
  <si>
    <t xml:space="preserve">Asfaltový beton vrstva obrusná ACO 11 (ABS) tř. I tl 40 mm </t>
  </si>
  <si>
    <t>-424233104</t>
  </si>
  <si>
    <t>49</t>
  </si>
  <si>
    <t>577134031.D</t>
  </si>
  <si>
    <t>1193943819</t>
  </si>
  <si>
    <t>50</t>
  </si>
  <si>
    <t>591211111.E</t>
  </si>
  <si>
    <t>Kladení dlažby z kostek drobných z kamene do lože z kameniva těženého tl 50 mm</t>
  </si>
  <si>
    <t>1251965705</t>
  </si>
  <si>
    <t>51</t>
  </si>
  <si>
    <t>58381007.UP</t>
  </si>
  <si>
    <t>kostka dlažební žula drobná 8/10</t>
  </si>
  <si>
    <t>165109090</t>
  </si>
  <si>
    <t>52</t>
  </si>
  <si>
    <t>599141111</t>
  </si>
  <si>
    <t>Vyplnění spár mezi silničními dílci živičnou zálivkou</t>
  </si>
  <si>
    <t>m</t>
  </si>
  <si>
    <t>-607719993</t>
  </si>
  <si>
    <t>15+27,6+7,84+5,31+2,79</t>
  </si>
  <si>
    <t>Trubní vedení</t>
  </si>
  <si>
    <t>53</t>
  </si>
  <si>
    <t>871353121</t>
  </si>
  <si>
    <t xml:space="preserve">Montáž kanalizačního potrubí z PVC těsněné gumovým kroužkem otevřený výkop sklon do 20 % DN 200 </t>
  </si>
  <si>
    <t>562693608</t>
  </si>
  <si>
    <t>1,46+1,55+6,72+6,41+10,43+6,8+7,29+6,7</t>
  </si>
  <si>
    <t>54</t>
  </si>
  <si>
    <t>28611167</t>
  </si>
  <si>
    <t>trubka kanalizační PVC DN 200x1000mm SN8</t>
  </si>
  <si>
    <t>-1420078578</t>
  </si>
  <si>
    <t>47,36*1,05</t>
  </si>
  <si>
    <t>55</t>
  </si>
  <si>
    <t>899231111</t>
  </si>
  <si>
    <t>Výšková úprava uličního vstupu nebo vpusti do 200 mm zvýšením mříže (vyrovnání nových vpustí)</t>
  </si>
  <si>
    <t>kus</t>
  </si>
  <si>
    <t>-1644949446</t>
  </si>
  <si>
    <t>56</t>
  </si>
  <si>
    <t>NP1</t>
  </si>
  <si>
    <t>D+M kanalizační vpusti - kompletní práce včetně dodávky materiálu (dno, skruž, kalový koš, vyrovnávací prstenec, mříž 500x500)</t>
  </si>
  <si>
    <t>1534642031</t>
  </si>
  <si>
    <t>Poznámka k položce:_x000d_
Uliční vpusti č. 1-6,8,9,39-43</t>
  </si>
  <si>
    <t>57</t>
  </si>
  <si>
    <t>NP19</t>
  </si>
  <si>
    <t>D+M kanalizační šachty - kompletní práce včetně dodávky materiálu (dno, skruž, konus, vyrovnávací prstenec, těsnění, stupadla, poklop)</t>
  </si>
  <si>
    <t>693805514</t>
  </si>
  <si>
    <t>58</t>
  </si>
  <si>
    <t>NP2</t>
  </si>
  <si>
    <t>D + M napojení potrubí do šachty nebo potrubí (práce včetně vrtání a obetonávky)</t>
  </si>
  <si>
    <t>-1501346050</t>
  </si>
  <si>
    <t>59</t>
  </si>
  <si>
    <t>NP3</t>
  </si>
  <si>
    <t>Odstranění uliční vpusti</t>
  </si>
  <si>
    <t>1043343073</t>
  </si>
  <si>
    <t>60</t>
  </si>
  <si>
    <t>NP4</t>
  </si>
  <si>
    <t>D + M nové horské vpusti 1500/880/1530 s litinovým roštem zatížení B125 (kompletní práce včetně dodávky materiálu)</t>
  </si>
  <si>
    <t>976807198</t>
  </si>
  <si>
    <t>61</t>
  </si>
  <si>
    <t>NP20</t>
  </si>
  <si>
    <t>Odstranění šachtovpusti</t>
  </si>
  <si>
    <t>742618530</t>
  </si>
  <si>
    <t>Ostatní konstrukce a práce, bourání</t>
  </si>
  <si>
    <t>62</t>
  </si>
  <si>
    <t>916111123.UP</t>
  </si>
  <si>
    <t>Osazení obruby z drobných kostek s boční opěrou do lože z betonu prostého C16/20nXF1</t>
  </si>
  <si>
    <t>-525392224</t>
  </si>
  <si>
    <t>2*32,5</t>
  </si>
  <si>
    <t>63</t>
  </si>
  <si>
    <t>1991131964</t>
  </si>
  <si>
    <t>64</t>
  </si>
  <si>
    <t>916991121</t>
  </si>
  <si>
    <t>Lože pod obrubníky, krajníky nebo obruby z dlažebních kostek z betonu prostého</t>
  </si>
  <si>
    <t>-954251236</t>
  </si>
  <si>
    <t>65</t>
  </si>
  <si>
    <t>919112213</t>
  </si>
  <si>
    <t>Řezání spár pro vytvoření komůrky š 10 mm hl 25 mm pro těsnící zálivku v živičném krytu</t>
  </si>
  <si>
    <t>1676802696</t>
  </si>
  <si>
    <t>66</t>
  </si>
  <si>
    <t>919731122</t>
  </si>
  <si>
    <t>Zarovnání styčné plochy podkladu nebo krytu živičného tl do 100 mm</t>
  </si>
  <si>
    <t>-35203201</t>
  </si>
  <si>
    <t>67</t>
  </si>
  <si>
    <t>919735112</t>
  </si>
  <si>
    <t>Řezání stávajícího živičného krytu hl do 100 mm</t>
  </si>
  <si>
    <t>176317039</t>
  </si>
  <si>
    <t>68</t>
  </si>
  <si>
    <t>938902112</t>
  </si>
  <si>
    <t xml:space="preserve">Profilace a čištění příkopů komunikací </t>
  </si>
  <si>
    <t>437121738</t>
  </si>
  <si>
    <t>69</t>
  </si>
  <si>
    <t>NP6</t>
  </si>
  <si>
    <t>Odstranění stávajícího SDZ</t>
  </si>
  <si>
    <t>1864537661</t>
  </si>
  <si>
    <t>70</t>
  </si>
  <si>
    <t>NP7</t>
  </si>
  <si>
    <t>D+M svislé dopravní značení P2 (Al)</t>
  </si>
  <si>
    <t>435293122</t>
  </si>
  <si>
    <t>71</t>
  </si>
  <si>
    <t>NP8</t>
  </si>
  <si>
    <t>D+M svislé dopravní značení P2+E2b (Al)</t>
  </si>
  <si>
    <t>-1754600102</t>
  </si>
  <si>
    <t>72</t>
  </si>
  <si>
    <t>NP9</t>
  </si>
  <si>
    <t>D+M svislé dopravní značení IS3a+IS3b (Al)</t>
  </si>
  <si>
    <t>1951683906</t>
  </si>
  <si>
    <t>73</t>
  </si>
  <si>
    <t>NP10</t>
  </si>
  <si>
    <t>D+M svislé dopravní značení IS3b+IS3c (Al)</t>
  </si>
  <si>
    <t>-1033772326</t>
  </si>
  <si>
    <t>74</t>
  </si>
  <si>
    <t>NP11</t>
  </si>
  <si>
    <t>D+M svislé dopravní značení IJ4b (Al)</t>
  </si>
  <si>
    <t>-1018514454</t>
  </si>
  <si>
    <t>75</t>
  </si>
  <si>
    <t>NP12</t>
  </si>
  <si>
    <t>D+M vodorovné dopravní značení V11a (barva bílá, plast)</t>
  </si>
  <si>
    <t>-519157195</t>
  </si>
  <si>
    <t>76</t>
  </si>
  <si>
    <t>NP13</t>
  </si>
  <si>
    <t>D+M vodorovné dopravní značení V11a (barva bílá, nátěr)</t>
  </si>
  <si>
    <t>-1929570647</t>
  </si>
  <si>
    <t>77</t>
  </si>
  <si>
    <t>NP14</t>
  </si>
  <si>
    <t>D+M vodorovné dopravní značení V4 š.125 (barva bílá, nátěr)</t>
  </si>
  <si>
    <t>-557444412</t>
  </si>
  <si>
    <t>256,18+466,04+201,16</t>
  </si>
  <si>
    <t>78</t>
  </si>
  <si>
    <t>NP15</t>
  </si>
  <si>
    <t>D+M dočasné autobusové zastávky (12m panelů, označník, vyrovnání podkladu), včetně demontáže (čerpáno se souhlasem investora)</t>
  </si>
  <si>
    <t>soubor</t>
  </si>
  <si>
    <t>81103602</t>
  </si>
  <si>
    <t>79</t>
  </si>
  <si>
    <t>NP16</t>
  </si>
  <si>
    <t>Kopané sondy pro ověření štětu</t>
  </si>
  <si>
    <t>-45165498</t>
  </si>
  <si>
    <t>80</t>
  </si>
  <si>
    <t>NP18</t>
  </si>
  <si>
    <t>Změření UV + zakrytí před prováděním recyklace za studena</t>
  </si>
  <si>
    <t>1618098867</t>
  </si>
  <si>
    <t>997</t>
  </si>
  <si>
    <t>Přesun sutě</t>
  </si>
  <si>
    <t>81</t>
  </si>
  <si>
    <t>997002511.2</t>
  </si>
  <si>
    <t xml:space="preserve">Vodorovné přemístění suti a vybouraných hmot bez naložení ale se složením a urovnáním do 1 km  (odvoz na meziskládku)</t>
  </si>
  <si>
    <t>-43462426</t>
  </si>
  <si>
    <t>82</t>
  </si>
  <si>
    <t>997002511.3</t>
  </si>
  <si>
    <t xml:space="preserve">Vodorovné přemístění suti a vybouraných hmot bez naložení ale se složením a urovnáním do 1 km  (odvoz z meziskládky)</t>
  </si>
  <si>
    <t>1972660034</t>
  </si>
  <si>
    <t>83</t>
  </si>
  <si>
    <t>997002511.4</t>
  </si>
  <si>
    <t>Vodorovné přemístění suti a vybouraných hmot bez naložení ale se složením a urovnáním do 1 km (asfalt ZAS T4), přesun v rámci staveniště, ukládání na hromady</t>
  </si>
  <si>
    <t>635221886</t>
  </si>
  <si>
    <t>84</t>
  </si>
  <si>
    <t>997002511</t>
  </si>
  <si>
    <t>Vodorovné přemístění suti a vybouraných hmot bez naložení ale se složením a urovnáním do 1 km (odvoz na skládku)</t>
  </si>
  <si>
    <t>2065996205</t>
  </si>
  <si>
    <t>521,3-47,3</t>
  </si>
  <si>
    <t>85</t>
  </si>
  <si>
    <t>997002519</t>
  </si>
  <si>
    <t>Příplatek ZKD 1 km přemístění suti a vybouraných hmot (odvoz na skládku)</t>
  </si>
  <si>
    <t>1912601199</t>
  </si>
  <si>
    <t>474*19</t>
  </si>
  <si>
    <t>86</t>
  </si>
  <si>
    <t>997002611</t>
  </si>
  <si>
    <t xml:space="preserve">Nakládání suti a vybouraných hmot </t>
  </si>
  <si>
    <t>-139954920</t>
  </si>
  <si>
    <t>87</t>
  </si>
  <si>
    <t>997002611.2</t>
  </si>
  <si>
    <t>Nakládání suti a vybouraných hmot (asfalt ZAS T4)</t>
  </si>
  <si>
    <t>191767892</t>
  </si>
  <si>
    <t>88</t>
  </si>
  <si>
    <t>997013873</t>
  </si>
  <si>
    <t>Poplatek za uložení stavebního odpadu na recyklační skládce (skládkovné) zeminy a kamení zatříděného do Katalogu odpadů pod kódem 17 05 04</t>
  </si>
  <si>
    <t>-1925827528</t>
  </si>
  <si>
    <t>998</t>
  </si>
  <si>
    <t>Přesun hmot</t>
  </si>
  <si>
    <t>89</t>
  </si>
  <si>
    <t>998225111</t>
  </si>
  <si>
    <t>Přesun hmot pro pozemní komunikace s krytem z kamene, monolitickým betonovým nebo živičným</t>
  </si>
  <si>
    <t>2000892138</t>
  </si>
  <si>
    <t>VRN</t>
  </si>
  <si>
    <t>Vedlejší</t>
  </si>
  <si>
    <t>90</t>
  </si>
  <si>
    <t>001</t>
  </si>
  <si>
    <t>Zkoušky a ostatní měření</t>
  </si>
  <si>
    <t>512</t>
  </si>
  <si>
    <t>573923317</t>
  </si>
  <si>
    <t>Poznámka k položce:_x000d_
veškeré průkazní a kontrolní zkoušky dle příslušných kapitol TKP včetně vypracování KZP a technologických postupů prací, zahrnuje i statické zkoušky únosnosti.</t>
  </si>
  <si>
    <t>91</t>
  </si>
  <si>
    <t>002</t>
  </si>
  <si>
    <t>Dočasná dopravní opatření + značení</t>
  </si>
  <si>
    <t>-1934753913</t>
  </si>
  <si>
    <t>Poznámka k položce:_x000d_
Náklady na vyhotovení návrhu dočasného dopravního značení, jeho projednání s dotčenými orgány a organizacemi. Náklady na dodání dopravních značek, jejich rozmístění a přemísťování a jejich údržba v průběhu výstavby, včetně následného odstranění po ukončení stavebních prací.</t>
  </si>
  <si>
    <t>92</t>
  </si>
  <si>
    <t>003</t>
  </si>
  <si>
    <t>Geodetické práce</t>
  </si>
  <si>
    <t>-1062524354</t>
  </si>
  <si>
    <t xml:space="preserve">Poznámka k položce:_x000d_
Zaměření stavby před výstavbou, vytýčení stavby, zaměření skutečného stavu staveniště, vytyčení obvodu staveniště. Geodetické zaměření skutečného provedení v rozsahu nezbytném pro zápis změny do katastru nemovitostí (podklad pro geom. plán). Zaměření provedených prací pro účely ZBV a fakturace (např. zaměření sanací, recyklace, AHV, zalitých spar...)_x000d_
</t>
  </si>
  <si>
    <t>93</t>
  </si>
  <si>
    <t>007</t>
  </si>
  <si>
    <t>Kartografické práce</t>
  </si>
  <si>
    <t>-898807695</t>
  </si>
  <si>
    <t>Poznámka k položce:_x000d_
vyhotovení geometrického plánu včetně věcných břemen a jeho předání objednateli v požadované formě a požadovaném počtu.</t>
  </si>
  <si>
    <t>94</t>
  </si>
  <si>
    <t>004</t>
  </si>
  <si>
    <t>Dokumentace skutečného provedení</t>
  </si>
  <si>
    <t>-1888211769</t>
  </si>
  <si>
    <t>Poznámka k položce:_x000d_
vyhotovení a její předání objednateli v požadované formě a požadovaném počtu včetně závěrečné zprávy.</t>
  </si>
  <si>
    <t>95</t>
  </si>
  <si>
    <t>005</t>
  </si>
  <si>
    <t>Bezpečnostní a hygienická opatření na staveništi</t>
  </si>
  <si>
    <t>184739309</t>
  </si>
  <si>
    <t>Poznámka k položce:_x000d_
náklady na ochranu staveniště před vstupem nepovolaných osob, včetně příslušného značení, náklady na oplocení staveniště ai na jeho osvětlení, náklady na vypracování potřebné dokumentace pro provoz staveniště z hlediska požární ochrany (požární řád a poplachová směrnice) a z hlediska provozu staveniště (provozně dopravní řád)</t>
  </si>
  <si>
    <t>96</t>
  </si>
  <si>
    <t>006</t>
  </si>
  <si>
    <t>Ochranná opatření pro zabezpečení stávajících inženýrských sítí</t>
  </si>
  <si>
    <t>1438848748</t>
  </si>
  <si>
    <t>97</t>
  </si>
  <si>
    <t>008</t>
  </si>
  <si>
    <t>Zařízení staveniště (čerpáno se souhlasem TDS)</t>
  </si>
  <si>
    <t>-998097574</t>
  </si>
  <si>
    <t>Poznámka k položce:_x000d_
vybudování zařízení staveniště, provoz zařízení staveniště, odstranění zařízení staveniště.</t>
  </si>
  <si>
    <t>98</t>
  </si>
  <si>
    <t>010</t>
  </si>
  <si>
    <t>Pasportizace</t>
  </si>
  <si>
    <t>1702013755</t>
  </si>
  <si>
    <t>Poznámka k položce:_x000d_
pasportizace stavby - průběžná dokumentace konstrukcí a prací, především těch zakrývaných_x000d_
pasportizace okolních objektů - dokumentace před zahájením prací a po dokončení stavby</t>
  </si>
  <si>
    <t>99</t>
  </si>
  <si>
    <t>011</t>
  </si>
  <si>
    <t>Informační tabule</t>
  </si>
  <si>
    <t>-1932354534</t>
  </si>
  <si>
    <t>Poznámka k položce:_x000d_
Informační tabule dle grafického manuálu investora - zřízení, údržba, odstranění, přemístění</t>
  </si>
  <si>
    <t>SO 102 - KOMUNIKACE III/3473</t>
  </si>
  <si>
    <t>113107222</t>
  </si>
  <si>
    <t>Odstranění podkladu z kameniva drceného tl 200 mm strojně pl přes 200 m2</t>
  </si>
  <si>
    <t>737062346</t>
  </si>
  <si>
    <t>-657551242</t>
  </si>
  <si>
    <t>9,8+23,98+6,93+11,11+3,2+13,91+43,61+5,57+44,99+8,71+13,07+40,62</t>
  </si>
  <si>
    <t>113154224</t>
  </si>
  <si>
    <t>Frézování živičného krytu tl 100 mm pruh š 1 m pl do 1000 m2 bez překážek v trase (čerpáno se souhlasem investora)</t>
  </si>
  <si>
    <t>643775968</t>
  </si>
  <si>
    <t>142,70+3102,99+653,23</t>
  </si>
  <si>
    <t>122251103.S</t>
  </si>
  <si>
    <t xml:space="preserve">Odkopávky a prokopávky nezapažené v hornině třídy těžitelnosti I, skupiny 3 objem do 100 m3 strojně  (sanace - čerpáno se souhlasem investora)</t>
  </si>
  <si>
    <t>171998339</t>
  </si>
  <si>
    <t>(209,74+46,96+53,75+7,79+41,85)*0,25</t>
  </si>
  <si>
    <t>122251104</t>
  </si>
  <si>
    <t>Odkopávky a prokopávky nezapažené v hornině třídy těžitelnosti I, skupiny 3 objem do 500 m3 strojně</t>
  </si>
  <si>
    <t>-1163142693</t>
  </si>
  <si>
    <t>(209,74+46,96+53,75+7,79+41,85)*0,56</t>
  </si>
  <si>
    <t>Hloubení jam nezapažených v hornině třídy těžitelnosti I, skupiny 3 objem do 20 m3 strojně (kanalizační šachta)</t>
  </si>
  <si>
    <t>1449591751</t>
  </si>
  <si>
    <t>132251254</t>
  </si>
  <si>
    <t>Hloubení rýh nezapažených š do 2000 mm v hornině třídy těžitelnosti I, skupiny 3 objem do 500 m3 strojně (připojovací potrubí)</t>
  </si>
  <si>
    <t>-1307394962</t>
  </si>
  <si>
    <t>1,0*1,5*80,5</t>
  </si>
  <si>
    <t>1709820819</t>
  </si>
  <si>
    <t>201,65+8,0+120,75</t>
  </si>
  <si>
    <t>918576942</t>
  </si>
  <si>
    <t>-1330493959</t>
  </si>
  <si>
    <t>330,4*10</t>
  </si>
  <si>
    <t>-1276486441</t>
  </si>
  <si>
    <t>90,023*10</t>
  </si>
  <si>
    <t>327855719</t>
  </si>
  <si>
    <t>-1535000181</t>
  </si>
  <si>
    <t>-1485941564</t>
  </si>
  <si>
    <t>330,4*1,8</t>
  </si>
  <si>
    <t>-6425929</t>
  </si>
  <si>
    <t>90,023*1,8</t>
  </si>
  <si>
    <t>1604409319</t>
  </si>
  <si>
    <t>-1054669282</t>
  </si>
  <si>
    <t>1166263146</t>
  </si>
  <si>
    <t>1,0*0,9*80,5+6,4</t>
  </si>
  <si>
    <t>709222811</t>
  </si>
  <si>
    <t>78,85*2</t>
  </si>
  <si>
    <t>638537563</t>
  </si>
  <si>
    <t>1,0*0,5*80,5-pi*0,1*0,1*80,5</t>
  </si>
  <si>
    <t>-1909384816</t>
  </si>
  <si>
    <t>37,721*2</t>
  </si>
  <si>
    <t>181951112.BCD</t>
  </si>
  <si>
    <t>-1710773615</t>
  </si>
  <si>
    <t>4,6+15,11+360,09</t>
  </si>
  <si>
    <t>-86360251</t>
  </si>
  <si>
    <t>2,5+0,338</t>
  </si>
  <si>
    <t>Základové desky z betonu tř. C 16/20 (kanalizační šachta)</t>
  </si>
  <si>
    <t>-1651504336</t>
  </si>
  <si>
    <t>1,5*1,5*0,15</t>
  </si>
  <si>
    <t>451571411.B</t>
  </si>
  <si>
    <t>Podklad pod dlažbu z kameniva tl 30 mm</t>
  </si>
  <si>
    <t>20012732</t>
  </si>
  <si>
    <t>451571411.C</t>
  </si>
  <si>
    <t>-1909727905</t>
  </si>
  <si>
    <t>-442138744</t>
  </si>
  <si>
    <t>1,0*0,1*80,5</t>
  </si>
  <si>
    <t>-40850058</t>
  </si>
  <si>
    <t>564861111.B</t>
  </si>
  <si>
    <t>1611522082</t>
  </si>
  <si>
    <t>564861111.BS</t>
  </si>
  <si>
    <t>Podklad ze štěrkodrtě ŠD fr. 0/63, tl 200 mm (sanace - čerpáno se souhlasem investora)</t>
  </si>
  <si>
    <t>-1896792403</t>
  </si>
  <si>
    <t>564861111.CS</t>
  </si>
  <si>
    <t>-1946677131</t>
  </si>
  <si>
    <t>-828016676</t>
  </si>
  <si>
    <t>564871111.C</t>
  </si>
  <si>
    <t>Podklad ze štěrkodrtě ŠD fr. 0/32, tl 250 mm</t>
  </si>
  <si>
    <t>-466272674</t>
  </si>
  <si>
    <t>-1236487360</t>
  </si>
  <si>
    <t>564951413.UP</t>
  </si>
  <si>
    <t>Podklad z asfaltového recyklátu tl 150 mm</t>
  </si>
  <si>
    <t>1166917463</t>
  </si>
  <si>
    <t>Poznámka k položce:_x000d_
Materiál dovezen z meziskládky.</t>
  </si>
  <si>
    <t>11,09+8,93+11,21+37,71+7,31</t>
  </si>
  <si>
    <t>-817164978</t>
  </si>
  <si>
    <t>1374518142</t>
  </si>
  <si>
    <t>-170020286</t>
  </si>
  <si>
    <t>1840237117</t>
  </si>
  <si>
    <t>Recyklace podkladu za studena na místě - rozpojení a reprofilace tl 250 mm plochy do 6000 m2</t>
  </si>
  <si>
    <t>2127869855</t>
  </si>
  <si>
    <t>"plocha A" 3898,92</t>
  </si>
  <si>
    <t>"plocha D" 360,09</t>
  </si>
  <si>
    <t>-1883358237</t>
  </si>
  <si>
    <t>196506058</t>
  </si>
  <si>
    <t>2099567970</t>
  </si>
  <si>
    <t>23,51+98,842</t>
  </si>
  <si>
    <t>-259631865</t>
  </si>
  <si>
    <t>-1997508715</t>
  </si>
  <si>
    <t>-1335306178</t>
  </si>
  <si>
    <t>-950982171</t>
  </si>
  <si>
    <t>-1999666355</t>
  </si>
  <si>
    <t>999873544</t>
  </si>
  <si>
    <t>209,74+46,96+53,75+7,79+41,85</t>
  </si>
  <si>
    <t>596211130.B</t>
  </si>
  <si>
    <t>Kladení zámkové dlažby komunikací pro pěší tl 60 mm skupiny C pl do 50 m2</t>
  </si>
  <si>
    <t>1233655906</t>
  </si>
  <si>
    <t>1,3+3,3</t>
  </si>
  <si>
    <t>59245018</t>
  </si>
  <si>
    <t>dlažba tvar obdélník betonová 200x100x60mm přírodní</t>
  </si>
  <si>
    <t>-499806515</t>
  </si>
  <si>
    <t>4,6*1,05</t>
  </si>
  <si>
    <t>596212230.C</t>
  </si>
  <si>
    <t>Kladení zámkové dlažby pozemních komunikací tl 80 mm skupiny C pl do 50 m2</t>
  </si>
  <si>
    <t>-721753436</t>
  </si>
  <si>
    <t>8,25+6,85</t>
  </si>
  <si>
    <t>59245020</t>
  </si>
  <si>
    <t>dlažba tvar obdélník betonová 200x100x80mm přírodní</t>
  </si>
  <si>
    <t>1376464772</t>
  </si>
  <si>
    <t>15,1*1,05</t>
  </si>
  <si>
    <t>-1580129682</t>
  </si>
  <si>
    <t>6,16+9,33+16,35+6,37+14,94</t>
  </si>
  <si>
    <t>-1127669686</t>
  </si>
  <si>
    <t>7,02+6,4+1,85+10,62+1,48+7,13+6,75+7,23+6,16+10,78+6,42+8,66</t>
  </si>
  <si>
    <t>1076587751</t>
  </si>
  <si>
    <t>80,5*1,05</t>
  </si>
  <si>
    <t>-1222573113</t>
  </si>
  <si>
    <t>D+M kanalizační vpusti - kompletní práce včetně dodávky materiálu (dno, skruže, kalový koš, vyrovnávací prstenec, mříž 500x500)</t>
  </si>
  <si>
    <t>-1960570601</t>
  </si>
  <si>
    <t>Poznámka k položce:_x000d_
Uliční vpusti č. 10-14;16;18; 31-38</t>
  </si>
  <si>
    <t>NP1.1</t>
  </si>
  <si>
    <t>D+M výklopné obrubníkové vpusti - kompletní práce včetně dodávky materiálu (dno, skruže, kalový koš, mříž)</t>
  </si>
  <si>
    <t>-711130394</t>
  </si>
  <si>
    <t>Poznámka k položce:_x000d_
Uliční vpusti č. 20; 19</t>
  </si>
  <si>
    <t>NP1.2</t>
  </si>
  <si>
    <t>D+M obrubníkové vpusti - kompletní práce včetně dodávky materiálu (dno, skruže, kalový koš, mříž)</t>
  </si>
  <si>
    <t>1290539219</t>
  </si>
  <si>
    <t>Poznámka k položce:_x000d_
Uliční vpusti č. 15; 17</t>
  </si>
  <si>
    <t>44918213</t>
  </si>
  <si>
    <t>-156102622</t>
  </si>
  <si>
    <t>-1169296763</t>
  </si>
  <si>
    <t>375784751</t>
  </si>
  <si>
    <t>-966951712</t>
  </si>
  <si>
    <t>1589475393</t>
  </si>
  <si>
    <t>1016466686</t>
  </si>
  <si>
    <t>919441221.UP</t>
  </si>
  <si>
    <t>Čelo propustku z lomového kamene + dláždění koryta kamenem</t>
  </si>
  <si>
    <t>1715921923</t>
  </si>
  <si>
    <t>5,4+3,51+4,78+6,91</t>
  </si>
  <si>
    <t>919521210</t>
  </si>
  <si>
    <t>Zřízení silničního propustku z trub betonových nebo ŽB DN 1200</t>
  </si>
  <si>
    <t>-833320826</t>
  </si>
  <si>
    <t>59222004</t>
  </si>
  <si>
    <t>trouba ŽB hrdlová DN 1200</t>
  </si>
  <si>
    <t>255016105</t>
  </si>
  <si>
    <t>2,6*1,05</t>
  </si>
  <si>
    <t>919535558</t>
  </si>
  <si>
    <t>Obetonování trubního propustku betonem prostým tř. C 20/25 XF3</t>
  </si>
  <si>
    <t>620858763</t>
  </si>
  <si>
    <t>4,325+0,1875+0,922</t>
  </si>
  <si>
    <t>1586213775</t>
  </si>
  <si>
    <t>966005211</t>
  </si>
  <si>
    <t>Rozebrání a odstranění silničního zábradlí se sloupky osazenými do říms nebo krycích desek</t>
  </si>
  <si>
    <t>1418145523</t>
  </si>
  <si>
    <t>966006122.UP</t>
  </si>
  <si>
    <t>Odstranění patníku</t>
  </si>
  <si>
    <t>-132175611</t>
  </si>
  <si>
    <t>966006211</t>
  </si>
  <si>
    <t>Odstranění svislých dopravních značek ze sloupů, sloupků nebo konzol</t>
  </si>
  <si>
    <t>-612207516</t>
  </si>
  <si>
    <t>966054121.UP</t>
  </si>
  <si>
    <t>Vybourání ŽB říms</t>
  </si>
  <si>
    <t>-1348179739</t>
  </si>
  <si>
    <t xml:space="preserve">D+M zábradlí (kce  Ø44,5x3mm, povrchová úprava pozink+nátěr), včetně betonových patek a kotvení</t>
  </si>
  <si>
    <t>1223211127</t>
  </si>
  <si>
    <t>Výrobní dokumentace zábradlí</t>
  </si>
  <si>
    <t>1642117673</t>
  </si>
  <si>
    <t>Odstranění stávajícího SDZ (sloupek, základ)</t>
  </si>
  <si>
    <t>1811408420</t>
  </si>
  <si>
    <t>-1309123525</t>
  </si>
  <si>
    <t>1872287134</t>
  </si>
  <si>
    <t>1167784627</t>
  </si>
  <si>
    <t>D+M svislé dopravní značení P6 zvýrazněná+E2b (Al)</t>
  </si>
  <si>
    <t>-422127294</t>
  </si>
  <si>
    <t>D+M svislé dopravní značení P4 (Al)</t>
  </si>
  <si>
    <t>-238108722</t>
  </si>
  <si>
    <t>D+M svislé dopravní značení A12b (Al)</t>
  </si>
  <si>
    <t>958304302</t>
  </si>
  <si>
    <t>D+M svislé dopravní značení A6a (Al) - umístěno na sloup VO</t>
  </si>
  <si>
    <t>2031278019</t>
  </si>
  <si>
    <t>D+M svislé dopravní značení IS3a+IS3c (Al) - umístěno na sloup VO</t>
  </si>
  <si>
    <t>810150773</t>
  </si>
  <si>
    <t>1962038115</t>
  </si>
  <si>
    <t>Vodorovné přemístění suti a vybouraných hmot bez naložení ale se složením a urovnáním do 1 km (odvoz na meziskládku)</t>
  </si>
  <si>
    <t>-1385970788</t>
  </si>
  <si>
    <t>Vodorovné přemístění suti a vybouraných hmot bez naložení ale se složením a urovnáním do 1 km (odvoz z meziskládky)</t>
  </si>
  <si>
    <t>-1097837910</t>
  </si>
  <si>
    <t xml:space="preserve">Vodorovné přemístění suti a vybouraných hmot bez naložení ale se složením a urovnáním do 1 km  (odvoz na skládku)</t>
  </si>
  <si>
    <t>1539523521</t>
  </si>
  <si>
    <t>268,04-115,54</t>
  </si>
  <si>
    <t>1199311670</t>
  </si>
  <si>
    <t>152,5*19</t>
  </si>
  <si>
    <t>-346205067</t>
  </si>
  <si>
    <t>871521729</t>
  </si>
  <si>
    <t>-1574599835</t>
  </si>
  <si>
    <t>774394028</t>
  </si>
  <si>
    <t>-711069724</t>
  </si>
  <si>
    <t>1511042265</t>
  </si>
  <si>
    <t>Poznámka k položce:_x000d_
Zaměření stavby před výstavbou, vytýčení stavby, zaměření skutečného stavu staveniště, vytyčení obvodu staveniště. Geodetické zaměření skutečného provedení v rozsahu nezbytném pro zápis změny do katastru nemovitostí (podklad pro geom. plán). Zaměření provedených prací pro účely ZBV a fakturace (např. zaměření sanací, recyklace, AHV, zalitých spar...)</t>
  </si>
  <si>
    <t>-1281774447</t>
  </si>
  <si>
    <t>100</t>
  </si>
  <si>
    <t>1931412651</t>
  </si>
  <si>
    <t>101</t>
  </si>
  <si>
    <t>957407190</t>
  </si>
  <si>
    <t>102</t>
  </si>
  <si>
    <t>1548293805</t>
  </si>
  <si>
    <t>103</t>
  </si>
  <si>
    <t>377790298</t>
  </si>
  <si>
    <t>104</t>
  </si>
  <si>
    <t>1568920461</t>
  </si>
  <si>
    <t>105</t>
  </si>
  <si>
    <t>Vypracování evidenčního listu propustku</t>
  </si>
  <si>
    <t>37285076</t>
  </si>
  <si>
    <t>106</t>
  </si>
  <si>
    <t>012</t>
  </si>
  <si>
    <t>1. hlavní prohlídka propustku včetně vložení do BMS</t>
  </si>
  <si>
    <t>-117138775</t>
  </si>
  <si>
    <t>SO 103 - CHODNÍKY III/3473 A 34712</t>
  </si>
  <si>
    <t xml:space="preserve">    3 - Svislé a kompletní konstrukce</t>
  </si>
  <si>
    <t>PSV - Práce a dodávky PSV</t>
  </si>
  <si>
    <t xml:space="preserve">    711 - Izolace proti vodě, vlhkosti a plynům</t>
  </si>
  <si>
    <t>112101101.UP</t>
  </si>
  <si>
    <t>Odstranění stromů průměru kmene do 300 mm, včetně likvidace</t>
  </si>
  <si>
    <t>-2046898436</t>
  </si>
  <si>
    <t>112101123.UP</t>
  </si>
  <si>
    <t>Odstranění stromů průměru kmene do 700 mm, včetně likvidace</t>
  </si>
  <si>
    <t>-1119200450</t>
  </si>
  <si>
    <t>112251101.UP</t>
  </si>
  <si>
    <t>Odstranění pařezů D do 300 mm, včetně likvidace</t>
  </si>
  <si>
    <t>-773004851</t>
  </si>
  <si>
    <t>112251103.UP</t>
  </si>
  <si>
    <t>Odstranění pařezů D do 700 mm, včetně likvidace</t>
  </si>
  <si>
    <t>-2030680763</t>
  </si>
  <si>
    <t>113106161</t>
  </si>
  <si>
    <t>Rozebrání dlažeb vozovek z drobných kostek s ložem z kameniva ručně (předláždění stávající dlažby)</t>
  </si>
  <si>
    <t>723133126</t>
  </si>
  <si>
    <t>6,34+4,5+13,69</t>
  </si>
  <si>
    <t>113106171</t>
  </si>
  <si>
    <t>Rozebrání dlažeb vozovek ze zámkové dlažby s ložem z kameniva ručně (předláždění stávající dlažby)</t>
  </si>
  <si>
    <t>-1438852117</t>
  </si>
  <si>
    <t>17,71+12,75+10,54</t>
  </si>
  <si>
    <t>113106271</t>
  </si>
  <si>
    <t>Rozebrání dlažeb vozovek ze zámkové dlažby s ložem z kameniva strojně pl přes 50 do 200 m2</t>
  </si>
  <si>
    <t>57793337</t>
  </si>
  <si>
    <t>56,41+12,52</t>
  </si>
  <si>
    <t>113107162</t>
  </si>
  <si>
    <t>Odstranění podkladu z kameniva drceného tl 200 mm strojně pl přes 50 do 200 m2</t>
  </si>
  <si>
    <t>1535357250</t>
  </si>
  <si>
    <t>94,75+27,86+5,6</t>
  </si>
  <si>
    <t>Odstranění podkladu živičného tl 100 mm strojně pl přes 50 do 200 m2</t>
  </si>
  <si>
    <t>1726375434</t>
  </si>
  <si>
    <t>113107221</t>
  </si>
  <si>
    <t>Odstranění podkladu z kameniva drceného tl 100 mm strojně pl přes 200 m2 (chodníky)</t>
  </si>
  <si>
    <t>700121591</t>
  </si>
  <si>
    <t>Odstranění podkladu živičného tl 100 mm strojně pl přes 200 m2 (chodníky)</t>
  </si>
  <si>
    <t>-1651223589</t>
  </si>
  <si>
    <t>113202111</t>
  </si>
  <si>
    <t>Vytrhání obrub krajníků obrubníků stojatých</t>
  </si>
  <si>
    <t>-1248835823</t>
  </si>
  <si>
    <t>Poznámka k položce:_x000d_
betonový obrubník chodníkový - 14,7m_x000d_
betonový obrubník silniční - 38,01m_x000d_
kamenný krajník - 498,46m</t>
  </si>
  <si>
    <t>131,58+122,85+244,03+18,60+19,41+14,7</t>
  </si>
  <si>
    <t>1587165556</t>
  </si>
  <si>
    <t>Hloubení jam nezapažených v hornině třídy těžitelnosti I, skupiny 3 objem do 20 m3 strojně (horská vpusť, kanalizační šachta)</t>
  </si>
  <si>
    <t>394515865</t>
  </si>
  <si>
    <t>Hloubení rýh nezapažených š do 2000 mm v hornině třídy těžitelnosti I, skupiny 3 objem do 100 m3 strojně (připojovací potrubí, opěrná stěna)</t>
  </si>
  <si>
    <t>1543171256</t>
  </si>
  <si>
    <t>(5,32+13,01)*1,0*1,5+1,2*0,95*28,0</t>
  </si>
  <si>
    <t>1046053625</t>
  </si>
  <si>
    <t>9,57+14,0+59,415</t>
  </si>
  <si>
    <t>-1728282459</t>
  </si>
  <si>
    <t>82,985*15</t>
  </si>
  <si>
    <t>1905701203</t>
  </si>
  <si>
    <t>171201221</t>
  </si>
  <si>
    <t>Poplatek za uložení na skládce (skládkovné) zeminy a kamení kód odpadu 17 05 04</t>
  </si>
  <si>
    <t>1521166035</t>
  </si>
  <si>
    <t>82,985*1,8</t>
  </si>
  <si>
    <t>730617529</t>
  </si>
  <si>
    <t>Zásyp jam, šachet rýh nebo kolem objektů sypaninou se zhutněním</t>
  </si>
  <si>
    <t>827596647</t>
  </si>
  <si>
    <t>5,32*1,0*0,85+13,01*1,0*0,8+6,4</t>
  </si>
  <si>
    <t>382742360</t>
  </si>
  <si>
    <t>21,33*2</t>
  </si>
  <si>
    <t>-589818511</t>
  </si>
  <si>
    <t>5,32*1,0*0,45+13,01*1,0*0,5-5,32*pi*0,08*0,08-13,01*pi*0,1*0,1</t>
  </si>
  <si>
    <t>-527615399</t>
  </si>
  <si>
    <t>8,383*2</t>
  </si>
  <si>
    <t>181951112</t>
  </si>
  <si>
    <t>637666046</t>
  </si>
  <si>
    <t>-1273913159</t>
  </si>
  <si>
    <t>273313511</t>
  </si>
  <si>
    <t>Základové desky z betonu tř. C 12/15 X0 (podkladní beton pro základ opěrné stěny)</t>
  </si>
  <si>
    <t>-958565683</t>
  </si>
  <si>
    <t>Základové desky z betonu tř. C 16/20 (podklad pod horskou vpusť)</t>
  </si>
  <si>
    <t>-1073332031</t>
  </si>
  <si>
    <t>2,5*1,5*0,15</t>
  </si>
  <si>
    <t>274321511</t>
  </si>
  <si>
    <t>Základové pasy ze ŽB bez zvýšených nároků na prostředí tř. C 25/30 XC2</t>
  </si>
  <si>
    <t>976642318</t>
  </si>
  <si>
    <t>274361821</t>
  </si>
  <si>
    <t>Výztuž základových pasů betonářskou ocelí 10 505 (R)</t>
  </si>
  <si>
    <t>-1170201585</t>
  </si>
  <si>
    <t>Svislé a kompletní konstrukce</t>
  </si>
  <si>
    <t>311113156</t>
  </si>
  <si>
    <t>Nosná zeď tl do 500 mm z hladkých tvárnic ztraceného bednění včetně výplně z betonu tř. C 25/30</t>
  </si>
  <si>
    <t>-1432499021</t>
  </si>
  <si>
    <t>1,0*28,0</t>
  </si>
  <si>
    <t>311322611.UP</t>
  </si>
  <si>
    <t>Vrchní vrstva opěrné zdi, beton C 30/37 XF1</t>
  </si>
  <si>
    <t>-1385445014</t>
  </si>
  <si>
    <t>311361821</t>
  </si>
  <si>
    <t>Výztuž nosných zdí betonářskou ocelí 10 505</t>
  </si>
  <si>
    <t>1852749201</t>
  </si>
  <si>
    <t>339921131</t>
  </si>
  <si>
    <t>Osazování betonových palisád do betonového základu v řadě výšky prvku do 0,5 m</t>
  </si>
  <si>
    <t>808844900</t>
  </si>
  <si>
    <t>21,53+16,75</t>
  </si>
  <si>
    <t>59228407</t>
  </si>
  <si>
    <t>palisáda betonová tyčová hranatá přírodní 110x110x400mm</t>
  </si>
  <si>
    <t>1055021857</t>
  </si>
  <si>
    <t>348*1,05</t>
  </si>
  <si>
    <t>339921132</t>
  </si>
  <si>
    <t>Osazování betonových palisád do betonového základu v řadě výšky prvku přes 0,5 do 1 m</t>
  </si>
  <si>
    <t>-1217969970</t>
  </si>
  <si>
    <t>3,6+19,57</t>
  </si>
  <si>
    <t>59228408</t>
  </si>
  <si>
    <t>palisáda betonová tyčová hranatá přírodní 110x110x600mm</t>
  </si>
  <si>
    <t>722264469</t>
  </si>
  <si>
    <t>210*1,05</t>
  </si>
  <si>
    <t>451571411</t>
  </si>
  <si>
    <t>Podklad pod dlažbu z kameniva tl 40 mm (předláždění stávající dlažby)</t>
  </si>
  <si>
    <t>-1030360212</t>
  </si>
  <si>
    <t>24,53+41,0</t>
  </si>
  <si>
    <t>-240259610</t>
  </si>
  <si>
    <t>-319209334</t>
  </si>
  <si>
    <t>(5,32+13,01)*1,0*0,1</t>
  </si>
  <si>
    <t>Podklad ze štěrkodrtě ŠD fr. 0/63, tl 150 mm (dorovnání vjezdů)</t>
  </si>
  <si>
    <t>2040299197</t>
  </si>
  <si>
    <t>3,6+6,5+16,63</t>
  </si>
  <si>
    <t>1839875159</t>
  </si>
  <si>
    <t>564931412</t>
  </si>
  <si>
    <t>Podklad z asfaltového recyklátu plochy přes 100 m2 tl 100 mm</t>
  </si>
  <si>
    <t>883044812</t>
  </si>
  <si>
    <t>591211111</t>
  </si>
  <si>
    <t>Kladení dlažby z kostek drobných z kamene do lože z kameniva těženého tl 50 mm (předláždění stávající dlažby)</t>
  </si>
  <si>
    <t>687725969</t>
  </si>
  <si>
    <t>596211133.B</t>
  </si>
  <si>
    <t>Kladení zámkové dlažby komunikací pro pěší tl 60 mm skupiny C pl přes 300 m2</t>
  </si>
  <si>
    <t>-1965296482</t>
  </si>
  <si>
    <t>88+9,6</t>
  </si>
  <si>
    <t>836750838</t>
  </si>
  <si>
    <t>88*1,05</t>
  </si>
  <si>
    <t>59245008</t>
  </si>
  <si>
    <t>dlažba tvar obdélník betonová 200x100x60mm barevná</t>
  </si>
  <si>
    <t>1005508000</t>
  </si>
  <si>
    <t>9,6*1,05</t>
  </si>
  <si>
    <t>596212230</t>
  </si>
  <si>
    <t>Kladení zámkové dlažby pozemních komunikací tl 80 mm skupiny C pl do 50 m2 (předláždění stávající dlažby)</t>
  </si>
  <si>
    <t>-1864658578</t>
  </si>
  <si>
    <t>596212232.C</t>
  </si>
  <si>
    <t>Kladení zámkové dlažby pozemních komunikací tl 80 mm skupiny C pl do 300 m2</t>
  </si>
  <si>
    <t>-935869554</t>
  </si>
  <si>
    <t>59245226</t>
  </si>
  <si>
    <t>dlažba tvar obdélník betonová pro nevidomé 200x100x80mm barevná</t>
  </si>
  <si>
    <t>630029097</t>
  </si>
  <si>
    <t>9*1,05</t>
  </si>
  <si>
    <t>-3376845</t>
  </si>
  <si>
    <t>15,84+3,53+1,55</t>
  </si>
  <si>
    <t>721241103</t>
  </si>
  <si>
    <t>Lapač střešních splavenin z litiny DN 150</t>
  </si>
  <si>
    <t>1361399559</t>
  </si>
  <si>
    <t>871313121</t>
  </si>
  <si>
    <t>Montáž kanalizačního potrubí z PVC těsněné gumovým kroužkem otevřený výkop sklon do 20 % DN 160 (potrubí od střešních svodů)</t>
  </si>
  <si>
    <t>-1259202567</t>
  </si>
  <si>
    <t>2,07+3,25</t>
  </si>
  <si>
    <t>28611164</t>
  </si>
  <si>
    <t>trubka kanalizační PVC DN 160x1000mm SN8</t>
  </si>
  <si>
    <t>182592462</t>
  </si>
  <si>
    <t>5,32*1,05</t>
  </si>
  <si>
    <t>Montáž kanalizačního potrubí z PVC těsněné gumovým kroužkem otevřený výkop sklon do 20 % DN 200 (připojovací potrubí vpustí)</t>
  </si>
  <si>
    <t>1804923591</t>
  </si>
  <si>
    <t>2,42+10,59</t>
  </si>
  <si>
    <t>-362833614</t>
  </si>
  <si>
    <t>13,01*1,05</t>
  </si>
  <si>
    <t>1476331863</t>
  </si>
  <si>
    <t>434040655</t>
  </si>
  <si>
    <t>Poznámka k položce:_x000d_
Uliční vpust č. 7</t>
  </si>
  <si>
    <t>D + M napojení potrubí do šachty (práce včetně vrtání a obetonávky)</t>
  </si>
  <si>
    <t>-1646634645</t>
  </si>
  <si>
    <t>2067560050</t>
  </si>
  <si>
    <t>-2015115584</t>
  </si>
  <si>
    <t>Odstranění horské vpusti</t>
  </si>
  <si>
    <t>-986847802</t>
  </si>
  <si>
    <t>-449026418</t>
  </si>
  <si>
    <t>-311561377</t>
  </si>
  <si>
    <t>916241213</t>
  </si>
  <si>
    <t>Osazení obrubníku kamenného stojatého s boční opěrou do lože z betonu prostého</t>
  </si>
  <si>
    <t>-611657294</t>
  </si>
  <si>
    <t>Poznámka k položce:_x000d_
Použito 70% z vybouraných krajníků - 348,9m</t>
  </si>
  <si>
    <t>289,25+135,47+143,66+34,68+85,28+20,45</t>
  </si>
  <si>
    <t>58380001</t>
  </si>
  <si>
    <t>krajník kamenný žulový silniční 130x200x300-800mm</t>
  </si>
  <si>
    <t>907451210</t>
  </si>
  <si>
    <t>58380001UP</t>
  </si>
  <si>
    <t>krajník kamenný žulový silniční 130x200x600mm (autobusové zastávky)</t>
  </si>
  <si>
    <t>-780627609</t>
  </si>
  <si>
    <t>-1541636091</t>
  </si>
  <si>
    <t>-542302070</t>
  </si>
  <si>
    <t>1255084567</t>
  </si>
  <si>
    <t>963051113</t>
  </si>
  <si>
    <t>Bourání ŽB stropů deskových tl přes 80 mm (ubourání šachtovpustí - 7 ks)</t>
  </si>
  <si>
    <t>-1028119402</t>
  </si>
  <si>
    <t>966071822.UP</t>
  </si>
  <si>
    <t>Rozebrání oplocení z drátěného pletiva se čtvercovými oky výšky do 2,0 m, včetně podezdívky</t>
  </si>
  <si>
    <t>416971306</t>
  </si>
  <si>
    <t>979024443</t>
  </si>
  <si>
    <t>Očištění vybouraných obrubníků a krajníků silničních (přeložení stávajících kamenných obrub, 70%)</t>
  </si>
  <si>
    <t>1353997267</t>
  </si>
  <si>
    <t>(131,58+122,85+244,03)*0,7</t>
  </si>
  <si>
    <t>979054441</t>
  </si>
  <si>
    <t>Očištění vybouraných z desek nebo dlaždic s původním spárováním z kameniva těženého</t>
  </si>
  <si>
    <t>1702758172</t>
  </si>
  <si>
    <t>979054451</t>
  </si>
  <si>
    <t>Očištění vybouraných zámkových dlaždic s původním spárováním z kameniva těženého</t>
  </si>
  <si>
    <t>-1162852680</t>
  </si>
  <si>
    <t>Výšková úprava brány (čerpáno se souhlasem investora)</t>
  </si>
  <si>
    <t>1209184359</t>
  </si>
  <si>
    <t>Výšková úprava branky (čerpáno se souhlasem investora)</t>
  </si>
  <si>
    <t>-2105154182</t>
  </si>
  <si>
    <t>Přeložení vjezdové brány v pletivovém oplocení</t>
  </si>
  <si>
    <t>1616722062</t>
  </si>
  <si>
    <t>D+M pletivového oplocení v 1,5m - kompletní práce včerně dodávky materiálu (sloupky kotvené do opěrné stěny, pletivo, napínací a vázací drát)</t>
  </si>
  <si>
    <t>562167548</t>
  </si>
  <si>
    <t>Vodorovné přemístění suti a vybouraných hmot bez naložení ale se složením a urovnáním do 1 km</t>
  </si>
  <si>
    <t>1437210350</t>
  </si>
  <si>
    <t>Příplatek ZKD 1 km přemístění suti a vybouraných hmot</t>
  </si>
  <si>
    <t>-1453545250</t>
  </si>
  <si>
    <t>(37,3+35,466)*17+42,791*24</t>
  </si>
  <si>
    <t>Nakládání suti a vybouraných hmot</t>
  </si>
  <si>
    <t>414343299</t>
  </si>
  <si>
    <t>997013601</t>
  </si>
  <si>
    <t>Poplatek za uložení na skládce (skládkovné) stavebního odpadu betonového kód odpadu 17 01 01</t>
  </si>
  <si>
    <t>89583277</t>
  </si>
  <si>
    <t>997013645</t>
  </si>
  <si>
    <t>Poplatek za uložení na skládce (skládkovné) odpadu asfaltového bez dehtu kód odpadu 17 03 02</t>
  </si>
  <si>
    <t>1040348322</t>
  </si>
  <si>
    <t>997223855.UP</t>
  </si>
  <si>
    <t xml:space="preserve">Poplatek za uložení na skládce (skládkovné)  kameniva</t>
  </si>
  <si>
    <t>1977931218</t>
  </si>
  <si>
    <t>998153131</t>
  </si>
  <si>
    <t>Přesun hmot pro samostatné zdi a valy zděné z cihel, kamene, tvárnic nebo monolitické v do 12 m</t>
  </si>
  <si>
    <t>27652631</t>
  </si>
  <si>
    <t>998223011</t>
  </si>
  <si>
    <t>Přesun hmot pro pozemní komunikace s krytem dlážděným</t>
  </si>
  <si>
    <t>-1872316639</t>
  </si>
  <si>
    <t>PSV</t>
  </si>
  <si>
    <t>Práce a dodávky PSV</t>
  </si>
  <si>
    <t>711</t>
  </si>
  <si>
    <t>Izolace proti vodě, vlhkosti a plynům</t>
  </si>
  <si>
    <t>711161273</t>
  </si>
  <si>
    <t>Provedení izolace proti zemní vlhkosti svislé z nopové fólie</t>
  </si>
  <si>
    <t>1430709051</t>
  </si>
  <si>
    <t>(13,33+13,42+28,0)*1,5</t>
  </si>
  <si>
    <t>28323010.UP</t>
  </si>
  <si>
    <t xml:space="preserve">fólie profilovaná (nopová) drenážní HDPE </t>
  </si>
  <si>
    <t>-678000818</t>
  </si>
  <si>
    <t>82,125*1,2</t>
  </si>
  <si>
    <t>998711101</t>
  </si>
  <si>
    <t>Přesun hmot tonážní pro izolace proti vodě, vlhkosti a plynům v objektech výšky do 6 m</t>
  </si>
  <si>
    <t>1886915702</t>
  </si>
  <si>
    <t>-445813562</t>
  </si>
  <si>
    <t>Poznámka k položce:_x000d_
veškeré průkazní a kontrolní zkoušky dle příslušných kapitol TKP včetně vypracování KZP a technologických postupů prací (vyjma statických zkoušek únosnosti).</t>
  </si>
  <si>
    <t>001.1</t>
  </si>
  <si>
    <t>Statické zkušky únostnosti</t>
  </si>
  <si>
    <t>-287844605</t>
  </si>
  <si>
    <t>719494120</t>
  </si>
  <si>
    <t>1253720003</t>
  </si>
  <si>
    <t>Poznámka k položce:_x000d_
Zaměření stavby před výstavbou, vytýčení stavby, zaměření skutečného stavu staveniště, vytyčení obvodu staveniště . Geodetické zaměření skutečného provedení v rozsahu nezbytném pro zápis změny do katastru nemovitostí (podklad pro geom. plán).</t>
  </si>
  <si>
    <t>-1288200795</t>
  </si>
  <si>
    <t>364477594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</si>
  <si>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</si>
  <si>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-485001980</t>
  </si>
  <si>
    <t>-79112941</t>
  </si>
  <si>
    <t>Zařízení staveniště</t>
  </si>
  <si>
    <t>1330236723</t>
  </si>
  <si>
    <t>SO 104 - CHODNÍKY III/3473</t>
  </si>
  <si>
    <t>113106193</t>
  </si>
  <si>
    <t>Rozebrání dlažeb vozovek z vegetační dlažby betonové s ložem z kameniva ručně (předláždění dlažby)</t>
  </si>
  <si>
    <t>1516365213</t>
  </si>
  <si>
    <t>994724875</t>
  </si>
  <si>
    <t>118,24+40,05+30,62</t>
  </si>
  <si>
    <t>-525249769</t>
  </si>
  <si>
    <t>524613642</t>
  </si>
  <si>
    <t>Poznámka k položce:_x000d_
betonový obrubník silniční - 169,41m_x000d_
kamenný krajník - 710,06m (70% použito znovu)</t>
  </si>
  <si>
    <t>293,08+89,35+149,40+178,23+169,41</t>
  </si>
  <si>
    <t>131251103</t>
  </si>
  <si>
    <t>Hloubení jam nezapažených v hornině třídy těžitelnosti I, skupiny 3 objem do 100 m3 strojně (kanalizační šachty)</t>
  </si>
  <si>
    <t>536029914</t>
  </si>
  <si>
    <t>2,6*2,6*2+11*1,5*1,5*2</t>
  </si>
  <si>
    <t>Hloubení rýh nezapažených š do 2000 mm v hornině třídy těžitelnosti I, skupiny 3 objem do 500 m3 strojně (potrubí)</t>
  </si>
  <si>
    <t>470473610</t>
  </si>
  <si>
    <t>(21,93+213,54+4,82)*1,0*1,5</t>
  </si>
  <si>
    <t>-1077200168</t>
  </si>
  <si>
    <t xml:space="preserve">Poznámka k položce:_x000d_
_x000d_
</t>
  </si>
  <si>
    <t>1105433339</t>
  </si>
  <si>
    <t>423,455*15</t>
  </si>
  <si>
    <t>535843107</t>
  </si>
  <si>
    <t>-1757511554</t>
  </si>
  <si>
    <t>423,455*1,8</t>
  </si>
  <si>
    <t>-2060638773</t>
  </si>
  <si>
    <t>-1353171888</t>
  </si>
  <si>
    <t>21,93*1,0*0,9+213,54*1,0*0,7+4,82*1,0*0,8+63,02-11*pi*0,5*0,5-1,6*1,8*2,0</t>
  </si>
  <si>
    <t>1016542495</t>
  </si>
  <si>
    <t>221,692*2</t>
  </si>
  <si>
    <t>552011833</t>
  </si>
  <si>
    <t>21,93*1,0*0,5+213,54*1,0*0,7+4,82*1,0*0,6-(21,93*pi*0,1*0,1+213,54*pi*0,2*0,2+4,82*pi*0,15*0,15)</t>
  </si>
  <si>
    <t>1752239643</t>
  </si>
  <si>
    <t>135,471*2</t>
  </si>
  <si>
    <t>1520498256</t>
  </si>
  <si>
    <t>2,79+4,68+2,78+4,727</t>
  </si>
  <si>
    <t>Základové desky z betonu tř. C 16/20 (podklad pod kanalizační šachty)</t>
  </si>
  <si>
    <t>1512666812</t>
  </si>
  <si>
    <t>2,6*2,6*0,15+11*1,5*1,5*0,15</t>
  </si>
  <si>
    <t>-1644667876</t>
  </si>
  <si>
    <t>27+30,23</t>
  </si>
  <si>
    <t>-208093242</t>
  </si>
  <si>
    <t>520*1,05</t>
  </si>
  <si>
    <t>Podklad pod dlažbu z kameniva tl 40 mm (předláždění dlažby)</t>
  </si>
  <si>
    <t>-740566751</t>
  </si>
  <si>
    <t>112628360</t>
  </si>
  <si>
    <t>(21,93+213,54+4,82)*1,0*0,1</t>
  </si>
  <si>
    <t>159714452</t>
  </si>
  <si>
    <t>596412210</t>
  </si>
  <si>
    <t>Kladení dlažby z vegetačních tvárnic pozemních komunikací tl 80 mm do 50 m2 (předláždění dlažby)</t>
  </si>
  <si>
    <t>-417112453</t>
  </si>
  <si>
    <t>-1875777620</t>
  </si>
  <si>
    <t>14,07+9,25+11,59</t>
  </si>
  <si>
    <t>-1657250496</t>
  </si>
  <si>
    <t>721242805</t>
  </si>
  <si>
    <t>Demontáž lapače střešních splavenin DN 150</t>
  </si>
  <si>
    <t>1434565370</t>
  </si>
  <si>
    <t>1025714415</t>
  </si>
  <si>
    <t>8,98+1,57+1,59+1,68+1,58+1,45+1,08+1,09+1,29+1,62</t>
  </si>
  <si>
    <t>767809816</t>
  </si>
  <si>
    <t>21,93*1,05</t>
  </si>
  <si>
    <t>871373121</t>
  </si>
  <si>
    <t>Montáž kanalizačního potrubí z PVC těsněné gumovým kroužkem otevřený výkop sklon do 20 % DN 315</t>
  </si>
  <si>
    <t>-1147721277</t>
  </si>
  <si>
    <t>28612015</t>
  </si>
  <si>
    <t>trubka kanalizační PVC plnostěnná třívrstvá DN 315x1000mm SN12</t>
  </si>
  <si>
    <t>-979475310</t>
  </si>
  <si>
    <t>4,82*1,05</t>
  </si>
  <si>
    <t>871393121</t>
  </si>
  <si>
    <t>Montáž kanalizačního potrubí z PVC těsněné gumovým kroužkem otevřený výkop sklon do 20 % DN 400</t>
  </si>
  <si>
    <t>840985506</t>
  </si>
  <si>
    <t>28612020</t>
  </si>
  <si>
    <t>trubka kanalizační PVC plnostěnná třívrstvá DN 400x3000mm SN12</t>
  </si>
  <si>
    <t>12297621</t>
  </si>
  <si>
    <t>213,54*1,05</t>
  </si>
  <si>
    <t>877395211</t>
  </si>
  <si>
    <t>Montáž tvarovek z tvrdého PVC-systém KG nebo z polypropylenu-systém KG 2000 jednoosé DN 400</t>
  </si>
  <si>
    <t>-315044123</t>
  </si>
  <si>
    <t>28612232</t>
  </si>
  <si>
    <t>odbočka kanalizační plastová PVC KG DN 400x200/45° SN12/16</t>
  </si>
  <si>
    <t>-177234206</t>
  </si>
  <si>
    <t>1681667411</t>
  </si>
  <si>
    <t>899331111</t>
  </si>
  <si>
    <t>Výšková úprava uličního vstupu nebo vpusti do 200 mm zvýšením poklopu (vyrovnání poklopů šachet)</t>
  </si>
  <si>
    <t>-1094737856</t>
  </si>
  <si>
    <t>-1667289835</t>
  </si>
  <si>
    <t>Poznámka k položce:_x000d_
Uliční vpust č. 21-30</t>
  </si>
  <si>
    <t>-60956113</t>
  </si>
  <si>
    <t>-6276709</t>
  </si>
  <si>
    <t>D+M obdélníkové kanalizační šachty pro potrubí DN1200 - kompletní práce včetně dodávky materiálu (dno, skruž, zákrytové desky, vyrovnávací prstenec, těsnění, stupadla, litinový poklop B125 - viz PD výkres č.14)</t>
  </si>
  <si>
    <t>-1972649932</t>
  </si>
  <si>
    <t>-1577902052</t>
  </si>
  <si>
    <t>389916933</t>
  </si>
  <si>
    <t>2087752635</t>
  </si>
  <si>
    <t>Poznámka k položce:_x000d_
Použito 70% z vybouraných krajníků - 497,042m</t>
  </si>
  <si>
    <t>101,32+118,37+9,68+99,13+18,15+42,89+93,84+136,91+7,58+7,58+79,35+69,70+117,98+21,14+14,16+18,22+6,81+50,57+50,67</t>
  </si>
  <si>
    <t>1440297562</t>
  </si>
  <si>
    <t>1064,05-497,042</t>
  </si>
  <si>
    <t>-1037713644</t>
  </si>
  <si>
    <t>-692185054</t>
  </si>
  <si>
    <t>912513999</t>
  </si>
  <si>
    <t>-1137912017</t>
  </si>
  <si>
    <t>3,93+11,69</t>
  </si>
  <si>
    <t>-1222755742</t>
  </si>
  <si>
    <t>14,5+4,94</t>
  </si>
  <si>
    <t>-1832265718</t>
  </si>
  <si>
    <t>19,44*1,05</t>
  </si>
  <si>
    <t>-543345263</t>
  </si>
  <si>
    <t>4,325+0,1875+0,562+12,36+2,91</t>
  </si>
  <si>
    <t>-170954697</t>
  </si>
  <si>
    <t>-818372216</t>
  </si>
  <si>
    <t>710,06*0,7</t>
  </si>
  <si>
    <t>Očištění vybouraných z desek nebo dlaždic s původním spárováním z kameniva těženého (předláždění dlažby)</t>
  </si>
  <si>
    <t>-301848719</t>
  </si>
  <si>
    <t>538026096</t>
  </si>
  <si>
    <t>-370283882</t>
  </si>
  <si>
    <t>NP17</t>
  </si>
  <si>
    <t>Odstranění sloupu CETIN</t>
  </si>
  <si>
    <t>1395168001</t>
  </si>
  <si>
    <t>Přeložení dřevěných pražců, včetně pískového lože</t>
  </si>
  <si>
    <t>-210667981</t>
  </si>
  <si>
    <t>Přeložení panelů, včetně pískového lože</t>
  </si>
  <si>
    <t>1055850468</t>
  </si>
  <si>
    <t>D+M vodorovné dopravní značení V10a š.125 (barva bílá, nátěr)</t>
  </si>
  <si>
    <t>-1558403177</t>
  </si>
  <si>
    <t>1128841341</t>
  </si>
  <si>
    <t>1338921252</t>
  </si>
  <si>
    <t>(43,2+41,56)*17+54,784*24</t>
  </si>
  <si>
    <t>1161038437</t>
  </si>
  <si>
    <t>-1224998770</t>
  </si>
  <si>
    <t>1091167838</t>
  </si>
  <si>
    <t>1996946363</t>
  </si>
  <si>
    <t>-1265285699</t>
  </si>
  <si>
    <t>1763743766</t>
  </si>
  <si>
    <t>868675970</t>
  </si>
  <si>
    <t>-1682260901</t>
  </si>
  <si>
    <t>2110043430</t>
  </si>
  <si>
    <t>-2079078762</t>
  </si>
  <si>
    <t>-1673333581</t>
  </si>
  <si>
    <t>-1619409195</t>
  </si>
  <si>
    <t>342856638</t>
  </si>
  <si>
    <t>296754196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</si>
</sst>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34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36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20007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III-3473 a III-34712 Malčín - průtah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Malčín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29. 6. 2023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KSÚS Vysočiny, Obec Malčín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DMC Havlíčkův Brod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101 - KOMUNIKACE III-3...'!J30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'SO 101 - KOMUNIKACE III-3...'!P126</f>
        <v>0</v>
      </c>
      <c r="AV95" s="127">
        <f>'SO 101 - KOMUNIKACE III-3...'!J33</f>
        <v>0</v>
      </c>
      <c r="AW95" s="127">
        <f>'SO 101 - KOMUNIKACE III-3...'!J34</f>
        <v>0</v>
      </c>
      <c r="AX95" s="127">
        <f>'SO 101 - KOMUNIKACE III-3...'!J35</f>
        <v>0</v>
      </c>
      <c r="AY95" s="127">
        <f>'SO 101 - KOMUNIKACE III-3...'!J36</f>
        <v>0</v>
      </c>
      <c r="AZ95" s="127">
        <f>'SO 101 - KOMUNIKACE III-3...'!F33</f>
        <v>0</v>
      </c>
      <c r="BA95" s="127">
        <f>'SO 101 - KOMUNIKACE III-3...'!F34</f>
        <v>0</v>
      </c>
      <c r="BB95" s="127">
        <f>'SO 101 - KOMUNIKACE III-3...'!F35</f>
        <v>0</v>
      </c>
      <c r="BC95" s="127">
        <f>'SO 101 - KOMUNIKACE III-3...'!F36</f>
        <v>0</v>
      </c>
      <c r="BD95" s="129">
        <f>'SO 101 - KOMUNIKACE III-3...'!F37</f>
        <v>0</v>
      </c>
      <c r="BE95" s="7"/>
      <c r="BT95" s="130" t="s">
        <v>86</v>
      </c>
      <c r="BV95" s="130" t="s">
        <v>80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7" customFormat="1" ht="16.5" customHeight="1">
      <c r="A96" s="118" t="s">
        <v>82</v>
      </c>
      <c r="B96" s="119"/>
      <c r="C96" s="120"/>
      <c r="D96" s="121" t="s">
        <v>89</v>
      </c>
      <c r="E96" s="121"/>
      <c r="F96" s="121"/>
      <c r="G96" s="121"/>
      <c r="H96" s="121"/>
      <c r="I96" s="122"/>
      <c r="J96" s="121" t="s">
        <v>90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102 - KOMUNIKACE III-3473'!J30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85</v>
      </c>
      <c r="AR96" s="125"/>
      <c r="AS96" s="126">
        <v>0</v>
      </c>
      <c r="AT96" s="127">
        <f>ROUND(SUM(AV96:AW96),2)</f>
        <v>0</v>
      </c>
      <c r="AU96" s="128">
        <f>'SO 102 - KOMUNIKACE III-3473'!P126</f>
        <v>0</v>
      </c>
      <c r="AV96" s="127">
        <f>'SO 102 - KOMUNIKACE III-3473'!J33</f>
        <v>0</v>
      </c>
      <c r="AW96" s="127">
        <f>'SO 102 - KOMUNIKACE III-3473'!J34</f>
        <v>0</v>
      </c>
      <c r="AX96" s="127">
        <f>'SO 102 - KOMUNIKACE III-3473'!J35</f>
        <v>0</v>
      </c>
      <c r="AY96" s="127">
        <f>'SO 102 - KOMUNIKACE III-3473'!J36</f>
        <v>0</v>
      </c>
      <c r="AZ96" s="127">
        <f>'SO 102 - KOMUNIKACE III-3473'!F33</f>
        <v>0</v>
      </c>
      <c r="BA96" s="127">
        <f>'SO 102 - KOMUNIKACE III-3473'!F34</f>
        <v>0</v>
      </c>
      <c r="BB96" s="127">
        <f>'SO 102 - KOMUNIKACE III-3473'!F35</f>
        <v>0</v>
      </c>
      <c r="BC96" s="127">
        <f>'SO 102 - KOMUNIKACE III-3473'!F36</f>
        <v>0</v>
      </c>
      <c r="BD96" s="129">
        <f>'SO 102 - KOMUNIKACE III-3473'!F37</f>
        <v>0</v>
      </c>
      <c r="BE96" s="7"/>
      <c r="BT96" s="130" t="s">
        <v>86</v>
      </c>
      <c r="BV96" s="130" t="s">
        <v>80</v>
      </c>
      <c r="BW96" s="130" t="s">
        <v>91</v>
      </c>
      <c r="BX96" s="130" t="s">
        <v>5</v>
      </c>
      <c r="CL96" s="130" t="s">
        <v>1</v>
      </c>
      <c r="CM96" s="130" t="s">
        <v>88</v>
      </c>
    </row>
    <row r="97" s="7" customFormat="1" ht="16.5" customHeight="1">
      <c r="A97" s="118" t="s">
        <v>82</v>
      </c>
      <c r="B97" s="119"/>
      <c r="C97" s="120"/>
      <c r="D97" s="121" t="s">
        <v>92</v>
      </c>
      <c r="E97" s="121"/>
      <c r="F97" s="121"/>
      <c r="G97" s="121"/>
      <c r="H97" s="121"/>
      <c r="I97" s="122"/>
      <c r="J97" s="121" t="s">
        <v>93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103 - CHODNÍKY III-347...'!J30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85</v>
      </c>
      <c r="AR97" s="125"/>
      <c r="AS97" s="126">
        <v>0</v>
      </c>
      <c r="AT97" s="127">
        <f>ROUND(SUM(AV97:AW97),2)</f>
        <v>0</v>
      </c>
      <c r="AU97" s="128">
        <f>'SO 103 - CHODNÍKY III-347...'!P129</f>
        <v>0</v>
      </c>
      <c r="AV97" s="127">
        <f>'SO 103 - CHODNÍKY III-347...'!J33</f>
        <v>0</v>
      </c>
      <c r="AW97" s="127">
        <f>'SO 103 - CHODNÍKY III-347...'!J34</f>
        <v>0</v>
      </c>
      <c r="AX97" s="127">
        <f>'SO 103 - CHODNÍKY III-347...'!J35</f>
        <v>0</v>
      </c>
      <c r="AY97" s="127">
        <f>'SO 103 - CHODNÍKY III-347...'!J36</f>
        <v>0</v>
      </c>
      <c r="AZ97" s="127">
        <f>'SO 103 - CHODNÍKY III-347...'!F33</f>
        <v>0</v>
      </c>
      <c r="BA97" s="127">
        <f>'SO 103 - CHODNÍKY III-347...'!F34</f>
        <v>0</v>
      </c>
      <c r="BB97" s="127">
        <f>'SO 103 - CHODNÍKY III-347...'!F35</f>
        <v>0</v>
      </c>
      <c r="BC97" s="127">
        <f>'SO 103 - CHODNÍKY III-347...'!F36</f>
        <v>0</v>
      </c>
      <c r="BD97" s="129">
        <f>'SO 103 - CHODNÍKY III-347...'!F37</f>
        <v>0</v>
      </c>
      <c r="BE97" s="7"/>
      <c r="BT97" s="130" t="s">
        <v>86</v>
      </c>
      <c r="BV97" s="130" t="s">
        <v>80</v>
      </c>
      <c r="BW97" s="130" t="s">
        <v>94</v>
      </c>
      <c r="BX97" s="130" t="s">
        <v>5</v>
      </c>
      <c r="CL97" s="130" t="s">
        <v>1</v>
      </c>
      <c r="CM97" s="130" t="s">
        <v>88</v>
      </c>
    </row>
    <row r="98" s="7" customFormat="1" ht="16.5" customHeight="1">
      <c r="A98" s="118" t="s">
        <v>82</v>
      </c>
      <c r="B98" s="119"/>
      <c r="C98" s="120"/>
      <c r="D98" s="121" t="s">
        <v>95</v>
      </c>
      <c r="E98" s="121"/>
      <c r="F98" s="121"/>
      <c r="G98" s="121"/>
      <c r="H98" s="121"/>
      <c r="I98" s="122"/>
      <c r="J98" s="121" t="s">
        <v>96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104 - CHODNÍKY III-3473'!J30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85</v>
      </c>
      <c r="AR98" s="125"/>
      <c r="AS98" s="131">
        <v>0</v>
      </c>
      <c r="AT98" s="132">
        <f>ROUND(SUM(AV98:AW98),2)</f>
        <v>0</v>
      </c>
      <c r="AU98" s="133">
        <f>'SO 104 - CHODNÍKY III-3473'!P127</f>
        <v>0</v>
      </c>
      <c r="AV98" s="132">
        <f>'SO 104 - CHODNÍKY III-3473'!J33</f>
        <v>0</v>
      </c>
      <c r="AW98" s="132">
        <f>'SO 104 - CHODNÍKY III-3473'!J34</f>
        <v>0</v>
      </c>
      <c r="AX98" s="132">
        <f>'SO 104 - CHODNÍKY III-3473'!J35</f>
        <v>0</v>
      </c>
      <c r="AY98" s="132">
        <f>'SO 104 - CHODNÍKY III-3473'!J36</f>
        <v>0</v>
      </c>
      <c r="AZ98" s="132">
        <f>'SO 104 - CHODNÍKY III-3473'!F33</f>
        <v>0</v>
      </c>
      <c r="BA98" s="132">
        <f>'SO 104 - CHODNÍKY III-3473'!F34</f>
        <v>0</v>
      </c>
      <c r="BB98" s="132">
        <f>'SO 104 - CHODNÍKY III-3473'!F35</f>
        <v>0</v>
      </c>
      <c r="BC98" s="132">
        <f>'SO 104 - CHODNÍKY III-3473'!F36</f>
        <v>0</v>
      </c>
      <c r="BD98" s="134">
        <f>'SO 104 - CHODNÍKY III-3473'!F37</f>
        <v>0</v>
      </c>
      <c r="BE98" s="7"/>
      <c r="BT98" s="130" t="s">
        <v>86</v>
      </c>
      <c r="BV98" s="130" t="s">
        <v>80</v>
      </c>
      <c r="BW98" s="130" t="s">
        <v>97</v>
      </c>
      <c r="BX98" s="130" t="s">
        <v>5</v>
      </c>
      <c r="CL98" s="130" t="s">
        <v>1</v>
      </c>
      <c r="CM98" s="130" t="s">
        <v>88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dRHlvppXKmH0X0Ji0D9Em9db1bmagSgIcETY3X9Vdvt1Ff32ApVzpqNsf5aUFT0KmWVpUSX2cTda8fJt8owK3A==" hashValue="+iqLe+ia/SunsdAkNc6nFztbJId24kH4DJTO0GYS94w1cfJ147C7AGvm+BSGAFAD+c7zQY3konevXdfZds9qC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KOMUNIKACE III-3...'!C2" display="/"/>
    <hyperlink ref="A96" location="'SO 102 - KOMUNIKACE III-3473'!C2" display="/"/>
    <hyperlink ref="A97" location="'SO 103 - CHODNÍKY III-347...'!C2" display="/"/>
    <hyperlink ref="A98" location="'SO 104 - CHODNÍKY III-347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III-3473 a III-34712 Malčín - průtah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27</v>
      </c>
      <c r="J24" s="142" t="s">
        <v>36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ROUND((SUM(BE126:BE282)),  2)</f>
        <v>0</v>
      </c>
      <c r="G33" s="37"/>
      <c r="H33" s="37"/>
      <c r="I33" s="154">
        <v>0.20999999999999999</v>
      </c>
      <c r="J33" s="153">
        <f>ROUND(((SUM(BE126:BE282))*I33),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ROUND((SUM(BF126:BF282)),  2)</f>
        <v>0</v>
      </c>
      <c r="G34" s="37"/>
      <c r="H34" s="37"/>
      <c r="I34" s="154">
        <v>0.14999999999999999</v>
      </c>
      <c r="J34" s="153">
        <f>ROUND(((SUM(BF126:BF282))*I34),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ROUND((SUM(BG126:BG282)),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ROUND((SUM(BH126:BH282)),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ROUND((SUM(BI126:BI282)),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III-3473 a III-34712 Malčín - průtah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101 - KOMUNIKACE III/3473 A 34712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Malčín</v>
      </c>
      <c r="G89" s="39"/>
      <c r="H89" s="39"/>
      <c r="I89" s="31" t="s">
        <v>22</v>
      </c>
      <c r="J89" s="78" t="str">
        <f>IF(J12="","",J12)</f>
        <v>29. 6. 2023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KSÚS Vysočiny, Obec Malčín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DMC Havlíčkův Brod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hidden="1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107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108</v>
      </c>
      <c r="E99" s="187"/>
      <c r="F99" s="187"/>
      <c r="G99" s="187"/>
      <c r="H99" s="187"/>
      <c r="I99" s="187"/>
      <c r="J99" s="188">
        <f>J166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109</v>
      </c>
      <c r="E100" s="187"/>
      <c r="F100" s="187"/>
      <c r="G100" s="187"/>
      <c r="H100" s="187"/>
      <c r="I100" s="187"/>
      <c r="J100" s="188">
        <f>J170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110</v>
      </c>
      <c r="E101" s="187"/>
      <c r="F101" s="187"/>
      <c r="G101" s="187"/>
      <c r="H101" s="187"/>
      <c r="I101" s="187"/>
      <c r="J101" s="188">
        <f>J174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111</v>
      </c>
      <c r="E102" s="187"/>
      <c r="F102" s="187"/>
      <c r="G102" s="187"/>
      <c r="H102" s="187"/>
      <c r="I102" s="187"/>
      <c r="J102" s="188">
        <f>J215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112</v>
      </c>
      <c r="E103" s="187"/>
      <c r="F103" s="187"/>
      <c r="G103" s="187"/>
      <c r="H103" s="187"/>
      <c r="I103" s="187"/>
      <c r="J103" s="188">
        <f>J228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113</v>
      </c>
      <c r="E104" s="187"/>
      <c r="F104" s="187"/>
      <c r="G104" s="187"/>
      <c r="H104" s="187"/>
      <c r="I104" s="187"/>
      <c r="J104" s="188">
        <f>J250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4"/>
      <c r="C105" s="185"/>
      <c r="D105" s="186" t="s">
        <v>114</v>
      </c>
      <c r="E105" s="187"/>
      <c r="F105" s="187"/>
      <c r="G105" s="187"/>
      <c r="H105" s="187"/>
      <c r="I105" s="187"/>
      <c r="J105" s="188">
        <f>J261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8"/>
      <c r="C106" s="179"/>
      <c r="D106" s="180" t="s">
        <v>115</v>
      </c>
      <c r="E106" s="181"/>
      <c r="F106" s="181"/>
      <c r="G106" s="181"/>
      <c r="H106" s="181"/>
      <c r="I106" s="181"/>
      <c r="J106" s="182">
        <f>J263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hidden="1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hidden="1"/>
    <row r="110" hidden="1"/>
    <row r="111" hidden="1"/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III-3473 a III-34712 Malčín - průtah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99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 101 - KOMUNIKACE III/3473 A 34712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Malčín</v>
      </c>
      <c r="G120" s="39"/>
      <c r="H120" s="39"/>
      <c r="I120" s="31" t="s">
        <v>22</v>
      </c>
      <c r="J120" s="78" t="str">
        <f>IF(J12="","",J12)</f>
        <v>29. 6. 2023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>KSÚS Vysočiny, Obec Malčín</v>
      </c>
      <c r="G122" s="39"/>
      <c r="H122" s="39"/>
      <c r="I122" s="31" t="s">
        <v>30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33</v>
      </c>
      <c r="J123" s="35" t="str">
        <f>E24</f>
        <v>DMC Havlíčkův Brod s.r.o.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117</v>
      </c>
      <c r="D125" s="193" t="s">
        <v>63</v>
      </c>
      <c r="E125" s="193" t="s">
        <v>59</v>
      </c>
      <c r="F125" s="193" t="s">
        <v>60</v>
      </c>
      <c r="G125" s="193" t="s">
        <v>118</v>
      </c>
      <c r="H125" s="193" t="s">
        <v>119</v>
      </c>
      <c r="I125" s="193" t="s">
        <v>120</v>
      </c>
      <c r="J125" s="194" t="s">
        <v>103</v>
      </c>
      <c r="K125" s="195" t="s">
        <v>121</v>
      </c>
      <c r="L125" s="196"/>
      <c r="M125" s="99" t="s">
        <v>1</v>
      </c>
      <c r="N125" s="100" t="s">
        <v>42</v>
      </c>
      <c r="O125" s="100" t="s">
        <v>122</v>
      </c>
      <c r="P125" s="100" t="s">
        <v>123</v>
      </c>
      <c r="Q125" s="100" t="s">
        <v>124</v>
      </c>
      <c r="R125" s="100" t="s">
        <v>125</v>
      </c>
      <c r="S125" s="100" t="s">
        <v>126</v>
      </c>
      <c r="T125" s="101" t="s">
        <v>127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128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P127+P263</f>
        <v>0</v>
      </c>
      <c r="Q126" s="103"/>
      <c r="R126" s="199">
        <f>R127+R263</f>
        <v>593.65141695999989</v>
      </c>
      <c r="S126" s="103"/>
      <c r="T126" s="200">
        <f>T127+T263</f>
        <v>164.17988000000003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77</v>
      </c>
      <c r="AU126" s="16" t="s">
        <v>105</v>
      </c>
      <c r="BK126" s="201">
        <f>BK127+BK263</f>
        <v>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129</v>
      </c>
      <c r="F127" s="205" t="s">
        <v>130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P128+P166+P170+P174+P215+P228+P250+P261</f>
        <v>0</v>
      </c>
      <c r="Q127" s="210"/>
      <c r="R127" s="211">
        <f>R128+R166+R170+R174+R215+R228+R250+R261</f>
        <v>593.65141695999989</v>
      </c>
      <c r="S127" s="210"/>
      <c r="T127" s="212">
        <f>T128+T166+T170+T174+T215+T228+T250+T261</f>
        <v>164.17988000000003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78</v>
      </c>
      <c r="AY127" s="213" t="s">
        <v>131</v>
      </c>
      <c r="BK127" s="215">
        <f>BK128+BK166+BK170+BK174+BK215+BK228+BK250+BK261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86</v>
      </c>
      <c r="F128" s="216" t="s">
        <v>132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SUM(P129:P165)</f>
        <v>0</v>
      </c>
      <c r="Q128" s="210"/>
      <c r="R128" s="211">
        <f>SUM(R129:R165)</f>
        <v>155.2502178</v>
      </c>
      <c r="S128" s="210"/>
      <c r="T128" s="212">
        <f>SUM(T129:T165)</f>
        <v>125.03720000000001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86</v>
      </c>
      <c r="AY128" s="213" t="s">
        <v>131</v>
      </c>
      <c r="BK128" s="215">
        <f>SUM(BK129:BK165)</f>
        <v>0</v>
      </c>
    </row>
    <row r="129" s="2" customFormat="1" ht="24.15" customHeight="1">
      <c r="A129" s="37"/>
      <c r="B129" s="38"/>
      <c r="C129" s="218" t="s">
        <v>86</v>
      </c>
      <c r="D129" s="218" t="s">
        <v>133</v>
      </c>
      <c r="E129" s="219" t="s">
        <v>134</v>
      </c>
      <c r="F129" s="220" t="s">
        <v>135</v>
      </c>
      <c r="G129" s="221" t="s">
        <v>136</v>
      </c>
      <c r="H129" s="222">
        <v>149.72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43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0.22</v>
      </c>
      <c r="T129" s="229">
        <f>S129*H129</f>
        <v>32.938400000000001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137</v>
      </c>
      <c r="AT129" s="230" t="s">
        <v>133</v>
      </c>
      <c r="AU129" s="230" t="s">
        <v>88</v>
      </c>
      <c r="AY129" s="16" t="s">
        <v>131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86</v>
      </c>
      <c r="BK129" s="231">
        <f>ROUND(I129*H129,2)</f>
        <v>0</v>
      </c>
      <c r="BL129" s="16" t="s">
        <v>137</v>
      </c>
      <c r="BM129" s="230" t="s">
        <v>138</v>
      </c>
    </row>
    <row r="130" s="2" customFormat="1" ht="24.15" customHeight="1">
      <c r="A130" s="37"/>
      <c r="B130" s="38"/>
      <c r="C130" s="218" t="s">
        <v>88</v>
      </c>
      <c r="D130" s="218" t="s">
        <v>133</v>
      </c>
      <c r="E130" s="219" t="s">
        <v>139</v>
      </c>
      <c r="F130" s="220" t="s">
        <v>140</v>
      </c>
      <c r="G130" s="221" t="s">
        <v>136</v>
      </c>
      <c r="H130" s="222">
        <v>211.61000000000001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0.22</v>
      </c>
      <c r="T130" s="229">
        <f>S130*H130</f>
        <v>46.554200000000002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137</v>
      </c>
      <c r="AT130" s="230" t="s">
        <v>133</v>
      </c>
      <c r="AU130" s="230" t="s">
        <v>88</v>
      </c>
      <c r="AY130" s="16" t="s">
        <v>131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86</v>
      </c>
      <c r="BK130" s="231">
        <f>ROUND(I130*H130,2)</f>
        <v>0</v>
      </c>
      <c r="BL130" s="16" t="s">
        <v>137</v>
      </c>
      <c r="BM130" s="230" t="s">
        <v>141</v>
      </c>
    </row>
    <row r="131" s="13" customFormat="1">
      <c r="A131" s="13"/>
      <c r="B131" s="232"/>
      <c r="C131" s="233"/>
      <c r="D131" s="234" t="s">
        <v>142</v>
      </c>
      <c r="E131" s="235" t="s">
        <v>1</v>
      </c>
      <c r="F131" s="236" t="s">
        <v>143</v>
      </c>
      <c r="G131" s="233"/>
      <c r="H131" s="237">
        <v>211.61000000000001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142</v>
      </c>
      <c r="AU131" s="243" t="s">
        <v>88</v>
      </c>
      <c r="AV131" s="13" t="s">
        <v>88</v>
      </c>
      <c r="AW131" s="13" t="s">
        <v>32</v>
      </c>
      <c r="AX131" s="13" t="s">
        <v>86</v>
      </c>
      <c r="AY131" s="243" t="s">
        <v>131</v>
      </c>
    </row>
    <row r="132" s="2" customFormat="1" ht="37.8" customHeight="1">
      <c r="A132" s="37"/>
      <c r="B132" s="38"/>
      <c r="C132" s="218" t="s">
        <v>144</v>
      </c>
      <c r="D132" s="218" t="s">
        <v>133</v>
      </c>
      <c r="E132" s="219" t="s">
        <v>145</v>
      </c>
      <c r="F132" s="220" t="s">
        <v>146</v>
      </c>
      <c r="G132" s="221" t="s">
        <v>136</v>
      </c>
      <c r="H132" s="222">
        <v>79.200000000000003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5.0000000000000002E-05</v>
      </c>
      <c r="R132" s="228">
        <f>Q132*H132</f>
        <v>0.00396</v>
      </c>
      <c r="S132" s="228">
        <v>0.11500000000000001</v>
      </c>
      <c r="T132" s="229">
        <f>S132*H132</f>
        <v>9.1080000000000005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137</v>
      </c>
      <c r="AT132" s="230" t="s">
        <v>133</v>
      </c>
      <c r="AU132" s="230" t="s">
        <v>88</v>
      </c>
      <c r="AY132" s="16" t="s">
        <v>131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137</v>
      </c>
      <c r="BM132" s="230" t="s">
        <v>147</v>
      </c>
    </row>
    <row r="133" s="2" customFormat="1" ht="37.8" customHeight="1">
      <c r="A133" s="37"/>
      <c r="B133" s="38"/>
      <c r="C133" s="218" t="s">
        <v>137</v>
      </c>
      <c r="D133" s="218" t="s">
        <v>133</v>
      </c>
      <c r="E133" s="219" t="s">
        <v>148</v>
      </c>
      <c r="F133" s="220" t="s">
        <v>149</v>
      </c>
      <c r="G133" s="221" t="s">
        <v>136</v>
      </c>
      <c r="H133" s="222">
        <v>158.41999999999999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9.0000000000000006E-05</v>
      </c>
      <c r="R133" s="228">
        <f>Q133*H133</f>
        <v>0.014257799999999999</v>
      </c>
      <c r="S133" s="228">
        <v>0.23000000000000001</v>
      </c>
      <c r="T133" s="229">
        <f>S133*H133</f>
        <v>36.436599999999999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137</v>
      </c>
      <c r="AT133" s="230" t="s">
        <v>133</v>
      </c>
      <c r="AU133" s="230" t="s">
        <v>88</v>
      </c>
      <c r="AY133" s="16" t="s">
        <v>131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86</v>
      </c>
      <c r="BK133" s="231">
        <f>ROUND(I133*H133,2)</f>
        <v>0</v>
      </c>
      <c r="BL133" s="16" t="s">
        <v>137</v>
      </c>
      <c r="BM133" s="230" t="s">
        <v>150</v>
      </c>
    </row>
    <row r="134" s="2" customFormat="1" ht="44.25" customHeight="1">
      <c r="A134" s="37"/>
      <c r="B134" s="38"/>
      <c r="C134" s="218" t="s">
        <v>151</v>
      </c>
      <c r="D134" s="218" t="s">
        <v>133</v>
      </c>
      <c r="E134" s="219" t="s">
        <v>152</v>
      </c>
      <c r="F134" s="220" t="s">
        <v>153</v>
      </c>
      <c r="G134" s="221" t="s">
        <v>154</v>
      </c>
      <c r="H134" s="222">
        <v>44.200000000000003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137</v>
      </c>
      <c r="AT134" s="230" t="s">
        <v>133</v>
      </c>
      <c r="AU134" s="230" t="s">
        <v>88</v>
      </c>
      <c r="AY134" s="16" t="s">
        <v>131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86</v>
      </c>
      <c r="BK134" s="231">
        <f>ROUND(I134*H134,2)</f>
        <v>0</v>
      </c>
      <c r="BL134" s="16" t="s">
        <v>137</v>
      </c>
      <c r="BM134" s="230" t="s">
        <v>155</v>
      </c>
    </row>
    <row r="135" s="13" customFormat="1">
      <c r="A135" s="13"/>
      <c r="B135" s="232"/>
      <c r="C135" s="233"/>
      <c r="D135" s="234" t="s">
        <v>142</v>
      </c>
      <c r="E135" s="235" t="s">
        <v>1</v>
      </c>
      <c r="F135" s="236" t="s">
        <v>156</v>
      </c>
      <c r="G135" s="233"/>
      <c r="H135" s="237">
        <v>44.200000000000003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142</v>
      </c>
      <c r="AU135" s="243" t="s">
        <v>88</v>
      </c>
      <c r="AV135" s="13" t="s">
        <v>88</v>
      </c>
      <c r="AW135" s="13" t="s">
        <v>32</v>
      </c>
      <c r="AX135" s="13" t="s">
        <v>86</v>
      </c>
      <c r="AY135" s="243" t="s">
        <v>131</v>
      </c>
    </row>
    <row r="136" s="2" customFormat="1" ht="33" customHeight="1">
      <c r="A136" s="37"/>
      <c r="B136" s="38"/>
      <c r="C136" s="218" t="s">
        <v>157</v>
      </c>
      <c r="D136" s="218" t="s">
        <v>133</v>
      </c>
      <c r="E136" s="219" t="s">
        <v>158</v>
      </c>
      <c r="F136" s="220" t="s">
        <v>159</v>
      </c>
      <c r="G136" s="221" t="s">
        <v>154</v>
      </c>
      <c r="H136" s="222">
        <v>123.53700000000001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137</v>
      </c>
      <c r="AT136" s="230" t="s">
        <v>133</v>
      </c>
      <c r="AU136" s="230" t="s">
        <v>88</v>
      </c>
      <c r="AY136" s="16" t="s">
        <v>131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137</v>
      </c>
      <c r="BM136" s="230" t="s">
        <v>160</v>
      </c>
    </row>
    <row r="137" s="13" customFormat="1">
      <c r="A137" s="13"/>
      <c r="B137" s="232"/>
      <c r="C137" s="233"/>
      <c r="D137" s="234" t="s">
        <v>142</v>
      </c>
      <c r="E137" s="235" t="s">
        <v>1</v>
      </c>
      <c r="F137" s="236" t="s">
        <v>161</v>
      </c>
      <c r="G137" s="233"/>
      <c r="H137" s="237">
        <v>123.53700000000001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142</v>
      </c>
      <c r="AU137" s="243" t="s">
        <v>88</v>
      </c>
      <c r="AV137" s="13" t="s">
        <v>88</v>
      </c>
      <c r="AW137" s="13" t="s">
        <v>32</v>
      </c>
      <c r="AX137" s="13" t="s">
        <v>86</v>
      </c>
      <c r="AY137" s="243" t="s">
        <v>131</v>
      </c>
    </row>
    <row r="138" s="2" customFormat="1" ht="37.8" customHeight="1">
      <c r="A138" s="37"/>
      <c r="B138" s="38"/>
      <c r="C138" s="218" t="s">
        <v>162</v>
      </c>
      <c r="D138" s="218" t="s">
        <v>133</v>
      </c>
      <c r="E138" s="219" t="s">
        <v>163</v>
      </c>
      <c r="F138" s="220" t="s">
        <v>164</v>
      </c>
      <c r="G138" s="221" t="s">
        <v>154</v>
      </c>
      <c r="H138" s="222">
        <v>20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43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137</v>
      </c>
      <c r="AT138" s="230" t="s">
        <v>133</v>
      </c>
      <c r="AU138" s="230" t="s">
        <v>88</v>
      </c>
      <c r="AY138" s="16" t="s">
        <v>131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86</v>
      </c>
      <c r="BK138" s="231">
        <f>ROUND(I138*H138,2)</f>
        <v>0</v>
      </c>
      <c r="BL138" s="16" t="s">
        <v>137</v>
      </c>
      <c r="BM138" s="230" t="s">
        <v>165</v>
      </c>
    </row>
    <row r="139" s="2" customFormat="1" ht="37.8" customHeight="1">
      <c r="A139" s="37"/>
      <c r="B139" s="38"/>
      <c r="C139" s="218" t="s">
        <v>166</v>
      </c>
      <c r="D139" s="218" t="s">
        <v>133</v>
      </c>
      <c r="E139" s="219" t="s">
        <v>167</v>
      </c>
      <c r="F139" s="220" t="s">
        <v>168</v>
      </c>
      <c r="G139" s="221" t="s">
        <v>154</v>
      </c>
      <c r="H139" s="222">
        <v>71.040000000000006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137</v>
      </c>
      <c r="AT139" s="230" t="s">
        <v>133</v>
      </c>
      <c r="AU139" s="230" t="s">
        <v>88</v>
      </c>
      <c r="AY139" s="16" t="s">
        <v>131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86</v>
      </c>
      <c r="BK139" s="231">
        <f>ROUND(I139*H139,2)</f>
        <v>0</v>
      </c>
      <c r="BL139" s="16" t="s">
        <v>137</v>
      </c>
      <c r="BM139" s="230" t="s">
        <v>169</v>
      </c>
    </row>
    <row r="140" s="13" customFormat="1">
      <c r="A140" s="13"/>
      <c r="B140" s="232"/>
      <c r="C140" s="233"/>
      <c r="D140" s="234" t="s">
        <v>142</v>
      </c>
      <c r="E140" s="235" t="s">
        <v>1</v>
      </c>
      <c r="F140" s="236" t="s">
        <v>170</v>
      </c>
      <c r="G140" s="233"/>
      <c r="H140" s="237">
        <v>71.040000000000006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142</v>
      </c>
      <c r="AU140" s="243" t="s">
        <v>88</v>
      </c>
      <c r="AV140" s="13" t="s">
        <v>88</v>
      </c>
      <c r="AW140" s="13" t="s">
        <v>32</v>
      </c>
      <c r="AX140" s="13" t="s">
        <v>86</v>
      </c>
      <c r="AY140" s="243" t="s">
        <v>131</v>
      </c>
    </row>
    <row r="141" s="2" customFormat="1" ht="33" customHeight="1">
      <c r="A141" s="37"/>
      <c r="B141" s="38"/>
      <c r="C141" s="218" t="s">
        <v>171</v>
      </c>
      <c r="D141" s="218" t="s">
        <v>133</v>
      </c>
      <c r="E141" s="219" t="s">
        <v>172</v>
      </c>
      <c r="F141" s="220" t="s">
        <v>173</v>
      </c>
      <c r="G141" s="221" t="s">
        <v>154</v>
      </c>
      <c r="H141" s="222">
        <v>214.577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137</v>
      </c>
      <c r="AT141" s="230" t="s">
        <v>133</v>
      </c>
      <c r="AU141" s="230" t="s">
        <v>88</v>
      </c>
      <c r="AY141" s="16" t="s">
        <v>131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86</v>
      </c>
      <c r="BK141" s="231">
        <f>ROUND(I141*H141,2)</f>
        <v>0</v>
      </c>
      <c r="BL141" s="16" t="s">
        <v>137</v>
      </c>
      <c r="BM141" s="230" t="s">
        <v>174</v>
      </c>
    </row>
    <row r="142" s="13" customFormat="1">
      <c r="A142" s="13"/>
      <c r="B142" s="232"/>
      <c r="C142" s="233"/>
      <c r="D142" s="234" t="s">
        <v>142</v>
      </c>
      <c r="E142" s="235" t="s">
        <v>1</v>
      </c>
      <c r="F142" s="236" t="s">
        <v>175</v>
      </c>
      <c r="G142" s="233"/>
      <c r="H142" s="237">
        <v>214.577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142</v>
      </c>
      <c r="AU142" s="243" t="s">
        <v>88</v>
      </c>
      <c r="AV142" s="13" t="s">
        <v>88</v>
      </c>
      <c r="AW142" s="13" t="s">
        <v>32</v>
      </c>
      <c r="AX142" s="13" t="s">
        <v>86</v>
      </c>
      <c r="AY142" s="243" t="s">
        <v>131</v>
      </c>
    </row>
    <row r="143" s="2" customFormat="1" ht="44.25" customHeight="1">
      <c r="A143" s="37"/>
      <c r="B143" s="38"/>
      <c r="C143" s="218" t="s">
        <v>176</v>
      </c>
      <c r="D143" s="218" t="s">
        <v>133</v>
      </c>
      <c r="E143" s="219" t="s">
        <v>177</v>
      </c>
      <c r="F143" s="220" t="s">
        <v>178</v>
      </c>
      <c r="G143" s="221" t="s">
        <v>154</v>
      </c>
      <c r="H143" s="222">
        <v>44.200000000000003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137</v>
      </c>
      <c r="AT143" s="230" t="s">
        <v>133</v>
      </c>
      <c r="AU143" s="230" t="s">
        <v>88</v>
      </c>
      <c r="AY143" s="16" t="s">
        <v>131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137</v>
      </c>
      <c r="BM143" s="230" t="s">
        <v>179</v>
      </c>
    </row>
    <row r="144" s="2" customFormat="1" ht="37.8" customHeight="1">
      <c r="A144" s="37"/>
      <c r="B144" s="38"/>
      <c r="C144" s="218" t="s">
        <v>180</v>
      </c>
      <c r="D144" s="218" t="s">
        <v>133</v>
      </c>
      <c r="E144" s="219" t="s">
        <v>181</v>
      </c>
      <c r="F144" s="220" t="s">
        <v>182</v>
      </c>
      <c r="G144" s="221" t="s">
        <v>154</v>
      </c>
      <c r="H144" s="222">
        <v>2145.77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137</v>
      </c>
      <c r="AT144" s="230" t="s">
        <v>133</v>
      </c>
      <c r="AU144" s="230" t="s">
        <v>88</v>
      </c>
      <c r="AY144" s="16" t="s">
        <v>131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86</v>
      </c>
      <c r="BK144" s="231">
        <f>ROUND(I144*H144,2)</f>
        <v>0</v>
      </c>
      <c r="BL144" s="16" t="s">
        <v>137</v>
      </c>
      <c r="BM144" s="230" t="s">
        <v>183</v>
      </c>
    </row>
    <row r="145" s="13" customFormat="1">
      <c r="A145" s="13"/>
      <c r="B145" s="232"/>
      <c r="C145" s="233"/>
      <c r="D145" s="234" t="s">
        <v>142</v>
      </c>
      <c r="E145" s="235" t="s">
        <v>1</v>
      </c>
      <c r="F145" s="236" t="s">
        <v>184</v>
      </c>
      <c r="G145" s="233"/>
      <c r="H145" s="237">
        <v>2145.77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142</v>
      </c>
      <c r="AU145" s="243" t="s">
        <v>88</v>
      </c>
      <c r="AV145" s="13" t="s">
        <v>88</v>
      </c>
      <c r="AW145" s="13" t="s">
        <v>32</v>
      </c>
      <c r="AX145" s="13" t="s">
        <v>86</v>
      </c>
      <c r="AY145" s="243" t="s">
        <v>131</v>
      </c>
    </row>
    <row r="146" s="2" customFormat="1" ht="49.05" customHeight="1">
      <c r="A146" s="37"/>
      <c r="B146" s="38"/>
      <c r="C146" s="218" t="s">
        <v>185</v>
      </c>
      <c r="D146" s="218" t="s">
        <v>133</v>
      </c>
      <c r="E146" s="219" t="s">
        <v>186</v>
      </c>
      <c r="F146" s="220" t="s">
        <v>187</v>
      </c>
      <c r="G146" s="221" t="s">
        <v>154</v>
      </c>
      <c r="H146" s="222">
        <v>442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137</v>
      </c>
      <c r="AT146" s="230" t="s">
        <v>133</v>
      </c>
      <c r="AU146" s="230" t="s">
        <v>88</v>
      </c>
      <c r="AY146" s="16" t="s">
        <v>131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137</v>
      </c>
      <c r="BM146" s="230" t="s">
        <v>188</v>
      </c>
    </row>
    <row r="147" s="13" customFormat="1">
      <c r="A147" s="13"/>
      <c r="B147" s="232"/>
      <c r="C147" s="233"/>
      <c r="D147" s="234" t="s">
        <v>142</v>
      </c>
      <c r="E147" s="235" t="s">
        <v>1</v>
      </c>
      <c r="F147" s="236" t="s">
        <v>189</v>
      </c>
      <c r="G147" s="233"/>
      <c r="H147" s="237">
        <v>442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142</v>
      </c>
      <c r="AU147" s="243" t="s">
        <v>88</v>
      </c>
      <c r="AV147" s="13" t="s">
        <v>88</v>
      </c>
      <c r="AW147" s="13" t="s">
        <v>32</v>
      </c>
      <c r="AX147" s="13" t="s">
        <v>86</v>
      </c>
      <c r="AY147" s="243" t="s">
        <v>131</v>
      </c>
    </row>
    <row r="148" s="2" customFormat="1" ht="24.15" customHeight="1">
      <c r="A148" s="37"/>
      <c r="B148" s="38"/>
      <c r="C148" s="218" t="s">
        <v>190</v>
      </c>
      <c r="D148" s="218" t="s">
        <v>133</v>
      </c>
      <c r="E148" s="219" t="s">
        <v>191</v>
      </c>
      <c r="F148" s="220" t="s">
        <v>192</v>
      </c>
      <c r="G148" s="221" t="s">
        <v>154</v>
      </c>
      <c r="H148" s="222">
        <v>214.577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137</v>
      </c>
      <c r="AT148" s="230" t="s">
        <v>133</v>
      </c>
      <c r="AU148" s="230" t="s">
        <v>88</v>
      </c>
      <c r="AY148" s="16" t="s">
        <v>131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86</v>
      </c>
      <c r="BK148" s="231">
        <f>ROUND(I148*H148,2)</f>
        <v>0</v>
      </c>
      <c r="BL148" s="16" t="s">
        <v>137</v>
      </c>
      <c r="BM148" s="230" t="s">
        <v>193</v>
      </c>
    </row>
    <row r="149" s="2" customFormat="1" ht="37.8" customHeight="1">
      <c r="A149" s="37"/>
      <c r="B149" s="38"/>
      <c r="C149" s="218" t="s">
        <v>194</v>
      </c>
      <c r="D149" s="218" t="s">
        <v>133</v>
      </c>
      <c r="E149" s="219" t="s">
        <v>195</v>
      </c>
      <c r="F149" s="220" t="s">
        <v>196</v>
      </c>
      <c r="G149" s="221" t="s">
        <v>154</v>
      </c>
      <c r="H149" s="222">
        <v>44.200000000000003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137</v>
      </c>
      <c r="AT149" s="230" t="s">
        <v>133</v>
      </c>
      <c r="AU149" s="230" t="s">
        <v>88</v>
      </c>
      <c r="AY149" s="16" t="s">
        <v>131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86</v>
      </c>
      <c r="BK149" s="231">
        <f>ROUND(I149*H149,2)</f>
        <v>0</v>
      </c>
      <c r="BL149" s="16" t="s">
        <v>137</v>
      </c>
      <c r="BM149" s="230" t="s">
        <v>197</v>
      </c>
    </row>
    <row r="150" s="2" customFormat="1" ht="33" customHeight="1">
      <c r="A150" s="37"/>
      <c r="B150" s="38"/>
      <c r="C150" s="218" t="s">
        <v>8</v>
      </c>
      <c r="D150" s="218" t="s">
        <v>133</v>
      </c>
      <c r="E150" s="219" t="s">
        <v>198</v>
      </c>
      <c r="F150" s="220" t="s">
        <v>199</v>
      </c>
      <c r="G150" s="221" t="s">
        <v>200</v>
      </c>
      <c r="H150" s="222">
        <v>386.23899999999998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43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137</v>
      </c>
      <c r="AT150" s="230" t="s">
        <v>133</v>
      </c>
      <c r="AU150" s="230" t="s">
        <v>88</v>
      </c>
      <c r="AY150" s="16" t="s">
        <v>131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86</v>
      </c>
      <c r="BK150" s="231">
        <f>ROUND(I150*H150,2)</f>
        <v>0</v>
      </c>
      <c r="BL150" s="16" t="s">
        <v>137</v>
      </c>
      <c r="BM150" s="230" t="s">
        <v>201</v>
      </c>
    </row>
    <row r="151" s="13" customFormat="1">
      <c r="A151" s="13"/>
      <c r="B151" s="232"/>
      <c r="C151" s="233"/>
      <c r="D151" s="234" t="s">
        <v>142</v>
      </c>
      <c r="E151" s="235" t="s">
        <v>1</v>
      </c>
      <c r="F151" s="236" t="s">
        <v>202</v>
      </c>
      <c r="G151" s="233"/>
      <c r="H151" s="237">
        <v>386.23899999999998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142</v>
      </c>
      <c r="AU151" s="243" t="s">
        <v>88</v>
      </c>
      <c r="AV151" s="13" t="s">
        <v>88</v>
      </c>
      <c r="AW151" s="13" t="s">
        <v>32</v>
      </c>
      <c r="AX151" s="13" t="s">
        <v>86</v>
      </c>
      <c r="AY151" s="243" t="s">
        <v>131</v>
      </c>
    </row>
    <row r="152" s="2" customFormat="1" ht="44.25" customHeight="1">
      <c r="A152" s="37"/>
      <c r="B152" s="38"/>
      <c r="C152" s="218" t="s">
        <v>203</v>
      </c>
      <c r="D152" s="218" t="s">
        <v>133</v>
      </c>
      <c r="E152" s="219" t="s">
        <v>204</v>
      </c>
      <c r="F152" s="220" t="s">
        <v>205</v>
      </c>
      <c r="G152" s="221" t="s">
        <v>200</v>
      </c>
      <c r="H152" s="222">
        <v>79.560000000000002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137</v>
      </c>
      <c r="AT152" s="230" t="s">
        <v>133</v>
      </c>
      <c r="AU152" s="230" t="s">
        <v>88</v>
      </c>
      <c r="AY152" s="16" t="s">
        <v>131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86</v>
      </c>
      <c r="BK152" s="231">
        <f>ROUND(I152*H152,2)</f>
        <v>0</v>
      </c>
      <c r="BL152" s="16" t="s">
        <v>137</v>
      </c>
      <c r="BM152" s="230" t="s">
        <v>206</v>
      </c>
    </row>
    <row r="153" s="13" customFormat="1">
      <c r="A153" s="13"/>
      <c r="B153" s="232"/>
      <c r="C153" s="233"/>
      <c r="D153" s="234" t="s">
        <v>142</v>
      </c>
      <c r="E153" s="235" t="s">
        <v>1</v>
      </c>
      <c r="F153" s="236" t="s">
        <v>207</v>
      </c>
      <c r="G153" s="233"/>
      <c r="H153" s="237">
        <v>79.560000000000002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142</v>
      </c>
      <c r="AU153" s="243" t="s">
        <v>88</v>
      </c>
      <c r="AV153" s="13" t="s">
        <v>88</v>
      </c>
      <c r="AW153" s="13" t="s">
        <v>32</v>
      </c>
      <c r="AX153" s="13" t="s">
        <v>86</v>
      </c>
      <c r="AY153" s="243" t="s">
        <v>131</v>
      </c>
    </row>
    <row r="154" s="2" customFormat="1" ht="16.5" customHeight="1">
      <c r="A154" s="37"/>
      <c r="B154" s="38"/>
      <c r="C154" s="218" t="s">
        <v>208</v>
      </c>
      <c r="D154" s="218" t="s">
        <v>133</v>
      </c>
      <c r="E154" s="219" t="s">
        <v>209</v>
      </c>
      <c r="F154" s="220" t="s">
        <v>210</v>
      </c>
      <c r="G154" s="221" t="s">
        <v>154</v>
      </c>
      <c r="H154" s="222">
        <v>214.577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137</v>
      </c>
      <c r="AT154" s="230" t="s">
        <v>133</v>
      </c>
      <c r="AU154" s="230" t="s">
        <v>88</v>
      </c>
      <c r="AY154" s="16" t="s">
        <v>131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86</v>
      </c>
      <c r="BK154" s="231">
        <f>ROUND(I154*H154,2)</f>
        <v>0</v>
      </c>
      <c r="BL154" s="16" t="s">
        <v>137</v>
      </c>
      <c r="BM154" s="230" t="s">
        <v>211</v>
      </c>
    </row>
    <row r="155" s="2" customFormat="1" ht="24.15" customHeight="1">
      <c r="A155" s="37"/>
      <c r="B155" s="38"/>
      <c r="C155" s="218" t="s">
        <v>212</v>
      </c>
      <c r="D155" s="218" t="s">
        <v>133</v>
      </c>
      <c r="E155" s="219" t="s">
        <v>213</v>
      </c>
      <c r="F155" s="220" t="s">
        <v>214</v>
      </c>
      <c r="G155" s="221" t="s">
        <v>154</v>
      </c>
      <c r="H155" s="222">
        <v>44.200000000000003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43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137</v>
      </c>
      <c r="AT155" s="230" t="s">
        <v>133</v>
      </c>
      <c r="AU155" s="230" t="s">
        <v>88</v>
      </c>
      <c r="AY155" s="16" t="s">
        <v>131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86</v>
      </c>
      <c r="BK155" s="231">
        <f>ROUND(I155*H155,2)</f>
        <v>0</v>
      </c>
      <c r="BL155" s="16" t="s">
        <v>137</v>
      </c>
      <c r="BM155" s="230" t="s">
        <v>215</v>
      </c>
    </row>
    <row r="156" s="2" customFormat="1" ht="33" customHeight="1">
      <c r="A156" s="37"/>
      <c r="B156" s="38"/>
      <c r="C156" s="218" t="s">
        <v>216</v>
      </c>
      <c r="D156" s="218" t="s">
        <v>133</v>
      </c>
      <c r="E156" s="219" t="s">
        <v>217</v>
      </c>
      <c r="F156" s="220" t="s">
        <v>218</v>
      </c>
      <c r="G156" s="221" t="s">
        <v>154</v>
      </c>
      <c r="H156" s="222">
        <v>55.423999999999999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43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137</v>
      </c>
      <c r="AT156" s="230" t="s">
        <v>133</v>
      </c>
      <c r="AU156" s="230" t="s">
        <v>88</v>
      </c>
      <c r="AY156" s="16" t="s">
        <v>131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86</v>
      </c>
      <c r="BK156" s="231">
        <f>ROUND(I156*H156,2)</f>
        <v>0</v>
      </c>
      <c r="BL156" s="16" t="s">
        <v>137</v>
      </c>
      <c r="BM156" s="230" t="s">
        <v>219</v>
      </c>
    </row>
    <row r="157" s="13" customFormat="1">
      <c r="A157" s="13"/>
      <c r="B157" s="232"/>
      <c r="C157" s="233"/>
      <c r="D157" s="234" t="s">
        <v>142</v>
      </c>
      <c r="E157" s="235" t="s">
        <v>1</v>
      </c>
      <c r="F157" s="236" t="s">
        <v>220</v>
      </c>
      <c r="G157" s="233"/>
      <c r="H157" s="237">
        <v>55.423999999999999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142</v>
      </c>
      <c r="AU157" s="243" t="s">
        <v>88</v>
      </c>
      <c r="AV157" s="13" t="s">
        <v>88</v>
      </c>
      <c r="AW157" s="13" t="s">
        <v>32</v>
      </c>
      <c r="AX157" s="13" t="s">
        <v>86</v>
      </c>
      <c r="AY157" s="243" t="s">
        <v>131</v>
      </c>
    </row>
    <row r="158" s="2" customFormat="1" ht="16.5" customHeight="1">
      <c r="A158" s="37"/>
      <c r="B158" s="38"/>
      <c r="C158" s="244" t="s">
        <v>221</v>
      </c>
      <c r="D158" s="244" t="s">
        <v>222</v>
      </c>
      <c r="E158" s="245" t="s">
        <v>223</v>
      </c>
      <c r="F158" s="246" t="s">
        <v>224</v>
      </c>
      <c r="G158" s="247" t="s">
        <v>200</v>
      </c>
      <c r="H158" s="248">
        <v>110.848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43</v>
      </c>
      <c r="O158" s="90"/>
      <c r="P158" s="228">
        <f>O158*H158</f>
        <v>0</v>
      </c>
      <c r="Q158" s="228">
        <v>1</v>
      </c>
      <c r="R158" s="228">
        <f>Q158*H158</f>
        <v>110.848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166</v>
      </c>
      <c r="AT158" s="230" t="s">
        <v>222</v>
      </c>
      <c r="AU158" s="230" t="s">
        <v>88</v>
      </c>
      <c r="AY158" s="16" t="s">
        <v>131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137</v>
      </c>
      <c r="BM158" s="230" t="s">
        <v>225</v>
      </c>
    </row>
    <row r="159" s="13" customFormat="1">
      <c r="A159" s="13"/>
      <c r="B159" s="232"/>
      <c r="C159" s="233"/>
      <c r="D159" s="234" t="s">
        <v>142</v>
      </c>
      <c r="E159" s="235" t="s">
        <v>1</v>
      </c>
      <c r="F159" s="236" t="s">
        <v>226</v>
      </c>
      <c r="G159" s="233"/>
      <c r="H159" s="237">
        <v>110.848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142</v>
      </c>
      <c r="AU159" s="243" t="s">
        <v>88</v>
      </c>
      <c r="AV159" s="13" t="s">
        <v>88</v>
      </c>
      <c r="AW159" s="13" t="s">
        <v>32</v>
      </c>
      <c r="AX159" s="13" t="s">
        <v>86</v>
      </c>
      <c r="AY159" s="243" t="s">
        <v>131</v>
      </c>
    </row>
    <row r="160" s="2" customFormat="1" ht="24.15" customHeight="1">
      <c r="A160" s="37"/>
      <c r="B160" s="38"/>
      <c r="C160" s="218" t="s">
        <v>7</v>
      </c>
      <c r="D160" s="218" t="s">
        <v>133</v>
      </c>
      <c r="E160" s="219" t="s">
        <v>227</v>
      </c>
      <c r="F160" s="220" t="s">
        <v>228</v>
      </c>
      <c r="G160" s="221" t="s">
        <v>154</v>
      </c>
      <c r="H160" s="222">
        <v>22.192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43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137</v>
      </c>
      <c r="AT160" s="230" t="s">
        <v>133</v>
      </c>
      <c r="AU160" s="230" t="s">
        <v>88</v>
      </c>
      <c r="AY160" s="16" t="s">
        <v>131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86</v>
      </c>
      <c r="BK160" s="231">
        <f>ROUND(I160*H160,2)</f>
        <v>0</v>
      </c>
      <c r="BL160" s="16" t="s">
        <v>137</v>
      </c>
      <c r="BM160" s="230" t="s">
        <v>229</v>
      </c>
    </row>
    <row r="161" s="13" customFormat="1">
      <c r="A161" s="13"/>
      <c r="B161" s="232"/>
      <c r="C161" s="233"/>
      <c r="D161" s="234" t="s">
        <v>142</v>
      </c>
      <c r="E161" s="235" t="s">
        <v>1</v>
      </c>
      <c r="F161" s="236" t="s">
        <v>230</v>
      </c>
      <c r="G161" s="233"/>
      <c r="H161" s="237">
        <v>22.192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142</v>
      </c>
      <c r="AU161" s="243" t="s">
        <v>88</v>
      </c>
      <c r="AV161" s="13" t="s">
        <v>88</v>
      </c>
      <c r="AW161" s="13" t="s">
        <v>32</v>
      </c>
      <c r="AX161" s="13" t="s">
        <v>86</v>
      </c>
      <c r="AY161" s="243" t="s">
        <v>131</v>
      </c>
    </row>
    <row r="162" s="2" customFormat="1" ht="16.5" customHeight="1">
      <c r="A162" s="37"/>
      <c r="B162" s="38"/>
      <c r="C162" s="244" t="s">
        <v>231</v>
      </c>
      <c r="D162" s="244" t="s">
        <v>222</v>
      </c>
      <c r="E162" s="245" t="s">
        <v>232</v>
      </c>
      <c r="F162" s="246" t="s">
        <v>233</v>
      </c>
      <c r="G162" s="247" t="s">
        <v>200</v>
      </c>
      <c r="H162" s="248">
        <v>44.384</v>
      </c>
      <c r="I162" s="249"/>
      <c r="J162" s="250">
        <f>ROUND(I162*H162,2)</f>
        <v>0</v>
      </c>
      <c r="K162" s="251"/>
      <c r="L162" s="252"/>
      <c r="M162" s="253" t="s">
        <v>1</v>
      </c>
      <c r="N162" s="254" t="s">
        <v>43</v>
      </c>
      <c r="O162" s="90"/>
      <c r="P162" s="228">
        <f>O162*H162</f>
        <v>0</v>
      </c>
      <c r="Q162" s="228">
        <v>1</v>
      </c>
      <c r="R162" s="228">
        <f>Q162*H162</f>
        <v>44.384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166</v>
      </c>
      <c r="AT162" s="230" t="s">
        <v>222</v>
      </c>
      <c r="AU162" s="230" t="s">
        <v>88</v>
      </c>
      <c r="AY162" s="16" t="s">
        <v>131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137</v>
      </c>
      <c r="BM162" s="230" t="s">
        <v>234</v>
      </c>
    </row>
    <row r="163" s="13" customFormat="1">
      <c r="A163" s="13"/>
      <c r="B163" s="232"/>
      <c r="C163" s="233"/>
      <c r="D163" s="234" t="s">
        <v>142</v>
      </c>
      <c r="E163" s="235" t="s">
        <v>1</v>
      </c>
      <c r="F163" s="236" t="s">
        <v>235</v>
      </c>
      <c r="G163" s="233"/>
      <c r="H163" s="237">
        <v>44.384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142</v>
      </c>
      <c r="AU163" s="243" t="s">
        <v>88</v>
      </c>
      <c r="AV163" s="13" t="s">
        <v>88</v>
      </c>
      <c r="AW163" s="13" t="s">
        <v>32</v>
      </c>
      <c r="AX163" s="13" t="s">
        <v>86</v>
      </c>
      <c r="AY163" s="243" t="s">
        <v>131</v>
      </c>
    </row>
    <row r="164" s="2" customFormat="1" ht="24.15" customHeight="1">
      <c r="A164" s="37"/>
      <c r="B164" s="38"/>
      <c r="C164" s="218" t="s">
        <v>236</v>
      </c>
      <c r="D164" s="218" t="s">
        <v>133</v>
      </c>
      <c r="E164" s="219" t="s">
        <v>237</v>
      </c>
      <c r="F164" s="220" t="s">
        <v>238</v>
      </c>
      <c r="G164" s="221" t="s">
        <v>136</v>
      </c>
      <c r="H164" s="222">
        <v>226.02000000000001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43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137</v>
      </c>
      <c r="AT164" s="230" t="s">
        <v>133</v>
      </c>
      <c r="AU164" s="230" t="s">
        <v>88</v>
      </c>
      <c r="AY164" s="16" t="s">
        <v>131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86</v>
      </c>
      <c r="BK164" s="231">
        <f>ROUND(I164*H164,2)</f>
        <v>0</v>
      </c>
      <c r="BL164" s="16" t="s">
        <v>137</v>
      </c>
      <c r="BM164" s="230" t="s">
        <v>239</v>
      </c>
    </row>
    <row r="165" s="13" customFormat="1">
      <c r="A165" s="13"/>
      <c r="B165" s="232"/>
      <c r="C165" s="233"/>
      <c r="D165" s="234" t="s">
        <v>142</v>
      </c>
      <c r="E165" s="235" t="s">
        <v>1</v>
      </c>
      <c r="F165" s="236" t="s">
        <v>240</v>
      </c>
      <c r="G165" s="233"/>
      <c r="H165" s="237">
        <v>226.02000000000001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142</v>
      </c>
      <c r="AU165" s="243" t="s">
        <v>88</v>
      </c>
      <c r="AV165" s="13" t="s">
        <v>88</v>
      </c>
      <c r="AW165" s="13" t="s">
        <v>32</v>
      </c>
      <c r="AX165" s="13" t="s">
        <v>86</v>
      </c>
      <c r="AY165" s="243" t="s">
        <v>131</v>
      </c>
    </row>
    <row r="166" s="12" customFormat="1" ht="22.8" customHeight="1">
      <c r="A166" s="12"/>
      <c r="B166" s="202"/>
      <c r="C166" s="203"/>
      <c r="D166" s="204" t="s">
        <v>77</v>
      </c>
      <c r="E166" s="216" t="s">
        <v>88</v>
      </c>
      <c r="F166" s="216" t="s">
        <v>241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SUM(P167:P169)</f>
        <v>0</v>
      </c>
      <c r="Q166" s="210"/>
      <c r="R166" s="211">
        <f>SUM(R167:R169)</f>
        <v>5.5227427599999999</v>
      </c>
      <c r="S166" s="210"/>
      <c r="T166" s="212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86</v>
      </c>
      <c r="AT166" s="214" t="s">
        <v>77</v>
      </c>
      <c r="AU166" s="214" t="s">
        <v>86</v>
      </c>
      <c r="AY166" s="213" t="s">
        <v>131</v>
      </c>
      <c r="BK166" s="215">
        <f>SUM(BK167:BK169)</f>
        <v>0</v>
      </c>
    </row>
    <row r="167" s="2" customFormat="1" ht="24.15" customHeight="1">
      <c r="A167" s="37"/>
      <c r="B167" s="38"/>
      <c r="C167" s="218" t="s">
        <v>242</v>
      </c>
      <c r="D167" s="218" t="s">
        <v>133</v>
      </c>
      <c r="E167" s="219" t="s">
        <v>243</v>
      </c>
      <c r="F167" s="220" t="s">
        <v>244</v>
      </c>
      <c r="G167" s="221" t="s">
        <v>154</v>
      </c>
      <c r="H167" s="222">
        <v>1.238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43</v>
      </c>
      <c r="O167" s="90"/>
      <c r="P167" s="228">
        <f>O167*H167</f>
        <v>0</v>
      </c>
      <c r="Q167" s="228">
        <v>2.1600000000000001</v>
      </c>
      <c r="R167" s="228">
        <f>Q167*H167</f>
        <v>2.67408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137</v>
      </c>
      <c r="AT167" s="230" t="s">
        <v>133</v>
      </c>
      <c r="AU167" s="230" t="s">
        <v>88</v>
      </c>
      <c r="AY167" s="16" t="s">
        <v>131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86</v>
      </c>
      <c r="BK167" s="231">
        <f>ROUND(I167*H167,2)</f>
        <v>0</v>
      </c>
      <c r="BL167" s="16" t="s">
        <v>137</v>
      </c>
      <c r="BM167" s="230" t="s">
        <v>245</v>
      </c>
    </row>
    <row r="168" s="2" customFormat="1" ht="24.15" customHeight="1">
      <c r="A168" s="37"/>
      <c r="B168" s="38"/>
      <c r="C168" s="218" t="s">
        <v>246</v>
      </c>
      <c r="D168" s="218" t="s">
        <v>133</v>
      </c>
      <c r="E168" s="219" t="s">
        <v>247</v>
      </c>
      <c r="F168" s="220" t="s">
        <v>248</v>
      </c>
      <c r="G168" s="221" t="s">
        <v>154</v>
      </c>
      <c r="H168" s="222">
        <v>1.238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43</v>
      </c>
      <c r="O168" s="90"/>
      <c r="P168" s="228">
        <f>O168*H168</f>
        <v>0</v>
      </c>
      <c r="Q168" s="228">
        <v>2.3010199999999998</v>
      </c>
      <c r="R168" s="228">
        <f>Q168*H168</f>
        <v>2.8486627599999998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137</v>
      </c>
      <c r="AT168" s="230" t="s">
        <v>133</v>
      </c>
      <c r="AU168" s="230" t="s">
        <v>88</v>
      </c>
      <c r="AY168" s="16" t="s">
        <v>131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86</v>
      </c>
      <c r="BK168" s="231">
        <f>ROUND(I168*H168,2)</f>
        <v>0</v>
      </c>
      <c r="BL168" s="16" t="s">
        <v>137</v>
      </c>
      <c r="BM168" s="230" t="s">
        <v>249</v>
      </c>
    </row>
    <row r="169" s="13" customFormat="1">
      <c r="A169" s="13"/>
      <c r="B169" s="232"/>
      <c r="C169" s="233"/>
      <c r="D169" s="234" t="s">
        <v>142</v>
      </c>
      <c r="E169" s="235" t="s">
        <v>1</v>
      </c>
      <c r="F169" s="236" t="s">
        <v>250</v>
      </c>
      <c r="G169" s="233"/>
      <c r="H169" s="237">
        <v>1.238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142</v>
      </c>
      <c r="AU169" s="243" t="s">
        <v>88</v>
      </c>
      <c r="AV169" s="13" t="s">
        <v>88</v>
      </c>
      <c r="AW169" s="13" t="s">
        <v>32</v>
      </c>
      <c r="AX169" s="13" t="s">
        <v>86</v>
      </c>
      <c r="AY169" s="243" t="s">
        <v>131</v>
      </c>
    </row>
    <row r="170" s="12" customFormat="1" ht="22.8" customHeight="1">
      <c r="A170" s="12"/>
      <c r="B170" s="202"/>
      <c r="C170" s="203"/>
      <c r="D170" s="204" t="s">
        <v>77</v>
      </c>
      <c r="E170" s="216" t="s">
        <v>137</v>
      </c>
      <c r="F170" s="216" t="s">
        <v>251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SUM(P171:P173)</f>
        <v>0</v>
      </c>
      <c r="Q170" s="210"/>
      <c r="R170" s="211">
        <f>SUM(R171:R173)</f>
        <v>24.908530720000002</v>
      </c>
      <c r="S170" s="210"/>
      <c r="T170" s="212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86</v>
      </c>
      <c r="AT170" s="214" t="s">
        <v>77</v>
      </c>
      <c r="AU170" s="214" t="s">
        <v>86</v>
      </c>
      <c r="AY170" s="213" t="s">
        <v>131</v>
      </c>
      <c r="BK170" s="215">
        <f>SUM(BK171:BK173)</f>
        <v>0</v>
      </c>
    </row>
    <row r="171" s="2" customFormat="1" ht="16.5" customHeight="1">
      <c r="A171" s="37"/>
      <c r="B171" s="38"/>
      <c r="C171" s="218" t="s">
        <v>252</v>
      </c>
      <c r="D171" s="218" t="s">
        <v>133</v>
      </c>
      <c r="E171" s="219" t="s">
        <v>253</v>
      </c>
      <c r="F171" s="220" t="s">
        <v>254</v>
      </c>
      <c r="G171" s="221" t="s">
        <v>136</v>
      </c>
      <c r="H171" s="222">
        <v>79.609999999999999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43</v>
      </c>
      <c r="O171" s="90"/>
      <c r="P171" s="228">
        <f>O171*H171</f>
        <v>0</v>
      </c>
      <c r="Q171" s="228">
        <v>0.2004</v>
      </c>
      <c r="R171" s="228">
        <f>Q171*H171</f>
        <v>15.953844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137</v>
      </c>
      <c r="AT171" s="230" t="s">
        <v>133</v>
      </c>
      <c r="AU171" s="230" t="s">
        <v>88</v>
      </c>
      <c r="AY171" s="16" t="s">
        <v>131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86</v>
      </c>
      <c r="BK171" s="231">
        <f>ROUND(I171*H171,2)</f>
        <v>0</v>
      </c>
      <c r="BL171" s="16" t="s">
        <v>137</v>
      </c>
      <c r="BM171" s="230" t="s">
        <v>255</v>
      </c>
    </row>
    <row r="172" s="2" customFormat="1" ht="24.15" customHeight="1">
      <c r="A172" s="37"/>
      <c r="B172" s="38"/>
      <c r="C172" s="218" t="s">
        <v>256</v>
      </c>
      <c r="D172" s="218" t="s">
        <v>133</v>
      </c>
      <c r="E172" s="219" t="s">
        <v>257</v>
      </c>
      <c r="F172" s="220" t="s">
        <v>258</v>
      </c>
      <c r="G172" s="221" t="s">
        <v>154</v>
      </c>
      <c r="H172" s="222">
        <v>4.7359999999999998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1.8907700000000001</v>
      </c>
      <c r="R172" s="228">
        <f>Q172*H172</f>
        <v>8.9546867199999998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137</v>
      </c>
      <c r="AT172" s="230" t="s">
        <v>133</v>
      </c>
      <c r="AU172" s="230" t="s">
        <v>88</v>
      </c>
      <c r="AY172" s="16" t="s">
        <v>131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86</v>
      </c>
      <c r="BK172" s="231">
        <f>ROUND(I172*H172,2)</f>
        <v>0</v>
      </c>
      <c r="BL172" s="16" t="s">
        <v>137</v>
      </c>
      <c r="BM172" s="230" t="s">
        <v>259</v>
      </c>
    </row>
    <row r="173" s="13" customFormat="1">
      <c r="A173" s="13"/>
      <c r="B173" s="232"/>
      <c r="C173" s="233"/>
      <c r="D173" s="234" t="s">
        <v>142</v>
      </c>
      <c r="E173" s="235" t="s">
        <v>1</v>
      </c>
      <c r="F173" s="236" t="s">
        <v>260</v>
      </c>
      <c r="G173" s="233"/>
      <c r="H173" s="237">
        <v>4.7359999999999998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142</v>
      </c>
      <c r="AU173" s="243" t="s">
        <v>88</v>
      </c>
      <c r="AV173" s="13" t="s">
        <v>88</v>
      </c>
      <c r="AW173" s="13" t="s">
        <v>32</v>
      </c>
      <c r="AX173" s="13" t="s">
        <v>86</v>
      </c>
      <c r="AY173" s="243" t="s">
        <v>131</v>
      </c>
    </row>
    <row r="174" s="12" customFormat="1" ht="22.8" customHeight="1">
      <c r="A174" s="12"/>
      <c r="B174" s="202"/>
      <c r="C174" s="203"/>
      <c r="D174" s="204" t="s">
        <v>77</v>
      </c>
      <c r="E174" s="216" t="s">
        <v>151</v>
      </c>
      <c r="F174" s="216" t="s">
        <v>261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SUM(P175:P214)</f>
        <v>0</v>
      </c>
      <c r="Q174" s="210"/>
      <c r="R174" s="211">
        <f>SUM(R175:R214)</f>
        <v>384.40436279999994</v>
      </c>
      <c r="S174" s="210"/>
      <c r="T174" s="212">
        <f>SUM(T175:T214)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86</v>
      </c>
      <c r="AT174" s="214" t="s">
        <v>77</v>
      </c>
      <c r="AU174" s="214" t="s">
        <v>86</v>
      </c>
      <c r="AY174" s="213" t="s">
        <v>131</v>
      </c>
      <c r="BK174" s="215">
        <f>SUM(BK175:BK214)</f>
        <v>0</v>
      </c>
    </row>
    <row r="175" s="2" customFormat="1" ht="33" customHeight="1">
      <c r="A175" s="37"/>
      <c r="B175" s="38"/>
      <c r="C175" s="218" t="s">
        <v>262</v>
      </c>
      <c r="D175" s="218" t="s">
        <v>133</v>
      </c>
      <c r="E175" s="219" t="s">
        <v>263</v>
      </c>
      <c r="F175" s="220" t="s">
        <v>264</v>
      </c>
      <c r="G175" s="221" t="s">
        <v>136</v>
      </c>
      <c r="H175" s="222">
        <v>600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43</v>
      </c>
      <c r="O175" s="90"/>
      <c r="P175" s="228">
        <f>O175*H175</f>
        <v>0</v>
      </c>
      <c r="Q175" s="228">
        <v>0.23000000000000001</v>
      </c>
      <c r="R175" s="228">
        <f>Q175*H175</f>
        <v>138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137</v>
      </c>
      <c r="AT175" s="230" t="s">
        <v>133</v>
      </c>
      <c r="AU175" s="230" t="s">
        <v>88</v>
      </c>
      <c r="AY175" s="16" t="s">
        <v>131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86</v>
      </c>
      <c r="BK175" s="231">
        <f>ROUND(I175*H175,2)</f>
        <v>0</v>
      </c>
      <c r="BL175" s="16" t="s">
        <v>137</v>
      </c>
      <c r="BM175" s="230" t="s">
        <v>265</v>
      </c>
    </row>
    <row r="176" s="2" customFormat="1" ht="24.15" customHeight="1">
      <c r="A176" s="37"/>
      <c r="B176" s="38"/>
      <c r="C176" s="218" t="s">
        <v>266</v>
      </c>
      <c r="D176" s="218" t="s">
        <v>133</v>
      </c>
      <c r="E176" s="219" t="s">
        <v>267</v>
      </c>
      <c r="F176" s="220" t="s">
        <v>268</v>
      </c>
      <c r="G176" s="221" t="s">
        <v>154</v>
      </c>
      <c r="H176" s="222">
        <v>73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43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137</v>
      </c>
      <c r="AT176" s="230" t="s">
        <v>133</v>
      </c>
      <c r="AU176" s="230" t="s">
        <v>88</v>
      </c>
      <c r="AY176" s="16" t="s">
        <v>131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86</v>
      </c>
      <c r="BK176" s="231">
        <f>ROUND(I176*H176,2)</f>
        <v>0</v>
      </c>
      <c r="BL176" s="16" t="s">
        <v>137</v>
      </c>
      <c r="BM176" s="230" t="s">
        <v>269</v>
      </c>
    </row>
    <row r="177" s="2" customFormat="1">
      <c r="A177" s="37"/>
      <c r="B177" s="38"/>
      <c r="C177" s="39"/>
      <c r="D177" s="234" t="s">
        <v>270</v>
      </c>
      <c r="E177" s="39"/>
      <c r="F177" s="255" t="s">
        <v>271</v>
      </c>
      <c r="G177" s="39"/>
      <c r="H177" s="39"/>
      <c r="I177" s="256"/>
      <c r="J177" s="39"/>
      <c r="K177" s="39"/>
      <c r="L177" s="43"/>
      <c r="M177" s="257"/>
      <c r="N177" s="258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270</v>
      </c>
      <c r="AU177" s="16" t="s">
        <v>88</v>
      </c>
    </row>
    <row r="178" s="2" customFormat="1" ht="16.5" customHeight="1">
      <c r="A178" s="37"/>
      <c r="B178" s="38"/>
      <c r="C178" s="218" t="s">
        <v>272</v>
      </c>
      <c r="D178" s="218" t="s">
        <v>133</v>
      </c>
      <c r="E178" s="219" t="s">
        <v>273</v>
      </c>
      <c r="F178" s="220" t="s">
        <v>274</v>
      </c>
      <c r="G178" s="221" t="s">
        <v>136</v>
      </c>
      <c r="H178" s="222">
        <v>12.310000000000001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43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137</v>
      </c>
      <c r="AT178" s="230" t="s">
        <v>133</v>
      </c>
      <c r="AU178" s="230" t="s">
        <v>88</v>
      </c>
      <c r="AY178" s="16" t="s">
        <v>131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86</v>
      </c>
      <c r="BK178" s="231">
        <f>ROUND(I178*H178,2)</f>
        <v>0</v>
      </c>
      <c r="BL178" s="16" t="s">
        <v>137</v>
      </c>
      <c r="BM178" s="230" t="s">
        <v>275</v>
      </c>
    </row>
    <row r="179" s="2" customFormat="1" ht="16.5" customHeight="1">
      <c r="A179" s="37"/>
      <c r="B179" s="38"/>
      <c r="C179" s="218" t="s">
        <v>276</v>
      </c>
      <c r="D179" s="218" t="s">
        <v>133</v>
      </c>
      <c r="E179" s="219" t="s">
        <v>277</v>
      </c>
      <c r="F179" s="220" t="s">
        <v>278</v>
      </c>
      <c r="G179" s="221" t="s">
        <v>136</v>
      </c>
      <c r="H179" s="222">
        <v>146.41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43</v>
      </c>
      <c r="O179" s="90"/>
      <c r="P179" s="228">
        <f>O179*H179</f>
        <v>0</v>
      </c>
      <c r="Q179" s="228">
        <v>0.46000000000000002</v>
      </c>
      <c r="R179" s="228">
        <f>Q179*H179</f>
        <v>67.348600000000005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137</v>
      </c>
      <c r="AT179" s="230" t="s">
        <v>133</v>
      </c>
      <c r="AU179" s="230" t="s">
        <v>88</v>
      </c>
      <c r="AY179" s="16" t="s">
        <v>131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86</v>
      </c>
      <c r="BK179" s="231">
        <f>ROUND(I179*H179,2)</f>
        <v>0</v>
      </c>
      <c r="BL179" s="16" t="s">
        <v>137</v>
      </c>
      <c r="BM179" s="230" t="s">
        <v>279</v>
      </c>
    </row>
    <row r="180" s="2" customFormat="1" ht="24.15" customHeight="1">
      <c r="A180" s="37"/>
      <c r="B180" s="38"/>
      <c r="C180" s="218" t="s">
        <v>280</v>
      </c>
      <c r="D180" s="218" t="s">
        <v>133</v>
      </c>
      <c r="E180" s="219" t="s">
        <v>281</v>
      </c>
      <c r="F180" s="220" t="s">
        <v>282</v>
      </c>
      <c r="G180" s="221" t="s">
        <v>136</v>
      </c>
      <c r="H180" s="222">
        <v>146.41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43</v>
      </c>
      <c r="O180" s="90"/>
      <c r="P180" s="228">
        <f>O180*H180</f>
        <v>0</v>
      </c>
      <c r="Q180" s="228">
        <v>0.57499999999999996</v>
      </c>
      <c r="R180" s="228">
        <f>Q180*H180</f>
        <v>84.185749999999985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137</v>
      </c>
      <c r="AT180" s="230" t="s">
        <v>133</v>
      </c>
      <c r="AU180" s="230" t="s">
        <v>88</v>
      </c>
      <c r="AY180" s="16" t="s">
        <v>131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86</v>
      </c>
      <c r="BK180" s="231">
        <f>ROUND(I180*H180,2)</f>
        <v>0</v>
      </c>
      <c r="BL180" s="16" t="s">
        <v>137</v>
      </c>
      <c r="BM180" s="230" t="s">
        <v>283</v>
      </c>
    </row>
    <row r="181" s="2" customFormat="1" ht="24.15" customHeight="1">
      <c r="A181" s="37"/>
      <c r="B181" s="38"/>
      <c r="C181" s="218" t="s">
        <v>284</v>
      </c>
      <c r="D181" s="218" t="s">
        <v>133</v>
      </c>
      <c r="E181" s="219" t="s">
        <v>285</v>
      </c>
      <c r="F181" s="220" t="s">
        <v>282</v>
      </c>
      <c r="G181" s="221" t="s">
        <v>136</v>
      </c>
      <c r="H181" s="222">
        <v>79.609999999999999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43</v>
      </c>
      <c r="O181" s="90"/>
      <c r="P181" s="228">
        <f>O181*H181</f>
        <v>0</v>
      </c>
      <c r="Q181" s="228">
        <v>0.57499999999999996</v>
      </c>
      <c r="R181" s="228">
        <f>Q181*H181</f>
        <v>45.775749999999995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137</v>
      </c>
      <c r="AT181" s="230" t="s">
        <v>133</v>
      </c>
      <c r="AU181" s="230" t="s">
        <v>88</v>
      </c>
      <c r="AY181" s="16" t="s">
        <v>131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86</v>
      </c>
      <c r="BK181" s="231">
        <f>ROUND(I181*H181,2)</f>
        <v>0</v>
      </c>
      <c r="BL181" s="16" t="s">
        <v>137</v>
      </c>
      <c r="BM181" s="230" t="s">
        <v>286</v>
      </c>
    </row>
    <row r="182" s="2" customFormat="1" ht="24.15" customHeight="1">
      <c r="A182" s="37"/>
      <c r="B182" s="38"/>
      <c r="C182" s="218" t="s">
        <v>287</v>
      </c>
      <c r="D182" s="218" t="s">
        <v>133</v>
      </c>
      <c r="E182" s="219" t="s">
        <v>288</v>
      </c>
      <c r="F182" s="220" t="s">
        <v>289</v>
      </c>
      <c r="G182" s="221" t="s">
        <v>136</v>
      </c>
      <c r="H182" s="222">
        <v>3000.5700000000002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43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137</v>
      </c>
      <c r="AT182" s="230" t="s">
        <v>133</v>
      </c>
      <c r="AU182" s="230" t="s">
        <v>88</v>
      </c>
      <c r="AY182" s="16" t="s">
        <v>131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86</v>
      </c>
      <c r="BK182" s="231">
        <f>ROUND(I182*H182,2)</f>
        <v>0</v>
      </c>
      <c r="BL182" s="16" t="s">
        <v>137</v>
      </c>
      <c r="BM182" s="230" t="s">
        <v>290</v>
      </c>
    </row>
    <row r="183" s="2" customFormat="1" ht="24.15" customHeight="1">
      <c r="A183" s="37"/>
      <c r="B183" s="38"/>
      <c r="C183" s="218" t="s">
        <v>291</v>
      </c>
      <c r="D183" s="218" t="s">
        <v>133</v>
      </c>
      <c r="E183" s="219" t="s">
        <v>292</v>
      </c>
      <c r="F183" s="220" t="s">
        <v>289</v>
      </c>
      <c r="G183" s="221" t="s">
        <v>136</v>
      </c>
      <c r="H183" s="222">
        <v>146.41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43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137</v>
      </c>
      <c r="AT183" s="230" t="s">
        <v>133</v>
      </c>
      <c r="AU183" s="230" t="s">
        <v>88</v>
      </c>
      <c r="AY183" s="16" t="s">
        <v>131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86</v>
      </c>
      <c r="BK183" s="231">
        <f>ROUND(I183*H183,2)</f>
        <v>0</v>
      </c>
      <c r="BL183" s="16" t="s">
        <v>137</v>
      </c>
      <c r="BM183" s="230" t="s">
        <v>293</v>
      </c>
    </row>
    <row r="184" s="2" customFormat="1" ht="24.15" customHeight="1">
      <c r="A184" s="37"/>
      <c r="B184" s="38"/>
      <c r="C184" s="218" t="s">
        <v>294</v>
      </c>
      <c r="D184" s="218" t="s">
        <v>133</v>
      </c>
      <c r="E184" s="219" t="s">
        <v>295</v>
      </c>
      <c r="F184" s="220" t="s">
        <v>296</v>
      </c>
      <c r="G184" s="221" t="s">
        <v>136</v>
      </c>
      <c r="H184" s="222">
        <v>146.41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43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137</v>
      </c>
      <c r="AT184" s="230" t="s">
        <v>133</v>
      </c>
      <c r="AU184" s="230" t="s">
        <v>88</v>
      </c>
      <c r="AY184" s="16" t="s">
        <v>131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86</v>
      </c>
      <c r="BK184" s="231">
        <f>ROUND(I184*H184,2)</f>
        <v>0</v>
      </c>
      <c r="BL184" s="16" t="s">
        <v>137</v>
      </c>
      <c r="BM184" s="230" t="s">
        <v>297</v>
      </c>
    </row>
    <row r="185" s="2" customFormat="1">
      <c r="A185" s="37"/>
      <c r="B185" s="38"/>
      <c r="C185" s="39"/>
      <c r="D185" s="234" t="s">
        <v>270</v>
      </c>
      <c r="E185" s="39"/>
      <c r="F185" s="255" t="s">
        <v>298</v>
      </c>
      <c r="G185" s="39"/>
      <c r="H185" s="39"/>
      <c r="I185" s="256"/>
      <c r="J185" s="39"/>
      <c r="K185" s="39"/>
      <c r="L185" s="43"/>
      <c r="M185" s="257"/>
      <c r="N185" s="258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270</v>
      </c>
      <c r="AU185" s="16" t="s">
        <v>88</v>
      </c>
    </row>
    <row r="186" s="2" customFormat="1" ht="24.15" customHeight="1">
      <c r="A186" s="37"/>
      <c r="B186" s="38"/>
      <c r="C186" s="218" t="s">
        <v>299</v>
      </c>
      <c r="D186" s="218" t="s">
        <v>133</v>
      </c>
      <c r="E186" s="219" t="s">
        <v>300</v>
      </c>
      <c r="F186" s="220" t="s">
        <v>301</v>
      </c>
      <c r="G186" s="221" t="s">
        <v>136</v>
      </c>
      <c r="H186" s="222">
        <v>146.41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43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137</v>
      </c>
      <c r="AT186" s="230" t="s">
        <v>133</v>
      </c>
      <c r="AU186" s="230" t="s">
        <v>88</v>
      </c>
      <c r="AY186" s="16" t="s">
        <v>131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86</v>
      </c>
      <c r="BK186" s="231">
        <f>ROUND(I186*H186,2)</f>
        <v>0</v>
      </c>
      <c r="BL186" s="16" t="s">
        <v>137</v>
      </c>
      <c r="BM186" s="230" t="s">
        <v>302</v>
      </c>
    </row>
    <row r="187" s="2" customFormat="1">
      <c r="A187" s="37"/>
      <c r="B187" s="38"/>
      <c r="C187" s="39"/>
      <c r="D187" s="234" t="s">
        <v>270</v>
      </c>
      <c r="E187" s="39"/>
      <c r="F187" s="255" t="s">
        <v>303</v>
      </c>
      <c r="G187" s="39"/>
      <c r="H187" s="39"/>
      <c r="I187" s="256"/>
      <c r="J187" s="39"/>
      <c r="K187" s="39"/>
      <c r="L187" s="43"/>
      <c r="M187" s="257"/>
      <c r="N187" s="258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270</v>
      </c>
      <c r="AU187" s="16" t="s">
        <v>88</v>
      </c>
    </row>
    <row r="188" s="2" customFormat="1" ht="24.15" customHeight="1">
      <c r="A188" s="37"/>
      <c r="B188" s="38"/>
      <c r="C188" s="218" t="s">
        <v>304</v>
      </c>
      <c r="D188" s="218" t="s">
        <v>133</v>
      </c>
      <c r="E188" s="219" t="s">
        <v>305</v>
      </c>
      <c r="F188" s="220" t="s">
        <v>306</v>
      </c>
      <c r="G188" s="221" t="s">
        <v>136</v>
      </c>
      <c r="H188" s="222">
        <v>79.609999999999999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43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137</v>
      </c>
      <c r="AT188" s="230" t="s">
        <v>133</v>
      </c>
      <c r="AU188" s="230" t="s">
        <v>88</v>
      </c>
      <c r="AY188" s="16" t="s">
        <v>131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86</v>
      </c>
      <c r="BK188" s="231">
        <f>ROUND(I188*H188,2)</f>
        <v>0</v>
      </c>
      <c r="BL188" s="16" t="s">
        <v>137</v>
      </c>
      <c r="BM188" s="230" t="s">
        <v>307</v>
      </c>
    </row>
    <row r="189" s="2" customFormat="1">
      <c r="A189" s="37"/>
      <c r="B189" s="38"/>
      <c r="C189" s="39"/>
      <c r="D189" s="234" t="s">
        <v>270</v>
      </c>
      <c r="E189" s="39"/>
      <c r="F189" s="255" t="s">
        <v>298</v>
      </c>
      <c r="G189" s="39"/>
      <c r="H189" s="39"/>
      <c r="I189" s="256"/>
      <c r="J189" s="39"/>
      <c r="K189" s="39"/>
      <c r="L189" s="43"/>
      <c r="M189" s="257"/>
      <c r="N189" s="258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270</v>
      </c>
      <c r="AU189" s="16" t="s">
        <v>88</v>
      </c>
    </row>
    <row r="190" s="2" customFormat="1" ht="24.15" customHeight="1">
      <c r="A190" s="37"/>
      <c r="B190" s="38"/>
      <c r="C190" s="218" t="s">
        <v>308</v>
      </c>
      <c r="D190" s="218" t="s">
        <v>133</v>
      </c>
      <c r="E190" s="219" t="s">
        <v>309</v>
      </c>
      <c r="F190" s="220" t="s">
        <v>310</v>
      </c>
      <c r="G190" s="221" t="s">
        <v>136</v>
      </c>
      <c r="H190" s="222">
        <v>79.609999999999999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43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137</v>
      </c>
      <c r="AT190" s="230" t="s">
        <v>133</v>
      </c>
      <c r="AU190" s="230" t="s">
        <v>88</v>
      </c>
      <c r="AY190" s="16" t="s">
        <v>131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86</v>
      </c>
      <c r="BK190" s="231">
        <f>ROUND(I190*H190,2)</f>
        <v>0</v>
      </c>
      <c r="BL190" s="16" t="s">
        <v>137</v>
      </c>
      <c r="BM190" s="230" t="s">
        <v>311</v>
      </c>
    </row>
    <row r="191" s="2" customFormat="1">
      <c r="A191" s="37"/>
      <c r="B191" s="38"/>
      <c r="C191" s="39"/>
      <c r="D191" s="234" t="s">
        <v>270</v>
      </c>
      <c r="E191" s="39"/>
      <c r="F191" s="255" t="s">
        <v>303</v>
      </c>
      <c r="G191" s="39"/>
      <c r="H191" s="39"/>
      <c r="I191" s="256"/>
      <c r="J191" s="39"/>
      <c r="K191" s="39"/>
      <c r="L191" s="43"/>
      <c r="M191" s="257"/>
      <c r="N191" s="258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270</v>
      </c>
      <c r="AU191" s="16" t="s">
        <v>88</v>
      </c>
    </row>
    <row r="192" s="2" customFormat="1" ht="37.8" customHeight="1">
      <c r="A192" s="37"/>
      <c r="B192" s="38"/>
      <c r="C192" s="218" t="s">
        <v>312</v>
      </c>
      <c r="D192" s="218" t="s">
        <v>133</v>
      </c>
      <c r="E192" s="219" t="s">
        <v>313</v>
      </c>
      <c r="F192" s="220" t="s">
        <v>314</v>
      </c>
      <c r="G192" s="221" t="s">
        <v>136</v>
      </c>
      <c r="H192" s="222">
        <v>3226.5900000000001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43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137</v>
      </c>
      <c r="AT192" s="230" t="s">
        <v>133</v>
      </c>
      <c r="AU192" s="230" t="s">
        <v>88</v>
      </c>
      <c r="AY192" s="16" t="s">
        <v>131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86</v>
      </c>
      <c r="BK192" s="231">
        <f>ROUND(I192*H192,2)</f>
        <v>0</v>
      </c>
      <c r="BL192" s="16" t="s">
        <v>137</v>
      </c>
      <c r="BM192" s="230" t="s">
        <v>315</v>
      </c>
    </row>
    <row r="193" s="13" customFormat="1">
      <c r="A193" s="13"/>
      <c r="B193" s="232"/>
      <c r="C193" s="233"/>
      <c r="D193" s="234" t="s">
        <v>142</v>
      </c>
      <c r="E193" s="235" t="s">
        <v>1</v>
      </c>
      <c r="F193" s="236" t="s">
        <v>316</v>
      </c>
      <c r="G193" s="233"/>
      <c r="H193" s="237">
        <v>3000.5700000000002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142</v>
      </c>
      <c r="AU193" s="243" t="s">
        <v>88</v>
      </c>
      <c r="AV193" s="13" t="s">
        <v>88</v>
      </c>
      <c r="AW193" s="13" t="s">
        <v>32</v>
      </c>
      <c r="AX193" s="13" t="s">
        <v>78</v>
      </c>
      <c r="AY193" s="243" t="s">
        <v>131</v>
      </c>
    </row>
    <row r="194" s="13" customFormat="1">
      <c r="A194" s="13"/>
      <c r="B194" s="232"/>
      <c r="C194" s="233"/>
      <c r="D194" s="234" t="s">
        <v>142</v>
      </c>
      <c r="E194" s="235" t="s">
        <v>1</v>
      </c>
      <c r="F194" s="236" t="s">
        <v>317</v>
      </c>
      <c r="G194" s="233"/>
      <c r="H194" s="237">
        <v>146.41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142</v>
      </c>
      <c r="AU194" s="243" t="s">
        <v>88</v>
      </c>
      <c r="AV194" s="13" t="s">
        <v>88</v>
      </c>
      <c r="AW194" s="13" t="s">
        <v>32</v>
      </c>
      <c r="AX194" s="13" t="s">
        <v>78</v>
      </c>
      <c r="AY194" s="243" t="s">
        <v>131</v>
      </c>
    </row>
    <row r="195" s="13" customFormat="1">
      <c r="A195" s="13"/>
      <c r="B195" s="232"/>
      <c r="C195" s="233"/>
      <c r="D195" s="234" t="s">
        <v>142</v>
      </c>
      <c r="E195" s="235" t="s">
        <v>1</v>
      </c>
      <c r="F195" s="236" t="s">
        <v>318</v>
      </c>
      <c r="G195" s="233"/>
      <c r="H195" s="237">
        <v>79.609999999999999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142</v>
      </c>
      <c r="AU195" s="243" t="s">
        <v>88</v>
      </c>
      <c r="AV195" s="13" t="s">
        <v>88</v>
      </c>
      <c r="AW195" s="13" t="s">
        <v>32</v>
      </c>
      <c r="AX195" s="13" t="s">
        <v>78</v>
      </c>
      <c r="AY195" s="243" t="s">
        <v>131</v>
      </c>
    </row>
    <row r="196" s="14" customFormat="1">
      <c r="A196" s="14"/>
      <c r="B196" s="259"/>
      <c r="C196" s="260"/>
      <c r="D196" s="234" t="s">
        <v>142</v>
      </c>
      <c r="E196" s="261" t="s">
        <v>1</v>
      </c>
      <c r="F196" s="262" t="s">
        <v>319</v>
      </c>
      <c r="G196" s="260"/>
      <c r="H196" s="263">
        <v>3226.5900000000001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9" t="s">
        <v>142</v>
      </c>
      <c r="AU196" s="269" t="s">
        <v>88</v>
      </c>
      <c r="AV196" s="14" t="s">
        <v>137</v>
      </c>
      <c r="AW196" s="14" t="s">
        <v>32</v>
      </c>
      <c r="AX196" s="14" t="s">
        <v>86</v>
      </c>
      <c r="AY196" s="269" t="s">
        <v>131</v>
      </c>
    </row>
    <row r="197" s="2" customFormat="1" ht="37.8" customHeight="1">
      <c r="A197" s="37"/>
      <c r="B197" s="38"/>
      <c r="C197" s="218" t="s">
        <v>320</v>
      </c>
      <c r="D197" s="218" t="s">
        <v>133</v>
      </c>
      <c r="E197" s="219" t="s">
        <v>321</v>
      </c>
      <c r="F197" s="220" t="s">
        <v>322</v>
      </c>
      <c r="G197" s="221" t="s">
        <v>136</v>
      </c>
      <c r="H197" s="222">
        <v>3226.5900000000001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43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137</v>
      </c>
      <c r="AT197" s="230" t="s">
        <v>133</v>
      </c>
      <c r="AU197" s="230" t="s">
        <v>88</v>
      </c>
      <c r="AY197" s="16" t="s">
        <v>131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86</v>
      </c>
      <c r="BK197" s="231">
        <f>ROUND(I197*H197,2)</f>
        <v>0</v>
      </c>
      <c r="BL197" s="16" t="s">
        <v>137</v>
      </c>
      <c r="BM197" s="230" t="s">
        <v>323</v>
      </c>
    </row>
    <row r="198" s="13" customFormat="1">
      <c r="A198" s="13"/>
      <c r="B198" s="232"/>
      <c r="C198" s="233"/>
      <c r="D198" s="234" t="s">
        <v>142</v>
      </c>
      <c r="E198" s="235" t="s">
        <v>1</v>
      </c>
      <c r="F198" s="236" t="s">
        <v>316</v>
      </c>
      <c r="G198" s="233"/>
      <c r="H198" s="237">
        <v>3000.5700000000002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142</v>
      </c>
      <c r="AU198" s="243" t="s">
        <v>88</v>
      </c>
      <c r="AV198" s="13" t="s">
        <v>88</v>
      </c>
      <c r="AW198" s="13" t="s">
        <v>32</v>
      </c>
      <c r="AX198" s="13" t="s">
        <v>78</v>
      </c>
      <c r="AY198" s="243" t="s">
        <v>131</v>
      </c>
    </row>
    <row r="199" s="13" customFormat="1">
      <c r="A199" s="13"/>
      <c r="B199" s="232"/>
      <c r="C199" s="233"/>
      <c r="D199" s="234" t="s">
        <v>142</v>
      </c>
      <c r="E199" s="235" t="s">
        <v>1</v>
      </c>
      <c r="F199" s="236" t="s">
        <v>317</v>
      </c>
      <c r="G199" s="233"/>
      <c r="H199" s="237">
        <v>146.41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142</v>
      </c>
      <c r="AU199" s="243" t="s">
        <v>88</v>
      </c>
      <c r="AV199" s="13" t="s">
        <v>88</v>
      </c>
      <c r="AW199" s="13" t="s">
        <v>32</v>
      </c>
      <c r="AX199" s="13" t="s">
        <v>78</v>
      </c>
      <c r="AY199" s="243" t="s">
        <v>131</v>
      </c>
    </row>
    <row r="200" s="13" customFormat="1">
      <c r="A200" s="13"/>
      <c r="B200" s="232"/>
      <c r="C200" s="233"/>
      <c r="D200" s="234" t="s">
        <v>142</v>
      </c>
      <c r="E200" s="235" t="s">
        <v>1</v>
      </c>
      <c r="F200" s="236" t="s">
        <v>318</v>
      </c>
      <c r="G200" s="233"/>
      <c r="H200" s="237">
        <v>79.609999999999999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142</v>
      </c>
      <c r="AU200" s="243" t="s">
        <v>88</v>
      </c>
      <c r="AV200" s="13" t="s">
        <v>88</v>
      </c>
      <c r="AW200" s="13" t="s">
        <v>32</v>
      </c>
      <c r="AX200" s="13" t="s">
        <v>78</v>
      </c>
      <c r="AY200" s="243" t="s">
        <v>131</v>
      </c>
    </row>
    <row r="201" s="14" customFormat="1">
      <c r="A201" s="14"/>
      <c r="B201" s="259"/>
      <c r="C201" s="260"/>
      <c r="D201" s="234" t="s">
        <v>142</v>
      </c>
      <c r="E201" s="261" t="s">
        <v>1</v>
      </c>
      <c r="F201" s="262" t="s">
        <v>319</v>
      </c>
      <c r="G201" s="260"/>
      <c r="H201" s="263">
        <v>3226.5900000000001</v>
      </c>
      <c r="I201" s="264"/>
      <c r="J201" s="260"/>
      <c r="K201" s="260"/>
      <c r="L201" s="265"/>
      <c r="M201" s="266"/>
      <c r="N201" s="267"/>
      <c r="O201" s="267"/>
      <c r="P201" s="267"/>
      <c r="Q201" s="267"/>
      <c r="R201" s="267"/>
      <c r="S201" s="267"/>
      <c r="T201" s="26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9" t="s">
        <v>142</v>
      </c>
      <c r="AU201" s="269" t="s">
        <v>88</v>
      </c>
      <c r="AV201" s="14" t="s">
        <v>137</v>
      </c>
      <c r="AW201" s="14" t="s">
        <v>32</v>
      </c>
      <c r="AX201" s="14" t="s">
        <v>86</v>
      </c>
      <c r="AY201" s="269" t="s">
        <v>131</v>
      </c>
    </row>
    <row r="202" s="2" customFormat="1" ht="16.5" customHeight="1">
      <c r="A202" s="37"/>
      <c r="B202" s="38"/>
      <c r="C202" s="244" t="s">
        <v>324</v>
      </c>
      <c r="D202" s="244" t="s">
        <v>222</v>
      </c>
      <c r="E202" s="245" t="s">
        <v>325</v>
      </c>
      <c r="F202" s="246" t="s">
        <v>326</v>
      </c>
      <c r="G202" s="247" t="s">
        <v>136</v>
      </c>
      <c r="H202" s="248">
        <v>3226.5900000000001</v>
      </c>
      <c r="I202" s="249"/>
      <c r="J202" s="250">
        <f>ROUND(I202*H202,2)</f>
        <v>0</v>
      </c>
      <c r="K202" s="251"/>
      <c r="L202" s="252"/>
      <c r="M202" s="253" t="s">
        <v>1</v>
      </c>
      <c r="N202" s="254" t="s">
        <v>43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166</v>
      </c>
      <c r="AT202" s="230" t="s">
        <v>222</v>
      </c>
      <c r="AU202" s="230" t="s">
        <v>88</v>
      </c>
      <c r="AY202" s="16" t="s">
        <v>131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86</v>
      </c>
      <c r="BK202" s="231">
        <f>ROUND(I202*H202,2)</f>
        <v>0</v>
      </c>
      <c r="BL202" s="16" t="s">
        <v>137</v>
      </c>
      <c r="BM202" s="230" t="s">
        <v>327</v>
      </c>
    </row>
    <row r="203" s="2" customFormat="1" ht="16.5" customHeight="1">
      <c r="A203" s="37"/>
      <c r="B203" s="38"/>
      <c r="C203" s="218" t="s">
        <v>328</v>
      </c>
      <c r="D203" s="218" t="s">
        <v>133</v>
      </c>
      <c r="E203" s="219" t="s">
        <v>329</v>
      </c>
      <c r="F203" s="220" t="s">
        <v>330</v>
      </c>
      <c r="G203" s="221" t="s">
        <v>136</v>
      </c>
      <c r="H203" s="222">
        <v>125.39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43</v>
      </c>
      <c r="O203" s="90"/>
      <c r="P203" s="228">
        <f>O203*H203</f>
        <v>0</v>
      </c>
      <c r="Q203" s="228">
        <v>0.23000000000000001</v>
      </c>
      <c r="R203" s="228">
        <f>Q203*H203</f>
        <v>28.839700000000001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137</v>
      </c>
      <c r="AT203" s="230" t="s">
        <v>133</v>
      </c>
      <c r="AU203" s="230" t="s">
        <v>88</v>
      </c>
      <c r="AY203" s="16" t="s">
        <v>131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86</v>
      </c>
      <c r="BK203" s="231">
        <f>ROUND(I203*H203,2)</f>
        <v>0</v>
      </c>
      <c r="BL203" s="16" t="s">
        <v>137</v>
      </c>
      <c r="BM203" s="230" t="s">
        <v>331</v>
      </c>
    </row>
    <row r="204" s="13" customFormat="1">
      <c r="A204" s="13"/>
      <c r="B204" s="232"/>
      <c r="C204" s="233"/>
      <c r="D204" s="234" t="s">
        <v>142</v>
      </c>
      <c r="E204" s="235" t="s">
        <v>1</v>
      </c>
      <c r="F204" s="236" t="s">
        <v>332</v>
      </c>
      <c r="G204" s="233"/>
      <c r="H204" s="237">
        <v>125.39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142</v>
      </c>
      <c r="AU204" s="243" t="s">
        <v>88</v>
      </c>
      <c r="AV204" s="13" t="s">
        <v>88</v>
      </c>
      <c r="AW204" s="13" t="s">
        <v>32</v>
      </c>
      <c r="AX204" s="13" t="s">
        <v>86</v>
      </c>
      <c r="AY204" s="243" t="s">
        <v>131</v>
      </c>
    </row>
    <row r="205" s="2" customFormat="1" ht="24.15" customHeight="1">
      <c r="A205" s="37"/>
      <c r="B205" s="38"/>
      <c r="C205" s="218" t="s">
        <v>333</v>
      </c>
      <c r="D205" s="218" t="s">
        <v>133</v>
      </c>
      <c r="E205" s="219" t="s">
        <v>334</v>
      </c>
      <c r="F205" s="220" t="s">
        <v>335</v>
      </c>
      <c r="G205" s="221" t="s">
        <v>136</v>
      </c>
      <c r="H205" s="222">
        <v>3000.5700000000002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43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137</v>
      </c>
      <c r="AT205" s="230" t="s">
        <v>133</v>
      </c>
      <c r="AU205" s="230" t="s">
        <v>88</v>
      </c>
      <c r="AY205" s="16" t="s">
        <v>131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86</v>
      </c>
      <c r="BK205" s="231">
        <f>ROUND(I205*H205,2)</f>
        <v>0</v>
      </c>
      <c r="BL205" s="16" t="s">
        <v>137</v>
      </c>
      <c r="BM205" s="230" t="s">
        <v>336</v>
      </c>
    </row>
    <row r="206" s="2" customFormat="1" ht="24.15" customHeight="1">
      <c r="A206" s="37"/>
      <c r="B206" s="38"/>
      <c r="C206" s="218" t="s">
        <v>337</v>
      </c>
      <c r="D206" s="218" t="s">
        <v>133</v>
      </c>
      <c r="E206" s="219" t="s">
        <v>338</v>
      </c>
      <c r="F206" s="220" t="s">
        <v>335</v>
      </c>
      <c r="G206" s="221" t="s">
        <v>136</v>
      </c>
      <c r="H206" s="222">
        <v>146.41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43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137</v>
      </c>
      <c r="AT206" s="230" t="s">
        <v>133</v>
      </c>
      <c r="AU206" s="230" t="s">
        <v>88</v>
      </c>
      <c r="AY206" s="16" t="s">
        <v>131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86</v>
      </c>
      <c r="BK206" s="231">
        <f>ROUND(I206*H206,2)</f>
        <v>0</v>
      </c>
      <c r="BL206" s="16" t="s">
        <v>137</v>
      </c>
      <c r="BM206" s="230" t="s">
        <v>339</v>
      </c>
    </row>
    <row r="207" s="2" customFormat="1" ht="24.15" customHeight="1">
      <c r="A207" s="37"/>
      <c r="B207" s="38"/>
      <c r="C207" s="218" t="s">
        <v>340</v>
      </c>
      <c r="D207" s="218" t="s">
        <v>133</v>
      </c>
      <c r="E207" s="219" t="s">
        <v>341</v>
      </c>
      <c r="F207" s="220" t="s">
        <v>342</v>
      </c>
      <c r="G207" s="221" t="s">
        <v>136</v>
      </c>
      <c r="H207" s="222">
        <v>3000.5700000000002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43</v>
      </c>
      <c r="O207" s="90"/>
      <c r="P207" s="228">
        <f>O207*H207</f>
        <v>0</v>
      </c>
      <c r="Q207" s="228">
        <v>0.00040999999999999999</v>
      </c>
      <c r="R207" s="228">
        <f>Q207*H207</f>
        <v>1.2302337000000001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137</v>
      </c>
      <c r="AT207" s="230" t="s">
        <v>133</v>
      </c>
      <c r="AU207" s="230" t="s">
        <v>88</v>
      </c>
      <c r="AY207" s="16" t="s">
        <v>131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86</v>
      </c>
      <c r="BK207" s="231">
        <f>ROUND(I207*H207,2)</f>
        <v>0</v>
      </c>
      <c r="BL207" s="16" t="s">
        <v>137</v>
      </c>
      <c r="BM207" s="230" t="s">
        <v>343</v>
      </c>
    </row>
    <row r="208" s="2" customFormat="1" ht="24.15" customHeight="1">
      <c r="A208" s="37"/>
      <c r="B208" s="38"/>
      <c r="C208" s="218" t="s">
        <v>344</v>
      </c>
      <c r="D208" s="218" t="s">
        <v>133</v>
      </c>
      <c r="E208" s="219" t="s">
        <v>345</v>
      </c>
      <c r="F208" s="220" t="s">
        <v>342</v>
      </c>
      <c r="G208" s="221" t="s">
        <v>136</v>
      </c>
      <c r="H208" s="222">
        <v>146.41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43</v>
      </c>
      <c r="O208" s="90"/>
      <c r="P208" s="228">
        <f>O208*H208</f>
        <v>0</v>
      </c>
      <c r="Q208" s="228">
        <v>0.00040999999999999999</v>
      </c>
      <c r="R208" s="228">
        <f>Q208*H208</f>
        <v>0.060028099999999994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137</v>
      </c>
      <c r="AT208" s="230" t="s">
        <v>133</v>
      </c>
      <c r="AU208" s="230" t="s">
        <v>88</v>
      </c>
      <c r="AY208" s="16" t="s">
        <v>131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86</v>
      </c>
      <c r="BK208" s="231">
        <f>ROUND(I208*H208,2)</f>
        <v>0</v>
      </c>
      <c r="BL208" s="16" t="s">
        <v>137</v>
      </c>
      <c r="BM208" s="230" t="s">
        <v>346</v>
      </c>
    </row>
    <row r="209" s="2" customFormat="1" ht="24.15" customHeight="1">
      <c r="A209" s="37"/>
      <c r="B209" s="38"/>
      <c r="C209" s="218" t="s">
        <v>347</v>
      </c>
      <c r="D209" s="218" t="s">
        <v>133</v>
      </c>
      <c r="E209" s="219" t="s">
        <v>348</v>
      </c>
      <c r="F209" s="220" t="s">
        <v>349</v>
      </c>
      <c r="G209" s="221" t="s">
        <v>136</v>
      </c>
      <c r="H209" s="222">
        <v>3000.5700000000002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43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137</v>
      </c>
      <c r="AT209" s="230" t="s">
        <v>133</v>
      </c>
      <c r="AU209" s="230" t="s">
        <v>88</v>
      </c>
      <c r="AY209" s="16" t="s">
        <v>131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86</v>
      </c>
      <c r="BK209" s="231">
        <f>ROUND(I209*H209,2)</f>
        <v>0</v>
      </c>
      <c r="BL209" s="16" t="s">
        <v>137</v>
      </c>
      <c r="BM209" s="230" t="s">
        <v>350</v>
      </c>
    </row>
    <row r="210" s="2" customFormat="1" ht="24.15" customHeight="1">
      <c r="A210" s="37"/>
      <c r="B210" s="38"/>
      <c r="C210" s="218" t="s">
        <v>351</v>
      </c>
      <c r="D210" s="218" t="s">
        <v>133</v>
      </c>
      <c r="E210" s="219" t="s">
        <v>352</v>
      </c>
      <c r="F210" s="220" t="s">
        <v>349</v>
      </c>
      <c r="G210" s="221" t="s">
        <v>136</v>
      </c>
      <c r="H210" s="222">
        <v>146.41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43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137</v>
      </c>
      <c r="AT210" s="230" t="s">
        <v>133</v>
      </c>
      <c r="AU210" s="230" t="s">
        <v>88</v>
      </c>
      <c r="AY210" s="16" t="s">
        <v>131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86</v>
      </c>
      <c r="BK210" s="231">
        <f>ROUND(I210*H210,2)</f>
        <v>0</v>
      </c>
      <c r="BL210" s="16" t="s">
        <v>137</v>
      </c>
      <c r="BM210" s="230" t="s">
        <v>353</v>
      </c>
    </row>
    <row r="211" s="2" customFormat="1" ht="24.15" customHeight="1">
      <c r="A211" s="37"/>
      <c r="B211" s="38"/>
      <c r="C211" s="218" t="s">
        <v>354</v>
      </c>
      <c r="D211" s="218" t="s">
        <v>133</v>
      </c>
      <c r="E211" s="219" t="s">
        <v>355</v>
      </c>
      <c r="F211" s="220" t="s">
        <v>356</v>
      </c>
      <c r="G211" s="221" t="s">
        <v>136</v>
      </c>
      <c r="H211" s="222">
        <v>79.609999999999999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43</v>
      </c>
      <c r="O211" s="90"/>
      <c r="P211" s="228">
        <f>O211*H211</f>
        <v>0</v>
      </c>
      <c r="Q211" s="228">
        <v>0.1837</v>
      </c>
      <c r="R211" s="228">
        <f>Q211*H211</f>
        <v>14.624357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137</v>
      </c>
      <c r="AT211" s="230" t="s">
        <v>133</v>
      </c>
      <c r="AU211" s="230" t="s">
        <v>88</v>
      </c>
      <c r="AY211" s="16" t="s">
        <v>131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86</v>
      </c>
      <c r="BK211" s="231">
        <f>ROUND(I211*H211,2)</f>
        <v>0</v>
      </c>
      <c r="BL211" s="16" t="s">
        <v>137</v>
      </c>
      <c r="BM211" s="230" t="s">
        <v>357</v>
      </c>
    </row>
    <row r="212" s="2" customFormat="1" ht="16.5" customHeight="1">
      <c r="A212" s="37"/>
      <c r="B212" s="38"/>
      <c r="C212" s="244" t="s">
        <v>358</v>
      </c>
      <c r="D212" s="244" t="s">
        <v>222</v>
      </c>
      <c r="E212" s="245" t="s">
        <v>359</v>
      </c>
      <c r="F212" s="246" t="s">
        <v>360</v>
      </c>
      <c r="G212" s="247" t="s">
        <v>200</v>
      </c>
      <c r="H212" s="248">
        <v>18.600000000000001</v>
      </c>
      <c r="I212" s="249"/>
      <c r="J212" s="250">
        <f>ROUND(I212*H212,2)</f>
        <v>0</v>
      </c>
      <c r="K212" s="251"/>
      <c r="L212" s="252"/>
      <c r="M212" s="253" t="s">
        <v>1</v>
      </c>
      <c r="N212" s="254" t="s">
        <v>43</v>
      </c>
      <c r="O212" s="90"/>
      <c r="P212" s="228">
        <f>O212*H212</f>
        <v>0</v>
      </c>
      <c r="Q212" s="228">
        <v>0.222</v>
      </c>
      <c r="R212" s="228">
        <f>Q212*H212</f>
        <v>4.1292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166</v>
      </c>
      <c r="AT212" s="230" t="s">
        <v>222</v>
      </c>
      <c r="AU212" s="230" t="s">
        <v>88</v>
      </c>
      <c r="AY212" s="16" t="s">
        <v>131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86</v>
      </c>
      <c r="BK212" s="231">
        <f>ROUND(I212*H212,2)</f>
        <v>0</v>
      </c>
      <c r="BL212" s="16" t="s">
        <v>137</v>
      </c>
      <c r="BM212" s="230" t="s">
        <v>361</v>
      </c>
    </row>
    <row r="213" s="2" customFormat="1" ht="21.75" customHeight="1">
      <c r="A213" s="37"/>
      <c r="B213" s="38"/>
      <c r="C213" s="218" t="s">
        <v>362</v>
      </c>
      <c r="D213" s="218" t="s">
        <v>133</v>
      </c>
      <c r="E213" s="219" t="s">
        <v>363</v>
      </c>
      <c r="F213" s="220" t="s">
        <v>364</v>
      </c>
      <c r="G213" s="221" t="s">
        <v>365</v>
      </c>
      <c r="H213" s="222">
        <v>58.539999999999999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43</v>
      </c>
      <c r="O213" s="90"/>
      <c r="P213" s="228">
        <f>O213*H213</f>
        <v>0</v>
      </c>
      <c r="Q213" s="228">
        <v>0.0035999999999999999</v>
      </c>
      <c r="R213" s="228">
        <f>Q213*H213</f>
        <v>0.21074399999999999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137</v>
      </c>
      <c r="AT213" s="230" t="s">
        <v>133</v>
      </c>
      <c r="AU213" s="230" t="s">
        <v>88</v>
      </c>
      <c r="AY213" s="16" t="s">
        <v>131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86</v>
      </c>
      <c r="BK213" s="231">
        <f>ROUND(I213*H213,2)</f>
        <v>0</v>
      </c>
      <c r="BL213" s="16" t="s">
        <v>137</v>
      </c>
      <c r="BM213" s="230" t="s">
        <v>366</v>
      </c>
    </row>
    <row r="214" s="13" customFormat="1">
      <c r="A214" s="13"/>
      <c r="B214" s="232"/>
      <c r="C214" s="233"/>
      <c r="D214" s="234" t="s">
        <v>142</v>
      </c>
      <c r="E214" s="235" t="s">
        <v>1</v>
      </c>
      <c r="F214" s="236" t="s">
        <v>367</v>
      </c>
      <c r="G214" s="233"/>
      <c r="H214" s="237">
        <v>58.539999999999999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142</v>
      </c>
      <c r="AU214" s="243" t="s">
        <v>88</v>
      </c>
      <c r="AV214" s="13" t="s">
        <v>88</v>
      </c>
      <c r="AW214" s="13" t="s">
        <v>32</v>
      </c>
      <c r="AX214" s="13" t="s">
        <v>86</v>
      </c>
      <c r="AY214" s="243" t="s">
        <v>131</v>
      </c>
    </row>
    <row r="215" s="12" customFormat="1" ht="22.8" customHeight="1">
      <c r="A215" s="12"/>
      <c r="B215" s="202"/>
      <c r="C215" s="203"/>
      <c r="D215" s="204" t="s">
        <v>77</v>
      </c>
      <c r="E215" s="216" t="s">
        <v>166</v>
      </c>
      <c r="F215" s="216" t="s">
        <v>368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SUM(P216:P227)</f>
        <v>0</v>
      </c>
      <c r="Q215" s="210"/>
      <c r="R215" s="211">
        <f>SUM(R216:R227)</f>
        <v>13.561084879999999</v>
      </c>
      <c r="S215" s="210"/>
      <c r="T215" s="212">
        <f>SUM(T216:T227)</f>
        <v>0.49399999999999999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86</v>
      </c>
      <c r="AT215" s="214" t="s">
        <v>77</v>
      </c>
      <c r="AU215" s="214" t="s">
        <v>86</v>
      </c>
      <c r="AY215" s="213" t="s">
        <v>131</v>
      </c>
      <c r="BK215" s="215">
        <f>SUM(BK216:BK227)</f>
        <v>0</v>
      </c>
    </row>
    <row r="216" s="2" customFormat="1" ht="33" customHeight="1">
      <c r="A216" s="37"/>
      <c r="B216" s="38"/>
      <c r="C216" s="218" t="s">
        <v>369</v>
      </c>
      <c r="D216" s="218" t="s">
        <v>133</v>
      </c>
      <c r="E216" s="219" t="s">
        <v>370</v>
      </c>
      <c r="F216" s="220" t="s">
        <v>371</v>
      </c>
      <c r="G216" s="221" t="s">
        <v>365</v>
      </c>
      <c r="H216" s="222">
        <v>47.359999999999999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43</v>
      </c>
      <c r="O216" s="90"/>
      <c r="P216" s="228">
        <f>O216*H216</f>
        <v>0</v>
      </c>
      <c r="Q216" s="228">
        <v>1.0000000000000001E-05</v>
      </c>
      <c r="R216" s="228">
        <f>Q216*H216</f>
        <v>0.00047360000000000002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137</v>
      </c>
      <c r="AT216" s="230" t="s">
        <v>133</v>
      </c>
      <c r="AU216" s="230" t="s">
        <v>88</v>
      </c>
      <c r="AY216" s="16" t="s">
        <v>131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86</v>
      </c>
      <c r="BK216" s="231">
        <f>ROUND(I216*H216,2)</f>
        <v>0</v>
      </c>
      <c r="BL216" s="16" t="s">
        <v>137</v>
      </c>
      <c r="BM216" s="230" t="s">
        <v>372</v>
      </c>
    </row>
    <row r="217" s="13" customFormat="1">
      <c r="A217" s="13"/>
      <c r="B217" s="232"/>
      <c r="C217" s="233"/>
      <c r="D217" s="234" t="s">
        <v>142</v>
      </c>
      <c r="E217" s="235" t="s">
        <v>1</v>
      </c>
      <c r="F217" s="236" t="s">
        <v>373</v>
      </c>
      <c r="G217" s="233"/>
      <c r="H217" s="237">
        <v>47.359999999999999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142</v>
      </c>
      <c r="AU217" s="243" t="s">
        <v>88</v>
      </c>
      <c r="AV217" s="13" t="s">
        <v>88</v>
      </c>
      <c r="AW217" s="13" t="s">
        <v>32</v>
      </c>
      <c r="AX217" s="13" t="s">
        <v>86</v>
      </c>
      <c r="AY217" s="243" t="s">
        <v>131</v>
      </c>
    </row>
    <row r="218" s="2" customFormat="1" ht="16.5" customHeight="1">
      <c r="A218" s="37"/>
      <c r="B218" s="38"/>
      <c r="C218" s="244" t="s">
        <v>374</v>
      </c>
      <c r="D218" s="244" t="s">
        <v>222</v>
      </c>
      <c r="E218" s="245" t="s">
        <v>375</v>
      </c>
      <c r="F218" s="246" t="s">
        <v>376</v>
      </c>
      <c r="G218" s="247" t="s">
        <v>365</v>
      </c>
      <c r="H218" s="248">
        <v>49.728000000000002</v>
      </c>
      <c r="I218" s="249"/>
      <c r="J218" s="250">
        <f>ROUND(I218*H218,2)</f>
        <v>0</v>
      </c>
      <c r="K218" s="251"/>
      <c r="L218" s="252"/>
      <c r="M218" s="253" t="s">
        <v>1</v>
      </c>
      <c r="N218" s="254" t="s">
        <v>43</v>
      </c>
      <c r="O218" s="90"/>
      <c r="P218" s="228">
        <f>O218*H218</f>
        <v>0</v>
      </c>
      <c r="Q218" s="228">
        <v>0.0042599999999999999</v>
      </c>
      <c r="R218" s="228">
        <f>Q218*H218</f>
        <v>0.21184127999999999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166</v>
      </c>
      <c r="AT218" s="230" t="s">
        <v>222</v>
      </c>
      <c r="AU218" s="230" t="s">
        <v>88</v>
      </c>
      <c r="AY218" s="16" t="s">
        <v>131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86</v>
      </c>
      <c r="BK218" s="231">
        <f>ROUND(I218*H218,2)</f>
        <v>0</v>
      </c>
      <c r="BL218" s="16" t="s">
        <v>137</v>
      </c>
      <c r="BM218" s="230" t="s">
        <v>377</v>
      </c>
    </row>
    <row r="219" s="13" customFormat="1">
      <c r="A219" s="13"/>
      <c r="B219" s="232"/>
      <c r="C219" s="233"/>
      <c r="D219" s="234" t="s">
        <v>142</v>
      </c>
      <c r="E219" s="235" t="s">
        <v>1</v>
      </c>
      <c r="F219" s="236" t="s">
        <v>378</v>
      </c>
      <c r="G219" s="233"/>
      <c r="H219" s="237">
        <v>49.728000000000002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142</v>
      </c>
      <c r="AU219" s="243" t="s">
        <v>88</v>
      </c>
      <c r="AV219" s="13" t="s">
        <v>88</v>
      </c>
      <c r="AW219" s="13" t="s">
        <v>32</v>
      </c>
      <c r="AX219" s="13" t="s">
        <v>86</v>
      </c>
      <c r="AY219" s="243" t="s">
        <v>131</v>
      </c>
    </row>
    <row r="220" s="2" customFormat="1" ht="33" customHeight="1">
      <c r="A220" s="37"/>
      <c r="B220" s="38"/>
      <c r="C220" s="218" t="s">
        <v>379</v>
      </c>
      <c r="D220" s="218" t="s">
        <v>133</v>
      </c>
      <c r="E220" s="219" t="s">
        <v>380</v>
      </c>
      <c r="F220" s="220" t="s">
        <v>381</v>
      </c>
      <c r="G220" s="221" t="s">
        <v>382</v>
      </c>
      <c r="H220" s="222">
        <v>12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43</v>
      </c>
      <c r="O220" s="90"/>
      <c r="P220" s="228">
        <f>O220*H220</f>
        <v>0</v>
      </c>
      <c r="Q220" s="228">
        <v>0.42368</v>
      </c>
      <c r="R220" s="228">
        <f>Q220*H220</f>
        <v>5.0841599999999998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137</v>
      </c>
      <c r="AT220" s="230" t="s">
        <v>133</v>
      </c>
      <c r="AU220" s="230" t="s">
        <v>88</v>
      </c>
      <c r="AY220" s="16" t="s">
        <v>131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86</v>
      </c>
      <c r="BK220" s="231">
        <f>ROUND(I220*H220,2)</f>
        <v>0</v>
      </c>
      <c r="BL220" s="16" t="s">
        <v>137</v>
      </c>
      <c r="BM220" s="230" t="s">
        <v>383</v>
      </c>
    </row>
    <row r="221" s="2" customFormat="1" ht="37.8" customHeight="1">
      <c r="A221" s="37"/>
      <c r="B221" s="38"/>
      <c r="C221" s="218" t="s">
        <v>384</v>
      </c>
      <c r="D221" s="218" t="s">
        <v>133</v>
      </c>
      <c r="E221" s="219" t="s">
        <v>385</v>
      </c>
      <c r="F221" s="220" t="s">
        <v>386</v>
      </c>
      <c r="G221" s="221" t="s">
        <v>382</v>
      </c>
      <c r="H221" s="222">
        <v>12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43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137</v>
      </c>
      <c r="AT221" s="230" t="s">
        <v>133</v>
      </c>
      <c r="AU221" s="230" t="s">
        <v>88</v>
      </c>
      <c r="AY221" s="16" t="s">
        <v>131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86</v>
      </c>
      <c r="BK221" s="231">
        <f>ROUND(I221*H221,2)</f>
        <v>0</v>
      </c>
      <c r="BL221" s="16" t="s">
        <v>137</v>
      </c>
      <c r="BM221" s="230" t="s">
        <v>387</v>
      </c>
    </row>
    <row r="222" s="2" customFormat="1">
      <c r="A222" s="37"/>
      <c r="B222" s="38"/>
      <c r="C222" s="39"/>
      <c r="D222" s="234" t="s">
        <v>270</v>
      </c>
      <c r="E222" s="39"/>
      <c r="F222" s="255" t="s">
        <v>388</v>
      </c>
      <c r="G222" s="39"/>
      <c r="H222" s="39"/>
      <c r="I222" s="256"/>
      <c r="J222" s="39"/>
      <c r="K222" s="39"/>
      <c r="L222" s="43"/>
      <c r="M222" s="257"/>
      <c r="N222" s="258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270</v>
      </c>
      <c r="AU222" s="16" t="s">
        <v>88</v>
      </c>
    </row>
    <row r="223" s="2" customFormat="1" ht="37.8" customHeight="1">
      <c r="A223" s="37"/>
      <c r="B223" s="38"/>
      <c r="C223" s="218" t="s">
        <v>389</v>
      </c>
      <c r="D223" s="218" t="s">
        <v>133</v>
      </c>
      <c r="E223" s="219" t="s">
        <v>390</v>
      </c>
      <c r="F223" s="220" t="s">
        <v>391</v>
      </c>
      <c r="G223" s="221" t="s">
        <v>382</v>
      </c>
      <c r="H223" s="222">
        <v>2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43</v>
      </c>
      <c r="O223" s="90"/>
      <c r="P223" s="228">
        <f>O223*H223</f>
        <v>0</v>
      </c>
      <c r="Q223" s="228">
        <v>3.6139999999999999</v>
      </c>
      <c r="R223" s="228">
        <f>Q223*H223</f>
        <v>7.2279999999999998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137</v>
      </c>
      <c r="AT223" s="230" t="s">
        <v>133</v>
      </c>
      <c r="AU223" s="230" t="s">
        <v>88</v>
      </c>
      <c r="AY223" s="16" t="s">
        <v>131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86</v>
      </c>
      <c r="BK223" s="231">
        <f>ROUND(I223*H223,2)</f>
        <v>0</v>
      </c>
      <c r="BL223" s="16" t="s">
        <v>137</v>
      </c>
      <c r="BM223" s="230" t="s">
        <v>392</v>
      </c>
    </row>
    <row r="224" s="2" customFormat="1" ht="24.15" customHeight="1">
      <c r="A224" s="37"/>
      <c r="B224" s="38"/>
      <c r="C224" s="218" t="s">
        <v>393</v>
      </c>
      <c r="D224" s="218" t="s">
        <v>133</v>
      </c>
      <c r="E224" s="219" t="s">
        <v>394</v>
      </c>
      <c r="F224" s="220" t="s">
        <v>395</v>
      </c>
      <c r="G224" s="221" t="s">
        <v>382</v>
      </c>
      <c r="H224" s="222">
        <v>13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43</v>
      </c>
      <c r="O224" s="90"/>
      <c r="P224" s="228">
        <f>O224*H224</f>
        <v>0</v>
      </c>
      <c r="Q224" s="228">
        <v>0.00107</v>
      </c>
      <c r="R224" s="228">
        <f>Q224*H224</f>
        <v>0.013910000000000001</v>
      </c>
      <c r="S224" s="228">
        <v>0.037999999999999999</v>
      </c>
      <c r="T224" s="229">
        <f>S224*H224</f>
        <v>0.49399999999999999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137</v>
      </c>
      <c r="AT224" s="230" t="s">
        <v>133</v>
      </c>
      <c r="AU224" s="230" t="s">
        <v>88</v>
      </c>
      <c r="AY224" s="16" t="s">
        <v>131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86</v>
      </c>
      <c r="BK224" s="231">
        <f>ROUND(I224*H224,2)</f>
        <v>0</v>
      </c>
      <c r="BL224" s="16" t="s">
        <v>137</v>
      </c>
      <c r="BM224" s="230" t="s">
        <v>396</v>
      </c>
    </row>
    <row r="225" s="2" customFormat="1" ht="16.5" customHeight="1">
      <c r="A225" s="37"/>
      <c r="B225" s="38"/>
      <c r="C225" s="218" t="s">
        <v>397</v>
      </c>
      <c r="D225" s="218" t="s">
        <v>133</v>
      </c>
      <c r="E225" s="219" t="s">
        <v>398</v>
      </c>
      <c r="F225" s="220" t="s">
        <v>399</v>
      </c>
      <c r="G225" s="221" t="s">
        <v>382</v>
      </c>
      <c r="H225" s="222">
        <v>11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43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203</v>
      </c>
      <c r="AT225" s="230" t="s">
        <v>133</v>
      </c>
      <c r="AU225" s="230" t="s">
        <v>88</v>
      </c>
      <c r="AY225" s="16" t="s">
        <v>131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86</v>
      </c>
      <c r="BK225" s="231">
        <f>ROUND(I225*H225,2)</f>
        <v>0</v>
      </c>
      <c r="BL225" s="16" t="s">
        <v>203</v>
      </c>
      <c r="BM225" s="230" t="s">
        <v>400</v>
      </c>
    </row>
    <row r="226" s="2" customFormat="1" ht="37.8" customHeight="1">
      <c r="A226" s="37"/>
      <c r="B226" s="38"/>
      <c r="C226" s="218" t="s">
        <v>401</v>
      </c>
      <c r="D226" s="218" t="s">
        <v>133</v>
      </c>
      <c r="E226" s="219" t="s">
        <v>402</v>
      </c>
      <c r="F226" s="220" t="s">
        <v>403</v>
      </c>
      <c r="G226" s="221" t="s">
        <v>382</v>
      </c>
      <c r="H226" s="222">
        <v>1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43</v>
      </c>
      <c r="O226" s="90"/>
      <c r="P226" s="228">
        <f>O226*H226</f>
        <v>0</v>
      </c>
      <c r="Q226" s="228">
        <v>0.34089999999999998</v>
      </c>
      <c r="R226" s="228">
        <f>Q226*H226</f>
        <v>0.34089999999999998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137</v>
      </c>
      <c r="AT226" s="230" t="s">
        <v>133</v>
      </c>
      <c r="AU226" s="230" t="s">
        <v>88</v>
      </c>
      <c r="AY226" s="16" t="s">
        <v>131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86</v>
      </c>
      <c r="BK226" s="231">
        <f>ROUND(I226*H226,2)</f>
        <v>0</v>
      </c>
      <c r="BL226" s="16" t="s">
        <v>137</v>
      </c>
      <c r="BM226" s="230" t="s">
        <v>404</v>
      </c>
    </row>
    <row r="227" s="2" customFormat="1" ht="16.5" customHeight="1">
      <c r="A227" s="37"/>
      <c r="B227" s="38"/>
      <c r="C227" s="218" t="s">
        <v>405</v>
      </c>
      <c r="D227" s="218" t="s">
        <v>133</v>
      </c>
      <c r="E227" s="219" t="s">
        <v>406</v>
      </c>
      <c r="F227" s="220" t="s">
        <v>407</v>
      </c>
      <c r="G227" s="221" t="s">
        <v>382</v>
      </c>
      <c r="H227" s="222">
        <v>2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43</v>
      </c>
      <c r="O227" s="90"/>
      <c r="P227" s="228">
        <f>O227*H227</f>
        <v>0</v>
      </c>
      <c r="Q227" s="228">
        <v>0.34089999999999998</v>
      </c>
      <c r="R227" s="228">
        <f>Q227*H227</f>
        <v>0.68179999999999996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137</v>
      </c>
      <c r="AT227" s="230" t="s">
        <v>133</v>
      </c>
      <c r="AU227" s="230" t="s">
        <v>88</v>
      </c>
      <c r="AY227" s="16" t="s">
        <v>131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86</v>
      </c>
      <c r="BK227" s="231">
        <f>ROUND(I227*H227,2)</f>
        <v>0</v>
      </c>
      <c r="BL227" s="16" t="s">
        <v>137</v>
      </c>
      <c r="BM227" s="230" t="s">
        <v>408</v>
      </c>
    </row>
    <row r="228" s="12" customFormat="1" ht="22.8" customHeight="1">
      <c r="A228" s="12"/>
      <c r="B228" s="202"/>
      <c r="C228" s="203"/>
      <c r="D228" s="204" t="s">
        <v>77</v>
      </c>
      <c r="E228" s="216" t="s">
        <v>171</v>
      </c>
      <c r="F228" s="216" t="s">
        <v>409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SUM(P229:P249)</f>
        <v>0</v>
      </c>
      <c r="Q228" s="210"/>
      <c r="R228" s="211">
        <f>SUM(R229:R249)</f>
        <v>10.004477999999999</v>
      </c>
      <c r="S228" s="210"/>
      <c r="T228" s="212">
        <f>SUM(T229:T249)</f>
        <v>38.648679999999999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86</v>
      </c>
      <c r="AT228" s="214" t="s">
        <v>77</v>
      </c>
      <c r="AU228" s="214" t="s">
        <v>86</v>
      </c>
      <c r="AY228" s="213" t="s">
        <v>131</v>
      </c>
      <c r="BK228" s="215">
        <f>SUM(BK229:BK249)</f>
        <v>0</v>
      </c>
    </row>
    <row r="229" s="2" customFormat="1" ht="24.15" customHeight="1">
      <c r="A229" s="37"/>
      <c r="B229" s="38"/>
      <c r="C229" s="218" t="s">
        <v>410</v>
      </c>
      <c r="D229" s="218" t="s">
        <v>133</v>
      </c>
      <c r="E229" s="219" t="s">
        <v>411</v>
      </c>
      <c r="F229" s="220" t="s">
        <v>412</v>
      </c>
      <c r="G229" s="221" t="s">
        <v>365</v>
      </c>
      <c r="H229" s="222">
        <v>65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43</v>
      </c>
      <c r="O229" s="90"/>
      <c r="P229" s="228">
        <f>O229*H229</f>
        <v>0</v>
      </c>
      <c r="Q229" s="228">
        <v>0.089779999999999999</v>
      </c>
      <c r="R229" s="228">
        <f>Q229*H229</f>
        <v>5.8357000000000001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137</v>
      </c>
      <c r="AT229" s="230" t="s">
        <v>133</v>
      </c>
      <c r="AU229" s="230" t="s">
        <v>88</v>
      </c>
      <c r="AY229" s="16" t="s">
        <v>131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86</v>
      </c>
      <c r="BK229" s="231">
        <f>ROUND(I229*H229,2)</f>
        <v>0</v>
      </c>
      <c r="BL229" s="16" t="s">
        <v>137</v>
      </c>
      <c r="BM229" s="230" t="s">
        <v>413</v>
      </c>
    </row>
    <row r="230" s="13" customFormat="1">
      <c r="A230" s="13"/>
      <c r="B230" s="232"/>
      <c r="C230" s="233"/>
      <c r="D230" s="234" t="s">
        <v>142</v>
      </c>
      <c r="E230" s="235" t="s">
        <v>1</v>
      </c>
      <c r="F230" s="236" t="s">
        <v>414</v>
      </c>
      <c r="G230" s="233"/>
      <c r="H230" s="237">
        <v>65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142</v>
      </c>
      <c r="AU230" s="243" t="s">
        <v>88</v>
      </c>
      <c r="AV230" s="13" t="s">
        <v>88</v>
      </c>
      <c r="AW230" s="13" t="s">
        <v>32</v>
      </c>
      <c r="AX230" s="13" t="s">
        <v>86</v>
      </c>
      <c r="AY230" s="243" t="s">
        <v>131</v>
      </c>
    </row>
    <row r="231" s="2" customFormat="1" ht="16.5" customHeight="1">
      <c r="A231" s="37"/>
      <c r="B231" s="38"/>
      <c r="C231" s="244" t="s">
        <v>415</v>
      </c>
      <c r="D231" s="244" t="s">
        <v>222</v>
      </c>
      <c r="E231" s="245" t="s">
        <v>359</v>
      </c>
      <c r="F231" s="246" t="s">
        <v>360</v>
      </c>
      <c r="G231" s="247" t="s">
        <v>200</v>
      </c>
      <c r="H231" s="248">
        <v>1.5</v>
      </c>
      <c r="I231" s="249"/>
      <c r="J231" s="250">
        <f>ROUND(I231*H231,2)</f>
        <v>0</v>
      </c>
      <c r="K231" s="251"/>
      <c r="L231" s="252"/>
      <c r="M231" s="253" t="s">
        <v>1</v>
      </c>
      <c r="N231" s="254" t="s">
        <v>43</v>
      </c>
      <c r="O231" s="90"/>
      <c r="P231" s="228">
        <f>O231*H231</f>
        <v>0</v>
      </c>
      <c r="Q231" s="228">
        <v>0.222</v>
      </c>
      <c r="R231" s="228">
        <f>Q231*H231</f>
        <v>0.33300000000000002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166</v>
      </c>
      <c r="AT231" s="230" t="s">
        <v>222</v>
      </c>
      <c r="AU231" s="230" t="s">
        <v>88</v>
      </c>
      <c r="AY231" s="16" t="s">
        <v>131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86</v>
      </c>
      <c r="BK231" s="231">
        <f>ROUND(I231*H231,2)</f>
        <v>0</v>
      </c>
      <c r="BL231" s="16" t="s">
        <v>137</v>
      </c>
      <c r="BM231" s="230" t="s">
        <v>416</v>
      </c>
    </row>
    <row r="232" s="2" customFormat="1" ht="24.15" customHeight="1">
      <c r="A232" s="37"/>
      <c r="B232" s="38"/>
      <c r="C232" s="218" t="s">
        <v>417</v>
      </c>
      <c r="D232" s="218" t="s">
        <v>133</v>
      </c>
      <c r="E232" s="219" t="s">
        <v>418</v>
      </c>
      <c r="F232" s="220" t="s">
        <v>419</v>
      </c>
      <c r="G232" s="221" t="s">
        <v>154</v>
      </c>
      <c r="H232" s="222">
        <v>1.7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43</v>
      </c>
      <c r="O232" s="90"/>
      <c r="P232" s="228">
        <f>O232*H232</f>
        <v>0</v>
      </c>
      <c r="Q232" s="228">
        <v>2.2563399999999998</v>
      </c>
      <c r="R232" s="228">
        <f>Q232*H232</f>
        <v>3.8357779999999995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137</v>
      </c>
      <c r="AT232" s="230" t="s">
        <v>133</v>
      </c>
      <c r="AU232" s="230" t="s">
        <v>88</v>
      </c>
      <c r="AY232" s="16" t="s">
        <v>131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86</v>
      </c>
      <c r="BK232" s="231">
        <f>ROUND(I232*H232,2)</f>
        <v>0</v>
      </c>
      <c r="BL232" s="16" t="s">
        <v>137</v>
      </c>
      <c r="BM232" s="230" t="s">
        <v>420</v>
      </c>
    </row>
    <row r="233" s="2" customFormat="1" ht="24.15" customHeight="1">
      <c r="A233" s="37"/>
      <c r="B233" s="38"/>
      <c r="C233" s="218" t="s">
        <v>421</v>
      </c>
      <c r="D233" s="218" t="s">
        <v>133</v>
      </c>
      <c r="E233" s="219" t="s">
        <v>422</v>
      </c>
      <c r="F233" s="220" t="s">
        <v>423</v>
      </c>
      <c r="G233" s="221" t="s">
        <v>365</v>
      </c>
      <c r="H233" s="222">
        <v>58.539999999999999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43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137</v>
      </c>
      <c r="AT233" s="230" t="s">
        <v>133</v>
      </c>
      <c r="AU233" s="230" t="s">
        <v>88</v>
      </c>
      <c r="AY233" s="16" t="s">
        <v>131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86</v>
      </c>
      <c r="BK233" s="231">
        <f>ROUND(I233*H233,2)</f>
        <v>0</v>
      </c>
      <c r="BL233" s="16" t="s">
        <v>137</v>
      </c>
      <c r="BM233" s="230" t="s">
        <v>424</v>
      </c>
    </row>
    <row r="234" s="2" customFormat="1" ht="24.15" customHeight="1">
      <c r="A234" s="37"/>
      <c r="B234" s="38"/>
      <c r="C234" s="218" t="s">
        <v>425</v>
      </c>
      <c r="D234" s="218" t="s">
        <v>133</v>
      </c>
      <c r="E234" s="219" t="s">
        <v>426</v>
      </c>
      <c r="F234" s="220" t="s">
        <v>427</v>
      </c>
      <c r="G234" s="221" t="s">
        <v>365</v>
      </c>
      <c r="H234" s="222">
        <v>58.539999999999999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43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137</v>
      </c>
      <c r="AT234" s="230" t="s">
        <v>133</v>
      </c>
      <c r="AU234" s="230" t="s">
        <v>88</v>
      </c>
      <c r="AY234" s="16" t="s">
        <v>131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86</v>
      </c>
      <c r="BK234" s="231">
        <f>ROUND(I234*H234,2)</f>
        <v>0</v>
      </c>
      <c r="BL234" s="16" t="s">
        <v>137</v>
      </c>
      <c r="BM234" s="230" t="s">
        <v>428</v>
      </c>
    </row>
    <row r="235" s="2" customFormat="1" ht="21.75" customHeight="1">
      <c r="A235" s="37"/>
      <c r="B235" s="38"/>
      <c r="C235" s="218" t="s">
        <v>429</v>
      </c>
      <c r="D235" s="218" t="s">
        <v>133</v>
      </c>
      <c r="E235" s="219" t="s">
        <v>430</v>
      </c>
      <c r="F235" s="220" t="s">
        <v>431</v>
      </c>
      <c r="G235" s="221" t="s">
        <v>365</v>
      </c>
      <c r="H235" s="222">
        <v>58.539999999999999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43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137</v>
      </c>
      <c r="AT235" s="230" t="s">
        <v>133</v>
      </c>
      <c r="AU235" s="230" t="s">
        <v>88</v>
      </c>
      <c r="AY235" s="16" t="s">
        <v>131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86</v>
      </c>
      <c r="BK235" s="231">
        <f>ROUND(I235*H235,2)</f>
        <v>0</v>
      </c>
      <c r="BL235" s="16" t="s">
        <v>137</v>
      </c>
      <c r="BM235" s="230" t="s">
        <v>432</v>
      </c>
    </row>
    <row r="236" s="2" customFormat="1" ht="16.5" customHeight="1">
      <c r="A236" s="37"/>
      <c r="B236" s="38"/>
      <c r="C236" s="218" t="s">
        <v>433</v>
      </c>
      <c r="D236" s="218" t="s">
        <v>133</v>
      </c>
      <c r="E236" s="219" t="s">
        <v>434</v>
      </c>
      <c r="F236" s="220" t="s">
        <v>435</v>
      </c>
      <c r="G236" s="221" t="s">
        <v>365</v>
      </c>
      <c r="H236" s="222">
        <v>199.22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43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0.19400000000000001</v>
      </c>
      <c r="T236" s="229">
        <f>S236*H236</f>
        <v>38.648679999999999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137</v>
      </c>
      <c r="AT236" s="230" t="s">
        <v>133</v>
      </c>
      <c r="AU236" s="230" t="s">
        <v>88</v>
      </c>
      <c r="AY236" s="16" t="s">
        <v>131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86</v>
      </c>
      <c r="BK236" s="231">
        <f>ROUND(I236*H236,2)</f>
        <v>0</v>
      </c>
      <c r="BL236" s="16" t="s">
        <v>137</v>
      </c>
      <c r="BM236" s="230" t="s">
        <v>436</v>
      </c>
    </row>
    <row r="237" s="2" customFormat="1" ht="16.5" customHeight="1">
      <c r="A237" s="37"/>
      <c r="B237" s="38"/>
      <c r="C237" s="218" t="s">
        <v>437</v>
      </c>
      <c r="D237" s="218" t="s">
        <v>133</v>
      </c>
      <c r="E237" s="219" t="s">
        <v>438</v>
      </c>
      <c r="F237" s="220" t="s">
        <v>439</v>
      </c>
      <c r="G237" s="221" t="s">
        <v>382</v>
      </c>
      <c r="H237" s="222">
        <v>12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43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137</v>
      </c>
      <c r="AT237" s="230" t="s">
        <v>133</v>
      </c>
      <c r="AU237" s="230" t="s">
        <v>88</v>
      </c>
      <c r="AY237" s="16" t="s">
        <v>131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86</v>
      </c>
      <c r="BK237" s="231">
        <f>ROUND(I237*H237,2)</f>
        <v>0</v>
      </c>
      <c r="BL237" s="16" t="s">
        <v>137</v>
      </c>
      <c r="BM237" s="230" t="s">
        <v>440</v>
      </c>
    </row>
    <row r="238" s="2" customFormat="1" ht="16.5" customHeight="1">
      <c r="A238" s="37"/>
      <c r="B238" s="38"/>
      <c r="C238" s="218" t="s">
        <v>441</v>
      </c>
      <c r="D238" s="218" t="s">
        <v>133</v>
      </c>
      <c r="E238" s="219" t="s">
        <v>442</v>
      </c>
      <c r="F238" s="220" t="s">
        <v>443</v>
      </c>
      <c r="G238" s="221" t="s">
        <v>382</v>
      </c>
      <c r="H238" s="222">
        <v>1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43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137</v>
      </c>
      <c r="AT238" s="230" t="s">
        <v>133</v>
      </c>
      <c r="AU238" s="230" t="s">
        <v>88</v>
      </c>
      <c r="AY238" s="16" t="s">
        <v>131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86</v>
      </c>
      <c r="BK238" s="231">
        <f>ROUND(I238*H238,2)</f>
        <v>0</v>
      </c>
      <c r="BL238" s="16" t="s">
        <v>137</v>
      </c>
      <c r="BM238" s="230" t="s">
        <v>444</v>
      </c>
    </row>
    <row r="239" s="2" customFormat="1" ht="16.5" customHeight="1">
      <c r="A239" s="37"/>
      <c r="B239" s="38"/>
      <c r="C239" s="218" t="s">
        <v>445</v>
      </c>
      <c r="D239" s="218" t="s">
        <v>133</v>
      </c>
      <c r="E239" s="219" t="s">
        <v>446</v>
      </c>
      <c r="F239" s="220" t="s">
        <v>447</v>
      </c>
      <c r="G239" s="221" t="s">
        <v>382</v>
      </c>
      <c r="H239" s="222">
        <v>2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43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137</v>
      </c>
      <c r="AT239" s="230" t="s">
        <v>133</v>
      </c>
      <c r="AU239" s="230" t="s">
        <v>88</v>
      </c>
      <c r="AY239" s="16" t="s">
        <v>131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86</v>
      </c>
      <c r="BK239" s="231">
        <f>ROUND(I239*H239,2)</f>
        <v>0</v>
      </c>
      <c r="BL239" s="16" t="s">
        <v>137</v>
      </c>
      <c r="BM239" s="230" t="s">
        <v>448</v>
      </c>
    </row>
    <row r="240" s="2" customFormat="1" ht="16.5" customHeight="1">
      <c r="A240" s="37"/>
      <c r="B240" s="38"/>
      <c r="C240" s="218" t="s">
        <v>449</v>
      </c>
      <c r="D240" s="218" t="s">
        <v>133</v>
      </c>
      <c r="E240" s="219" t="s">
        <v>450</v>
      </c>
      <c r="F240" s="220" t="s">
        <v>451</v>
      </c>
      <c r="G240" s="221" t="s">
        <v>382</v>
      </c>
      <c r="H240" s="222">
        <v>2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43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137</v>
      </c>
      <c r="AT240" s="230" t="s">
        <v>133</v>
      </c>
      <c r="AU240" s="230" t="s">
        <v>88</v>
      </c>
      <c r="AY240" s="16" t="s">
        <v>131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86</v>
      </c>
      <c r="BK240" s="231">
        <f>ROUND(I240*H240,2)</f>
        <v>0</v>
      </c>
      <c r="BL240" s="16" t="s">
        <v>137</v>
      </c>
      <c r="BM240" s="230" t="s">
        <v>452</v>
      </c>
    </row>
    <row r="241" s="2" customFormat="1" ht="16.5" customHeight="1">
      <c r="A241" s="37"/>
      <c r="B241" s="38"/>
      <c r="C241" s="218" t="s">
        <v>453</v>
      </c>
      <c r="D241" s="218" t="s">
        <v>133</v>
      </c>
      <c r="E241" s="219" t="s">
        <v>454</v>
      </c>
      <c r="F241" s="220" t="s">
        <v>455</v>
      </c>
      <c r="G241" s="221" t="s">
        <v>382</v>
      </c>
      <c r="H241" s="222">
        <v>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43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137</v>
      </c>
      <c r="AT241" s="230" t="s">
        <v>133</v>
      </c>
      <c r="AU241" s="230" t="s">
        <v>88</v>
      </c>
      <c r="AY241" s="16" t="s">
        <v>131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86</v>
      </c>
      <c r="BK241" s="231">
        <f>ROUND(I241*H241,2)</f>
        <v>0</v>
      </c>
      <c r="BL241" s="16" t="s">
        <v>137</v>
      </c>
      <c r="BM241" s="230" t="s">
        <v>456</v>
      </c>
    </row>
    <row r="242" s="2" customFormat="1" ht="16.5" customHeight="1">
      <c r="A242" s="37"/>
      <c r="B242" s="38"/>
      <c r="C242" s="218" t="s">
        <v>457</v>
      </c>
      <c r="D242" s="218" t="s">
        <v>133</v>
      </c>
      <c r="E242" s="219" t="s">
        <v>458</v>
      </c>
      <c r="F242" s="220" t="s">
        <v>459</v>
      </c>
      <c r="G242" s="221" t="s">
        <v>382</v>
      </c>
      <c r="H242" s="222">
        <v>2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43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137</v>
      </c>
      <c r="AT242" s="230" t="s">
        <v>133</v>
      </c>
      <c r="AU242" s="230" t="s">
        <v>88</v>
      </c>
      <c r="AY242" s="16" t="s">
        <v>131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86</v>
      </c>
      <c r="BK242" s="231">
        <f>ROUND(I242*H242,2)</f>
        <v>0</v>
      </c>
      <c r="BL242" s="16" t="s">
        <v>137</v>
      </c>
      <c r="BM242" s="230" t="s">
        <v>460</v>
      </c>
    </row>
    <row r="243" s="2" customFormat="1" ht="24.15" customHeight="1">
      <c r="A243" s="37"/>
      <c r="B243" s="38"/>
      <c r="C243" s="218" t="s">
        <v>461</v>
      </c>
      <c r="D243" s="218" t="s">
        <v>133</v>
      </c>
      <c r="E243" s="219" t="s">
        <v>462</v>
      </c>
      <c r="F243" s="220" t="s">
        <v>463</v>
      </c>
      <c r="G243" s="221" t="s">
        <v>382</v>
      </c>
      <c r="H243" s="222">
        <v>1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43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137</v>
      </c>
      <c r="AT243" s="230" t="s">
        <v>133</v>
      </c>
      <c r="AU243" s="230" t="s">
        <v>88</v>
      </c>
      <c r="AY243" s="16" t="s">
        <v>131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86</v>
      </c>
      <c r="BK243" s="231">
        <f>ROUND(I243*H243,2)</f>
        <v>0</v>
      </c>
      <c r="BL243" s="16" t="s">
        <v>137</v>
      </c>
      <c r="BM243" s="230" t="s">
        <v>464</v>
      </c>
    </row>
    <row r="244" s="2" customFormat="1" ht="24.15" customHeight="1">
      <c r="A244" s="37"/>
      <c r="B244" s="38"/>
      <c r="C244" s="218" t="s">
        <v>465</v>
      </c>
      <c r="D244" s="218" t="s">
        <v>133</v>
      </c>
      <c r="E244" s="219" t="s">
        <v>466</v>
      </c>
      <c r="F244" s="220" t="s">
        <v>467</v>
      </c>
      <c r="G244" s="221" t="s">
        <v>382</v>
      </c>
      <c r="H244" s="222">
        <v>1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43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137</v>
      </c>
      <c r="AT244" s="230" t="s">
        <v>133</v>
      </c>
      <c r="AU244" s="230" t="s">
        <v>88</v>
      </c>
      <c r="AY244" s="16" t="s">
        <v>131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86</v>
      </c>
      <c r="BK244" s="231">
        <f>ROUND(I244*H244,2)</f>
        <v>0</v>
      </c>
      <c r="BL244" s="16" t="s">
        <v>137</v>
      </c>
      <c r="BM244" s="230" t="s">
        <v>468</v>
      </c>
    </row>
    <row r="245" s="2" customFormat="1" ht="24.15" customHeight="1">
      <c r="A245" s="37"/>
      <c r="B245" s="38"/>
      <c r="C245" s="218" t="s">
        <v>469</v>
      </c>
      <c r="D245" s="218" t="s">
        <v>133</v>
      </c>
      <c r="E245" s="219" t="s">
        <v>470</v>
      </c>
      <c r="F245" s="220" t="s">
        <v>471</v>
      </c>
      <c r="G245" s="221" t="s">
        <v>365</v>
      </c>
      <c r="H245" s="222">
        <v>923.38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43</v>
      </c>
      <c r="O245" s="90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137</v>
      </c>
      <c r="AT245" s="230" t="s">
        <v>133</v>
      </c>
      <c r="AU245" s="230" t="s">
        <v>88</v>
      </c>
      <c r="AY245" s="16" t="s">
        <v>131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86</v>
      </c>
      <c r="BK245" s="231">
        <f>ROUND(I245*H245,2)</f>
        <v>0</v>
      </c>
      <c r="BL245" s="16" t="s">
        <v>137</v>
      </c>
      <c r="BM245" s="230" t="s">
        <v>472</v>
      </c>
    </row>
    <row r="246" s="13" customFormat="1">
      <c r="A246" s="13"/>
      <c r="B246" s="232"/>
      <c r="C246" s="233"/>
      <c r="D246" s="234" t="s">
        <v>142</v>
      </c>
      <c r="E246" s="235" t="s">
        <v>1</v>
      </c>
      <c r="F246" s="236" t="s">
        <v>473</v>
      </c>
      <c r="G246" s="233"/>
      <c r="H246" s="237">
        <v>923.38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142</v>
      </c>
      <c r="AU246" s="243" t="s">
        <v>88</v>
      </c>
      <c r="AV246" s="13" t="s">
        <v>88</v>
      </c>
      <c r="AW246" s="13" t="s">
        <v>32</v>
      </c>
      <c r="AX246" s="13" t="s">
        <v>86</v>
      </c>
      <c r="AY246" s="243" t="s">
        <v>131</v>
      </c>
    </row>
    <row r="247" s="2" customFormat="1" ht="37.8" customHeight="1">
      <c r="A247" s="37"/>
      <c r="B247" s="38"/>
      <c r="C247" s="218" t="s">
        <v>474</v>
      </c>
      <c r="D247" s="218" t="s">
        <v>133</v>
      </c>
      <c r="E247" s="219" t="s">
        <v>475</v>
      </c>
      <c r="F247" s="220" t="s">
        <v>476</v>
      </c>
      <c r="G247" s="221" t="s">
        <v>477</v>
      </c>
      <c r="H247" s="222">
        <v>1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43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137</v>
      </c>
      <c r="AT247" s="230" t="s">
        <v>133</v>
      </c>
      <c r="AU247" s="230" t="s">
        <v>88</v>
      </c>
      <c r="AY247" s="16" t="s">
        <v>131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86</v>
      </c>
      <c r="BK247" s="231">
        <f>ROUND(I247*H247,2)</f>
        <v>0</v>
      </c>
      <c r="BL247" s="16" t="s">
        <v>137</v>
      </c>
      <c r="BM247" s="230" t="s">
        <v>478</v>
      </c>
    </row>
    <row r="248" s="2" customFormat="1" ht="16.5" customHeight="1">
      <c r="A248" s="37"/>
      <c r="B248" s="38"/>
      <c r="C248" s="218" t="s">
        <v>479</v>
      </c>
      <c r="D248" s="218" t="s">
        <v>133</v>
      </c>
      <c r="E248" s="219" t="s">
        <v>480</v>
      </c>
      <c r="F248" s="220" t="s">
        <v>481</v>
      </c>
      <c r="G248" s="221" t="s">
        <v>382</v>
      </c>
      <c r="H248" s="222">
        <v>3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43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137</v>
      </c>
      <c r="AT248" s="230" t="s">
        <v>133</v>
      </c>
      <c r="AU248" s="230" t="s">
        <v>88</v>
      </c>
      <c r="AY248" s="16" t="s">
        <v>131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86</v>
      </c>
      <c r="BK248" s="231">
        <f>ROUND(I248*H248,2)</f>
        <v>0</v>
      </c>
      <c r="BL248" s="16" t="s">
        <v>137</v>
      </c>
      <c r="BM248" s="230" t="s">
        <v>482</v>
      </c>
    </row>
    <row r="249" s="2" customFormat="1" ht="24.15" customHeight="1">
      <c r="A249" s="37"/>
      <c r="B249" s="38"/>
      <c r="C249" s="218" t="s">
        <v>483</v>
      </c>
      <c r="D249" s="218" t="s">
        <v>133</v>
      </c>
      <c r="E249" s="219" t="s">
        <v>484</v>
      </c>
      <c r="F249" s="220" t="s">
        <v>485</v>
      </c>
      <c r="G249" s="221" t="s">
        <v>382</v>
      </c>
      <c r="H249" s="222">
        <v>12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43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137</v>
      </c>
      <c r="AT249" s="230" t="s">
        <v>133</v>
      </c>
      <c r="AU249" s="230" t="s">
        <v>88</v>
      </c>
      <c r="AY249" s="16" t="s">
        <v>131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86</v>
      </c>
      <c r="BK249" s="231">
        <f>ROUND(I249*H249,2)</f>
        <v>0</v>
      </c>
      <c r="BL249" s="16" t="s">
        <v>137</v>
      </c>
      <c r="BM249" s="230" t="s">
        <v>486</v>
      </c>
    </row>
    <row r="250" s="12" customFormat="1" ht="22.8" customHeight="1">
      <c r="A250" s="12"/>
      <c r="B250" s="202"/>
      <c r="C250" s="203"/>
      <c r="D250" s="204" t="s">
        <v>77</v>
      </c>
      <c r="E250" s="216" t="s">
        <v>487</v>
      </c>
      <c r="F250" s="216" t="s">
        <v>488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SUM(P251:P260)</f>
        <v>0</v>
      </c>
      <c r="Q250" s="210"/>
      <c r="R250" s="211">
        <f>SUM(R251:R260)</f>
        <v>0</v>
      </c>
      <c r="S250" s="210"/>
      <c r="T250" s="212">
        <f>SUM(T251:T260)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86</v>
      </c>
      <c r="AT250" s="214" t="s">
        <v>77</v>
      </c>
      <c r="AU250" s="214" t="s">
        <v>86</v>
      </c>
      <c r="AY250" s="213" t="s">
        <v>131</v>
      </c>
      <c r="BK250" s="215">
        <f>SUM(BK251:BK260)</f>
        <v>0</v>
      </c>
    </row>
    <row r="251" s="2" customFormat="1" ht="37.8" customHeight="1">
      <c r="A251" s="37"/>
      <c r="B251" s="38"/>
      <c r="C251" s="218" t="s">
        <v>489</v>
      </c>
      <c r="D251" s="218" t="s">
        <v>133</v>
      </c>
      <c r="E251" s="219" t="s">
        <v>490</v>
      </c>
      <c r="F251" s="220" t="s">
        <v>491</v>
      </c>
      <c r="G251" s="221" t="s">
        <v>200</v>
      </c>
      <c r="H251" s="222">
        <v>521.29999999999995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43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137</v>
      </c>
      <c r="AT251" s="230" t="s">
        <v>133</v>
      </c>
      <c r="AU251" s="230" t="s">
        <v>88</v>
      </c>
      <c r="AY251" s="16" t="s">
        <v>131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86</v>
      </c>
      <c r="BK251" s="231">
        <f>ROUND(I251*H251,2)</f>
        <v>0</v>
      </c>
      <c r="BL251" s="16" t="s">
        <v>137</v>
      </c>
      <c r="BM251" s="230" t="s">
        <v>492</v>
      </c>
    </row>
    <row r="252" s="2" customFormat="1" ht="37.8" customHeight="1">
      <c r="A252" s="37"/>
      <c r="B252" s="38"/>
      <c r="C252" s="218" t="s">
        <v>493</v>
      </c>
      <c r="D252" s="218" t="s">
        <v>133</v>
      </c>
      <c r="E252" s="219" t="s">
        <v>494</v>
      </c>
      <c r="F252" s="220" t="s">
        <v>495</v>
      </c>
      <c r="G252" s="221" t="s">
        <v>200</v>
      </c>
      <c r="H252" s="222">
        <v>47.299999999999997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43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137</v>
      </c>
      <c r="AT252" s="230" t="s">
        <v>133</v>
      </c>
      <c r="AU252" s="230" t="s">
        <v>88</v>
      </c>
      <c r="AY252" s="16" t="s">
        <v>131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86</v>
      </c>
      <c r="BK252" s="231">
        <f>ROUND(I252*H252,2)</f>
        <v>0</v>
      </c>
      <c r="BL252" s="16" t="s">
        <v>137</v>
      </c>
      <c r="BM252" s="230" t="s">
        <v>496</v>
      </c>
    </row>
    <row r="253" s="2" customFormat="1" ht="49.05" customHeight="1">
      <c r="A253" s="37"/>
      <c r="B253" s="38"/>
      <c r="C253" s="218" t="s">
        <v>497</v>
      </c>
      <c r="D253" s="218" t="s">
        <v>133</v>
      </c>
      <c r="E253" s="219" t="s">
        <v>498</v>
      </c>
      <c r="F253" s="220" t="s">
        <v>499</v>
      </c>
      <c r="G253" s="221" t="s">
        <v>200</v>
      </c>
      <c r="H253" s="222">
        <v>146.09999999999999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43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137</v>
      </c>
      <c r="AT253" s="230" t="s">
        <v>133</v>
      </c>
      <c r="AU253" s="230" t="s">
        <v>88</v>
      </c>
      <c r="AY253" s="16" t="s">
        <v>131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86</v>
      </c>
      <c r="BK253" s="231">
        <f>ROUND(I253*H253,2)</f>
        <v>0</v>
      </c>
      <c r="BL253" s="16" t="s">
        <v>137</v>
      </c>
      <c r="BM253" s="230" t="s">
        <v>500</v>
      </c>
    </row>
    <row r="254" s="2" customFormat="1" ht="37.8" customHeight="1">
      <c r="A254" s="37"/>
      <c r="B254" s="38"/>
      <c r="C254" s="218" t="s">
        <v>501</v>
      </c>
      <c r="D254" s="218" t="s">
        <v>133</v>
      </c>
      <c r="E254" s="219" t="s">
        <v>502</v>
      </c>
      <c r="F254" s="220" t="s">
        <v>503</v>
      </c>
      <c r="G254" s="221" t="s">
        <v>200</v>
      </c>
      <c r="H254" s="222">
        <v>474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43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137</v>
      </c>
      <c r="AT254" s="230" t="s">
        <v>133</v>
      </c>
      <c r="AU254" s="230" t="s">
        <v>88</v>
      </c>
      <c r="AY254" s="16" t="s">
        <v>131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86</v>
      </c>
      <c r="BK254" s="231">
        <f>ROUND(I254*H254,2)</f>
        <v>0</v>
      </c>
      <c r="BL254" s="16" t="s">
        <v>137</v>
      </c>
      <c r="BM254" s="230" t="s">
        <v>504</v>
      </c>
    </row>
    <row r="255" s="13" customFormat="1">
      <c r="A255" s="13"/>
      <c r="B255" s="232"/>
      <c r="C255" s="233"/>
      <c r="D255" s="234" t="s">
        <v>142</v>
      </c>
      <c r="E255" s="235" t="s">
        <v>1</v>
      </c>
      <c r="F255" s="236" t="s">
        <v>505</v>
      </c>
      <c r="G255" s="233"/>
      <c r="H255" s="237">
        <v>474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142</v>
      </c>
      <c r="AU255" s="243" t="s">
        <v>88</v>
      </c>
      <c r="AV255" s="13" t="s">
        <v>88</v>
      </c>
      <c r="AW255" s="13" t="s">
        <v>32</v>
      </c>
      <c r="AX255" s="13" t="s">
        <v>86</v>
      </c>
      <c r="AY255" s="243" t="s">
        <v>131</v>
      </c>
    </row>
    <row r="256" s="2" customFormat="1" ht="24.15" customHeight="1">
      <c r="A256" s="37"/>
      <c r="B256" s="38"/>
      <c r="C256" s="218" t="s">
        <v>506</v>
      </c>
      <c r="D256" s="218" t="s">
        <v>133</v>
      </c>
      <c r="E256" s="219" t="s">
        <v>507</v>
      </c>
      <c r="F256" s="220" t="s">
        <v>508</v>
      </c>
      <c r="G256" s="221" t="s">
        <v>200</v>
      </c>
      <c r="H256" s="222">
        <v>9006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43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137</v>
      </c>
      <c r="AT256" s="230" t="s">
        <v>133</v>
      </c>
      <c r="AU256" s="230" t="s">
        <v>88</v>
      </c>
      <c r="AY256" s="16" t="s">
        <v>131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86</v>
      </c>
      <c r="BK256" s="231">
        <f>ROUND(I256*H256,2)</f>
        <v>0</v>
      </c>
      <c r="BL256" s="16" t="s">
        <v>137</v>
      </c>
      <c r="BM256" s="230" t="s">
        <v>509</v>
      </c>
    </row>
    <row r="257" s="13" customFormat="1">
      <c r="A257" s="13"/>
      <c r="B257" s="232"/>
      <c r="C257" s="233"/>
      <c r="D257" s="234" t="s">
        <v>142</v>
      </c>
      <c r="E257" s="235" t="s">
        <v>1</v>
      </c>
      <c r="F257" s="236" t="s">
        <v>510</v>
      </c>
      <c r="G257" s="233"/>
      <c r="H257" s="237">
        <v>9006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142</v>
      </c>
      <c r="AU257" s="243" t="s">
        <v>88</v>
      </c>
      <c r="AV257" s="13" t="s">
        <v>88</v>
      </c>
      <c r="AW257" s="13" t="s">
        <v>32</v>
      </c>
      <c r="AX257" s="13" t="s">
        <v>86</v>
      </c>
      <c r="AY257" s="243" t="s">
        <v>131</v>
      </c>
    </row>
    <row r="258" s="2" customFormat="1" ht="16.5" customHeight="1">
      <c r="A258" s="37"/>
      <c r="B258" s="38"/>
      <c r="C258" s="218" t="s">
        <v>511</v>
      </c>
      <c r="D258" s="218" t="s">
        <v>133</v>
      </c>
      <c r="E258" s="219" t="s">
        <v>512</v>
      </c>
      <c r="F258" s="220" t="s">
        <v>513</v>
      </c>
      <c r="G258" s="221" t="s">
        <v>200</v>
      </c>
      <c r="H258" s="222">
        <v>521.29999999999995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43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137</v>
      </c>
      <c r="AT258" s="230" t="s">
        <v>133</v>
      </c>
      <c r="AU258" s="230" t="s">
        <v>88</v>
      </c>
      <c r="AY258" s="16" t="s">
        <v>131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86</v>
      </c>
      <c r="BK258" s="231">
        <f>ROUND(I258*H258,2)</f>
        <v>0</v>
      </c>
      <c r="BL258" s="16" t="s">
        <v>137</v>
      </c>
      <c r="BM258" s="230" t="s">
        <v>514</v>
      </c>
    </row>
    <row r="259" s="2" customFormat="1" ht="21.75" customHeight="1">
      <c r="A259" s="37"/>
      <c r="B259" s="38"/>
      <c r="C259" s="218" t="s">
        <v>515</v>
      </c>
      <c r="D259" s="218" t="s">
        <v>133</v>
      </c>
      <c r="E259" s="219" t="s">
        <v>516</v>
      </c>
      <c r="F259" s="220" t="s">
        <v>517</v>
      </c>
      <c r="G259" s="221" t="s">
        <v>200</v>
      </c>
      <c r="H259" s="222">
        <v>146.09999999999999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43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137</v>
      </c>
      <c r="AT259" s="230" t="s">
        <v>133</v>
      </c>
      <c r="AU259" s="230" t="s">
        <v>88</v>
      </c>
      <c r="AY259" s="16" t="s">
        <v>131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86</v>
      </c>
      <c r="BK259" s="231">
        <f>ROUND(I259*H259,2)</f>
        <v>0</v>
      </c>
      <c r="BL259" s="16" t="s">
        <v>137</v>
      </c>
      <c r="BM259" s="230" t="s">
        <v>518</v>
      </c>
    </row>
    <row r="260" s="2" customFormat="1" ht="44.25" customHeight="1">
      <c r="A260" s="37"/>
      <c r="B260" s="38"/>
      <c r="C260" s="218" t="s">
        <v>519</v>
      </c>
      <c r="D260" s="218" t="s">
        <v>133</v>
      </c>
      <c r="E260" s="219" t="s">
        <v>520</v>
      </c>
      <c r="F260" s="220" t="s">
        <v>521</v>
      </c>
      <c r="G260" s="221" t="s">
        <v>200</v>
      </c>
      <c r="H260" s="222">
        <v>474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43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137</v>
      </c>
      <c r="AT260" s="230" t="s">
        <v>133</v>
      </c>
      <c r="AU260" s="230" t="s">
        <v>88</v>
      </c>
      <c r="AY260" s="16" t="s">
        <v>131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86</v>
      </c>
      <c r="BK260" s="231">
        <f>ROUND(I260*H260,2)</f>
        <v>0</v>
      </c>
      <c r="BL260" s="16" t="s">
        <v>137</v>
      </c>
      <c r="BM260" s="230" t="s">
        <v>522</v>
      </c>
    </row>
    <row r="261" s="12" customFormat="1" ht="22.8" customHeight="1">
      <c r="A261" s="12"/>
      <c r="B261" s="202"/>
      <c r="C261" s="203"/>
      <c r="D261" s="204" t="s">
        <v>77</v>
      </c>
      <c r="E261" s="216" t="s">
        <v>523</v>
      </c>
      <c r="F261" s="216" t="s">
        <v>524</v>
      </c>
      <c r="G261" s="203"/>
      <c r="H261" s="203"/>
      <c r="I261" s="206"/>
      <c r="J261" s="217">
        <f>BK261</f>
        <v>0</v>
      </c>
      <c r="K261" s="203"/>
      <c r="L261" s="208"/>
      <c r="M261" s="209"/>
      <c r="N261" s="210"/>
      <c r="O261" s="210"/>
      <c r="P261" s="211">
        <f>P262</f>
        <v>0</v>
      </c>
      <c r="Q261" s="210"/>
      <c r="R261" s="211">
        <f>R262</f>
        <v>0</v>
      </c>
      <c r="S261" s="210"/>
      <c r="T261" s="212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3" t="s">
        <v>86</v>
      </c>
      <c r="AT261" s="214" t="s">
        <v>77</v>
      </c>
      <c r="AU261" s="214" t="s">
        <v>86</v>
      </c>
      <c r="AY261" s="213" t="s">
        <v>131</v>
      </c>
      <c r="BK261" s="215">
        <f>BK262</f>
        <v>0</v>
      </c>
    </row>
    <row r="262" s="2" customFormat="1" ht="33" customHeight="1">
      <c r="A262" s="37"/>
      <c r="B262" s="38"/>
      <c r="C262" s="218" t="s">
        <v>525</v>
      </c>
      <c r="D262" s="218" t="s">
        <v>133</v>
      </c>
      <c r="E262" s="219" t="s">
        <v>526</v>
      </c>
      <c r="F262" s="220" t="s">
        <v>527</v>
      </c>
      <c r="G262" s="221" t="s">
        <v>200</v>
      </c>
      <c r="H262" s="222">
        <v>593.65099999999995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43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137</v>
      </c>
      <c r="AT262" s="230" t="s">
        <v>133</v>
      </c>
      <c r="AU262" s="230" t="s">
        <v>88</v>
      </c>
      <c r="AY262" s="16" t="s">
        <v>131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86</v>
      </c>
      <c r="BK262" s="231">
        <f>ROUND(I262*H262,2)</f>
        <v>0</v>
      </c>
      <c r="BL262" s="16" t="s">
        <v>137</v>
      </c>
      <c r="BM262" s="230" t="s">
        <v>528</v>
      </c>
    </row>
    <row r="263" s="12" customFormat="1" ht="25.92" customHeight="1">
      <c r="A263" s="12"/>
      <c r="B263" s="202"/>
      <c r="C263" s="203"/>
      <c r="D263" s="204" t="s">
        <v>77</v>
      </c>
      <c r="E263" s="205" t="s">
        <v>529</v>
      </c>
      <c r="F263" s="205" t="s">
        <v>530</v>
      </c>
      <c r="G263" s="203"/>
      <c r="H263" s="203"/>
      <c r="I263" s="206"/>
      <c r="J263" s="207">
        <f>BK263</f>
        <v>0</v>
      </c>
      <c r="K263" s="203"/>
      <c r="L263" s="208"/>
      <c r="M263" s="209"/>
      <c r="N263" s="210"/>
      <c r="O263" s="210"/>
      <c r="P263" s="211">
        <f>SUM(P264:P282)</f>
        <v>0</v>
      </c>
      <c r="Q263" s="210"/>
      <c r="R263" s="211">
        <f>SUM(R264:R282)</f>
        <v>0</v>
      </c>
      <c r="S263" s="210"/>
      <c r="T263" s="212">
        <f>SUM(T264:T282)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3" t="s">
        <v>151</v>
      </c>
      <c r="AT263" s="214" t="s">
        <v>77</v>
      </c>
      <c r="AU263" s="214" t="s">
        <v>78</v>
      </c>
      <c r="AY263" s="213" t="s">
        <v>131</v>
      </c>
      <c r="BK263" s="215">
        <f>SUM(BK264:BK282)</f>
        <v>0</v>
      </c>
    </row>
    <row r="264" s="2" customFormat="1" ht="16.5" customHeight="1">
      <c r="A264" s="37"/>
      <c r="B264" s="38"/>
      <c r="C264" s="218" t="s">
        <v>531</v>
      </c>
      <c r="D264" s="218" t="s">
        <v>133</v>
      </c>
      <c r="E264" s="219" t="s">
        <v>532</v>
      </c>
      <c r="F264" s="220" t="s">
        <v>533</v>
      </c>
      <c r="G264" s="221" t="s">
        <v>477</v>
      </c>
      <c r="H264" s="222">
        <v>1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43</v>
      </c>
      <c r="O264" s="90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534</v>
      </c>
      <c r="AT264" s="230" t="s">
        <v>133</v>
      </c>
      <c r="AU264" s="230" t="s">
        <v>86</v>
      </c>
      <c r="AY264" s="16" t="s">
        <v>131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86</v>
      </c>
      <c r="BK264" s="231">
        <f>ROUND(I264*H264,2)</f>
        <v>0</v>
      </c>
      <c r="BL264" s="16" t="s">
        <v>534</v>
      </c>
      <c r="BM264" s="230" t="s">
        <v>535</v>
      </c>
    </row>
    <row r="265" s="2" customFormat="1">
      <c r="A265" s="37"/>
      <c r="B265" s="38"/>
      <c r="C265" s="39"/>
      <c r="D265" s="234" t="s">
        <v>270</v>
      </c>
      <c r="E265" s="39"/>
      <c r="F265" s="255" t="s">
        <v>536</v>
      </c>
      <c r="G265" s="39"/>
      <c r="H265" s="39"/>
      <c r="I265" s="256"/>
      <c r="J265" s="39"/>
      <c r="K265" s="39"/>
      <c r="L265" s="43"/>
      <c r="M265" s="257"/>
      <c r="N265" s="258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270</v>
      </c>
      <c r="AU265" s="16" t="s">
        <v>86</v>
      </c>
    </row>
    <row r="266" s="2" customFormat="1" ht="16.5" customHeight="1">
      <c r="A266" s="37"/>
      <c r="B266" s="38"/>
      <c r="C266" s="218" t="s">
        <v>537</v>
      </c>
      <c r="D266" s="218" t="s">
        <v>133</v>
      </c>
      <c r="E266" s="219" t="s">
        <v>538</v>
      </c>
      <c r="F266" s="220" t="s">
        <v>539</v>
      </c>
      <c r="G266" s="221" t="s">
        <v>477</v>
      </c>
      <c r="H266" s="222">
        <v>1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43</v>
      </c>
      <c r="O266" s="90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534</v>
      </c>
      <c r="AT266" s="230" t="s">
        <v>133</v>
      </c>
      <c r="AU266" s="230" t="s">
        <v>86</v>
      </c>
      <c r="AY266" s="16" t="s">
        <v>131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86</v>
      </c>
      <c r="BK266" s="231">
        <f>ROUND(I266*H266,2)</f>
        <v>0</v>
      </c>
      <c r="BL266" s="16" t="s">
        <v>534</v>
      </c>
      <c r="BM266" s="230" t="s">
        <v>540</v>
      </c>
    </row>
    <row r="267" s="2" customFormat="1">
      <c r="A267" s="37"/>
      <c r="B267" s="38"/>
      <c r="C267" s="39"/>
      <c r="D267" s="234" t="s">
        <v>270</v>
      </c>
      <c r="E267" s="39"/>
      <c r="F267" s="255" t="s">
        <v>541</v>
      </c>
      <c r="G267" s="39"/>
      <c r="H267" s="39"/>
      <c r="I267" s="256"/>
      <c r="J267" s="39"/>
      <c r="K267" s="39"/>
      <c r="L267" s="43"/>
      <c r="M267" s="257"/>
      <c r="N267" s="258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270</v>
      </c>
      <c r="AU267" s="16" t="s">
        <v>86</v>
      </c>
    </row>
    <row r="268" s="2" customFormat="1" ht="16.5" customHeight="1">
      <c r="A268" s="37"/>
      <c r="B268" s="38"/>
      <c r="C268" s="218" t="s">
        <v>542</v>
      </c>
      <c r="D268" s="218" t="s">
        <v>133</v>
      </c>
      <c r="E268" s="219" t="s">
        <v>543</v>
      </c>
      <c r="F268" s="220" t="s">
        <v>544</v>
      </c>
      <c r="G268" s="221" t="s">
        <v>477</v>
      </c>
      <c r="H268" s="222">
        <v>1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43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534</v>
      </c>
      <c r="AT268" s="230" t="s">
        <v>133</v>
      </c>
      <c r="AU268" s="230" t="s">
        <v>86</v>
      </c>
      <c r="AY268" s="16" t="s">
        <v>131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86</v>
      </c>
      <c r="BK268" s="231">
        <f>ROUND(I268*H268,2)</f>
        <v>0</v>
      </c>
      <c r="BL268" s="16" t="s">
        <v>534</v>
      </c>
      <c r="BM268" s="230" t="s">
        <v>545</v>
      </c>
    </row>
    <row r="269" s="2" customFormat="1">
      <c r="A269" s="37"/>
      <c r="B269" s="38"/>
      <c r="C269" s="39"/>
      <c r="D269" s="234" t="s">
        <v>270</v>
      </c>
      <c r="E269" s="39"/>
      <c r="F269" s="255" t="s">
        <v>546</v>
      </c>
      <c r="G269" s="39"/>
      <c r="H269" s="39"/>
      <c r="I269" s="256"/>
      <c r="J269" s="39"/>
      <c r="K269" s="39"/>
      <c r="L269" s="43"/>
      <c r="M269" s="257"/>
      <c r="N269" s="258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270</v>
      </c>
      <c r="AU269" s="16" t="s">
        <v>86</v>
      </c>
    </row>
    <row r="270" s="2" customFormat="1" ht="16.5" customHeight="1">
      <c r="A270" s="37"/>
      <c r="B270" s="38"/>
      <c r="C270" s="218" t="s">
        <v>547</v>
      </c>
      <c r="D270" s="218" t="s">
        <v>133</v>
      </c>
      <c r="E270" s="219" t="s">
        <v>548</v>
      </c>
      <c r="F270" s="220" t="s">
        <v>549</v>
      </c>
      <c r="G270" s="221" t="s">
        <v>477</v>
      </c>
      <c r="H270" s="222">
        <v>1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43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534</v>
      </c>
      <c r="AT270" s="230" t="s">
        <v>133</v>
      </c>
      <c r="AU270" s="230" t="s">
        <v>86</v>
      </c>
      <c r="AY270" s="16" t="s">
        <v>131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86</v>
      </c>
      <c r="BK270" s="231">
        <f>ROUND(I270*H270,2)</f>
        <v>0</v>
      </c>
      <c r="BL270" s="16" t="s">
        <v>534</v>
      </c>
      <c r="BM270" s="230" t="s">
        <v>550</v>
      </c>
    </row>
    <row r="271" s="2" customFormat="1">
      <c r="A271" s="37"/>
      <c r="B271" s="38"/>
      <c r="C271" s="39"/>
      <c r="D271" s="234" t="s">
        <v>270</v>
      </c>
      <c r="E271" s="39"/>
      <c r="F271" s="255" t="s">
        <v>551</v>
      </c>
      <c r="G271" s="39"/>
      <c r="H271" s="39"/>
      <c r="I271" s="256"/>
      <c r="J271" s="39"/>
      <c r="K271" s="39"/>
      <c r="L271" s="43"/>
      <c r="M271" s="257"/>
      <c r="N271" s="258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270</v>
      </c>
      <c r="AU271" s="16" t="s">
        <v>86</v>
      </c>
    </row>
    <row r="272" s="2" customFormat="1" ht="16.5" customHeight="1">
      <c r="A272" s="37"/>
      <c r="B272" s="38"/>
      <c r="C272" s="218" t="s">
        <v>552</v>
      </c>
      <c r="D272" s="218" t="s">
        <v>133</v>
      </c>
      <c r="E272" s="219" t="s">
        <v>553</v>
      </c>
      <c r="F272" s="220" t="s">
        <v>554</v>
      </c>
      <c r="G272" s="221" t="s">
        <v>477</v>
      </c>
      <c r="H272" s="222">
        <v>1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43</v>
      </c>
      <c r="O272" s="90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534</v>
      </c>
      <c r="AT272" s="230" t="s">
        <v>133</v>
      </c>
      <c r="AU272" s="230" t="s">
        <v>86</v>
      </c>
      <c r="AY272" s="16" t="s">
        <v>131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86</v>
      </c>
      <c r="BK272" s="231">
        <f>ROUND(I272*H272,2)</f>
        <v>0</v>
      </c>
      <c r="BL272" s="16" t="s">
        <v>534</v>
      </c>
      <c r="BM272" s="230" t="s">
        <v>555</v>
      </c>
    </row>
    <row r="273" s="2" customFormat="1">
      <c r="A273" s="37"/>
      <c r="B273" s="38"/>
      <c r="C273" s="39"/>
      <c r="D273" s="234" t="s">
        <v>270</v>
      </c>
      <c r="E273" s="39"/>
      <c r="F273" s="255" t="s">
        <v>556</v>
      </c>
      <c r="G273" s="39"/>
      <c r="H273" s="39"/>
      <c r="I273" s="256"/>
      <c r="J273" s="39"/>
      <c r="K273" s="39"/>
      <c r="L273" s="43"/>
      <c r="M273" s="257"/>
      <c r="N273" s="258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270</v>
      </c>
      <c r="AU273" s="16" t="s">
        <v>86</v>
      </c>
    </row>
    <row r="274" s="2" customFormat="1" ht="16.5" customHeight="1">
      <c r="A274" s="37"/>
      <c r="B274" s="38"/>
      <c r="C274" s="218" t="s">
        <v>557</v>
      </c>
      <c r="D274" s="218" t="s">
        <v>133</v>
      </c>
      <c r="E274" s="219" t="s">
        <v>558</v>
      </c>
      <c r="F274" s="220" t="s">
        <v>559</v>
      </c>
      <c r="G274" s="221" t="s">
        <v>477</v>
      </c>
      <c r="H274" s="222">
        <v>1</v>
      </c>
      <c r="I274" s="223"/>
      <c r="J274" s="224">
        <f>ROUND(I274*H274,2)</f>
        <v>0</v>
      </c>
      <c r="K274" s="225"/>
      <c r="L274" s="43"/>
      <c r="M274" s="226" t="s">
        <v>1</v>
      </c>
      <c r="N274" s="227" t="s">
        <v>43</v>
      </c>
      <c r="O274" s="90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534</v>
      </c>
      <c r="AT274" s="230" t="s">
        <v>133</v>
      </c>
      <c r="AU274" s="230" t="s">
        <v>86</v>
      </c>
      <c r="AY274" s="16" t="s">
        <v>131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86</v>
      </c>
      <c r="BK274" s="231">
        <f>ROUND(I274*H274,2)</f>
        <v>0</v>
      </c>
      <c r="BL274" s="16" t="s">
        <v>534</v>
      </c>
      <c r="BM274" s="230" t="s">
        <v>560</v>
      </c>
    </row>
    <row r="275" s="2" customFormat="1">
      <c r="A275" s="37"/>
      <c r="B275" s="38"/>
      <c r="C275" s="39"/>
      <c r="D275" s="234" t="s">
        <v>270</v>
      </c>
      <c r="E275" s="39"/>
      <c r="F275" s="255" t="s">
        <v>561</v>
      </c>
      <c r="G275" s="39"/>
      <c r="H275" s="39"/>
      <c r="I275" s="256"/>
      <c r="J275" s="39"/>
      <c r="K275" s="39"/>
      <c r="L275" s="43"/>
      <c r="M275" s="257"/>
      <c r="N275" s="258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270</v>
      </c>
      <c r="AU275" s="16" t="s">
        <v>86</v>
      </c>
    </row>
    <row r="276" s="2" customFormat="1" ht="24.15" customHeight="1">
      <c r="A276" s="37"/>
      <c r="B276" s="38"/>
      <c r="C276" s="218" t="s">
        <v>562</v>
      </c>
      <c r="D276" s="218" t="s">
        <v>133</v>
      </c>
      <c r="E276" s="219" t="s">
        <v>563</v>
      </c>
      <c r="F276" s="220" t="s">
        <v>564</v>
      </c>
      <c r="G276" s="221" t="s">
        <v>477</v>
      </c>
      <c r="H276" s="222">
        <v>1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43</v>
      </c>
      <c r="O276" s="90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534</v>
      </c>
      <c r="AT276" s="230" t="s">
        <v>133</v>
      </c>
      <c r="AU276" s="230" t="s">
        <v>86</v>
      </c>
      <c r="AY276" s="16" t="s">
        <v>131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86</v>
      </c>
      <c r="BK276" s="231">
        <f>ROUND(I276*H276,2)</f>
        <v>0</v>
      </c>
      <c r="BL276" s="16" t="s">
        <v>534</v>
      </c>
      <c r="BM276" s="230" t="s">
        <v>565</v>
      </c>
    </row>
    <row r="277" s="2" customFormat="1" ht="16.5" customHeight="1">
      <c r="A277" s="37"/>
      <c r="B277" s="38"/>
      <c r="C277" s="218" t="s">
        <v>566</v>
      </c>
      <c r="D277" s="218" t="s">
        <v>133</v>
      </c>
      <c r="E277" s="219" t="s">
        <v>567</v>
      </c>
      <c r="F277" s="220" t="s">
        <v>568</v>
      </c>
      <c r="G277" s="221" t="s">
        <v>477</v>
      </c>
      <c r="H277" s="222">
        <v>1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43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534</v>
      </c>
      <c r="AT277" s="230" t="s">
        <v>133</v>
      </c>
      <c r="AU277" s="230" t="s">
        <v>86</v>
      </c>
      <c r="AY277" s="16" t="s">
        <v>131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86</v>
      </c>
      <c r="BK277" s="231">
        <f>ROUND(I277*H277,2)</f>
        <v>0</v>
      </c>
      <c r="BL277" s="16" t="s">
        <v>534</v>
      </c>
      <c r="BM277" s="230" t="s">
        <v>569</v>
      </c>
    </row>
    <row r="278" s="2" customFormat="1">
      <c r="A278" s="37"/>
      <c r="B278" s="38"/>
      <c r="C278" s="39"/>
      <c r="D278" s="234" t="s">
        <v>270</v>
      </c>
      <c r="E278" s="39"/>
      <c r="F278" s="255" t="s">
        <v>570</v>
      </c>
      <c r="G278" s="39"/>
      <c r="H278" s="39"/>
      <c r="I278" s="256"/>
      <c r="J278" s="39"/>
      <c r="K278" s="39"/>
      <c r="L278" s="43"/>
      <c r="M278" s="257"/>
      <c r="N278" s="258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270</v>
      </c>
      <c r="AU278" s="16" t="s">
        <v>86</v>
      </c>
    </row>
    <row r="279" s="2" customFormat="1" ht="16.5" customHeight="1">
      <c r="A279" s="37"/>
      <c r="B279" s="38"/>
      <c r="C279" s="218" t="s">
        <v>571</v>
      </c>
      <c r="D279" s="218" t="s">
        <v>133</v>
      </c>
      <c r="E279" s="219" t="s">
        <v>572</v>
      </c>
      <c r="F279" s="220" t="s">
        <v>573</v>
      </c>
      <c r="G279" s="221" t="s">
        <v>477</v>
      </c>
      <c r="H279" s="222">
        <v>1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43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534</v>
      </c>
      <c r="AT279" s="230" t="s">
        <v>133</v>
      </c>
      <c r="AU279" s="230" t="s">
        <v>86</v>
      </c>
      <c r="AY279" s="16" t="s">
        <v>131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86</v>
      </c>
      <c r="BK279" s="231">
        <f>ROUND(I279*H279,2)</f>
        <v>0</v>
      </c>
      <c r="BL279" s="16" t="s">
        <v>534</v>
      </c>
      <c r="BM279" s="230" t="s">
        <v>574</v>
      </c>
    </row>
    <row r="280" s="2" customFormat="1">
      <c r="A280" s="37"/>
      <c r="B280" s="38"/>
      <c r="C280" s="39"/>
      <c r="D280" s="234" t="s">
        <v>270</v>
      </c>
      <c r="E280" s="39"/>
      <c r="F280" s="255" t="s">
        <v>575</v>
      </c>
      <c r="G280" s="39"/>
      <c r="H280" s="39"/>
      <c r="I280" s="256"/>
      <c r="J280" s="39"/>
      <c r="K280" s="39"/>
      <c r="L280" s="43"/>
      <c r="M280" s="257"/>
      <c r="N280" s="258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270</v>
      </c>
      <c r="AU280" s="16" t="s">
        <v>86</v>
      </c>
    </row>
    <row r="281" s="2" customFormat="1" ht="16.5" customHeight="1">
      <c r="A281" s="37"/>
      <c r="B281" s="38"/>
      <c r="C281" s="218" t="s">
        <v>576</v>
      </c>
      <c r="D281" s="218" t="s">
        <v>133</v>
      </c>
      <c r="E281" s="219" t="s">
        <v>577</v>
      </c>
      <c r="F281" s="220" t="s">
        <v>578</v>
      </c>
      <c r="G281" s="221" t="s">
        <v>477</v>
      </c>
      <c r="H281" s="222">
        <v>1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43</v>
      </c>
      <c r="O281" s="90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534</v>
      </c>
      <c r="AT281" s="230" t="s">
        <v>133</v>
      </c>
      <c r="AU281" s="230" t="s">
        <v>86</v>
      </c>
      <c r="AY281" s="16" t="s">
        <v>131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86</v>
      </c>
      <c r="BK281" s="231">
        <f>ROUND(I281*H281,2)</f>
        <v>0</v>
      </c>
      <c r="BL281" s="16" t="s">
        <v>534</v>
      </c>
      <c r="BM281" s="230" t="s">
        <v>579</v>
      </c>
    </row>
    <row r="282" s="2" customFormat="1">
      <c r="A282" s="37"/>
      <c r="B282" s="38"/>
      <c r="C282" s="39"/>
      <c r="D282" s="234" t="s">
        <v>270</v>
      </c>
      <c r="E282" s="39"/>
      <c r="F282" s="255" t="s">
        <v>580</v>
      </c>
      <c r="G282" s="39"/>
      <c r="H282" s="39"/>
      <c r="I282" s="256"/>
      <c r="J282" s="39"/>
      <c r="K282" s="39"/>
      <c r="L282" s="43"/>
      <c r="M282" s="270"/>
      <c r="N282" s="271"/>
      <c r="O282" s="272"/>
      <c r="P282" s="272"/>
      <c r="Q282" s="272"/>
      <c r="R282" s="272"/>
      <c r="S282" s="272"/>
      <c r="T282" s="273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270</v>
      </c>
      <c r="AU282" s="16" t="s">
        <v>86</v>
      </c>
    </row>
    <row r="283" s="2" customFormat="1" ht="6.96" customHeight="1">
      <c r="A283" s="37"/>
      <c r="B283" s="65"/>
      <c r="C283" s="66"/>
      <c r="D283" s="66"/>
      <c r="E283" s="66"/>
      <c r="F283" s="66"/>
      <c r="G283" s="66"/>
      <c r="H283" s="66"/>
      <c r="I283" s="66"/>
      <c r="J283" s="66"/>
      <c r="K283" s="66"/>
      <c r="L283" s="43"/>
      <c r="M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</row>
  </sheetData>
  <sheetProtection sheet="1" autoFilter="0" formatColumns="0" formatRows="0" objects="1" scenarios="1" spinCount="100000" saltValue="jL9RtvP3MgTYHbiWyrPrgo1iGQGYUuVOh51JGLkeHyBb27XJ9q7u62t1OForQrX7CI4LJEoxaM7sVSzfQi0qrw==" hashValue="mfGVgWIACNwU95QnrUvjZmxFCOKfAR7Sxlqk5+yYgP8/Wkq/VhJJIGXDNG3Qbpksbu5ty9WE6pPEaeXsrQb2uA==" algorithmName="SHA-512" password="CC35"/>
  <autoFilter ref="C125:K28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III-3473 a III-34712 Malčín - průtah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581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27</v>
      </c>
      <c r="J24" s="142" t="s">
        <v>36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ROUND((SUM(BE126:BE295)),  2)</f>
        <v>0</v>
      </c>
      <c r="G33" s="37"/>
      <c r="H33" s="37"/>
      <c r="I33" s="154">
        <v>0.20999999999999999</v>
      </c>
      <c r="J33" s="153">
        <f>ROUND(((SUM(BE126:BE295))*I33),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ROUND((SUM(BF126:BF295)),  2)</f>
        <v>0</v>
      </c>
      <c r="G34" s="37"/>
      <c r="H34" s="37"/>
      <c r="I34" s="154">
        <v>0.14999999999999999</v>
      </c>
      <c r="J34" s="153">
        <f>ROUND(((SUM(BF126:BF295))*I34),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ROUND((SUM(BG126:BG295)),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ROUND((SUM(BH126:BH295)),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ROUND((SUM(BI126:BI295)),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III-3473 a III-34712 Malčín - průtah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102 - KOMUNIKACE III/3473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Malčín</v>
      </c>
      <c r="G89" s="39"/>
      <c r="H89" s="39"/>
      <c r="I89" s="31" t="s">
        <v>22</v>
      </c>
      <c r="J89" s="78" t="str">
        <f>IF(J12="","",J12)</f>
        <v>29. 6. 2023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KSÚS Vysočiny, Obec Malčín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DMC Havlíčkův Brod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hidden="1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107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108</v>
      </c>
      <c r="E99" s="187"/>
      <c r="F99" s="187"/>
      <c r="G99" s="187"/>
      <c r="H99" s="187"/>
      <c r="I99" s="187"/>
      <c r="J99" s="188">
        <f>J166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109</v>
      </c>
      <c r="E100" s="187"/>
      <c r="F100" s="187"/>
      <c r="G100" s="187"/>
      <c r="H100" s="187"/>
      <c r="I100" s="187"/>
      <c r="J100" s="188">
        <f>J171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110</v>
      </c>
      <c r="E101" s="187"/>
      <c r="F101" s="187"/>
      <c r="G101" s="187"/>
      <c r="H101" s="187"/>
      <c r="I101" s="187"/>
      <c r="J101" s="188">
        <f>J176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111</v>
      </c>
      <c r="E102" s="187"/>
      <c r="F102" s="187"/>
      <c r="G102" s="187"/>
      <c r="H102" s="187"/>
      <c r="I102" s="187"/>
      <c r="J102" s="188">
        <f>J221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112</v>
      </c>
      <c r="E103" s="187"/>
      <c r="F103" s="187"/>
      <c r="G103" s="187"/>
      <c r="H103" s="187"/>
      <c r="I103" s="187"/>
      <c r="J103" s="188">
        <f>J237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113</v>
      </c>
      <c r="E104" s="187"/>
      <c r="F104" s="187"/>
      <c r="G104" s="187"/>
      <c r="H104" s="187"/>
      <c r="I104" s="187"/>
      <c r="J104" s="188">
        <f>J265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4"/>
      <c r="C105" s="185"/>
      <c r="D105" s="186" t="s">
        <v>114</v>
      </c>
      <c r="E105" s="187"/>
      <c r="F105" s="187"/>
      <c r="G105" s="187"/>
      <c r="H105" s="187"/>
      <c r="I105" s="187"/>
      <c r="J105" s="188">
        <f>J274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8"/>
      <c r="C106" s="179"/>
      <c r="D106" s="180" t="s">
        <v>115</v>
      </c>
      <c r="E106" s="181"/>
      <c r="F106" s="181"/>
      <c r="G106" s="181"/>
      <c r="H106" s="181"/>
      <c r="I106" s="181"/>
      <c r="J106" s="182">
        <f>J276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hidden="1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hidden="1"/>
    <row r="110" hidden="1"/>
    <row r="111" hidden="1"/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III-3473 a III-34712 Malčín - průtah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99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 102 - KOMUNIKACE III/3473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Malčín</v>
      </c>
      <c r="G120" s="39"/>
      <c r="H120" s="39"/>
      <c r="I120" s="31" t="s">
        <v>22</v>
      </c>
      <c r="J120" s="78" t="str">
        <f>IF(J12="","",J12)</f>
        <v>29. 6. 2023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>KSÚS Vysočiny, Obec Malčín</v>
      </c>
      <c r="G122" s="39"/>
      <c r="H122" s="39"/>
      <c r="I122" s="31" t="s">
        <v>30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33</v>
      </c>
      <c r="J123" s="35" t="str">
        <f>E24</f>
        <v>DMC Havlíčkův Brod s.r.o.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117</v>
      </c>
      <c r="D125" s="193" t="s">
        <v>63</v>
      </c>
      <c r="E125" s="193" t="s">
        <v>59</v>
      </c>
      <c r="F125" s="193" t="s">
        <v>60</v>
      </c>
      <c r="G125" s="193" t="s">
        <v>118</v>
      </c>
      <c r="H125" s="193" t="s">
        <v>119</v>
      </c>
      <c r="I125" s="193" t="s">
        <v>120</v>
      </c>
      <c r="J125" s="194" t="s">
        <v>103</v>
      </c>
      <c r="K125" s="195" t="s">
        <v>121</v>
      </c>
      <c r="L125" s="196"/>
      <c r="M125" s="99" t="s">
        <v>1</v>
      </c>
      <c r="N125" s="100" t="s">
        <v>42</v>
      </c>
      <c r="O125" s="100" t="s">
        <v>122</v>
      </c>
      <c r="P125" s="100" t="s">
        <v>123</v>
      </c>
      <c r="Q125" s="100" t="s">
        <v>124</v>
      </c>
      <c r="R125" s="100" t="s">
        <v>125</v>
      </c>
      <c r="S125" s="100" t="s">
        <v>126</v>
      </c>
      <c r="T125" s="101" t="s">
        <v>127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128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P127+P276</f>
        <v>0</v>
      </c>
      <c r="Q126" s="103"/>
      <c r="R126" s="199">
        <f>R127+R276</f>
        <v>1325.5897361699999</v>
      </c>
      <c r="S126" s="103"/>
      <c r="T126" s="200">
        <f>T127+T276</f>
        <v>1049.52559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77</v>
      </c>
      <c r="AU126" s="16" t="s">
        <v>105</v>
      </c>
      <c r="BK126" s="201">
        <f>BK127+BK276</f>
        <v>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129</v>
      </c>
      <c r="F127" s="205" t="s">
        <v>130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P128+P166+P171+P176+P221+P237+P265+P274</f>
        <v>0</v>
      </c>
      <c r="Q127" s="210"/>
      <c r="R127" s="211">
        <f>R128+R166+R171+R176+R221+R237+R265+R274</f>
        <v>1325.5897361699999</v>
      </c>
      <c r="S127" s="210"/>
      <c r="T127" s="212">
        <f>T128+T166+T171+T176+T221+T237+T265+T274</f>
        <v>1049.52559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78</v>
      </c>
      <c r="AY127" s="213" t="s">
        <v>131</v>
      </c>
      <c r="BK127" s="215">
        <f>BK128+BK166+BK171+BK176+BK221+BK237+BK265+BK274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86</v>
      </c>
      <c r="F128" s="216" t="s">
        <v>132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SUM(P129:P165)</f>
        <v>0</v>
      </c>
      <c r="Q128" s="210"/>
      <c r="R128" s="211">
        <f>SUM(R129:R165)</f>
        <v>233.49290279999997</v>
      </c>
      <c r="S128" s="210"/>
      <c r="T128" s="212">
        <f>SUM(T129:T165)</f>
        <v>1011.7566000000001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86</v>
      </c>
      <c r="AY128" s="213" t="s">
        <v>131</v>
      </c>
      <c r="BK128" s="215">
        <f>SUM(BK129:BK165)</f>
        <v>0</v>
      </c>
    </row>
    <row r="129" s="2" customFormat="1" ht="24.15" customHeight="1">
      <c r="A129" s="37"/>
      <c r="B129" s="38"/>
      <c r="C129" s="218" t="s">
        <v>86</v>
      </c>
      <c r="D129" s="218" t="s">
        <v>133</v>
      </c>
      <c r="E129" s="219" t="s">
        <v>582</v>
      </c>
      <c r="F129" s="220" t="s">
        <v>583</v>
      </c>
      <c r="G129" s="221" t="s">
        <v>136</v>
      </c>
      <c r="H129" s="222">
        <v>225.5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43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0.28999999999999998</v>
      </c>
      <c r="T129" s="229">
        <f>S129*H129</f>
        <v>65.394999999999996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137</v>
      </c>
      <c r="AT129" s="230" t="s">
        <v>133</v>
      </c>
      <c r="AU129" s="230" t="s">
        <v>88</v>
      </c>
      <c r="AY129" s="16" t="s">
        <v>131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86</v>
      </c>
      <c r="BK129" s="231">
        <f>ROUND(I129*H129,2)</f>
        <v>0</v>
      </c>
      <c r="BL129" s="16" t="s">
        <v>137</v>
      </c>
      <c r="BM129" s="230" t="s">
        <v>584</v>
      </c>
    </row>
    <row r="130" s="2" customFormat="1" ht="24.15" customHeight="1">
      <c r="A130" s="37"/>
      <c r="B130" s="38"/>
      <c r="C130" s="218" t="s">
        <v>88</v>
      </c>
      <c r="D130" s="218" t="s">
        <v>133</v>
      </c>
      <c r="E130" s="219" t="s">
        <v>139</v>
      </c>
      <c r="F130" s="220" t="s">
        <v>140</v>
      </c>
      <c r="G130" s="221" t="s">
        <v>136</v>
      </c>
      <c r="H130" s="222">
        <v>225.5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0.22</v>
      </c>
      <c r="T130" s="229">
        <f>S130*H130</f>
        <v>49.609999999999999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137</v>
      </c>
      <c r="AT130" s="230" t="s">
        <v>133</v>
      </c>
      <c r="AU130" s="230" t="s">
        <v>88</v>
      </c>
      <c r="AY130" s="16" t="s">
        <v>131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86</v>
      </c>
      <c r="BK130" s="231">
        <f>ROUND(I130*H130,2)</f>
        <v>0</v>
      </c>
      <c r="BL130" s="16" t="s">
        <v>137</v>
      </c>
      <c r="BM130" s="230" t="s">
        <v>585</v>
      </c>
    </row>
    <row r="131" s="13" customFormat="1">
      <c r="A131" s="13"/>
      <c r="B131" s="232"/>
      <c r="C131" s="233"/>
      <c r="D131" s="234" t="s">
        <v>142</v>
      </c>
      <c r="E131" s="235" t="s">
        <v>1</v>
      </c>
      <c r="F131" s="236" t="s">
        <v>586</v>
      </c>
      <c r="G131" s="233"/>
      <c r="H131" s="237">
        <v>225.5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142</v>
      </c>
      <c r="AU131" s="243" t="s">
        <v>88</v>
      </c>
      <c r="AV131" s="13" t="s">
        <v>88</v>
      </c>
      <c r="AW131" s="13" t="s">
        <v>32</v>
      </c>
      <c r="AX131" s="13" t="s">
        <v>86</v>
      </c>
      <c r="AY131" s="243" t="s">
        <v>131</v>
      </c>
    </row>
    <row r="132" s="2" customFormat="1" ht="37.8" customHeight="1">
      <c r="A132" s="37"/>
      <c r="B132" s="38"/>
      <c r="C132" s="218" t="s">
        <v>144</v>
      </c>
      <c r="D132" s="218" t="s">
        <v>133</v>
      </c>
      <c r="E132" s="219" t="s">
        <v>587</v>
      </c>
      <c r="F132" s="220" t="s">
        <v>588</v>
      </c>
      <c r="G132" s="221" t="s">
        <v>136</v>
      </c>
      <c r="H132" s="222">
        <v>3898.9200000000001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9.0000000000000006E-05</v>
      </c>
      <c r="R132" s="228">
        <f>Q132*H132</f>
        <v>0.35090280000000001</v>
      </c>
      <c r="S132" s="228">
        <v>0.23000000000000001</v>
      </c>
      <c r="T132" s="229">
        <f>S132*H132</f>
        <v>896.75160000000005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137</v>
      </c>
      <c r="AT132" s="230" t="s">
        <v>133</v>
      </c>
      <c r="AU132" s="230" t="s">
        <v>88</v>
      </c>
      <c r="AY132" s="16" t="s">
        <v>131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137</v>
      </c>
      <c r="BM132" s="230" t="s">
        <v>589</v>
      </c>
    </row>
    <row r="133" s="13" customFormat="1">
      <c r="A133" s="13"/>
      <c r="B133" s="232"/>
      <c r="C133" s="233"/>
      <c r="D133" s="234" t="s">
        <v>142</v>
      </c>
      <c r="E133" s="235" t="s">
        <v>1</v>
      </c>
      <c r="F133" s="236" t="s">
        <v>590</v>
      </c>
      <c r="G133" s="233"/>
      <c r="H133" s="237">
        <v>3898.9200000000001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142</v>
      </c>
      <c r="AU133" s="243" t="s">
        <v>88</v>
      </c>
      <c r="AV133" s="13" t="s">
        <v>88</v>
      </c>
      <c r="AW133" s="13" t="s">
        <v>32</v>
      </c>
      <c r="AX133" s="13" t="s">
        <v>86</v>
      </c>
      <c r="AY133" s="243" t="s">
        <v>131</v>
      </c>
    </row>
    <row r="134" s="2" customFormat="1" ht="44.25" customHeight="1">
      <c r="A134" s="37"/>
      <c r="B134" s="38"/>
      <c r="C134" s="218" t="s">
        <v>137</v>
      </c>
      <c r="D134" s="218" t="s">
        <v>133</v>
      </c>
      <c r="E134" s="219" t="s">
        <v>591</v>
      </c>
      <c r="F134" s="220" t="s">
        <v>592</v>
      </c>
      <c r="G134" s="221" t="s">
        <v>154</v>
      </c>
      <c r="H134" s="222">
        <v>90.022999999999996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137</v>
      </c>
      <c r="AT134" s="230" t="s">
        <v>133</v>
      </c>
      <c r="AU134" s="230" t="s">
        <v>88</v>
      </c>
      <c r="AY134" s="16" t="s">
        <v>131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86</v>
      </c>
      <c r="BK134" s="231">
        <f>ROUND(I134*H134,2)</f>
        <v>0</v>
      </c>
      <c r="BL134" s="16" t="s">
        <v>137</v>
      </c>
      <c r="BM134" s="230" t="s">
        <v>593</v>
      </c>
    </row>
    <row r="135" s="13" customFormat="1">
      <c r="A135" s="13"/>
      <c r="B135" s="232"/>
      <c r="C135" s="233"/>
      <c r="D135" s="234" t="s">
        <v>142</v>
      </c>
      <c r="E135" s="235" t="s">
        <v>1</v>
      </c>
      <c r="F135" s="236" t="s">
        <v>594</v>
      </c>
      <c r="G135" s="233"/>
      <c r="H135" s="237">
        <v>90.022999999999996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142</v>
      </c>
      <c r="AU135" s="243" t="s">
        <v>88</v>
      </c>
      <c r="AV135" s="13" t="s">
        <v>88</v>
      </c>
      <c r="AW135" s="13" t="s">
        <v>32</v>
      </c>
      <c r="AX135" s="13" t="s">
        <v>86</v>
      </c>
      <c r="AY135" s="243" t="s">
        <v>131</v>
      </c>
    </row>
    <row r="136" s="2" customFormat="1" ht="33" customHeight="1">
      <c r="A136" s="37"/>
      <c r="B136" s="38"/>
      <c r="C136" s="218" t="s">
        <v>151</v>
      </c>
      <c r="D136" s="218" t="s">
        <v>133</v>
      </c>
      <c r="E136" s="219" t="s">
        <v>595</v>
      </c>
      <c r="F136" s="220" t="s">
        <v>596</v>
      </c>
      <c r="G136" s="221" t="s">
        <v>154</v>
      </c>
      <c r="H136" s="222">
        <v>201.65000000000001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137</v>
      </c>
      <c r="AT136" s="230" t="s">
        <v>133</v>
      </c>
      <c r="AU136" s="230" t="s">
        <v>88</v>
      </c>
      <c r="AY136" s="16" t="s">
        <v>131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137</v>
      </c>
      <c r="BM136" s="230" t="s">
        <v>597</v>
      </c>
    </row>
    <row r="137" s="13" customFormat="1">
      <c r="A137" s="13"/>
      <c r="B137" s="232"/>
      <c r="C137" s="233"/>
      <c r="D137" s="234" t="s">
        <v>142</v>
      </c>
      <c r="E137" s="235" t="s">
        <v>1</v>
      </c>
      <c r="F137" s="236" t="s">
        <v>598</v>
      </c>
      <c r="G137" s="233"/>
      <c r="H137" s="237">
        <v>201.65000000000001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142</v>
      </c>
      <c r="AU137" s="243" t="s">
        <v>88</v>
      </c>
      <c r="AV137" s="13" t="s">
        <v>88</v>
      </c>
      <c r="AW137" s="13" t="s">
        <v>32</v>
      </c>
      <c r="AX137" s="13" t="s">
        <v>86</v>
      </c>
      <c r="AY137" s="243" t="s">
        <v>131</v>
      </c>
    </row>
    <row r="138" s="2" customFormat="1" ht="37.8" customHeight="1">
      <c r="A138" s="37"/>
      <c r="B138" s="38"/>
      <c r="C138" s="218" t="s">
        <v>157</v>
      </c>
      <c r="D138" s="218" t="s">
        <v>133</v>
      </c>
      <c r="E138" s="219" t="s">
        <v>163</v>
      </c>
      <c r="F138" s="220" t="s">
        <v>599</v>
      </c>
      <c r="G138" s="221" t="s">
        <v>154</v>
      </c>
      <c r="H138" s="222">
        <v>8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43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137</v>
      </c>
      <c r="AT138" s="230" t="s">
        <v>133</v>
      </c>
      <c r="AU138" s="230" t="s">
        <v>88</v>
      </c>
      <c r="AY138" s="16" t="s">
        <v>131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86</v>
      </c>
      <c r="BK138" s="231">
        <f>ROUND(I138*H138,2)</f>
        <v>0</v>
      </c>
      <c r="BL138" s="16" t="s">
        <v>137</v>
      </c>
      <c r="BM138" s="230" t="s">
        <v>600</v>
      </c>
    </row>
    <row r="139" s="2" customFormat="1" ht="37.8" customHeight="1">
      <c r="A139" s="37"/>
      <c r="B139" s="38"/>
      <c r="C139" s="218" t="s">
        <v>162</v>
      </c>
      <c r="D139" s="218" t="s">
        <v>133</v>
      </c>
      <c r="E139" s="219" t="s">
        <v>601</v>
      </c>
      <c r="F139" s="220" t="s">
        <v>602</v>
      </c>
      <c r="G139" s="221" t="s">
        <v>154</v>
      </c>
      <c r="H139" s="222">
        <v>120.75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137</v>
      </c>
      <c r="AT139" s="230" t="s">
        <v>133</v>
      </c>
      <c r="AU139" s="230" t="s">
        <v>88</v>
      </c>
      <c r="AY139" s="16" t="s">
        <v>131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86</v>
      </c>
      <c r="BK139" s="231">
        <f>ROUND(I139*H139,2)</f>
        <v>0</v>
      </c>
      <c r="BL139" s="16" t="s">
        <v>137</v>
      </c>
      <c r="BM139" s="230" t="s">
        <v>603</v>
      </c>
    </row>
    <row r="140" s="13" customFormat="1">
      <c r="A140" s="13"/>
      <c r="B140" s="232"/>
      <c r="C140" s="233"/>
      <c r="D140" s="234" t="s">
        <v>142</v>
      </c>
      <c r="E140" s="235" t="s">
        <v>1</v>
      </c>
      <c r="F140" s="236" t="s">
        <v>604</v>
      </c>
      <c r="G140" s="233"/>
      <c r="H140" s="237">
        <v>120.75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142</v>
      </c>
      <c r="AU140" s="243" t="s">
        <v>88</v>
      </c>
      <c r="AV140" s="13" t="s">
        <v>88</v>
      </c>
      <c r="AW140" s="13" t="s">
        <v>32</v>
      </c>
      <c r="AX140" s="13" t="s">
        <v>86</v>
      </c>
      <c r="AY140" s="243" t="s">
        <v>131</v>
      </c>
    </row>
    <row r="141" s="2" customFormat="1" ht="33" customHeight="1">
      <c r="A141" s="37"/>
      <c r="B141" s="38"/>
      <c r="C141" s="218" t="s">
        <v>166</v>
      </c>
      <c r="D141" s="218" t="s">
        <v>133</v>
      </c>
      <c r="E141" s="219" t="s">
        <v>172</v>
      </c>
      <c r="F141" s="220" t="s">
        <v>173</v>
      </c>
      <c r="G141" s="221" t="s">
        <v>154</v>
      </c>
      <c r="H141" s="222">
        <v>330.39999999999998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137</v>
      </c>
      <c r="AT141" s="230" t="s">
        <v>133</v>
      </c>
      <c r="AU141" s="230" t="s">
        <v>88</v>
      </c>
      <c r="AY141" s="16" t="s">
        <v>131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86</v>
      </c>
      <c r="BK141" s="231">
        <f>ROUND(I141*H141,2)</f>
        <v>0</v>
      </c>
      <c r="BL141" s="16" t="s">
        <v>137</v>
      </c>
      <c r="BM141" s="230" t="s">
        <v>605</v>
      </c>
    </row>
    <row r="142" s="13" customFormat="1">
      <c r="A142" s="13"/>
      <c r="B142" s="232"/>
      <c r="C142" s="233"/>
      <c r="D142" s="234" t="s">
        <v>142</v>
      </c>
      <c r="E142" s="235" t="s">
        <v>1</v>
      </c>
      <c r="F142" s="236" t="s">
        <v>606</v>
      </c>
      <c r="G142" s="233"/>
      <c r="H142" s="237">
        <v>330.39999999999998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142</v>
      </c>
      <c r="AU142" s="243" t="s">
        <v>88</v>
      </c>
      <c r="AV142" s="13" t="s">
        <v>88</v>
      </c>
      <c r="AW142" s="13" t="s">
        <v>32</v>
      </c>
      <c r="AX142" s="13" t="s">
        <v>86</v>
      </c>
      <c r="AY142" s="243" t="s">
        <v>131</v>
      </c>
    </row>
    <row r="143" s="2" customFormat="1" ht="44.25" customHeight="1">
      <c r="A143" s="37"/>
      <c r="B143" s="38"/>
      <c r="C143" s="218" t="s">
        <v>171</v>
      </c>
      <c r="D143" s="218" t="s">
        <v>133</v>
      </c>
      <c r="E143" s="219" t="s">
        <v>177</v>
      </c>
      <c r="F143" s="220" t="s">
        <v>178</v>
      </c>
      <c r="G143" s="221" t="s">
        <v>154</v>
      </c>
      <c r="H143" s="222">
        <v>90.022999999999996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137</v>
      </c>
      <c r="AT143" s="230" t="s">
        <v>133</v>
      </c>
      <c r="AU143" s="230" t="s">
        <v>88</v>
      </c>
      <c r="AY143" s="16" t="s">
        <v>131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137</v>
      </c>
      <c r="BM143" s="230" t="s">
        <v>607</v>
      </c>
    </row>
    <row r="144" s="2" customFormat="1" ht="37.8" customHeight="1">
      <c r="A144" s="37"/>
      <c r="B144" s="38"/>
      <c r="C144" s="218" t="s">
        <v>176</v>
      </c>
      <c r="D144" s="218" t="s">
        <v>133</v>
      </c>
      <c r="E144" s="219" t="s">
        <v>181</v>
      </c>
      <c r="F144" s="220" t="s">
        <v>182</v>
      </c>
      <c r="G144" s="221" t="s">
        <v>154</v>
      </c>
      <c r="H144" s="222">
        <v>3304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137</v>
      </c>
      <c r="AT144" s="230" t="s">
        <v>133</v>
      </c>
      <c r="AU144" s="230" t="s">
        <v>88</v>
      </c>
      <c r="AY144" s="16" t="s">
        <v>131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86</v>
      </c>
      <c r="BK144" s="231">
        <f>ROUND(I144*H144,2)</f>
        <v>0</v>
      </c>
      <c r="BL144" s="16" t="s">
        <v>137</v>
      </c>
      <c r="BM144" s="230" t="s">
        <v>608</v>
      </c>
    </row>
    <row r="145" s="13" customFormat="1">
      <c r="A145" s="13"/>
      <c r="B145" s="232"/>
      <c r="C145" s="233"/>
      <c r="D145" s="234" t="s">
        <v>142</v>
      </c>
      <c r="E145" s="235" t="s">
        <v>1</v>
      </c>
      <c r="F145" s="236" t="s">
        <v>609</v>
      </c>
      <c r="G145" s="233"/>
      <c r="H145" s="237">
        <v>3304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142</v>
      </c>
      <c r="AU145" s="243" t="s">
        <v>88</v>
      </c>
      <c r="AV145" s="13" t="s">
        <v>88</v>
      </c>
      <c r="AW145" s="13" t="s">
        <v>32</v>
      </c>
      <c r="AX145" s="13" t="s">
        <v>86</v>
      </c>
      <c r="AY145" s="243" t="s">
        <v>131</v>
      </c>
    </row>
    <row r="146" s="2" customFormat="1" ht="49.05" customHeight="1">
      <c r="A146" s="37"/>
      <c r="B146" s="38"/>
      <c r="C146" s="218" t="s">
        <v>180</v>
      </c>
      <c r="D146" s="218" t="s">
        <v>133</v>
      </c>
      <c r="E146" s="219" t="s">
        <v>186</v>
      </c>
      <c r="F146" s="220" t="s">
        <v>187</v>
      </c>
      <c r="G146" s="221" t="s">
        <v>154</v>
      </c>
      <c r="H146" s="222">
        <v>900.23000000000002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137</v>
      </c>
      <c r="AT146" s="230" t="s">
        <v>133</v>
      </c>
      <c r="AU146" s="230" t="s">
        <v>88</v>
      </c>
      <c r="AY146" s="16" t="s">
        <v>131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137</v>
      </c>
      <c r="BM146" s="230" t="s">
        <v>610</v>
      </c>
    </row>
    <row r="147" s="13" customFormat="1">
      <c r="A147" s="13"/>
      <c r="B147" s="232"/>
      <c r="C147" s="233"/>
      <c r="D147" s="234" t="s">
        <v>142</v>
      </c>
      <c r="E147" s="235" t="s">
        <v>1</v>
      </c>
      <c r="F147" s="236" t="s">
        <v>611</v>
      </c>
      <c r="G147" s="233"/>
      <c r="H147" s="237">
        <v>900.23000000000002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142</v>
      </c>
      <c r="AU147" s="243" t="s">
        <v>88</v>
      </c>
      <c r="AV147" s="13" t="s">
        <v>88</v>
      </c>
      <c r="AW147" s="13" t="s">
        <v>32</v>
      </c>
      <c r="AX147" s="13" t="s">
        <v>86</v>
      </c>
      <c r="AY147" s="243" t="s">
        <v>131</v>
      </c>
    </row>
    <row r="148" s="2" customFormat="1" ht="24.15" customHeight="1">
      <c r="A148" s="37"/>
      <c r="B148" s="38"/>
      <c r="C148" s="218" t="s">
        <v>185</v>
      </c>
      <c r="D148" s="218" t="s">
        <v>133</v>
      </c>
      <c r="E148" s="219" t="s">
        <v>191</v>
      </c>
      <c r="F148" s="220" t="s">
        <v>192</v>
      </c>
      <c r="G148" s="221" t="s">
        <v>154</v>
      </c>
      <c r="H148" s="222">
        <v>330.39999999999998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137</v>
      </c>
      <c r="AT148" s="230" t="s">
        <v>133</v>
      </c>
      <c r="AU148" s="230" t="s">
        <v>88</v>
      </c>
      <c r="AY148" s="16" t="s">
        <v>131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86</v>
      </c>
      <c r="BK148" s="231">
        <f>ROUND(I148*H148,2)</f>
        <v>0</v>
      </c>
      <c r="BL148" s="16" t="s">
        <v>137</v>
      </c>
      <c r="BM148" s="230" t="s">
        <v>612</v>
      </c>
    </row>
    <row r="149" s="2" customFormat="1" ht="37.8" customHeight="1">
      <c r="A149" s="37"/>
      <c r="B149" s="38"/>
      <c r="C149" s="218" t="s">
        <v>190</v>
      </c>
      <c r="D149" s="218" t="s">
        <v>133</v>
      </c>
      <c r="E149" s="219" t="s">
        <v>195</v>
      </c>
      <c r="F149" s="220" t="s">
        <v>196</v>
      </c>
      <c r="G149" s="221" t="s">
        <v>154</v>
      </c>
      <c r="H149" s="222">
        <v>90.022999999999996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137</v>
      </c>
      <c r="AT149" s="230" t="s">
        <v>133</v>
      </c>
      <c r="AU149" s="230" t="s">
        <v>88</v>
      </c>
      <c r="AY149" s="16" t="s">
        <v>131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86</v>
      </c>
      <c r="BK149" s="231">
        <f>ROUND(I149*H149,2)</f>
        <v>0</v>
      </c>
      <c r="BL149" s="16" t="s">
        <v>137</v>
      </c>
      <c r="BM149" s="230" t="s">
        <v>613</v>
      </c>
    </row>
    <row r="150" s="2" customFormat="1" ht="33" customHeight="1">
      <c r="A150" s="37"/>
      <c r="B150" s="38"/>
      <c r="C150" s="218" t="s">
        <v>194</v>
      </c>
      <c r="D150" s="218" t="s">
        <v>133</v>
      </c>
      <c r="E150" s="219" t="s">
        <v>198</v>
      </c>
      <c r="F150" s="220" t="s">
        <v>199</v>
      </c>
      <c r="G150" s="221" t="s">
        <v>200</v>
      </c>
      <c r="H150" s="222">
        <v>594.72000000000003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43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137</v>
      </c>
      <c r="AT150" s="230" t="s">
        <v>133</v>
      </c>
      <c r="AU150" s="230" t="s">
        <v>88</v>
      </c>
      <c r="AY150" s="16" t="s">
        <v>131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86</v>
      </c>
      <c r="BK150" s="231">
        <f>ROUND(I150*H150,2)</f>
        <v>0</v>
      </c>
      <c r="BL150" s="16" t="s">
        <v>137</v>
      </c>
      <c r="BM150" s="230" t="s">
        <v>614</v>
      </c>
    </row>
    <row r="151" s="13" customFormat="1">
      <c r="A151" s="13"/>
      <c r="B151" s="232"/>
      <c r="C151" s="233"/>
      <c r="D151" s="234" t="s">
        <v>142</v>
      </c>
      <c r="E151" s="235" t="s">
        <v>1</v>
      </c>
      <c r="F151" s="236" t="s">
        <v>615</v>
      </c>
      <c r="G151" s="233"/>
      <c r="H151" s="237">
        <v>594.72000000000003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142</v>
      </c>
      <c r="AU151" s="243" t="s">
        <v>88</v>
      </c>
      <c r="AV151" s="13" t="s">
        <v>88</v>
      </c>
      <c r="AW151" s="13" t="s">
        <v>32</v>
      </c>
      <c r="AX151" s="13" t="s">
        <v>86</v>
      </c>
      <c r="AY151" s="243" t="s">
        <v>131</v>
      </c>
    </row>
    <row r="152" s="2" customFormat="1" ht="44.25" customHeight="1">
      <c r="A152" s="37"/>
      <c r="B152" s="38"/>
      <c r="C152" s="218" t="s">
        <v>8</v>
      </c>
      <c r="D152" s="218" t="s">
        <v>133</v>
      </c>
      <c r="E152" s="219" t="s">
        <v>204</v>
      </c>
      <c r="F152" s="220" t="s">
        <v>205</v>
      </c>
      <c r="G152" s="221" t="s">
        <v>200</v>
      </c>
      <c r="H152" s="222">
        <v>162.041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137</v>
      </c>
      <c r="AT152" s="230" t="s">
        <v>133</v>
      </c>
      <c r="AU152" s="230" t="s">
        <v>88</v>
      </c>
      <c r="AY152" s="16" t="s">
        <v>131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86</v>
      </c>
      <c r="BK152" s="231">
        <f>ROUND(I152*H152,2)</f>
        <v>0</v>
      </c>
      <c r="BL152" s="16" t="s">
        <v>137</v>
      </c>
      <c r="BM152" s="230" t="s">
        <v>616</v>
      </c>
    </row>
    <row r="153" s="13" customFormat="1">
      <c r="A153" s="13"/>
      <c r="B153" s="232"/>
      <c r="C153" s="233"/>
      <c r="D153" s="234" t="s">
        <v>142</v>
      </c>
      <c r="E153" s="235" t="s">
        <v>1</v>
      </c>
      <c r="F153" s="236" t="s">
        <v>617</v>
      </c>
      <c r="G153" s="233"/>
      <c r="H153" s="237">
        <v>162.041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142</v>
      </c>
      <c r="AU153" s="243" t="s">
        <v>88</v>
      </c>
      <c r="AV153" s="13" t="s">
        <v>88</v>
      </c>
      <c r="AW153" s="13" t="s">
        <v>32</v>
      </c>
      <c r="AX153" s="13" t="s">
        <v>86</v>
      </c>
      <c r="AY153" s="243" t="s">
        <v>131</v>
      </c>
    </row>
    <row r="154" s="2" customFormat="1" ht="16.5" customHeight="1">
      <c r="A154" s="37"/>
      <c r="B154" s="38"/>
      <c r="C154" s="218" t="s">
        <v>203</v>
      </c>
      <c r="D154" s="218" t="s">
        <v>133</v>
      </c>
      <c r="E154" s="219" t="s">
        <v>209</v>
      </c>
      <c r="F154" s="220" t="s">
        <v>210</v>
      </c>
      <c r="G154" s="221" t="s">
        <v>154</v>
      </c>
      <c r="H154" s="222">
        <v>330.39999999999998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137</v>
      </c>
      <c r="AT154" s="230" t="s">
        <v>133</v>
      </c>
      <c r="AU154" s="230" t="s">
        <v>88</v>
      </c>
      <c r="AY154" s="16" t="s">
        <v>131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86</v>
      </c>
      <c r="BK154" s="231">
        <f>ROUND(I154*H154,2)</f>
        <v>0</v>
      </c>
      <c r="BL154" s="16" t="s">
        <v>137</v>
      </c>
      <c r="BM154" s="230" t="s">
        <v>618</v>
      </c>
    </row>
    <row r="155" s="2" customFormat="1" ht="24.15" customHeight="1">
      <c r="A155" s="37"/>
      <c r="B155" s="38"/>
      <c r="C155" s="218" t="s">
        <v>208</v>
      </c>
      <c r="D155" s="218" t="s">
        <v>133</v>
      </c>
      <c r="E155" s="219" t="s">
        <v>213</v>
      </c>
      <c r="F155" s="220" t="s">
        <v>214</v>
      </c>
      <c r="G155" s="221" t="s">
        <v>154</v>
      </c>
      <c r="H155" s="222">
        <v>90.022999999999996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43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137</v>
      </c>
      <c r="AT155" s="230" t="s">
        <v>133</v>
      </c>
      <c r="AU155" s="230" t="s">
        <v>88</v>
      </c>
      <c r="AY155" s="16" t="s">
        <v>131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86</v>
      </c>
      <c r="BK155" s="231">
        <f>ROUND(I155*H155,2)</f>
        <v>0</v>
      </c>
      <c r="BL155" s="16" t="s">
        <v>137</v>
      </c>
      <c r="BM155" s="230" t="s">
        <v>619</v>
      </c>
    </row>
    <row r="156" s="2" customFormat="1" ht="33" customHeight="1">
      <c r="A156" s="37"/>
      <c r="B156" s="38"/>
      <c r="C156" s="218" t="s">
        <v>212</v>
      </c>
      <c r="D156" s="218" t="s">
        <v>133</v>
      </c>
      <c r="E156" s="219" t="s">
        <v>217</v>
      </c>
      <c r="F156" s="220" t="s">
        <v>218</v>
      </c>
      <c r="G156" s="221" t="s">
        <v>154</v>
      </c>
      <c r="H156" s="222">
        <v>78.849999999999994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43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137</v>
      </c>
      <c r="AT156" s="230" t="s">
        <v>133</v>
      </c>
      <c r="AU156" s="230" t="s">
        <v>88</v>
      </c>
      <c r="AY156" s="16" t="s">
        <v>131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86</v>
      </c>
      <c r="BK156" s="231">
        <f>ROUND(I156*H156,2)</f>
        <v>0</v>
      </c>
      <c r="BL156" s="16" t="s">
        <v>137</v>
      </c>
      <c r="BM156" s="230" t="s">
        <v>620</v>
      </c>
    </row>
    <row r="157" s="13" customFormat="1">
      <c r="A157" s="13"/>
      <c r="B157" s="232"/>
      <c r="C157" s="233"/>
      <c r="D157" s="234" t="s">
        <v>142</v>
      </c>
      <c r="E157" s="235" t="s">
        <v>1</v>
      </c>
      <c r="F157" s="236" t="s">
        <v>621</v>
      </c>
      <c r="G157" s="233"/>
      <c r="H157" s="237">
        <v>78.849999999999994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142</v>
      </c>
      <c r="AU157" s="243" t="s">
        <v>88</v>
      </c>
      <c r="AV157" s="13" t="s">
        <v>88</v>
      </c>
      <c r="AW157" s="13" t="s">
        <v>32</v>
      </c>
      <c r="AX157" s="13" t="s">
        <v>86</v>
      </c>
      <c r="AY157" s="243" t="s">
        <v>131</v>
      </c>
    </row>
    <row r="158" s="2" customFormat="1" ht="16.5" customHeight="1">
      <c r="A158" s="37"/>
      <c r="B158" s="38"/>
      <c r="C158" s="244" t="s">
        <v>216</v>
      </c>
      <c r="D158" s="244" t="s">
        <v>222</v>
      </c>
      <c r="E158" s="245" t="s">
        <v>223</v>
      </c>
      <c r="F158" s="246" t="s">
        <v>224</v>
      </c>
      <c r="G158" s="247" t="s">
        <v>200</v>
      </c>
      <c r="H158" s="248">
        <v>157.69999999999999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43</v>
      </c>
      <c r="O158" s="90"/>
      <c r="P158" s="228">
        <f>O158*H158</f>
        <v>0</v>
      </c>
      <c r="Q158" s="228">
        <v>1</v>
      </c>
      <c r="R158" s="228">
        <f>Q158*H158</f>
        <v>157.69999999999999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166</v>
      </c>
      <c r="AT158" s="230" t="s">
        <v>222</v>
      </c>
      <c r="AU158" s="230" t="s">
        <v>88</v>
      </c>
      <c r="AY158" s="16" t="s">
        <v>131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137</v>
      </c>
      <c r="BM158" s="230" t="s">
        <v>622</v>
      </c>
    </row>
    <row r="159" s="13" customFormat="1">
      <c r="A159" s="13"/>
      <c r="B159" s="232"/>
      <c r="C159" s="233"/>
      <c r="D159" s="234" t="s">
        <v>142</v>
      </c>
      <c r="E159" s="235" t="s">
        <v>1</v>
      </c>
      <c r="F159" s="236" t="s">
        <v>623</v>
      </c>
      <c r="G159" s="233"/>
      <c r="H159" s="237">
        <v>157.69999999999999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142</v>
      </c>
      <c r="AU159" s="243" t="s">
        <v>88</v>
      </c>
      <c r="AV159" s="13" t="s">
        <v>88</v>
      </c>
      <c r="AW159" s="13" t="s">
        <v>32</v>
      </c>
      <c r="AX159" s="13" t="s">
        <v>86</v>
      </c>
      <c r="AY159" s="243" t="s">
        <v>131</v>
      </c>
    </row>
    <row r="160" s="2" customFormat="1" ht="24.15" customHeight="1">
      <c r="A160" s="37"/>
      <c r="B160" s="38"/>
      <c r="C160" s="218" t="s">
        <v>221</v>
      </c>
      <c r="D160" s="218" t="s">
        <v>133</v>
      </c>
      <c r="E160" s="219" t="s">
        <v>227</v>
      </c>
      <c r="F160" s="220" t="s">
        <v>228</v>
      </c>
      <c r="G160" s="221" t="s">
        <v>154</v>
      </c>
      <c r="H160" s="222">
        <v>37.720999999999997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43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137</v>
      </c>
      <c r="AT160" s="230" t="s">
        <v>133</v>
      </c>
      <c r="AU160" s="230" t="s">
        <v>88</v>
      </c>
      <c r="AY160" s="16" t="s">
        <v>131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86</v>
      </c>
      <c r="BK160" s="231">
        <f>ROUND(I160*H160,2)</f>
        <v>0</v>
      </c>
      <c r="BL160" s="16" t="s">
        <v>137</v>
      </c>
      <c r="BM160" s="230" t="s">
        <v>624</v>
      </c>
    </row>
    <row r="161" s="13" customFormat="1">
      <c r="A161" s="13"/>
      <c r="B161" s="232"/>
      <c r="C161" s="233"/>
      <c r="D161" s="234" t="s">
        <v>142</v>
      </c>
      <c r="E161" s="235" t="s">
        <v>1</v>
      </c>
      <c r="F161" s="236" t="s">
        <v>625</v>
      </c>
      <c r="G161" s="233"/>
      <c r="H161" s="237">
        <v>37.720999999999997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142</v>
      </c>
      <c r="AU161" s="243" t="s">
        <v>88</v>
      </c>
      <c r="AV161" s="13" t="s">
        <v>88</v>
      </c>
      <c r="AW161" s="13" t="s">
        <v>32</v>
      </c>
      <c r="AX161" s="13" t="s">
        <v>86</v>
      </c>
      <c r="AY161" s="243" t="s">
        <v>131</v>
      </c>
    </row>
    <row r="162" s="2" customFormat="1" ht="16.5" customHeight="1">
      <c r="A162" s="37"/>
      <c r="B162" s="38"/>
      <c r="C162" s="244" t="s">
        <v>7</v>
      </c>
      <c r="D162" s="244" t="s">
        <v>222</v>
      </c>
      <c r="E162" s="245" t="s">
        <v>232</v>
      </c>
      <c r="F162" s="246" t="s">
        <v>233</v>
      </c>
      <c r="G162" s="247" t="s">
        <v>200</v>
      </c>
      <c r="H162" s="248">
        <v>75.441999999999993</v>
      </c>
      <c r="I162" s="249"/>
      <c r="J162" s="250">
        <f>ROUND(I162*H162,2)</f>
        <v>0</v>
      </c>
      <c r="K162" s="251"/>
      <c r="L162" s="252"/>
      <c r="M162" s="253" t="s">
        <v>1</v>
      </c>
      <c r="N162" s="254" t="s">
        <v>43</v>
      </c>
      <c r="O162" s="90"/>
      <c r="P162" s="228">
        <f>O162*H162</f>
        <v>0</v>
      </c>
      <c r="Q162" s="228">
        <v>1</v>
      </c>
      <c r="R162" s="228">
        <f>Q162*H162</f>
        <v>75.441999999999993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166</v>
      </c>
      <c r="AT162" s="230" t="s">
        <v>222</v>
      </c>
      <c r="AU162" s="230" t="s">
        <v>88</v>
      </c>
      <c r="AY162" s="16" t="s">
        <v>131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137</v>
      </c>
      <c r="BM162" s="230" t="s">
        <v>626</v>
      </c>
    </row>
    <row r="163" s="13" customFormat="1">
      <c r="A163" s="13"/>
      <c r="B163" s="232"/>
      <c r="C163" s="233"/>
      <c r="D163" s="234" t="s">
        <v>142</v>
      </c>
      <c r="E163" s="235" t="s">
        <v>1</v>
      </c>
      <c r="F163" s="236" t="s">
        <v>627</v>
      </c>
      <c r="G163" s="233"/>
      <c r="H163" s="237">
        <v>75.441999999999993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142</v>
      </c>
      <c r="AU163" s="243" t="s">
        <v>88</v>
      </c>
      <c r="AV163" s="13" t="s">
        <v>88</v>
      </c>
      <c r="AW163" s="13" t="s">
        <v>32</v>
      </c>
      <c r="AX163" s="13" t="s">
        <v>86</v>
      </c>
      <c r="AY163" s="243" t="s">
        <v>131</v>
      </c>
    </row>
    <row r="164" s="2" customFormat="1" ht="24.15" customHeight="1">
      <c r="A164" s="37"/>
      <c r="B164" s="38"/>
      <c r="C164" s="218" t="s">
        <v>231</v>
      </c>
      <c r="D164" s="218" t="s">
        <v>133</v>
      </c>
      <c r="E164" s="219" t="s">
        <v>628</v>
      </c>
      <c r="F164" s="220" t="s">
        <v>238</v>
      </c>
      <c r="G164" s="221" t="s">
        <v>136</v>
      </c>
      <c r="H164" s="222">
        <v>379.80000000000001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43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137</v>
      </c>
      <c r="AT164" s="230" t="s">
        <v>133</v>
      </c>
      <c r="AU164" s="230" t="s">
        <v>88</v>
      </c>
      <c r="AY164" s="16" t="s">
        <v>131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86</v>
      </c>
      <c r="BK164" s="231">
        <f>ROUND(I164*H164,2)</f>
        <v>0</v>
      </c>
      <c r="BL164" s="16" t="s">
        <v>137</v>
      </c>
      <c r="BM164" s="230" t="s">
        <v>629</v>
      </c>
    </row>
    <row r="165" s="13" customFormat="1">
      <c r="A165" s="13"/>
      <c r="B165" s="232"/>
      <c r="C165" s="233"/>
      <c r="D165" s="234" t="s">
        <v>142</v>
      </c>
      <c r="E165" s="235" t="s">
        <v>1</v>
      </c>
      <c r="F165" s="236" t="s">
        <v>630</v>
      </c>
      <c r="G165" s="233"/>
      <c r="H165" s="237">
        <v>379.80000000000001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142</v>
      </c>
      <c r="AU165" s="243" t="s">
        <v>88</v>
      </c>
      <c r="AV165" s="13" t="s">
        <v>88</v>
      </c>
      <c r="AW165" s="13" t="s">
        <v>32</v>
      </c>
      <c r="AX165" s="13" t="s">
        <v>86</v>
      </c>
      <c r="AY165" s="243" t="s">
        <v>131</v>
      </c>
    </row>
    <row r="166" s="12" customFormat="1" ht="22.8" customHeight="1">
      <c r="A166" s="12"/>
      <c r="B166" s="202"/>
      <c r="C166" s="203"/>
      <c r="D166" s="204" t="s">
        <v>77</v>
      </c>
      <c r="E166" s="216" t="s">
        <v>88</v>
      </c>
      <c r="F166" s="216" t="s">
        <v>241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SUM(P167:P170)</f>
        <v>0</v>
      </c>
      <c r="Q166" s="210"/>
      <c r="R166" s="211">
        <f>SUM(R167:R170)</f>
        <v>6.8927229200000006</v>
      </c>
      <c r="S166" s="210"/>
      <c r="T166" s="212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86</v>
      </c>
      <c r="AT166" s="214" t="s">
        <v>77</v>
      </c>
      <c r="AU166" s="214" t="s">
        <v>86</v>
      </c>
      <c r="AY166" s="213" t="s">
        <v>131</v>
      </c>
      <c r="BK166" s="215">
        <f>SUM(BK167:BK170)</f>
        <v>0</v>
      </c>
    </row>
    <row r="167" s="2" customFormat="1" ht="24.15" customHeight="1">
      <c r="A167" s="37"/>
      <c r="B167" s="38"/>
      <c r="C167" s="218" t="s">
        <v>236</v>
      </c>
      <c r="D167" s="218" t="s">
        <v>133</v>
      </c>
      <c r="E167" s="219" t="s">
        <v>243</v>
      </c>
      <c r="F167" s="220" t="s">
        <v>244</v>
      </c>
      <c r="G167" s="221" t="s">
        <v>154</v>
      </c>
      <c r="H167" s="222">
        <v>2.8380000000000001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43</v>
      </c>
      <c r="O167" s="90"/>
      <c r="P167" s="228">
        <f>O167*H167</f>
        <v>0</v>
      </c>
      <c r="Q167" s="228">
        <v>2.1600000000000001</v>
      </c>
      <c r="R167" s="228">
        <f>Q167*H167</f>
        <v>6.1300800000000004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137</v>
      </c>
      <c r="AT167" s="230" t="s">
        <v>133</v>
      </c>
      <c r="AU167" s="230" t="s">
        <v>88</v>
      </c>
      <c r="AY167" s="16" t="s">
        <v>131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86</v>
      </c>
      <c r="BK167" s="231">
        <f>ROUND(I167*H167,2)</f>
        <v>0</v>
      </c>
      <c r="BL167" s="16" t="s">
        <v>137</v>
      </c>
      <c r="BM167" s="230" t="s">
        <v>631</v>
      </c>
    </row>
    <row r="168" s="13" customFormat="1">
      <c r="A168" s="13"/>
      <c r="B168" s="232"/>
      <c r="C168" s="233"/>
      <c r="D168" s="234" t="s">
        <v>142</v>
      </c>
      <c r="E168" s="235" t="s">
        <v>1</v>
      </c>
      <c r="F168" s="236" t="s">
        <v>632</v>
      </c>
      <c r="G168" s="233"/>
      <c r="H168" s="237">
        <v>2.8380000000000001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142</v>
      </c>
      <c r="AU168" s="243" t="s">
        <v>88</v>
      </c>
      <c r="AV168" s="13" t="s">
        <v>88</v>
      </c>
      <c r="AW168" s="13" t="s">
        <v>32</v>
      </c>
      <c r="AX168" s="13" t="s">
        <v>86</v>
      </c>
      <c r="AY168" s="243" t="s">
        <v>131</v>
      </c>
    </row>
    <row r="169" s="2" customFormat="1" ht="24.15" customHeight="1">
      <c r="A169" s="37"/>
      <c r="B169" s="38"/>
      <c r="C169" s="218" t="s">
        <v>242</v>
      </c>
      <c r="D169" s="218" t="s">
        <v>133</v>
      </c>
      <c r="E169" s="219" t="s">
        <v>247</v>
      </c>
      <c r="F169" s="220" t="s">
        <v>633</v>
      </c>
      <c r="G169" s="221" t="s">
        <v>154</v>
      </c>
      <c r="H169" s="222">
        <v>0.33800000000000002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43</v>
      </c>
      <c r="O169" s="90"/>
      <c r="P169" s="228">
        <f>O169*H169</f>
        <v>0</v>
      </c>
      <c r="Q169" s="228">
        <v>2.2563399999999998</v>
      </c>
      <c r="R169" s="228">
        <f>Q169*H169</f>
        <v>0.76264292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137</v>
      </c>
      <c r="AT169" s="230" t="s">
        <v>133</v>
      </c>
      <c r="AU169" s="230" t="s">
        <v>88</v>
      </c>
      <c r="AY169" s="16" t="s">
        <v>131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86</v>
      </c>
      <c r="BK169" s="231">
        <f>ROUND(I169*H169,2)</f>
        <v>0</v>
      </c>
      <c r="BL169" s="16" t="s">
        <v>137</v>
      </c>
      <c r="BM169" s="230" t="s">
        <v>634</v>
      </c>
    </row>
    <row r="170" s="13" customFormat="1">
      <c r="A170" s="13"/>
      <c r="B170" s="232"/>
      <c r="C170" s="233"/>
      <c r="D170" s="234" t="s">
        <v>142</v>
      </c>
      <c r="E170" s="235" t="s">
        <v>1</v>
      </c>
      <c r="F170" s="236" t="s">
        <v>635</v>
      </c>
      <c r="G170" s="233"/>
      <c r="H170" s="237">
        <v>0.33800000000000002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142</v>
      </c>
      <c r="AU170" s="243" t="s">
        <v>88</v>
      </c>
      <c r="AV170" s="13" t="s">
        <v>88</v>
      </c>
      <c r="AW170" s="13" t="s">
        <v>32</v>
      </c>
      <c r="AX170" s="13" t="s">
        <v>86</v>
      </c>
      <c r="AY170" s="243" t="s">
        <v>131</v>
      </c>
    </row>
    <row r="171" s="12" customFormat="1" ht="22.8" customHeight="1">
      <c r="A171" s="12"/>
      <c r="B171" s="202"/>
      <c r="C171" s="203"/>
      <c r="D171" s="204" t="s">
        <v>77</v>
      </c>
      <c r="E171" s="216" t="s">
        <v>137</v>
      </c>
      <c r="F171" s="216" t="s">
        <v>251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SUM(P172:P175)</f>
        <v>0</v>
      </c>
      <c r="Q171" s="210"/>
      <c r="R171" s="211">
        <f>SUM(R172:R175)</f>
        <v>19.168578500000002</v>
      </c>
      <c r="S171" s="210"/>
      <c r="T171" s="212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86</v>
      </c>
      <c r="AT171" s="214" t="s">
        <v>77</v>
      </c>
      <c r="AU171" s="214" t="s">
        <v>86</v>
      </c>
      <c r="AY171" s="213" t="s">
        <v>131</v>
      </c>
      <c r="BK171" s="215">
        <f>SUM(BK172:BK175)</f>
        <v>0</v>
      </c>
    </row>
    <row r="172" s="2" customFormat="1" ht="16.5" customHeight="1">
      <c r="A172" s="37"/>
      <c r="B172" s="38"/>
      <c r="C172" s="218" t="s">
        <v>246</v>
      </c>
      <c r="D172" s="218" t="s">
        <v>133</v>
      </c>
      <c r="E172" s="219" t="s">
        <v>636</v>
      </c>
      <c r="F172" s="220" t="s">
        <v>637</v>
      </c>
      <c r="G172" s="221" t="s">
        <v>136</v>
      </c>
      <c r="H172" s="222">
        <v>4.5999999999999996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0.2004</v>
      </c>
      <c r="R172" s="228">
        <f>Q172*H172</f>
        <v>0.92183999999999988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137</v>
      </c>
      <c r="AT172" s="230" t="s">
        <v>133</v>
      </c>
      <c r="AU172" s="230" t="s">
        <v>88</v>
      </c>
      <c r="AY172" s="16" t="s">
        <v>131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86</v>
      </c>
      <c r="BK172" s="231">
        <f>ROUND(I172*H172,2)</f>
        <v>0</v>
      </c>
      <c r="BL172" s="16" t="s">
        <v>137</v>
      </c>
      <c r="BM172" s="230" t="s">
        <v>638</v>
      </c>
    </row>
    <row r="173" s="2" customFormat="1" ht="16.5" customHeight="1">
      <c r="A173" s="37"/>
      <c r="B173" s="38"/>
      <c r="C173" s="218" t="s">
        <v>252</v>
      </c>
      <c r="D173" s="218" t="s">
        <v>133</v>
      </c>
      <c r="E173" s="219" t="s">
        <v>639</v>
      </c>
      <c r="F173" s="220" t="s">
        <v>254</v>
      </c>
      <c r="G173" s="221" t="s">
        <v>136</v>
      </c>
      <c r="H173" s="222">
        <v>15.1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43</v>
      </c>
      <c r="O173" s="90"/>
      <c r="P173" s="228">
        <f>O173*H173</f>
        <v>0</v>
      </c>
      <c r="Q173" s="228">
        <v>0.2004</v>
      </c>
      <c r="R173" s="228">
        <f>Q173*H173</f>
        <v>3.0260400000000001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137</v>
      </c>
      <c r="AT173" s="230" t="s">
        <v>133</v>
      </c>
      <c r="AU173" s="230" t="s">
        <v>88</v>
      </c>
      <c r="AY173" s="16" t="s">
        <v>131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86</v>
      </c>
      <c r="BK173" s="231">
        <f>ROUND(I173*H173,2)</f>
        <v>0</v>
      </c>
      <c r="BL173" s="16" t="s">
        <v>137</v>
      </c>
      <c r="BM173" s="230" t="s">
        <v>640</v>
      </c>
    </row>
    <row r="174" s="2" customFormat="1" ht="24.15" customHeight="1">
      <c r="A174" s="37"/>
      <c r="B174" s="38"/>
      <c r="C174" s="218" t="s">
        <v>256</v>
      </c>
      <c r="D174" s="218" t="s">
        <v>133</v>
      </c>
      <c r="E174" s="219" t="s">
        <v>257</v>
      </c>
      <c r="F174" s="220" t="s">
        <v>258</v>
      </c>
      <c r="G174" s="221" t="s">
        <v>154</v>
      </c>
      <c r="H174" s="222">
        <v>8.0500000000000007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43</v>
      </c>
      <c r="O174" s="90"/>
      <c r="P174" s="228">
        <f>O174*H174</f>
        <v>0</v>
      </c>
      <c r="Q174" s="228">
        <v>1.8907700000000001</v>
      </c>
      <c r="R174" s="228">
        <f>Q174*H174</f>
        <v>15.220698500000001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137</v>
      </c>
      <c r="AT174" s="230" t="s">
        <v>133</v>
      </c>
      <c r="AU174" s="230" t="s">
        <v>88</v>
      </c>
      <c r="AY174" s="16" t="s">
        <v>131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86</v>
      </c>
      <c r="BK174" s="231">
        <f>ROUND(I174*H174,2)</f>
        <v>0</v>
      </c>
      <c r="BL174" s="16" t="s">
        <v>137</v>
      </c>
      <c r="BM174" s="230" t="s">
        <v>641</v>
      </c>
    </row>
    <row r="175" s="13" customFormat="1">
      <c r="A175" s="13"/>
      <c r="B175" s="232"/>
      <c r="C175" s="233"/>
      <c r="D175" s="234" t="s">
        <v>142</v>
      </c>
      <c r="E175" s="235" t="s">
        <v>1</v>
      </c>
      <c r="F175" s="236" t="s">
        <v>642</v>
      </c>
      <c r="G175" s="233"/>
      <c r="H175" s="237">
        <v>8.0500000000000007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142</v>
      </c>
      <c r="AU175" s="243" t="s">
        <v>88</v>
      </c>
      <c r="AV175" s="13" t="s">
        <v>88</v>
      </c>
      <c r="AW175" s="13" t="s">
        <v>32</v>
      </c>
      <c r="AX175" s="13" t="s">
        <v>86</v>
      </c>
      <c r="AY175" s="243" t="s">
        <v>131</v>
      </c>
    </row>
    <row r="176" s="12" customFormat="1" ht="22.8" customHeight="1">
      <c r="A176" s="12"/>
      <c r="B176" s="202"/>
      <c r="C176" s="203"/>
      <c r="D176" s="204" t="s">
        <v>77</v>
      </c>
      <c r="E176" s="216" t="s">
        <v>151</v>
      </c>
      <c r="F176" s="216" t="s">
        <v>261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SUM(P177:P220)</f>
        <v>0</v>
      </c>
      <c r="Q176" s="210"/>
      <c r="R176" s="211">
        <f>SUM(R177:R220)</f>
        <v>683.44081199999994</v>
      </c>
      <c r="S176" s="210"/>
      <c r="T176" s="212">
        <f>SUM(T177:T220)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86</v>
      </c>
      <c r="AT176" s="214" t="s">
        <v>77</v>
      </c>
      <c r="AU176" s="214" t="s">
        <v>86</v>
      </c>
      <c r="AY176" s="213" t="s">
        <v>131</v>
      </c>
      <c r="BK176" s="215">
        <f>SUM(BK177:BK220)</f>
        <v>0</v>
      </c>
    </row>
    <row r="177" s="2" customFormat="1" ht="33" customHeight="1">
      <c r="A177" s="37"/>
      <c r="B177" s="38"/>
      <c r="C177" s="218" t="s">
        <v>262</v>
      </c>
      <c r="D177" s="218" t="s">
        <v>133</v>
      </c>
      <c r="E177" s="219" t="s">
        <v>263</v>
      </c>
      <c r="F177" s="220" t="s">
        <v>264</v>
      </c>
      <c r="G177" s="221" t="s">
        <v>136</v>
      </c>
      <c r="H177" s="222">
        <v>780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43</v>
      </c>
      <c r="O177" s="90"/>
      <c r="P177" s="228">
        <f>O177*H177</f>
        <v>0</v>
      </c>
      <c r="Q177" s="228">
        <v>0.23000000000000001</v>
      </c>
      <c r="R177" s="228">
        <f>Q177*H177</f>
        <v>179.40000000000001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137</v>
      </c>
      <c r="AT177" s="230" t="s">
        <v>133</v>
      </c>
      <c r="AU177" s="230" t="s">
        <v>88</v>
      </c>
      <c r="AY177" s="16" t="s">
        <v>131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86</v>
      </c>
      <c r="BK177" s="231">
        <f>ROUND(I177*H177,2)</f>
        <v>0</v>
      </c>
      <c r="BL177" s="16" t="s">
        <v>137</v>
      </c>
      <c r="BM177" s="230" t="s">
        <v>643</v>
      </c>
    </row>
    <row r="178" s="2" customFormat="1" ht="16.5" customHeight="1">
      <c r="A178" s="37"/>
      <c r="B178" s="38"/>
      <c r="C178" s="218" t="s">
        <v>266</v>
      </c>
      <c r="D178" s="218" t="s">
        <v>133</v>
      </c>
      <c r="E178" s="219" t="s">
        <v>644</v>
      </c>
      <c r="F178" s="220" t="s">
        <v>278</v>
      </c>
      <c r="G178" s="221" t="s">
        <v>136</v>
      </c>
      <c r="H178" s="222">
        <v>4.5999999999999996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43</v>
      </c>
      <c r="O178" s="90"/>
      <c r="P178" s="228">
        <f>O178*H178</f>
        <v>0</v>
      </c>
      <c r="Q178" s="228">
        <v>0.46000000000000002</v>
      </c>
      <c r="R178" s="228">
        <f>Q178*H178</f>
        <v>2.1160000000000001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137</v>
      </c>
      <c r="AT178" s="230" t="s">
        <v>133</v>
      </c>
      <c r="AU178" s="230" t="s">
        <v>88</v>
      </c>
      <c r="AY178" s="16" t="s">
        <v>131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86</v>
      </c>
      <c r="BK178" s="231">
        <f>ROUND(I178*H178,2)</f>
        <v>0</v>
      </c>
      <c r="BL178" s="16" t="s">
        <v>137</v>
      </c>
      <c r="BM178" s="230" t="s">
        <v>645</v>
      </c>
    </row>
    <row r="179" s="2" customFormat="1" ht="24.15" customHeight="1">
      <c r="A179" s="37"/>
      <c r="B179" s="38"/>
      <c r="C179" s="218" t="s">
        <v>272</v>
      </c>
      <c r="D179" s="218" t="s">
        <v>133</v>
      </c>
      <c r="E179" s="219" t="s">
        <v>646</v>
      </c>
      <c r="F179" s="220" t="s">
        <v>647</v>
      </c>
      <c r="G179" s="221" t="s">
        <v>136</v>
      </c>
      <c r="H179" s="222">
        <v>4.5999999999999996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43</v>
      </c>
      <c r="O179" s="90"/>
      <c r="P179" s="228">
        <f>O179*H179</f>
        <v>0</v>
      </c>
      <c r="Q179" s="228">
        <v>0.46000000000000002</v>
      </c>
      <c r="R179" s="228">
        <f>Q179*H179</f>
        <v>2.1160000000000001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137</v>
      </c>
      <c r="AT179" s="230" t="s">
        <v>133</v>
      </c>
      <c r="AU179" s="230" t="s">
        <v>88</v>
      </c>
      <c r="AY179" s="16" t="s">
        <v>131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86</v>
      </c>
      <c r="BK179" s="231">
        <f>ROUND(I179*H179,2)</f>
        <v>0</v>
      </c>
      <c r="BL179" s="16" t="s">
        <v>137</v>
      </c>
      <c r="BM179" s="230" t="s">
        <v>648</v>
      </c>
    </row>
    <row r="180" s="2" customFormat="1" ht="24.15" customHeight="1">
      <c r="A180" s="37"/>
      <c r="B180" s="38"/>
      <c r="C180" s="218" t="s">
        <v>276</v>
      </c>
      <c r="D180" s="218" t="s">
        <v>133</v>
      </c>
      <c r="E180" s="219" t="s">
        <v>649</v>
      </c>
      <c r="F180" s="220" t="s">
        <v>647</v>
      </c>
      <c r="G180" s="221" t="s">
        <v>136</v>
      </c>
      <c r="H180" s="222">
        <v>15.1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43</v>
      </c>
      <c r="O180" s="90"/>
      <c r="P180" s="228">
        <f>O180*H180</f>
        <v>0</v>
      </c>
      <c r="Q180" s="228">
        <v>0.46000000000000002</v>
      </c>
      <c r="R180" s="228">
        <f>Q180*H180</f>
        <v>6.9459999999999997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137</v>
      </c>
      <c r="AT180" s="230" t="s">
        <v>133</v>
      </c>
      <c r="AU180" s="230" t="s">
        <v>88</v>
      </c>
      <c r="AY180" s="16" t="s">
        <v>131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86</v>
      </c>
      <c r="BK180" s="231">
        <f>ROUND(I180*H180,2)</f>
        <v>0</v>
      </c>
      <c r="BL180" s="16" t="s">
        <v>137</v>
      </c>
      <c r="BM180" s="230" t="s">
        <v>650</v>
      </c>
    </row>
    <row r="181" s="2" customFormat="1" ht="16.5" customHeight="1">
      <c r="A181" s="37"/>
      <c r="B181" s="38"/>
      <c r="C181" s="218" t="s">
        <v>280</v>
      </c>
      <c r="D181" s="218" t="s">
        <v>133</v>
      </c>
      <c r="E181" s="219" t="s">
        <v>277</v>
      </c>
      <c r="F181" s="220" t="s">
        <v>278</v>
      </c>
      <c r="G181" s="221" t="s">
        <v>136</v>
      </c>
      <c r="H181" s="222">
        <v>360.08999999999997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43</v>
      </c>
      <c r="O181" s="90"/>
      <c r="P181" s="228">
        <f>O181*H181</f>
        <v>0</v>
      </c>
      <c r="Q181" s="228">
        <v>0.46000000000000002</v>
      </c>
      <c r="R181" s="228">
        <f>Q181*H181</f>
        <v>165.6414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137</v>
      </c>
      <c r="AT181" s="230" t="s">
        <v>133</v>
      </c>
      <c r="AU181" s="230" t="s">
        <v>88</v>
      </c>
      <c r="AY181" s="16" t="s">
        <v>131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86</v>
      </c>
      <c r="BK181" s="231">
        <f>ROUND(I181*H181,2)</f>
        <v>0</v>
      </c>
      <c r="BL181" s="16" t="s">
        <v>137</v>
      </c>
      <c r="BM181" s="230" t="s">
        <v>651</v>
      </c>
    </row>
    <row r="182" s="2" customFormat="1" ht="16.5" customHeight="1">
      <c r="A182" s="37"/>
      <c r="B182" s="38"/>
      <c r="C182" s="218" t="s">
        <v>284</v>
      </c>
      <c r="D182" s="218" t="s">
        <v>133</v>
      </c>
      <c r="E182" s="219" t="s">
        <v>652</v>
      </c>
      <c r="F182" s="220" t="s">
        <v>653</v>
      </c>
      <c r="G182" s="221" t="s">
        <v>136</v>
      </c>
      <c r="H182" s="222">
        <v>15.1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43</v>
      </c>
      <c r="O182" s="90"/>
      <c r="P182" s="228">
        <f>O182*H182</f>
        <v>0</v>
      </c>
      <c r="Q182" s="228">
        <v>0.57499999999999996</v>
      </c>
      <c r="R182" s="228">
        <f>Q182*H182</f>
        <v>8.6824999999999992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137</v>
      </c>
      <c r="AT182" s="230" t="s">
        <v>133</v>
      </c>
      <c r="AU182" s="230" t="s">
        <v>88</v>
      </c>
      <c r="AY182" s="16" t="s">
        <v>131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86</v>
      </c>
      <c r="BK182" s="231">
        <f>ROUND(I182*H182,2)</f>
        <v>0</v>
      </c>
      <c r="BL182" s="16" t="s">
        <v>137</v>
      </c>
      <c r="BM182" s="230" t="s">
        <v>654</v>
      </c>
    </row>
    <row r="183" s="2" customFormat="1" ht="24.15" customHeight="1">
      <c r="A183" s="37"/>
      <c r="B183" s="38"/>
      <c r="C183" s="218" t="s">
        <v>287</v>
      </c>
      <c r="D183" s="218" t="s">
        <v>133</v>
      </c>
      <c r="E183" s="219" t="s">
        <v>281</v>
      </c>
      <c r="F183" s="220" t="s">
        <v>282</v>
      </c>
      <c r="G183" s="221" t="s">
        <v>136</v>
      </c>
      <c r="H183" s="222">
        <v>360.08999999999997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43</v>
      </c>
      <c r="O183" s="90"/>
      <c r="P183" s="228">
        <f>O183*H183</f>
        <v>0</v>
      </c>
      <c r="Q183" s="228">
        <v>0.57499999999999996</v>
      </c>
      <c r="R183" s="228">
        <f>Q183*H183</f>
        <v>207.05174999999997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137</v>
      </c>
      <c r="AT183" s="230" t="s">
        <v>133</v>
      </c>
      <c r="AU183" s="230" t="s">
        <v>88</v>
      </c>
      <c r="AY183" s="16" t="s">
        <v>131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86</v>
      </c>
      <c r="BK183" s="231">
        <f>ROUND(I183*H183,2)</f>
        <v>0</v>
      </c>
      <c r="BL183" s="16" t="s">
        <v>137</v>
      </c>
      <c r="BM183" s="230" t="s">
        <v>655</v>
      </c>
    </row>
    <row r="184" s="2" customFormat="1" ht="16.5" customHeight="1">
      <c r="A184" s="37"/>
      <c r="B184" s="38"/>
      <c r="C184" s="218" t="s">
        <v>291</v>
      </c>
      <c r="D184" s="218" t="s">
        <v>133</v>
      </c>
      <c r="E184" s="219" t="s">
        <v>656</v>
      </c>
      <c r="F184" s="220" t="s">
        <v>657</v>
      </c>
      <c r="G184" s="221" t="s">
        <v>136</v>
      </c>
      <c r="H184" s="222">
        <v>76.25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43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137</v>
      </c>
      <c r="AT184" s="230" t="s">
        <v>133</v>
      </c>
      <c r="AU184" s="230" t="s">
        <v>88</v>
      </c>
      <c r="AY184" s="16" t="s">
        <v>131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86</v>
      </c>
      <c r="BK184" s="231">
        <f>ROUND(I184*H184,2)</f>
        <v>0</v>
      </c>
      <c r="BL184" s="16" t="s">
        <v>137</v>
      </c>
      <c r="BM184" s="230" t="s">
        <v>658</v>
      </c>
    </row>
    <row r="185" s="2" customFormat="1">
      <c r="A185" s="37"/>
      <c r="B185" s="38"/>
      <c r="C185" s="39"/>
      <c r="D185" s="234" t="s">
        <v>270</v>
      </c>
      <c r="E185" s="39"/>
      <c r="F185" s="255" t="s">
        <v>659</v>
      </c>
      <c r="G185" s="39"/>
      <c r="H185" s="39"/>
      <c r="I185" s="256"/>
      <c r="J185" s="39"/>
      <c r="K185" s="39"/>
      <c r="L185" s="43"/>
      <c r="M185" s="257"/>
      <c r="N185" s="258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270</v>
      </c>
      <c r="AU185" s="16" t="s">
        <v>88</v>
      </c>
    </row>
    <row r="186" s="13" customFormat="1">
      <c r="A186" s="13"/>
      <c r="B186" s="232"/>
      <c r="C186" s="233"/>
      <c r="D186" s="234" t="s">
        <v>142</v>
      </c>
      <c r="E186" s="235" t="s">
        <v>1</v>
      </c>
      <c r="F186" s="236" t="s">
        <v>660</v>
      </c>
      <c r="G186" s="233"/>
      <c r="H186" s="237">
        <v>76.25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142</v>
      </c>
      <c r="AU186" s="243" t="s">
        <v>88</v>
      </c>
      <c r="AV186" s="13" t="s">
        <v>88</v>
      </c>
      <c r="AW186" s="13" t="s">
        <v>32</v>
      </c>
      <c r="AX186" s="13" t="s">
        <v>86</v>
      </c>
      <c r="AY186" s="243" t="s">
        <v>131</v>
      </c>
    </row>
    <row r="187" s="2" customFormat="1" ht="24.15" customHeight="1">
      <c r="A187" s="37"/>
      <c r="B187" s="38"/>
      <c r="C187" s="218" t="s">
        <v>294</v>
      </c>
      <c r="D187" s="218" t="s">
        <v>133</v>
      </c>
      <c r="E187" s="219" t="s">
        <v>288</v>
      </c>
      <c r="F187" s="220" t="s">
        <v>289</v>
      </c>
      <c r="G187" s="221" t="s">
        <v>136</v>
      </c>
      <c r="H187" s="222">
        <v>3898.9200000000001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43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137</v>
      </c>
      <c r="AT187" s="230" t="s">
        <v>133</v>
      </c>
      <c r="AU187" s="230" t="s">
        <v>88</v>
      </c>
      <c r="AY187" s="16" t="s">
        <v>131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86</v>
      </c>
      <c r="BK187" s="231">
        <f>ROUND(I187*H187,2)</f>
        <v>0</v>
      </c>
      <c r="BL187" s="16" t="s">
        <v>137</v>
      </c>
      <c r="BM187" s="230" t="s">
        <v>661</v>
      </c>
    </row>
    <row r="188" s="2" customFormat="1" ht="24.15" customHeight="1">
      <c r="A188" s="37"/>
      <c r="B188" s="38"/>
      <c r="C188" s="218" t="s">
        <v>299</v>
      </c>
      <c r="D188" s="218" t="s">
        <v>133</v>
      </c>
      <c r="E188" s="219" t="s">
        <v>292</v>
      </c>
      <c r="F188" s="220" t="s">
        <v>289</v>
      </c>
      <c r="G188" s="221" t="s">
        <v>136</v>
      </c>
      <c r="H188" s="222">
        <v>360.08999999999997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43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137</v>
      </c>
      <c r="AT188" s="230" t="s">
        <v>133</v>
      </c>
      <c r="AU188" s="230" t="s">
        <v>88</v>
      </c>
      <c r="AY188" s="16" t="s">
        <v>131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86</v>
      </c>
      <c r="BK188" s="231">
        <f>ROUND(I188*H188,2)</f>
        <v>0</v>
      </c>
      <c r="BL188" s="16" t="s">
        <v>137</v>
      </c>
      <c r="BM188" s="230" t="s">
        <v>662</v>
      </c>
    </row>
    <row r="189" s="2" customFormat="1" ht="24.15" customHeight="1">
      <c r="A189" s="37"/>
      <c r="B189" s="38"/>
      <c r="C189" s="218" t="s">
        <v>304</v>
      </c>
      <c r="D189" s="218" t="s">
        <v>133</v>
      </c>
      <c r="E189" s="219" t="s">
        <v>295</v>
      </c>
      <c r="F189" s="220" t="s">
        <v>296</v>
      </c>
      <c r="G189" s="221" t="s">
        <v>136</v>
      </c>
      <c r="H189" s="222">
        <v>360.08999999999997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43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137</v>
      </c>
      <c r="AT189" s="230" t="s">
        <v>133</v>
      </c>
      <c r="AU189" s="230" t="s">
        <v>88</v>
      </c>
      <c r="AY189" s="16" t="s">
        <v>131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86</v>
      </c>
      <c r="BK189" s="231">
        <f>ROUND(I189*H189,2)</f>
        <v>0</v>
      </c>
      <c r="BL189" s="16" t="s">
        <v>137</v>
      </c>
      <c r="BM189" s="230" t="s">
        <v>663</v>
      </c>
    </row>
    <row r="190" s="2" customFormat="1">
      <c r="A190" s="37"/>
      <c r="B190" s="38"/>
      <c r="C190" s="39"/>
      <c r="D190" s="234" t="s">
        <v>270</v>
      </c>
      <c r="E190" s="39"/>
      <c r="F190" s="255" t="s">
        <v>298</v>
      </c>
      <c r="G190" s="39"/>
      <c r="H190" s="39"/>
      <c r="I190" s="256"/>
      <c r="J190" s="39"/>
      <c r="K190" s="39"/>
      <c r="L190" s="43"/>
      <c r="M190" s="257"/>
      <c r="N190" s="258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270</v>
      </c>
      <c r="AU190" s="16" t="s">
        <v>88</v>
      </c>
    </row>
    <row r="191" s="2" customFormat="1" ht="24.15" customHeight="1">
      <c r="A191" s="37"/>
      <c r="B191" s="38"/>
      <c r="C191" s="218" t="s">
        <v>308</v>
      </c>
      <c r="D191" s="218" t="s">
        <v>133</v>
      </c>
      <c r="E191" s="219" t="s">
        <v>300</v>
      </c>
      <c r="F191" s="220" t="s">
        <v>301</v>
      </c>
      <c r="G191" s="221" t="s">
        <v>136</v>
      </c>
      <c r="H191" s="222">
        <v>360.08999999999997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43</v>
      </c>
      <c r="O191" s="90"/>
      <c r="P191" s="228">
        <f>O191*H191</f>
        <v>0</v>
      </c>
      <c r="Q191" s="228">
        <v>0.216</v>
      </c>
      <c r="R191" s="228">
        <f>Q191*H191</f>
        <v>77.779439999999994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137</v>
      </c>
      <c r="AT191" s="230" t="s">
        <v>133</v>
      </c>
      <c r="AU191" s="230" t="s">
        <v>88</v>
      </c>
      <c r="AY191" s="16" t="s">
        <v>131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86</v>
      </c>
      <c r="BK191" s="231">
        <f>ROUND(I191*H191,2)</f>
        <v>0</v>
      </c>
      <c r="BL191" s="16" t="s">
        <v>137</v>
      </c>
      <c r="BM191" s="230" t="s">
        <v>664</v>
      </c>
    </row>
    <row r="192" s="2" customFormat="1">
      <c r="A192" s="37"/>
      <c r="B192" s="38"/>
      <c r="C192" s="39"/>
      <c r="D192" s="234" t="s">
        <v>270</v>
      </c>
      <c r="E192" s="39"/>
      <c r="F192" s="255" t="s">
        <v>303</v>
      </c>
      <c r="G192" s="39"/>
      <c r="H192" s="39"/>
      <c r="I192" s="256"/>
      <c r="J192" s="39"/>
      <c r="K192" s="39"/>
      <c r="L192" s="43"/>
      <c r="M192" s="257"/>
      <c r="N192" s="258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270</v>
      </c>
      <c r="AU192" s="16" t="s">
        <v>88</v>
      </c>
    </row>
    <row r="193" s="2" customFormat="1" ht="33" customHeight="1">
      <c r="A193" s="37"/>
      <c r="B193" s="38"/>
      <c r="C193" s="218" t="s">
        <v>312</v>
      </c>
      <c r="D193" s="218" t="s">
        <v>133</v>
      </c>
      <c r="E193" s="219" t="s">
        <v>313</v>
      </c>
      <c r="F193" s="220" t="s">
        <v>665</v>
      </c>
      <c r="G193" s="221" t="s">
        <v>136</v>
      </c>
      <c r="H193" s="222">
        <v>4259.0100000000002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43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137</v>
      </c>
      <c r="AT193" s="230" t="s">
        <v>133</v>
      </c>
      <c r="AU193" s="230" t="s">
        <v>88</v>
      </c>
      <c r="AY193" s="16" t="s">
        <v>131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86</v>
      </c>
      <c r="BK193" s="231">
        <f>ROUND(I193*H193,2)</f>
        <v>0</v>
      </c>
      <c r="BL193" s="16" t="s">
        <v>137</v>
      </c>
      <c r="BM193" s="230" t="s">
        <v>666</v>
      </c>
    </row>
    <row r="194" s="13" customFormat="1">
      <c r="A194" s="13"/>
      <c r="B194" s="232"/>
      <c r="C194" s="233"/>
      <c r="D194" s="234" t="s">
        <v>142</v>
      </c>
      <c r="E194" s="235" t="s">
        <v>1</v>
      </c>
      <c r="F194" s="236" t="s">
        <v>667</v>
      </c>
      <c r="G194" s="233"/>
      <c r="H194" s="237">
        <v>3898.9200000000001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142</v>
      </c>
      <c r="AU194" s="243" t="s">
        <v>88</v>
      </c>
      <c r="AV194" s="13" t="s">
        <v>88</v>
      </c>
      <c r="AW194" s="13" t="s">
        <v>32</v>
      </c>
      <c r="AX194" s="13" t="s">
        <v>78</v>
      </c>
      <c r="AY194" s="243" t="s">
        <v>131</v>
      </c>
    </row>
    <row r="195" s="13" customFormat="1">
      <c r="A195" s="13"/>
      <c r="B195" s="232"/>
      <c r="C195" s="233"/>
      <c r="D195" s="234" t="s">
        <v>142</v>
      </c>
      <c r="E195" s="235" t="s">
        <v>1</v>
      </c>
      <c r="F195" s="236" t="s">
        <v>668</v>
      </c>
      <c r="G195" s="233"/>
      <c r="H195" s="237">
        <v>360.08999999999997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142</v>
      </c>
      <c r="AU195" s="243" t="s">
        <v>88</v>
      </c>
      <c r="AV195" s="13" t="s">
        <v>88</v>
      </c>
      <c r="AW195" s="13" t="s">
        <v>32</v>
      </c>
      <c r="AX195" s="13" t="s">
        <v>78</v>
      </c>
      <c r="AY195" s="243" t="s">
        <v>131</v>
      </c>
    </row>
    <row r="196" s="14" customFormat="1">
      <c r="A196" s="14"/>
      <c r="B196" s="259"/>
      <c r="C196" s="260"/>
      <c r="D196" s="234" t="s">
        <v>142</v>
      </c>
      <c r="E196" s="261" t="s">
        <v>1</v>
      </c>
      <c r="F196" s="262" t="s">
        <v>319</v>
      </c>
      <c r="G196" s="260"/>
      <c r="H196" s="263">
        <v>4259.0100000000002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9" t="s">
        <v>142</v>
      </c>
      <c r="AU196" s="269" t="s">
        <v>88</v>
      </c>
      <c r="AV196" s="14" t="s">
        <v>137</v>
      </c>
      <c r="AW196" s="14" t="s">
        <v>32</v>
      </c>
      <c r="AX196" s="14" t="s">
        <v>86</v>
      </c>
      <c r="AY196" s="269" t="s">
        <v>131</v>
      </c>
    </row>
    <row r="197" s="2" customFormat="1" ht="37.8" customHeight="1">
      <c r="A197" s="37"/>
      <c r="B197" s="38"/>
      <c r="C197" s="218" t="s">
        <v>320</v>
      </c>
      <c r="D197" s="218" t="s">
        <v>133</v>
      </c>
      <c r="E197" s="219" t="s">
        <v>321</v>
      </c>
      <c r="F197" s="220" t="s">
        <v>322</v>
      </c>
      <c r="G197" s="221" t="s">
        <v>136</v>
      </c>
      <c r="H197" s="222">
        <v>4259.0100000000002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43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137</v>
      </c>
      <c r="AT197" s="230" t="s">
        <v>133</v>
      </c>
      <c r="AU197" s="230" t="s">
        <v>88</v>
      </c>
      <c r="AY197" s="16" t="s">
        <v>131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86</v>
      </c>
      <c r="BK197" s="231">
        <f>ROUND(I197*H197,2)</f>
        <v>0</v>
      </c>
      <c r="BL197" s="16" t="s">
        <v>137</v>
      </c>
      <c r="BM197" s="230" t="s">
        <v>669</v>
      </c>
    </row>
    <row r="198" s="13" customFormat="1">
      <c r="A198" s="13"/>
      <c r="B198" s="232"/>
      <c r="C198" s="233"/>
      <c r="D198" s="234" t="s">
        <v>142</v>
      </c>
      <c r="E198" s="235" t="s">
        <v>1</v>
      </c>
      <c r="F198" s="236" t="s">
        <v>667</v>
      </c>
      <c r="G198" s="233"/>
      <c r="H198" s="237">
        <v>3898.9200000000001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142</v>
      </c>
      <c r="AU198" s="243" t="s">
        <v>88</v>
      </c>
      <c r="AV198" s="13" t="s">
        <v>88</v>
      </c>
      <c r="AW198" s="13" t="s">
        <v>32</v>
      </c>
      <c r="AX198" s="13" t="s">
        <v>78</v>
      </c>
      <c r="AY198" s="243" t="s">
        <v>131</v>
      </c>
    </row>
    <row r="199" s="13" customFormat="1">
      <c r="A199" s="13"/>
      <c r="B199" s="232"/>
      <c r="C199" s="233"/>
      <c r="D199" s="234" t="s">
        <v>142</v>
      </c>
      <c r="E199" s="235" t="s">
        <v>1</v>
      </c>
      <c r="F199" s="236" t="s">
        <v>668</v>
      </c>
      <c r="G199" s="233"/>
      <c r="H199" s="237">
        <v>360.08999999999997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142</v>
      </c>
      <c r="AU199" s="243" t="s">
        <v>88</v>
      </c>
      <c r="AV199" s="13" t="s">
        <v>88</v>
      </c>
      <c r="AW199" s="13" t="s">
        <v>32</v>
      </c>
      <c r="AX199" s="13" t="s">
        <v>78</v>
      </c>
      <c r="AY199" s="243" t="s">
        <v>131</v>
      </c>
    </row>
    <row r="200" s="14" customFormat="1">
      <c r="A200" s="14"/>
      <c r="B200" s="259"/>
      <c r="C200" s="260"/>
      <c r="D200" s="234" t="s">
        <v>142</v>
      </c>
      <c r="E200" s="261" t="s">
        <v>1</v>
      </c>
      <c r="F200" s="262" t="s">
        <v>319</v>
      </c>
      <c r="G200" s="260"/>
      <c r="H200" s="263">
        <v>4259.0100000000002</v>
      </c>
      <c r="I200" s="264"/>
      <c r="J200" s="260"/>
      <c r="K200" s="260"/>
      <c r="L200" s="265"/>
      <c r="M200" s="266"/>
      <c r="N200" s="267"/>
      <c r="O200" s="267"/>
      <c r="P200" s="267"/>
      <c r="Q200" s="267"/>
      <c r="R200" s="267"/>
      <c r="S200" s="267"/>
      <c r="T200" s="26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9" t="s">
        <v>142</v>
      </c>
      <c r="AU200" s="269" t="s">
        <v>88</v>
      </c>
      <c r="AV200" s="14" t="s">
        <v>137</v>
      </c>
      <c r="AW200" s="14" t="s">
        <v>32</v>
      </c>
      <c r="AX200" s="14" t="s">
        <v>86</v>
      </c>
      <c r="AY200" s="269" t="s">
        <v>131</v>
      </c>
    </row>
    <row r="201" s="2" customFormat="1" ht="16.5" customHeight="1">
      <c r="A201" s="37"/>
      <c r="B201" s="38"/>
      <c r="C201" s="244" t="s">
        <v>324</v>
      </c>
      <c r="D201" s="244" t="s">
        <v>222</v>
      </c>
      <c r="E201" s="245" t="s">
        <v>325</v>
      </c>
      <c r="F201" s="246" t="s">
        <v>326</v>
      </c>
      <c r="G201" s="247" t="s">
        <v>136</v>
      </c>
      <c r="H201" s="248">
        <v>4259.0100000000002</v>
      </c>
      <c r="I201" s="249"/>
      <c r="J201" s="250">
        <f>ROUND(I201*H201,2)</f>
        <v>0</v>
      </c>
      <c r="K201" s="251"/>
      <c r="L201" s="252"/>
      <c r="M201" s="253" t="s">
        <v>1</v>
      </c>
      <c r="N201" s="254" t="s">
        <v>43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166</v>
      </c>
      <c r="AT201" s="230" t="s">
        <v>222</v>
      </c>
      <c r="AU201" s="230" t="s">
        <v>88</v>
      </c>
      <c r="AY201" s="16" t="s">
        <v>131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86</v>
      </c>
      <c r="BK201" s="231">
        <f>ROUND(I201*H201,2)</f>
        <v>0</v>
      </c>
      <c r="BL201" s="16" t="s">
        <v>137</v>
      </c>
      <c r="BM201" s="230" t="s">
        <v>670</v>
      </c>
    </row>
    <row r="202" s="2" customFormat="1" ht="16.5" customHeight="1">
      <c r="A202" s="37"/>
      <c r="B202" s="38"/>
      <c r="C202" s="218" t="s">
        <v>328</v>
      </c>
      <c r="D202" s="218" t="s">
        <v>133</v>
      </c>
      <c r="E202" s="219" t="s">
        <v>329</v>
      </c>
      <c r="F202" s="220" t="s">
        <v>330</v>
      </c>
      <c r="G202" s="221" t="s">
        <v>136</v>
      </c>
      <c r="H202" s="222">
        <v>122.352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43</v>
      </c>
      <c r="O202" s="90"/>
      <c r="P202" s="228">
        <f>O202*H202</f>
        <v>0</v>
      </c>
      <c r="Q202" s="228">
        <v>0.23000000000000001</v>
      </c>
      <c r="R202" s="228">
        <f>Q202*H202</f>
        <v>28.140960000000003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137</v>
      </c>
      <c r="AT202" s="230" t="s">
        <v>133</v>
      </c>
      <c r="AU202" s="230" t="s">
        <v>88</v>
      </c>
      <c r="AY202" s="16" t="s">
        <v>131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86</v>
      </c>
      <c r="BK202" s="231">
        <f>ROUND(I202*H202,2)</f>
        <v>0</v>
      </c>
      <c r="BL202" s="16" t="s">
        <v>137</v>
      </c>
      <c r="BM202" s="230" t="s">
        <v>671</v>
      </c>
    </row>
    <row r="203" s="13" customFormat="1">
      <c r="A203" s="13"/>
      <c r="B203" s="232"/>
      <c r="C203" s="233"/>
      <c r="D203" s="234" t="s">
        <v>142</v>
      </c>
      <c r="E203" s="235" t="s">
        <v>1</v>
      </c>
      <c r="F203" s="236" t="s">
        <v>672</v>
      </c>
      <c r="G203" s="233"/>
      <c r="H203" s="237">
        <v>122.352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142</v>
      </c>
      <c r="AU203" s="243" t="s">
        <v>88</v>
      </c>
      <c r="AV203" s="13" t="s">
        <v>88</v>
      </c>
      <c r="AW203" s="13" t="s">
        <v>32</v>
      </c>
      <c r="AX203" s="13" t="s">
        <v>86</v>
      </c>
      <c r="AY203" s="243" t="s">
        <v>131</v>
      </c>
    </row>
    <row r="204" s="2" customFormat="1" ht="24.15" customHeight="1">
      <c r="A204" s="37"/>
      <c r="B204" s="38"/>
      <c r="C204" s="218" t="s">
        <v>333</v>
      </c>
      <c r="D204" s="218" t="s">
        <v>133</v>
      </c>
      <c r="E204" s="219" t="s">
        <v>334</v>
      </c>
      <c r="F204" s="220" t="s">
        <v>335</v>
      </c>
      <c r="G204" s="221" t="s">
        <v>136</v>
      </c>
      <c r="H204" s="222">
        <v>3898.9200000000001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43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137</v>
      </c>
      <c r="AT204" s="230" t="s">
        <v>133</v>
      </c>
      <c r="AU204" s="230" t="s">
        <v>88</v>
      </c>
      <c r="AY204" s="16" t="s">
        <v>131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86</v>
      </c>
      <c r="BK204" s="231">
        <f>ROUND(I204*H204,2)</f>
        <v>0</v>
      </c>
      <c r="BL204" s="16" t="s">
        <v>137</v>
      </c>
      <c r="BM204" s="230" t="s">
        <v>673</v>
      </c>
    </row>
    <row r="205" s="2" customFormat="1" ht="24.15" customHeight="1">
      <c r="A205" s="37"/>
      <c r="B205" s="38"/>
      <c r="C205" s="218" t="s">
        <v>337</v>
      </c>
      <c r="D205" s="218" t="s">
        <v>133</v>
      </c>
      <c r="E205" s="219" t="s">
        <v>338</v>
      </c>
      <c r="F205" s="220" t="s">
        <v>335</v>
      </c>
      <c r="G205" s="221" t="s">
        <v>136</v>
      </c>
      <c r="H205" s="222">
        <v>360.08999999999997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43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137</v>
      </c>
      <c r="AT205" s="230" t="s">
        <v>133</v>
      </c>
      <c r="AU205" s="230" t="s">
        <v>88</v>
      </c>
      <c r="AY205" s="16" t="s">
        <v>131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86</v>
      </c>
      <c r="BK205" s="231">
        <f>ROUND(I205*H205,2)</f>
        <v>0</v>
      </c>
      <c r="BL205" s="16" t="s">
        <v>137</v>
      </c>
      <c r="BM205" s="230" t="s">
        <v>674</v>
      </c>
    </row>
    <row r="206" s="2" customFormat="1" ht="24.15" customHeight="1">
      <c r="A206" s="37"/>
      <c r="B206" s="38"/>
      <c r="C206" s="218" t="s">
        <v>340</v>
      </c>
      <c r="D206" s="218" t="s">
        <v>133</v>
      </c>
      <c r="E206" s="219" t="s">
        <v>341</v>
      </c>
      <c r="F206" s="220" t="s">
        <v>342</v>
      </c>
      <c r="G206" s="221" t="s">
        <v>136</v>
      </c>
      <c r="H206" s="222">
        <v>3898.9200000000001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43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137</v>
      </c>
      <c r="AT206" s="230" t="s">
        <v>133</v>
      </c>
      <c r="AU206" s="230" t="s">
        <v>88</v>
      </c>
      <c r="AY206" s="16" t="s">
        <v>131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86</v>
      </c>
      <c r="BK206" s="231">
        <f>ROUND(I206*H206,2)</f>
        <v>0</v>
      </c>
      <c r="BL206" s="16" t="s">
        <v>137</v>
      </c>
      <c r="BM206" s="230" t="s">
        <v>675</v>
      </c>
    </row>
    <row r="207" s="2" customFormat="1" ht="24.15" customHeight="1">
      <c r="A207" s="37"/>
      <c r="B207" s="38"/>
      <c r="C207" s="218" t="s">
        <v>344</v>
      </c>
      <c r="D207" s="218" t="s">
        <v>133</v>
      </c>
      <c r="E207" s="219" t="s">
        <v>345</v>
      </c>
      <c r="F207" s="220" t="s">
        <v>342</v>
      </c>
      <c r="G207" s="221" t="s">
        <v>136</v>
      </c>
      <c r="H207" s="222">
        <v>360.08999999999997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43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137</v>
      </c>
      <c r="AT207" s="230" t="s">
        <v>133</v>
      </c>
      <c r="AU207" s="230" t="s">
        <v>88</v>
      </c>
      <c r="AY207" s="16" t="s">
        <v>131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86</v>
      </c>
      <c r="BK207" s="231">
        <f>ROUND(I207*H207,2)</f>
        <v>0</v>
      </c>
      <c r="BL207" s="16" t="s">
        <v>137</v>
      </c>
      <c r="BM207" s="230" t="s">
        <v>676</v>
      </c>
    </row>
    <row r="208" s="2" customFormat="1" ht="24.15" customHeight="1">
      <c r="A208" s="37"/>
      <c r="B208" s="38"/>
      <c r="C208" s="218" t="s">
        <v>347</v>
      </c>
      <c r="D208" s="218" t="s">
        <v>133</v>
      </c>
      <c r="E208" s="219" t="s">
        <v>348</v>
      </c>
      <c r="F208" s="220" t="s">
        <v>349</v>
      </c>
      <c r="G208" s="221" t="s">
        <v>136</v>
      </c>
      <c r="H208" s="222">
        <v>3898.9200000000001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43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137</v>
      </c>
      <c r="AT208" s="230" t="s">
        <v>133</v>
      </c>
      <c r="AU208" s="230" t="s">
        <v>88</v>
      </c>
      <c r="AY208" s="16" t="s">
        <v>131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86</v>
      </c>
      <c r="BK208" s="231">
        <f>ROUND(I208*H208,2)</f>
        <v>0</v>
      </c>
      <c r="BL208" s="16" t="s">
        <v>137</v>
      </c>
      <c r="BM208" s="230" t="s">
        <v>677</v>
      </c>
    </row>
    <row r="209" s="2" customFormat="1" ht="24.15" customHeight="1">
      <c r="A209" s="37"/>
      <c r="B209" s="38"/>
      <c r="C209" s="218" t="s">
        <v>351</v>
      </c>
      <c r="D209" s="218" t="s">
        <v>133</v>
      </c>
      <c r="E209" s="219" t="s">
        <v>352</v>
      </c>
      <c r="F209" s="220" t="s">
        <v>349</v>
      </c>
      <c r="G209" s="221" t="s">
        <v>136</v>
      </c>
      <c r="H209" s="222">
        <v>360.08999999999997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43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137</v>
      </c>
      <c r="AT209" s="230" t="s">
        <v>133</v>
      </c>
      <c r="AU209" s="230" t="s">
        <v>88</v>
      </c>
      <c r="AY209" s="16" t="s">
        <v>131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86</v>
      </c>
      <c r="BK209" s="231">
        <f>ROUND(I209*H209,2)</f>
        <v>0</v>
      </c>
      <c r="BL209" s="16" t="s">
        <v>137</v>
      </c>
      <c r="BM209" s="230" t="s">
        <v>678</v>
      </c>
    </row>
    <row r="210" s="13" customFormat="1">
      <c r="A210" s="13"/>
      <c r="B210" s="232"/>
      <c r="C210" s="233"/>
      <c r="D210" s="234" t="s">
        <v>142</v>
      </c>
      <c r="E210" s="235" t="s">
        <v>1</v>
      </c>
      <c r="F210" s="236" t="s">
        <v>679</v>
      </c>
      <c r="G210" s="233"/>
      <c r="H210" s="237">
        <v>360.08999999999997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142</v>
      </c>
      <c r="AU210" s="243" t="s">
        <v>88</v>
      </c>
      <c r="AV210" s="13" t="s">
        <v>88</v>
      </c>
      <c r="AW210" s="13" t="s">
        <v>32</v>
      </c>
      <c r="AX210" s="13" t="s">
        <v>86</v>
      </c>
      <c r="AY210" s="243" t="s">
        <v>131</v>
      </c>
    </row>
    <row r="211" s="2" customFormat="1" ht="24.15" customHeight="1">
      <c r="A211" s="37"/>
      <c r="B211" s="38"/>
      <c r="C211" s="218" t="s">
        <v>354</v>
      </c>
      <c r="D211" s="218" t="s">
        <v>133</v>
      </c>
      <c r="E211" s="219" t="s">
        <v>680</v>
      </c>
      <c r="F211" s="220" t="s">
        <v>681</v>
      </c>
      <c r="G211" s="221" t="s">
        <v>136</v>
      </c>
      <c r="H211" s="222">
        <v>4.5999999999999996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43</v>
      </c>
      <c r="O211" s="90"/>
      <c r="P211" s="228">
        <f>O211*H211</f>
        <v>0</v>
      </c>
      <c r="Q211" s="228">
        <v>0.084250000000000005</v>
      </c>
      <c r="R211" s="228">
        <f>Q211*H211</f>
        <v>0.38755000000000001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137</v>
      </c>
      <c r="AT211" s="230" t="s">
        <v>133</v>
      </c>
      <c r="AU211" s="230" t="s">
        <v>88</v>
      </c>
      <c r="AY211" s="16" t="s">
        <v>131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86</v>
      </c>
      <c r="BK211" s="231">
        <f>ROUND(I211*H211,2)</f>
        <v>0</v>
      </c>
      <c r="BL211" s="16" t="s">
        <v>137</v>
      </c>
      <c r="BM211" s="230" t="s">
        <v>682</v>
      </c>
    </row>
    <row r="212" s="13" customFormat="1">
      <c r="A212" s="13"/>
      <c r="B212" s="232"/>
      <c r="C212" s="233"/>
      <c r="D212" s="234" t="s">
        <v>142</v>
      </c>
      <c r="E212" s="235" t="s">
        <v>1</v>
      </c>
      <c r="F212" s="236" t="s">
        <v>683</v>
      </c>
      <c r="G212" s="233"/>
      <c r="H212" s="237">
        <v>4.5999999999999996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142</v>
      </c>
      <c r="AU212" s="243" t="s">
        <v>88</v>
      </c>
      <c r="AV212" s="13" t="s">
        <v>88</v>
      </c>
      <c r="AW212" s="13" t="s">
        <v>32</v>
      </c>
      <c r="AX212" s="13" t="s">
        <v>86</v>
      </c>
      <c r="AY212" s="243" t="s">
        <v>131</v>
      </c>
    </row>
    <row r="213" s="2" customFormat="1" ht="21.75" customHeight="1">
      <c r="A213" s="37"/>
      <c r="B213" s="38"/>
      <c r="C213" s="244" t="s">
        <v>358</v>
      </c>
      <c r="D213" s="244" t="s">
        <v>222</v>
      </c>
      <c r="E213" s="245" t="s">
        <v>684</v>
      </c>
      <c r="F213" s="246" t="s">
        <v>685</v>
      </c>
      <c r="G213" s="247" t="s">
        <v>136</v>
      </c>
      <c r="H213" s="248">
        <v>4.8300000000000001</v>
      </c>
      <c r="I213" s="249"/>
      <c r="J213" s="250">
        <f>ROUND(I213*H213,2)</f>
        <v>0</v>
      </c>
      <c r="K213" s="251"/>
      <c r="L213" s="252"/>
      <c r="M213" s="253" t="s">
        <v>1</v>
      </c>
      <c r="N213" s="254" t="s">
        <v>43</v>
      </c>
      <c r="O213" s="90"/>
      <c r="P213" s="228">
        <f>O213*H213</f>
        <v>0</v>
      </c>
      <c r="Q213" s="228">
        <v>0.13100000000000001</v>
      </c>
      <c r="R213" s="228">
        <f>Q213*H213</f>
        <v>0.63273000000000001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166</v>
      </c>
      <c r="AT213" s="230" t="s">
        <v>222</v>
      </c>
      <c r="AU213" s="230" t="s">
        <v>88</v>
      </c>
      <c r="AY213" s="16" t="s">
        <v>131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86</v>
      </c>
      <c r="BK213" s="231">
        <f>ROUND(I213*H213,2)</f>
        <v>0</v>
      </c>
      <c r="BL213" s="16" t="s">
        <v>137</v>
      </c>
      <c r="BM213" s="230" t="s">
        <v>686</v>
      </c>
    </row>
    <row r="214" s="13" customFormat="1">
      <c r="A214" s="13"/>
      <c r="B214" s="232"/>
      <c r="C214" s="233"/>
      <c r="D214" s="234" t="s">
        <v>142</v>
      </c>
      <c r="E214" s="235" t="s">
        <v>1</v>
      </c>
      <c r="F214" s="236" t="s">
        <v>687</v>
      </c>
      <c r="G214" s="233"/>
      <c r="H214" s="237">
        <v>4.8300000000000001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142</v>
      </c>
      <c r="AU214" s="243" t="s">
        <v>88</v>
      </c>
      <c r="AV214" s="13" t="s">
        <v>88</v>
      </c>
      <c r="AW214" s="13" t="s">
        <v>32</v>
      </c>
      <c r="AX214" s="13" t="s">
        <v>86</v>
      </c>
      <c r="AY214" s="243" t="s">
        <v>131</v>
      </c>
    </row>
    <row r="215" s="2" customFormat="1" ht="24.15" customHeight="1">
      <c r="A215" s="37"/>
      <c r="B215" s="38"/>
      <c r="C215" s="218" t="s">
        <v>362</v>
      </c>
      <c r="D215" s="218" t="s">
        <v>133</v>
      </c>
      <c r="E215" s="219" t="s">
        <v>688</v>
      </c>
      <c r="F215" s="220" t="s">
        <v>689</v>
      </c>
      <c r="G215" s="221" t="s">
        <v>136</v>
      </c>
      <c r="H215" s="222">
        <v>15.1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43</v>
      </c>
      <c r="O215" s="90"/>
      <c r="P215" s="228">
        <f>O215*H215</f>
        <v>0</v>
      </c>
      <c r="Q215" s="228">
        <v>0.10362</v>
      </c>
      <c r="R215" s="228">
        <f>Q215*H215</f>
        <v>1.564662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137</v>
      </c>
      <c r="AT215" s="230" t="s">
        <v>133</v>
      </c>
      <c r="AU215" s="230" t="s">
        <v>88</v>
      </c>
      <c r="AY215" s="16" t="s">
        <v>131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86</v>
      </c>
      <c r="BK215" s="231">
        <f>ROUND(I215*H215,2)</f>
        <v>0</v>
      </c>
      <c r="BL215" s="16" t="s">
        <v>137</v>
      </c>
      <c r="BM215" s="230" t="s">
        <v>690</v>
      </c>
    </row>
    <row r="216" s="13" customFormat="1">
      <c r="A216" s="13"/>
      <c r="B216" s="232"/>
      <c r="C216" s="233"/>
      <c r="D216" s="234" t="s">
        <v>142</v>
      </c>
      <c r="E216" s="235" t="s">
        <v>1</v>
      </c>
      <c r="F216" s="236" t="s">
        <v>691</v>
      </c>
      <c r="G216" s="233"/>
      <c r="H216" s="237">
        <v>15.1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142</v>
      </c>
      <c r="AU216" s="243" t="s">
        <v>88</v>
      </c>
      <c r="AV216" s="13" t="s">
        <v>88</v>
      </c>
      <c r="AW216" s="13" t="s">
        <v>32</v>
      </c>
      <c r="AX216" s="13" t="s">
        <v>86</v>
      </c>
      <c r="AY216" s="243" t="s">
        <v>131</v>
      </c>
    </row>
    <row r="217" s="2" customFormat="1" ht="21.75" customHeight="1">
      <c r="A217" s="37"/>
      <c r="B217" s="38"/>
      <c r="C217" s="244" t="s">
        <v>369</v>
      </c>
      <c r="D217" s="244" t="s">
        <v>222</v>
      </c>
      <c r="E217" s="245" t="s">
        <v>692</v>
      </c>
      <c r="F217" s="246" t="s">
        <v>693</v>
      </c>
      <c r="G217" s="247" t="s">
        <v>136</v>
      </c>
      <c r="H217" s="248">
        <v>15.855</v>
      </c>
      <c r="I217" s="249"/>
      <c r="J217" s="250">
        <f>ROUND(I217*H217,2)</f>
        <v>0</v>
      </c>
      <c r="K217" s="251"/>
      <c r="L217" s="252"/>
      <c r="M217" s="253" t="s">
        <v>1</v>
      </c>
      <c r="N217" s="254" t="s">
        <v>43</v>
      </c>
      <c r="O217" s="90"/>
      <c r="P217" s="228">
        <f>O217*H217</f>
        <v>0</v>
      </c>
      <c r="Q217" s="228">
        <v>0.17599999999999999</v>
      </c>
      <c r="R217" s="228">
        <f>Q217*H217</f>
        <v>2.7904800000000001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166</v>
      </c>
      <c r="AT217" s="230" t="s">
        <v>222</v>
      </c>
      <c r="AU217" s="230" t="s">
        <v>88</v>
      </c>
      <c r="AY217" s="16" t="s">
        <v>131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86</v>
      </c>
      <c r="BK217" s="231">
        <f>ROUND(I217*H217,2)</f>
        <v>0</v>
      </c>
      <c r="BL217" s="16" t="s">
        <v>137</v>
      </c>
      <c r="BM217" s="230" t="s">
        <v>694</v>
      </c>
    </row>
    <row r="218" s="13" customFormat="1">
      <c r="A218" s="13"/>
      <c r="B218" s="232"/>
      <c r="C218" s="233"/>
      <c r="D218" s="234" t="s">
        <v>142</v>
      </c>
      <c r="E218" s="235" t="s">
        <v>1</v>
      </c>
      <c r="F218" s="236" t="s">
        <v>695</v>
      </c>
      <c r="G218" s="233"/>
      <c r="H218" s="237">
        <v>15.855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142</v>
      </c>
      <c r="AU218" s="243" t="s">
        <v>88</v>
      </c>
      <c r="AV218" s="13" t="s">
        <v>88</v>
      </c>
      <c r="AW218" s="13" t="s">
        <v>32</v>
      </c>
      <c r="AX218" s="13" t="s">
        <v>86</v>
      </c>
      <c r="AY218" s="243" t="s">
        <v>131</v>
      </c>
    </row>
    <row r="219" s="2" customFormat="1" ht="21.75" customHeight="1">
      <c r="A219" s="37"/>
      <c r="B219" s="38"/>
      <c r="C219" s="218" t="s">
        <v>374</v>
      </c>
      <c r="D219" s="218" t="s">
        <v>133</v>
      </c>
      <c r="E219" s="219" t="s">
        <v>363</v>
      </c>
      <c r="F219" s="220" t="s">
        <v>364</v>
      </c>
      <c r="G219" s="221" t="s">
        <v>365</v>
      </c>
      <c r="H219" s="222">
        <v>53.149999999999999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43</v>
      </c>
      <c r="O219" s="90"/>
      <c r="P219" s="228">
        <f>O219*H219</f>
        <v>0</v>
      </c>
      <c r="Q219" s="228">
        <v>0.0035999999999999999</v>
      </c>
      <c r="R219" s="228">
        <f>Q219*H219</f>
        <v>0.19133999999999998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137</v>
      </c>
      <c r="AT219" s="230" t="s">
        <v>133</v>
      </c>
      <c r="AU219" s="230" t="s">
        <v>88</v>
      </c>
      <c r="AY219" s="16" t="s">
        <v>131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86</v>
      </c>
      <c r="BK219" s="231">
        <f>ROUND(I219*H219,2)</f>
        <v>0</v>
      </c>
      <c r="BL219" s="16" t="s">
        <v>137</v>
      </c>
      <c r="BM219" s="230" t="s">
        <v>696</v>
      </c>
    </row>
    <row r="220" s="13" customFormat="1">
      <c r="A220" s="13"/>
      <c r="B220" s="232"/>
      <c r="C220" s="233"/>
      <c r="D220" s="234" t="s">
        <v>142</v>
      </c>
      <c r="E220" s="235" t="s">
        <v>1</v>
      </c>
      <c r="F220" s="236" t="s">
        <v>697</v>
      </c>
      <c r="G220" s="233"/>
      <c r="H220" s="237">
        <v>53.149999999999999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142</v>
      </c>
      <c r="AU220" s="243" t="s">
        <v>88</v>
      </c>
      <c r="AV220" s="13" t="s">
        <v>88</v>
      </c>
      <c r="AW220" s="13" t="s">
        <v>32</v>
      </c>
      <c r="AX220" s="13" t="s">
        <v>86</v>
      </c>
      <c r="AY220" s="243" t="s">
        <v>131</v>
      </c>
    </row>
    <row r="221" s="12" customFormat="1" ht="22.8" customHeight="1">
      <c r="A221" s="12"/>
      <c r="B221" s="202"/>
      <c r="C221" s="203"/>
      <c r="D221" s="204" t="s">
        <v>77</v>
      </c>
      <c r="E221" s="216" t="s">
        <v>166</v>
      </c>
      <c r="F221" s="216" t="s">
        <v>368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SUM(P222:P236)</f>
        <v>0</v>
      </c>
      <c r="Q221" s="210"/>
      <c r="R221" s="211">
        <f>SUM(R222:R236)</f>
        <v>12.386031499999998</v>
      </c>
      <c r="S221" s="210"/>
      <c r="T221" s="212">
        <f>SUM(T222:T236)</f>
        <v>0.72199999999999998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86</v>
      </c>
      <c r="AT221" s="214" t="s">
        <v>77</v>
      </c>
      <c r="AU221" s="214" t="s">
        <v>86</v>
      </c>
      <c r="AY221" s="213" t="s">
        <v>131</v>
      </c>
      <c r="BK221" s="215">
        <f>SUM(BK222:BK236)</f>
        <v>0</v>
      </c>
    </row>
    <row r="222" s="2" customFormat="1" ht="33" customHeight="1">
      <c r="A222" s="37"/>
      <c r="B222" s="38"/>
      <c r="C222" s="218" t="s">
        <v>379</v>
      </c>
      <c r="D222" s="218" t="s">
        <v>133</v>
      </c>
      <c r="E222" s="219" t="s">
        <v>370</v>
      </c>
      <c r="F222" s="220" t="s">
        <v>371</v>
      </c>
      <c r="G222" s="221" t="s">
        <v>365</v>
      </c>
      <c r="H222" s="222">
        <v>80.5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43</v>
      </c>
      <c r="O222" s="90"/>
      <c r="P222" s="228">
        <f>O222*H222</f>
        <v>0</v>
      </c>
      <c r="Q222" s="228">
        <v>1.0000000000000001E-05</v>
      </c>
      <c r="R222" s="228">
        <f>Q222*H222</f>
        <v>0.00080500000000000005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137</v>
      </c>
      <c r="AT222" s="230" t="s">
        <v>133</v>
      </c>
      <c r="AU222" s="230" t="s">
        <v>88</v>
      </c>
      <c r="AY222" s="16" t="s">
        <v>131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86</v>
      </c>
      <c r="BK222" s="231">
        <f>ROUND(I222*H222,2)</f>
        <v>0</v>
      </c>
      <c r="BL222" s="16" t="s">
        <v>137</v>
      </c>
      <c r="BM222" s="230" t="s">
        <v>698</v>
      </c>
    </row>
    <row r="223" s="13" customFormat="1">
      <c r="A223" s="13"/>
      <c r="B223" s="232"/>
      <c r="C223" s="233"/>
      <c r="D223" s="234" t="s">
        <v>142</v>
      </c>
      <c r="E223" s="235" t="s">
        <v>1</v>
      </c>
      <c r="F223" s="236" t="s">
        <v>699</v>
      </c>
      <c r="G223" s="233"/>
      <c r="H223" s="237">
        <v>80.5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142</v>
      </c>
      <c r="AU223" s="243" t="s">
        <v>88</v>
      </c>
      <c r="AV223" s="13" t="s">
        <v>88</v>
      </c>
      <c r="AW223" s="13" t="s">
        <v>32</v>
      </c>
      <c r="AX223" s="13" t="s">
        <v>86</v>
      </c>
      <c r="AY223" s="243" t="s">
        <v>131</v>
      </c>
    </row>
    <row r="224" s="2" customFormat="1" ht="16.5" customHeight="1">
      <c r="A224" s="37"/>
      <c r="B224" s="38"/>
      <c r="C224" s="244" t="s">
        <v>384</v>
      </c>
      <c r="D224" s="244" t="s">
        <v>222</v>
      </c>
      <c r="E224" s="245" t="s">
        <v>375</v>
      </c>
      <c r="F224" s="246" t="s">
        <v>376</v>
      </c>
      <c r="G224" s="247" t="s">
        <v>365</v>
      </c>
      <c r="H224" s="248">
        <v>84.525000000000006</v>
      </c>
      <c r="I224" s="249"/>
      <c r="J224" s="250">
        <f>ROUND(I224*H224,2)</f>
        <v>0</v>
      </c>
      <c r="K224" s="251"/>
      <c r="L224" s="252"/>
      <c r="M224" s="253" t="s">
        <v>1</v>
      </c>
      <c r="N224" s="254" t="s">
        <v>43</v>
      </c>
      <c r="O224" s="90"/>
      <c r="P224" s="228">
        <f>O224*H224</f>
        <v>0</v>
      </c>
      <c r="Q224" s="228">
        <v>0.0042599999999999999</v>
      </c>
      <c r="R224" s="228">
        <f>Q224*H224</f>
        <v>0.36007650000000002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166</v>
      </c>
      <c r="AT224" s="230" t="s">
        <v>222</v>
      </c>
      <c r="AU224" s="230" t="s">
        <v>88</v>
      </c>
      <c r="AY224" s="16" t="s">
        <v>131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86</v>
      </c>
      <c r="BK224" s="231">
        <f>ROUND(I224*H224,2)</f>
        <v>0</v>
      </c>
      <c r="BL224" s="16" t="s">
        <v>137</v>
      </c>
      <c r="BM224" s="230" t="s">
        <v>700</v>
      </c>
    </row>
    <row r="225" s="13" customFormat="1">
      <c r="A225" s="13"/>
      <c r="B225" s="232"/>
      <c r="C225" s="233"/>
      <c r="D225" s="234" t="s">
        <v>142</v>
      </c>
      <c r="E225" s="235" t="s">
        <v>1</v>
      </c>
      <c r="F225" s="236" t="s">
        <v>701</v>
      </c>
      <c r="G225" s="233"/>
      <c r="H225" s="237">
        <v>84.525000000000006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142</v>
      </c>
      <c r="AU225" s="243" t="s">
        <v>88</v>
      </c>
      <c r="AV225" s="13" t="s">
        <v>88</v>
      </c>
      <c r="AW225" s="13" t="s">
        <v>32</v>
      </c>
      <c r="AX225" s="13" t="s">
        <v>86</v>
      </c>
      <c r="AY225" s="243" t="s">
        <v>131</v>
      </c>
    </row>
    <row r="226" s="2" customFormat="1" ht="33" customHeight="1">
      <c r="A226" s="37"/>
      <c r="B226" s="38"/>
      <c r="C226" s="218" t="s">
        <v>389</v>
      </c>
      <c r="D226" s="218" t="s">
        <v>133</v>
      </c>
      <c r="E226" s="219" t="s">
        <v>380</v>
      </c>
      <c r="F226" s="220" t="s">
        <v>381</v>
      </c>
      <c r="G226" s="221" t="s">
        <v>382</v>
      </c>
      <c r="H226" s="222">
        <v>19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43</v>
      </c>
      <c r="O226" s="90"/>
      <c r="P226" s="228">
        <f>O226*H226</f>
        <v>0</v>
      </c>
      <c r="Q226" s="228">
        <v>0.42368</v>
      </c>
      <c r="R226" s="228">
        <f>Q226*H226</f>
        <v>8.0499200000000002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137</v>
      </c>
      <c r="AT226" s="230" t="s">
        <v>133</v>
      </c>
      <c r="AU226" s="230" t="s">
        <v>88</v>
      </c>
      <c r="AY226" s="16" t="s">
        <v>131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86</v>
      </c>
      <c r="BK226" s="231">
        <f>ROUND(I226*H226,2)</f>
        <v>0</v>
      </c>
      <c r="BL226" s="16" t="s">
        <v>137</v>
      </c>
      <c r="BM226" s="230" t="s">
        <v>702</v>
      </c>
    </row>
    <row r="227" s="2" customFormat="1" ht="37.8" customHeight="1">
      <c r="A227" s="37"/>
      <c r="B227" s="38"/>
      <c r="C227" s="218" t="s">
        <v>393</v>
      </c>
      <c r="D227" s="218" t="s">
        <v>133</v>
      </c>
      <c r="E227" s="219" t="s">
        <v>385</v>
      </c>
      <c r="F227" s="220" t="s">
        <v>703</v>
      </c>
      <c r="G227" s="221" t="s">
        <v>382</v>
      </c>
      <c r="H227" s="222">
        <v>15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43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137</v>
      </c>
      <c r="AT227" s="230" t="s">
        <v>133</v>
      </c>
      <c r="AU227" s="230" t="s">
        <v>88</v>
      </c>
      <c r="AY227" s="16" t="s">
        <v>131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86</v>
      </c>
      <c r="BK227" s="231">
        <f>ROUND(I227*H227,2)</f>
        <v>0</v>
      </c>
      <c r="BL227" s="16" t="s">
        <v>137</v>
      </c>
      <c r="BM227" s="230" t="s">
        <v>704</v>
      </c>
    </row>
    <row r="228" s="2" customFormat="1">
      <c r="A228" s="37"/>
      <c r="B228" s="38"/>
      <c r="C228" s="39"/>
      <c r="D228" s="234" t="s">
        <v>270</v>
      </c>
      <c r="E228" s="39"/>
      <c r="F228" s="255" t="s">
        <v>705</v>
      </c>
      <c r="G228" s="39"/>
      <c r="H228" s="39"/>
      <c r="I228" s="256"/>
      <c r="J228" s="39"/>
      <c r="K228" s="39"/>
      <c r="L228" s="43"/>
      <c r="M228" s="257"/>
      <c r="N228" s="258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270</v>
      </c>
      <c r="AU228" s="16" t="s">
        <v>88</v>
      </c>
    </row>
    <row r="229" s="2" customFormat="1" ht="37.8" customHeight="1">
      <c r="A229" s="37"/>
      <c r="B229" s="38"/>
      <c r="C229" s="218" t="s">
        <v>397</v>
      </c>
      <c r="D229" s="218" t="s">
        <v>133</v>
      </c>
      <c r="E229" s="219" t="s">
        <v>706</v>
      </c>
      <c r="F229" s="220" t="s">
        <v>707</v>
      </c>
      <c r="G229" s="221" t="s">
        <v>382</v>
      </c>
      <c r="H229" s="222">
        <v>2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43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137</v>
      </c>
      <c r="AT229" s="230" t="s">
        <v>133</v>
      </c>
      <c r="AU229" s="230" t="s">
        <v>88</v>
      </c>
      <c r="AY229" s="16" t="s">
        <v>131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86</v>
      </c>
      <c r="BK229" s="231">
        <f>ROUND(I229*H229,2)</f>
        <v>0</v>
      </c>
      <c r="BL229" s="16" t="s">
        <v>137</v>
      </c>
      <c r="BM229" s="230" t="s">
        <v>708</v>
      </c>
    </row>
    <row r="230" s="2" customFormat="1">
      <c r="A230" s="37"/>
      <c r="B230" s="38"/>
      <c r="C230" s="39"/>
      <c r="D230" s="234" t="s">
        <v>270</v>
      </c>
      <c r="E230" s="39"/>
      <c r="F230" s="255" t="s">
        <v>709</v>
      </c>
      <c r="G230" s="39"/>
      <c r="H230" s="39"/>
      <c r="I230" s="256"/>
      <c r="J230" s="39"/>
      <c r="K230" s="39"/>
      <c r="L230" s="43"/>
      <c r="M230" s="257"/>
      <c r="N230" s="258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270</v>
      </c>
      <c r="AU230" s="16" t="s">
        <v>88</v>
      </c>
    </row>
    <row r="231" s="2" customFormat="1" ht="33" customHeight="1">
      <c r="A231" s="37"/>
      <c r="B231" s="38"/>
      <c r="C231" s="218" t="s">
        <v>401</v>
      </c>
      <c r="D231" s="218" t="s">
        <v>133</v>
      </c>
      <c r="E231" s="219" t="s">
        <v>710</v>
      </c>
      <c r="F231" s="220" t="s">
        <v>711</v>
      </c>
      <c r="G231" s="221" t="s">
        <v>382</v>
      </c>
      <c r="H231" s="222">
        <v>2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43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137</v>
      </c>
      <c r="AT231" s="230" t="s">
        <v>133</v>
      </c>
      <c r="AU231" s="230" t="s">
        <v>88</v>
      </c>
      <c r="AY231" s="16" t="s">
        <v>131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86</v>
      </c>
      <c r="BK231" s="231">
        <f>ROUND(I231*H231,2)</f>
        <v>0</v>
      </c>
      <c r="BL231" s="16" t="s">
        <v>137</v>
      </c>
      <c r="BM231" s="230" t="s">
        <v>712</v>
      </c>
    </row>
    <row r="232" s="2" customFormat="1">
      <c r="A232" s="37"/>
      <c r="B232" s="38"/>
      <c r="C232" s="39"/>
      <c r="D232" s="234" t="s">
        <v>270</v>
      </c>
      <c r="E232" s="39"/>
      <c r="F232" s="255" t="s">
        <v>713</v>
      </c>
      <c r="G232" s="39"/>
      <c r="H232" s="39"/>
      <c r="I232" s="256"/>
      <c r="J232" s="39"/>
      <c r="K232" s="39"/>
      <c r="L232" s="43"/>
      <c r="M232" s="257"/>
      <c r="N232" s="258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270</v>
      </c>
      <c r="AU232" s="16" t="s">
        <v>88</v>
      </c>
    </row>
    <row r="233" s="2" customFormat="1" ht="37.8" customHeight="1">
      <c r="A233" s="37"/>
      <c r="B233" s="38"/>
      <c r="C233" s="218" t="s">
        <v>405</v>
      </c>
      <c r="D233" s="218" t="s">
        <v>133</v>
      </c>
      <c r="E233" s="219" t="s">
        <v>390</v>
      </c>
      <c r="F233" s="220" t="s">
        <v>391</v>
      </c>
      <c r="G233" s="221" t="s">
        <v>382</v>
      </c>
      <c r="H233" s="222">
        <v>1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43</v>
      </c>
      <c r="O233" s="90"/>
      <c r="P233" s="228">
        <f>O233*H233</f>
        <v>0</v>
      </c>
      <c r="Q233" s="228">
        <v>3.6139999999999999</v>
      </c>
      <c r="R233" s="228">
        <f>Q233*H233</f>
        <v>3.6139999999999999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137</v>
      </c>
      <c r="AT233" s="230" t="s">
        <v>133</v>
      </c>
      <c r="AU233" s="230" t="s">
        <v>88</v>
      </c>
      <c r="AY233" s="16" t="s">
        <v>131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86</v>
      </c>
      <c r="BK233" s="231">
        <f>ROUND(I233*H233,2)</f>
        <v>0</v>
      </c>
      <c r="BL233" s="16" t="s">
        <v>137</v>
      </c>
      <c r="BM233" s="230" t="s">
        <v>714</v>
      </c>
    </row>
    <row r="234" s="2" customFormat="1" ht="24.15" customHeight="1">
      <c r="A234" s="37"/>
      <c r="B234" s="38"/>
      <c r="C234" s="218" t="s">
        <v>410</v>
      </c>
      <c r="D234" s="218" t="s">
        <v>133</v>
      </c>
      <c r="E234" s="219" t="s">
        <v>394</v>
      </c>
      <c r="F234" s="220" t="s">
        <v>395</v>
      </c>
      <c r="G234" s="221" t="s">
        <v>382</v>
      </c>
      <c r="H234" s="222">
        <v>19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43</v>
      </c>
      <c r="O234" s="90"/>
      <c r="P234" s="228">
        <f>O234*H234</f>
        <v>0</v>
      </c>
      <c r="Q234" s="228">
        <v>0.00107</v>
      </c>
      <c r="R234" s="228">
        <f>Q234*H234</f>
        <v>0.020330000000000001</v>
      </c>
      <c r="S234" s="228">
        <v>0.037999999999999999</v>
      </c>
      <c r="T234" s="229">
        <f>S234*H234</f>
        <v>0.72199999999999998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137</v>
      </c>
      <c r="AT234" s="230" t="s">
        <v>133</v>
      </c>
      <c r="AU234" s="230" t="s">
        <v>88</v>
      </c>
      <c r="AY234" s="16" t="s">
        <v>131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86</v>
      </c>
      <c r="BK234" s="231">
        <f>ROUND(I234*H234,2)</f>
        <v>0</v>
      </c>
      <c r="BL234" s="16" t="s">
        <v>137</v>
      </c>
      <c r="BM234" s="230" t="s">
        <v>715</v>
      </c>
    </row>
    <row r="235" s="2" customFormat="1" ht="16.5" customHeight="1">
      <c r="A235" s="37"/>
      <c r="B235" s="38"/>
      <c r="C235" s="218" t="s">
        <v>415</v>
      </c>
      <c r="D235" s="218" t="s">
        <v>133</v>
      </c>
      <c r="E235" s="219" t="s">
        <v>406</v>
      </c>
      <c r="F235" s="220" t="s">
        <v>407</v>
      </c>
      <c r="G235" s="221" t="s">
        <v>382</v>
      </c>
      <c r="H235" s="222">
        <v>1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43</v>
      </c>
      <c r="O235" s="90"/>
      <c r="P235" s="228">
        <f>O235*H235</f>
        <v>0</v>
      </c>
      <c r="Q235" s="228">
        <v>0.34089999999999998</v>
      </c>
      <c r="R235" s="228">
        <f>Q235*H235</f>
        <v>0.34089999999999998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137</v>
      </c>
      <c r="AT235" s="230" t="s">
        <v>133</v>
      </c>
      <c r="AU235" s="230" t="s">
        <v>88</v>
      </c>
      <c r="AY235" s="16" t="s">
        <v>131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86</v>
      </c>
      <c r="BK235" s="231">
        <f>ROUND(I235*H235,2)</f>
        <v>0</v>
      </c>
      <c r="BL235" s="16" t="s">
        <v>137</v>
      </c>
      <c r="BM235" s="230" t="s">
        <v>716</v>
      </c>
    </row>
    <row r="236" s="2" customFormat="1" ht="16.5" customHeight="1">
      <c r="A236" s="37"/>
      <c r="B236" s="38"/>
      <c r="C236" s="218" t="s">
        <v>417</v>
      </c>
      <c r="D236" s="218" t="s">
        <v>133</v>
      </c>
      <c r="E236" s="219" t="s">
        <v>398</v>
      </c>
      <c r="F236" s="220" t="s">
        <v>399</v>
      </c>
      <c r="G236" s="221" t="s">
        <v>382</v>
      </c>
      <c r="H236" s="222">
        <v>17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43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203</v>
      </c>
      <c r="AT236" s="230" t="s">
        <v>133</v>
      </c>
      <c r="AU236" s="230" t="s">
        <v>88</v>
      </c>
      <c r="AY236" s="16" t="s">
        <v>131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86</v>
      </c>
      <c r="BK236" s="231">
        <f>ROUND(I236*H236,2)</f>
        <v>0</v>
      </c>
      <c r="BL236" s="16" t="s">
        <v>203</v>
      </c>
      <c r="BM236" s="230" t="s">
        <v>717</v>
      </c>
    </row>
    <row r="237" s="12" customFormat="1" ht="22.8" customHeight="1">
      <c r="A237" s="12"/>
      <c r="B237" s="202"/>
      <c r="C237" s="203"/>
      <c r="D237" s="204" t="s">
        <v>77</v>
      </c>
      <c r="E237" s="216" t="s">
        <v>171</v>
      </c>
      <c r="F237" s="216" t="s">
        <v>409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SUM(P238:P264)</f>
        <v>0</v>
      </c>
      <c r="Q237" s="210"/>
      <c r="R237" s="211">
        <f>SUM(R238:R264)</f>
        <v>370.20868844999995</v>
      </c>
      <c r="S237" s="210"/>
      <c r="T237" s="212">
        <f>SUM(T238:T264)</f>
        <v>37.046990000000001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86</v>
      </c>
      <c r="AT237" s="214" t="s">
        <v>77</v>
      </c>
      <c r="AU237" s="214" t="s">
        <v>86</v>
      </c>
      <c r="AY237" s="213" t="s">
        <v>131</v>
      </c>
      <c r="BK237" s="215">
        <f>SUM(BK238:BK264)</f>
        <v>0</v>
      </c>
    </row>
    <row r="238" s="2" customFormat="1" ht="24.15" customHeight="1">
      <c r="A238" s="37"/>
      <c r="B238" s="38"/>
      <c r="C238" s="218" t="s">
        <v>421</v>
      </c>
      <c r="D238" s="218" t="s">
        <v>133</v>
      </c>
      <c r="E238" s="219" t="s">
        <v>422</v>
      </c>
      <c r="F238" s="220" t="s">
        <v>423</v>
      </c>
      <c r="G238" s="221" t="s">
        <v>365</v>
      </c>
      <c r="H238" s="222">
        <v>53.149999999999999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43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137</v>
      </c>
      <c r="AT238" s="230" t="s">
        <v>133</v>
      </c>
      <c r="AU238" s="230" t="s">
        <v>88</v>
      </c>
      <c r="AY238" s="16" t="s">
        <v>131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86</v>
      </c>
      <c r="BK238" s="231">
        <f>ROUND(I238*H238,2)</f>
        <v>0</v>
      </c>
      <c r="BL238" s="16" t="s">
        <v>137</v>
      </c>
      <c r="BM238" s="230" t="s">
        <v>718</v>
      </c>
    </row>
    <row r="239" s="2" customFormat="1" ht="24.15" customHeight="1">
      <c r="A239" s="37"/>
      <c r="B239" s="38"/>
      <c r="C239" s="218" t="s">
        <v>425</v>
      </c>
      <c r="D239" s="218" t="s">
        <v>133</v>
      </c>
      <c r="E239" s="219" t="s">
        <v>426</v>
      </c>
      <c r="F239" s="220" t="s">
        <v>427</v>
      </c>
      <c r="G239" s="221" t="s">
        <v>365</v>
      </c>
      <c r="H239" s="222">
        <v>53.149999999999999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43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137</v>
      </c>
      <c r="AT239" s="230" t="s">
        <v>133</v>
      </c>
      <c r="AU239" s="230" t="s">
        <v>88</v>
      </c>
      <c r="AY239" s="16" t="s">
        <v>131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86</v>
      </c>
      <c r="BK239" s="231">
        <f>ROUND(I239*H239,2)</f>
        <v>0</v>
      </c>
      <c r="BL239" s="16" t="s">
        <v>137</v>
      </c>
      <c r="BM239" s="230" t="s">
        <v>719</v>
      </c>
    </row>
    <row r="240" s="2" customFormat="1" ht="21.75" customHeight="1">
      <c r="A240" s="37"/>
      <c r="B240" s="38"/>
      <c r="C240" s="218" t="s">
        <v>429</v>
      </c>
      <c r="D240" s="218" t="s">
        <v>133</v>
      </c>
      <c r="E240" s="219" t="s">
        <v>430</v>
      </c>
      <c r="F240" s="220" t="s">
        <v>431</v>
      </c>
      <c r="G240" s="221" t="s">
        <v>365</v>
      </c>
      <c r="H240" s="222">
        <v>53.149999999999999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43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137</v>
      </c>
      <c r="AT240" s="230" t="s">
        <v>133</v>
      </c>
      <c r="AU240" s="230" t="s">
        <v>88</v>
      </c>
      <c r="AY240" s="16" t="s">
        <v>131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86</v>
      </c>
      <c r="BK240" s="231">
        <f>ROUND(I240*H240,2)</f>
        <v>0</v>
      </c>
      <c r="BL240" s="16" t="s">
        <v>137</v>
      </c>
      <c r="BM240" s="230" t="s">
        <v>720</v>
      </c>
    </row>
    <row r="241" s="2" customFormat="1" ht="24.15" customHeight="1">
      <c r="A241" s="37"/>
      <c r="B241" s="38"/>
      <c r="C241" s="218" t="s">
        <v>433</v>
      </c>
      <c r="D241" s="218" t="s">
        <v>133</v>
      </c>
      <c r="E241" s="219" t="s">
        <v>721</v>
      </c>
      <c r="F241" s="220" t="s">
        <v>722</v>
      </c>
      <c r="G241" s="221" t="s">
        <v>136</v>
      </c>
      <c r="H241" s="222">
        <v>20.600000000000001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43</v>
      </c>
      <c r="O241" s="90"/>
      <c r="P241" s="228">
        <f>O241*H241</f>
        <v>0</v>
      </c>
      <c r="Q241" s="228">
        <v>16.75142</v>
      </c>
      <c r="R241" s="228">
        <f>Q241*H241</f>
        <v>345.079252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137</v>
      </c>
      <c r="AT241" s="230" t="s">
        <v>133</v>
      </c>
      <c r="AU241" s="230" t="s">
        <v>88</v>
      </c>
      <c r="AY241" s="16" t="s">
        <v>131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86</v>
      </c>
      <c r="BK241" s="231">
        <f>ROUND(I241*H241,2)</f>
        <v>0</v>
      </c>
      <c r="BL241" s="16" t="s">
        <v>137</v>
      </c>
      <c r="BM241" s="230" t="s">
        <v>723</v>
      </c>
    </row>
    <row r="242" s="13" customFormat="1">
      <c r="A242" s="13"/>
      <c r="B242" s="232"/>
      <c r="C242" s="233"/>
      <c r="D242" s="234" t="s">
        <v>142</v>
      </c>
      <c r="E242" s="235" t="s">
        <v>1</v>
      </c>
      <c r="F242" s="236" t="s">
        <v>724</v>
      </c>
      <c r="G242" s="233"/>
      <c r="H242" s="237">
        <v>20.600000000000001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142</v>
      </c>
      <c r="AU242" s="243" t="s">
        <v>88</v>
      </c>
      <c r="AV242" s="13" t="s">
        <v>88</v>
      </c>
      <c r="AW242" s="13" t="s">
        <v>32</v>
      </c>
      <c r="AX242" s="13" t="s">
        <v>86</v>
      </c>
      <c r="AY242" s="243" t="s">
        <v>131</v>
      </c>
    </row>
    <row r="243" s="2" customFormat="1" ht="24.15" customHeight="1">
      <c r="A243" s="37"/>
      <c r="B243" s="38"/>
      <c r="C243" s="218" t="s">
        <v>437</v>
      </c>
      <c r="D243" s="218" t="s">
        <v>133</v>
      </c>
      <c r="E243" s="219" t="s">
        <v>725</v>
      </c>
      <c r="F243" s="220" t="s">
        <v>726</v>
      </c>
      <c r="G243" s="221" t="s">
        <v>365</v>
      </c>
      <c r="H243" s="222">
        <v>2.6000000000000001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43</v>
      </c>
      <c r="O243" s="90"/>
      <c r="P243" s="228">
        <f>O243*H243</f>
        <v>0</v>
      </c>
      <c r="Q243" s="228">
        <v>2.7045300000000001</v>
      </c>
      <c r="R243" s="228">
        <f>Q243*H243</f>
        <v>7.0317780000000001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137</v>
      </c>
      <c r="AT243" s="230" t="s">
        <v>133</v>
      </c>
      <c r="AU243" s="230" t="s">
        <v>88</v>
      </c>
      <c r="AY243" s="16" t="s">
        <v>131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86</v>
      </c>
      <c r="BK243" s="231">
        <f>ROUND(I243*H243,2)</f>
        <v>0</v>
      </c>
      <c r="BL243" s="16" t="s">
        <v>137</v>
      </c>
      <c r="BM243" s="230" t="s">
        <v>727</v>
      </c>
    </row>
    <row r="244" s="2" customFormat="1" ht="16.5" customHeight="1">
      <c r="A244" s="37"/>
      <c r="B244" s="38"/>
      <c r="C244" s="244" t="s">
        <v>441</v>
      </c>
      <c r="D244" s="244" t="s">
        <v>222</v>
      </c>
      <c r="E244" s="245" t="s">
        <v>728</v>
      </c>
      <c r="F244" s="246" t="s">
        <v>729</v>
      </c>
      <c r="G244" s="247" t="s">
        <v>365</v>
      </c>
      <c r="H244" s="248">
        <v>2.73</v>
      </c>
      <c r="I244" s="249"/>
      <c r="J244" s="250">
        <f>ROUND(I244*H244,2)</f>
        <v>0</v>
      </c>
      <c r="K244" s="251"/>
      <c r="L244" s="252"/>
      <c r="M244" s="253" t="s">
        <v>1</v>
      </c>
      <c r="N244" s="254" t="s">
        <v>43</v>
      </c>
      <c r="O244" s="90"/>
      <c r="P244" s="228">
        <f>O244*H244</f>
        <v>0</v>
      </c>
      <c r="Q244" s="228">
        <v>1.7243999999999999</v>
      </c>
      <c r="R244" s="228">
        <f>Q244*H244</f>
        <v>4.7076120000000001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166</v>
      </c>
      <c r="AT244" s="230" t="s">
        <v>222</v>
      </c>
      <c r="AU244" s="230" t="s">
        <v>88</v>
      </c>
      <c r="AY244" s="16" t="s">
        <v>131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86</v>
      </c>
      <c r="BK244" s="231">
        <f>ROUND(I244*H244,2)</f>
        <v>0</v>
      </c>
      <c r="BL244" s="16" t="s">
        <v>137</v>
      </c>
      <c r="BM244" s="230" t="s">
        <v>730</v>
      </c>
    </row>
    <row r="245" s="13" customFormat="1">
      <c r="A245" s="13"/>
      <c r="B245" s="232"/>
      <c r="C245" s="233"/>
      <c r="D245" s="234" t="s">
        <v>142</v>
      </c>
      <c r="E245" s="235" t="s">
        <v>1</v>
      </c>
      <c r="F245" s="236" t="s">
        <v>731</v>
      </c>
      <c r="G245" s="233"/>
      <c r="H245" s="237">
        <v>2.73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142</v>
      </c>
      <c r="AU245" s="243" t="s">
        <v>88</v>
      </c>
      <c r="AV245" s="13" t="s">
        <v>88</v>
      </c>
      <c r="AW245" s="13" t="s">
        <v>32</v>
      </c>
      <c r="AX245" s="13" t="s">
        <v>86</v>
      </c>
      <c r="AY245" s="243" t="s">
        <v>131</v>
      </c>
    </row>
    <row r="246" s="2" customFormat="1" ht="24.15" customHeight="1">
      <c r="A246" s="37"/>
      <c r="B246" s="38"/>
      <c r="C246" s="218" t="s">
        <v>445</v>
      </c>
      <c r="D246" s="218" t="s">
        <v>133</v>
      </c>
      <c r="E246" s="219" t="s">
        <v>732</v>
      </c>
      <c r="F246" s="220" t="s">
        <v>733</v>
      </c>
      <c r="G246" s="221" t="s">
        <v>154</v>
      </c>
      <c r="H246" s="222">
        <v>5.4349999999999996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43</v>
      </c>
      <c r="O246" s="90"/>
      <c r="P246" s="228">
        <f>O246*H246</f>
        <v>0</v>
      </c>
      <c r="Q246" s="228">
        <v>2.46367</v>
      </c>
      <c r="R246" s="228">
        <f>Q246*H246</f>
        <v>13.39004645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137</v>
      </c>
      <c r="AT246" s="230" t="s">
        <v>133</v>
      </c>
      <c r="AU246" s="230" t="s">
        <v>88</v>
      </c>
      <c r="AY246" s="16" t="s">
        <v>131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86</v>
      </c>
      <c r="BK246" s="231">
        <f>ROUND(I246*H246,2)</f>
        <v>0</v>
      </c>
      <c r="BL246" s="16" t="s">
        <v>137</v>
      </c>
      <c r="BM246" s="230" t="s">
        <v>734</v>
      </c>
    </row>
    <row r="247" s="13" customFormat="1">
      <c r="A247" s="13"/>
      <c r="B247" s="232"/>
      <c r="C247" s="233"/>
      <c r="D247" s="234" t="s">
        <v>142</v>
      </c>
      <c r="E247" s="235" t="s">
        <v>1</v>
      </c>
      <c r="F247" s="236" t="s">
        <v>735</v>
      </c>
      <c r="G247" s="233"/>
      <c r="H247" s="237">
        <v>5.4349999999999996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142</v>
      </c>
      <c r="AU247" s="243" t="s">
        <v>88</v>
      </c>
      <c r="AV247" s="13" t="s">
        <v>88</v>
      </c>
      <c r="AW247" s="13" t="s">
        <v>32</v>
      </c>
      <c r="AX247" s="13" t="s">
        <v>86</v>
      </c>
      <c r="AY247" s="243" t="s">
        <v>131</v>
      </c>
    </row>
    <row r="248" s="2" customFormat="1" ht="16.5" customHeight="1">
      <c r="A248" s="37"/>
      <c r="B248" s="38"/>
      <c r="C248" s="218" t="s">
        <v>449</v>
      </c>
      <c r="D248" s="218" t="s">
        <v>133</v>
      </c>
      <c r="E248" s="219" t="s">
        <v>434</v>
      </c>
      <c r="F248" s="220" t="s">
        <v>435</v>
      </c>
      <c r="G248" s="221" t="s">
        <v>365</v>
      </c>
      <c r="H248" s="222">
        <v>184.22999999999999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43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0.19400000000000001</v>
      </c>
      <c r="T248" s="229">
        <f>S248*H248</f>
        <v>35.74062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137</v>
      </c>
      <c r="AT248" s="230" t="s">
        <v>133</v>
      </c>
      <c r="AU248" s="230" t="s">
        <v>88</v>
      </c>
      <c r="AY248" s="16" t="s">
        <v>131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86</v>
      </c>
      <c r="BK248" s="231">
        <f>ROUND(I248*H248,2)</f>
        <v>0</v>
      </c>
      <c r="BL248" s="16" t="s">
        <v>137</v>
      </c>
      <c r="BM248" s="230" t="s">
        <v>736</v>
      </c>
    </row>
    <row r="249" s="2" customFormat="1" ht="24.15" customHeight="1">
      <c r="A249" s="37"/>
      <c r="B249" s="38"/>
      <c r="C249" s="218" t="s">
        <v>453</v>
      </c>
      <c r="D249" s="218" t="s">
        <v>133</v>
      </c>
      <c r="E249" s="219" t="s">
        <v>737</v>
      </c>
      <c r="F249" s="220" t="s">
        <v>738</v>
      </c>
      <c r="G249" s="221" t="s">
        <v>365</v>
      </c>
      <c r="H249" s="222">
        <v>14.25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43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0.025000000000000001</v>
      </c>
      <c r="T249" s="229">
        <f>S249*H249</f>
        <v>0.35625000000000001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137</v>
      </c>
      <c r="AT249" s="230" t="s">
        <v>133</v>
      </c>
      <c r="AU249" s="230" t="s">
        <v>88</v>
      </c>
      <c r="AY249" s="16" t="s">
        <v>131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86</v>
      </c>
      <c r="BK249" s="231">
        <f>ROUND(I249*H249,2)</f>
        <v>0</v>
      </c>
      <c r="BL249" s="16" t="s">
        <v>137</v>
      </c>
      <c r="BM249" s="230" t="s">
        <v>739</v>
      </c>
    </row>
    <row r="250" s="2" customFormat="1" ht="16.5" customHeight="1">
      <c r="A250" s="37"/>
      <c r="B250" s="38"/>
      <c r="C250" s="218" t="s">
        <v>457</v>
      </c>
      <c r="D250" s="218" t="s">
        <v>133</v>
      </c>
      <c r="E250" s="219" t="s">
        <v>740</v>
      </c>
      <c r="F250" s="220" t="s">
        <v>741</v>
      </c>
      <c r="G250" s="221" t="s">
        <v>382</v>
      </c>
      <c r="H250" s="222">
        <v>1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43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0.34000000000000002</v>
      </c>
      <c r="T250" s="229">
        <f>S250*H250</f>
        <v>0.34000000000000002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137</v>
      </c>
      <c r="AT250" s="230" t="s">
        <v>133</v>
      </c>
      <c r="AU250" s="230" t="s">
        <v>88</v>
      </c>
      <c r="AY250" s="16" t="s">
        <v>131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86</v>
      </c>
      <c r="BK250" s="231">
        <f>ROUND(I250*H250,2)</f>
        <v>0</v>
      </c>
      <c r="BL250" s="16" t="s">
        <v>137</v>
      </c>
      <c r="BM250" s="230" t="s">
        <v>742</v>
      </c>
    </row>
    <row r="251" s="2" customFormat="1" ht="24.15" customHeight="1">
      <c r="A251" s="37"/>
      <c r="B251" s="38"/>
      <c r="C251" s="218" t="s">
        <v>461</v>
      </c>
      <c r="D251" s="218" t="s">
        <v>133</v>
      </c>
      <c r="E251" s="219" t="s">
        <v>743</v>
      </c>
      <c r="F251" s="220" t="s">
        <v>744</v>
      </c>
      <c r="G251" s="221" t="s">
        <v>382</v>
      </c>
      <c r="H251" s="222">
        <v>7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43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0.0040000000000000001</v>
      </c>
      <c r="T251" s="229">
        <f>S251*H251</f>
        <v>0.028000000000000001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137</v>
      </c>
      <c r="AT251" s="230" t="s">
        <v>133</v>
      </c>
      <c r="AU251" s="230" t="s">
        <v>88</v>
      </c>
      <c r="AY251" s="16" t="s">
        <v>131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86</v>
      </c>
      <c r="BK251" s="231">
        <f>ROUND(I251*H251,2)</f>
        <v>0</v>
      </c>
      <c r="BL251" s="16" t="s">
        <v>137</v>
      </c>
      <c r="BM251" s="230" t="s">
        <v>745</v>
      </c>
    </row>
    <row r="252" s="2" customFormat="1" ht="16.5" customHeight="1">
      <c r="A252" s="37"/>
      <c r="B252" s="38"/>
      <c r="C252" s="218" t="s">
        <v>465</v>
      </c>
      <c r="D252" s="218" t="s">
        <v>133</v>
      </c>
      <c r="E252" s="219" t="s">
        <v>746</v>
      </c>
      <c r="F252" s="220" t="s">
        <v>747</v>
      </c>
      <c r="G252" s="221" t="s">
        <v>154</v>
      </c>
      <c r="H252" s="222">
        <v>5.3899999999999997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43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0.108</v>
      </c>
      <c r="T252" s="229">
        <f>S252*H252</f>
        <v>0.58211999999999997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137</v>
      </c>
      <c r="AT252" s="230" t="s">
        <v>133</v>
      </c>
      <c r="AU252" s="230" t="s">
        <v>88</v>
      </c>
      <c r="AY252" s="16" t="s">
        <v>131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86</v>
      </c>
      <c r="BK252" s="231">
        <f>ROUND(I252*H252,2)</f>
        <v>0</v>
      </c>
      <c r="BL252" s="16" t="s">
        <v>137</v>
      </c>
      <c r="BM252" s="230" t="s">
        <v>748</v>
      </c>
    </row>
    <row r="253" s="2" customFormat="1" ht="33" customHeight="1">
      <c r="A253" s="37"/>
      <c r="B253" s="38"/>
      <c r="C253" s="218" t="s">
        <v>469</v>
      </c>
      <c r="D253" s="218" t="s">
        <v>133</v>
      </c>
      <c r="E253" s="219" t="s">
        <v>466</v>
      </c>
      <c r="F253" s="220" t="s">
        <v>749</v>
      </c>
      <c r="G253" s="221" t="s">
        <v>365</v>
      </c>
      <c r="H253" s="222">
        <v>4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43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137</v>
      </c>
      <c r="AT253" s="230" t="s">
        <v>133</v>
      </c>
      <c r="AU253" s="230" t="s">
        <v>88</v>
      </c>
      <c r="AY253" s="16" t="s">
        <v>131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86</v>
      </c>
      <c r="BK253" s="231">
        <f>ROUND(I253*H253,2)</f>
        <v>0</v>
      </c>
      <c r="BL253" s="16" t="s">
        <v>137</v>
      </c>
      <c r="BM253" s="230" t="s">
        <v>750</v>
      </c>
    </row>
    <row r="254" s="2" customFormat="1" ht="16.5" customHeight="1">
      <c r="A254" s="37"/>
      <c r="B254" s="38"/>
      <c r="C254" s="218" t="s">
        <v>474</v>
      </c>
      <c r="D254" s="218" t="s">
        <v>133</v>
      </c>
      <c r="E254" s="219" t="s">
        <v>475</v>
      </c>
      <c r="F254" s="220" t="s">
        <v>751</v>
      </c>
      <c r="G254" s="221" t="s">
        <v>477</v>
      </c>
      <c r="H254" s="222">
        <v>1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43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137</v>
      </c>
      <c r="AT254" s="230" t="s">
        <v>133</v>
      </c>
      <c r="AU254" s="230" t="s">
        <v>88</v>
      </c>
      <c r="AY254" s="16" t="s">
        <v>131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86</v>
      </c>
      <c r="BK254" s="231">
        <f>ROUND(I254*H254,2)</f>
        <v>0</v>
      </c>
      <c r="BL254" s="16" t="s">
        <v>137</v>
      </c>
      <c r="BM254" s="230" t="s">
        <v>752</v>
      </c>
    </row>
    <row r="255" s="2" customFormat="1" ht="16.5" customHeight="1">
      <c r="A255" s="37"/>
      <c r="B255" s="38"/>
      <c r="C255" s="218" t="s">
        <v>479</v>
      </c>
      <c r="D255" s="218" t="s">
        <v>133</v>
      </c>
      <c r="E255" s="219" t="s">
        <v>438</v>
      </c>
      <c r="F255" s="220" t="s">
        <v>753</v>
      </c>
      <c r="G255" s="221" t="s">
        <v>382</v>
      </c>
      <c r="H255" s="222">
        <v>4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43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137</v>
      </c>
      <c r="AT255" s="230" t="s">
        <v>133</v>
      </c>
      <c r="AU255" s="230" t="s">
        <v>88</v>
      </c>
      <c r="AY255" s="16" t="s">
        <v>131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86</v>
      </c>
      <c r="BK255" s="231">
        <f>ROUND(I255*H255,2)</f>
        <v>0</v>
      </c>
      <c r="BL255" s="16" t="s">
        <v>137</v>
      </c>
      <c r="BM255" s="230" t="s">
        <v>754</v>
      </c>
    </row>
    <row r="256" s="2" customFormat="1" ht="16.5" customHeight="1">
      <c r="A256" s="37"/>
      <c r="B256" s="38"/>
      <c r="C256" s="218" t="s">
        <v>483</v>
      </c>
      <c r="D256" s="218" t="s">
        <v>133</v>
      </c>
      <c r="E256" s="219" t="s">
        <v>480</v>
      </c>
      <c r="F256" s="220" t="s">
        <v>481</v>
      </c>
      <c r="G256" s="221" t="s">
        <v>382</v>
      </c>
      <c r="H256" s="222">
        <v>2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43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137</v>
      </c>
      <c r="AT256" s="230" t="s">
        <v>133</v>
      </c>
      <c r="AU256" s="230" t="s">
        <v>88</v>
      </c>
      <c r="AY256" s="16" t="s">
        <v>131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86</v>
      </c>
      <c r="BK256" s="231">
        <f>ROUND(I256*H256,2)</f>
        <v>0</v>
      </c>
      <c r="BL256" s="16" t="s">
        <v>137</v>
      </c>
      <c r="BM256" s="230" t="s">
        <v>755</v>
      </c>
    </row>
    <row r="257" s="2" customFormat="1" ht="24.15" customHeight="1">
      <c r="A257" s="37"/>
      <c r="B257" s="38"/>
      <c r="C257" s="218" t="s">
        <v>489</v>
      </c>
      <c r="D257" s="218" t="s">
        <v>133</v>
      </c>
      <c r="E257" s="219" t="s">
        <v>484</v>
      </c>
      <c r="F257" s="220" t="s">
        <v>485</v>
      </c>
      <c r="G257" s="221" t="s">
        <v>382</v>
      </c>
      <c r="H257" s="222">
        <v>17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43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137</v>
      </c>
      <c r="AT257" s="230" t="s">
        <v>133</v>
      </c>
      <c r="AU257" s="230" t="s">
        <v>88</v>
      </c>
      <c r="AY257" s="16" t="s">
        <v>131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86</v>
      </c>
      <c r="BK257" s="231">
        <f>ROUND(I257*H257,2)</f>
        <v>0</v>
      </c>
      <c r="BL257" s="16" t="s">
        <v>137</v>
      </c>
      <c r="BM257" s="230" t="s">
        <v>756</v>
      </c>
    </row>
    <row r="258" s="2" customFormat="1" ht="16.5" customHeight="1">
      <c r="A258" s="37"/>
      <c r="B258" s="38"/>
      <c r="C258" s="218" t="s">
        <v>493</v>
      </c>
      <c r="D258" s="218" t="s">
        <v>133</v>
      </c>
      <c r="E258" s="219" t="s">
        <v>442</v>
      </c>
      <c r="F258" s="220" t="s">
        <v>443</v>
      </c>
      <c r="G258" s="221" t="s">
        <v>382</v>
      </c>
      <c r="H258" s="222">
        <v>3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43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137</v>
      </c>
      <c r="AT258" s="230" t="s">
        <v>133</v>
      </c>
      <c r="AU258" s="230" t="s">
        <v>88</v>
      </c>
      <c r="AY258" s="16" t="s">
        <v>131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86</v>
      </c>
      <c r="BK258" s="231">
        <f>ROUND(I258*H258,2)</f>
        <v>0</v>
      </c>
      <c r="BL258" s="16" t="s">
        <v>137</v>
      </c>
      <c r="BM258" s="230" t="s">
        <v>757</v>
      </c>
    </row>
    <row r="259" s="2" customFormat="1" ht="21.75" customHeight="1">
      <c r="A259" s="37"/>
      <c r="B259" s="38"/>
      <c r="C259" s="218" t="s">
        <v>497</v>
      </c>
      <c r="D259" s="218" t="s">
        <v>133</v>
      </c>
      <c r="E259" s="219" t="s">
        <v>446</v>
      </c>
      <c r="F259" s="220" t="s">
        <v>758</v>
      </c>
      <c r="G259" s="221" t="s">
        <v>382</v>
      </c>
      <c r="H259" s="222">
        <v>1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43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137</v>
      </c>
      <c r="AT259" s="230" t="s">
        <v>133</v>
      </c>
      <c r="AU259" s="230" t="s">
        <v>88</v>
      </c>
      <c r="AY259" s="16" t="s">
        <v>131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86</v>
      </c>
      <c r="BK259" s="231">
        <f>ROUND(I259*H259,2)</f>
        <v>0</v>
      </c>
      <c r="BL259" s="16" t="s">
        <v>137</v>
      </c>
      <c r="BM259" s="230" t="s">
        <v>759</v>
      </c>
    </row>
    <row r="260" s="2" customFormat="1" ht="16.5" customHeight="1">
      <c r="A260" s="37"/>
      <c r="B260" s="38"/>
      <c r="C260" s="218" t="s">
        <v>501</v>
      </c>
      <c r="D260" s="218" t="s">
        <v>133</v>
      </c>
      <c r="E260" s="219" t="s">
        <v>450</v>
      </c>
      <c r="F260" s="220" t="s">
        <v>760</v>
      </c>
      <c r="G260" s="221" t="s">
        <v>382</v>
      </c>
      <c r="H260" s="222">
        <v>1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43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137</v>
      </c>
      <c r="AT260" s="230" t="s">
        <v>133</v>
      </c>
      <c r="AU260" s="230" t="s">
        <v>88</v>
      </c>
      <c r="AY260" s="16" t="s">
        <v>131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86</v>
      </c>
      <c r="BK260" s="231">
        <f>ROUND(I260*H260,2)</f>
        <v>0</v>
      </c>
      <c r="BL260" s="16" t="s">
        <v>137</v>
      </c>
      <c r="BM260" s="230" t="s">
        <v>761</v>
      </c>
    </row>
    <row r="261" s="2" customFormat="1" ht="16.5" customHeight="1">
      <c r="A261" s="37"/>
      <c r="B261" s="38"/>
      <c r="C261" s="218" t="s">
        <v>506</v>
      </c>
      <c r="D261" s="218" t="s">
        <v>133</v>
      </c>
      <c r="E261" s="219" t="s">
        <v>454</v>
      </c>
      <c r="F261" s="220" t="s">
        <v>762</v>
      </c>
      <c r="G261" s="221" t="s">
        <v>382</v>
      </c>
      <c r="H261" s="222">
        <v>1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43</v>
      </c>
      <c r="O261" s="90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137</v>
      </c>
      <c r="AT261" s="230" t="s">
        <v>133</v>
      </c>
      <c r="AU261" s="230" t="s">
        <v>88</v>
      </c>
      <c r="AY261" s="16" t="s">
        <v>131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86</v>
      </c>
      <c r="BK261" s="231">
        <f>ROUND(I261*H261,2)</f>
        <v>0</v>
      </c>
      <c r="BL261" s="16" t="s">
        <v>137</v>
      </c>
      <c r="BM261" s="230" t="s">
        <v>763</v>
      </c>
    </row>
    <row r="262" s="2" customFormat="1" ht="24.15" customHeight="1">
      <c r="A262" s="37"/>
      <c r="B262" s="38"/>
      <c r="C262" s="218" t="s">
        <v>511</v>
      </c>
      <c r="D262" s="218" t="s">
        <v>133</v>
      </c>
      <c r="E262" s="219" t="s">
        <v>458</v>
      </c>
      <c r="F262" s="220" t="s">
        <v>764</v>
      </c>
      <c r="G262" s="221" t="s">
        <v>382</v>
      </c>
      <c r="H262" s="222">
        <v>1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43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137</v>
      </c>
      <c r="AT262" s="230" t="s">
        <v>133</v>
      </c>
      <c r="AU262" s="230" t="s">
        <v>88</v>
      </c>
      <c r="AY262" s="16" t="s">
        <v>131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86</v>
      </c>
      <c r="BK262" s="231">
        <f>ROUND(I262*H262,2)</f>
        <v>0</v>
      </c>
      <c r="BL262" s="16" t="s">
        <v>137</v>
      </c>
      <c r="BM262" s="230" t="s">
        <v>765</v>
      </c>
    </row>
    <row r="263" s="2" customFormat="1" ht="24.15" customHeight="1">
      <c r="A263" s="37"/>
      <c r="B263" s="38"/>
      <c r="C263" s="218" t="s">
        <v>515</v>
      </c>
      <c r="D263" s="218" t="s">
        <v>133</v>
      </c>
      <c r="E263" s="219" t="s">
        <v>462</v>
      </c>
      <c r="F263" s="220" t="s">
        <v>766</v>
      </c>
      <c r="G263" s="221" t="s">
        <v>382</v>
      </c>
      <c r="H263" s="222">
        <v>1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43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137</v>
      </c>
      <c r="AT263" s="230" t="s">
        <v>133</v>
      </c>
      <c r="AU263" s="230" t="s">
        <v>88</v>
      </c>
      <c r="AY263" s="16" t="s">
        <v>131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86</v>
      </c>
      <c r="BK263" s="231">
        <f>ROUND(I263*H263,2)</f>
        <v>0</v>
      </c>
      <c r="BL263" s="16" t="s">
        <v>137</v>
      </c>
      <c r="BM263" s="230" t="s">
        <v>767</v>
      </c>
    </row>
    <row r="264" s="2" customFormat="1" ht="24.15" customHeight="1">
      <c r="A264" s="37"/>
      <c r="B264" s="38"/>
      <c r="C264" s="218" t="s">
        <v>519</v>
      </c>
      <c r="D264" s="218" t="s">
        <v>133</v>
      </c>
      <c r="E264" s="219" t="s">
        <v>470</v>
      </c>
      <c r="F264" s="220" t="s">
        <v>471</v>
      </c>
      <c r="G264" s="221" t="s">
        <v>365</v>
      </c>
      <c r="H264" s="222">
        <v>1456.6199999999999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43</v>
      </c>
      <c r="O264" s="90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137</v>
      </c>
      <c r="AT264" s="230" t="s">
        <v>133</v>
      </c>
      <c r="AU264" s="230" t="s">
        <v>88</v>
      </c>
      <c r="AY264" s="16" t="s">
        <v>131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86</v>
      </c>
      <c r="BK264" s="231">
        <f>ROUND(I264*H264,2)</f>
        <v>0</v>
      </c>
      <c r="BL264" s="16" t="s">
        <v>137</v>
      </c>
      <c r="BM264" s="230" t="s">
        <v>768</v>
      </c>
    </row>
    <row r="265" s="12" customFormat="1" ht="22.8" customHeight="1">
      <c r="A265" s="12"/>
      <c r="B265" s="202"/>
      <c r="C265" s="203"/>
      <c r="D265" s="204" t="s">
        <v>77</v>
      </c>
      <c r="E265" s="216" t="s">
        <v>487</v>
      </c>
      <c r="F265" s="216" t="s">
        <v>488</v>
      </c>
      <c r="G265" s="203"/>
      <c r="H265" s="203"/>
      <c r="I265" s="206"/>
      <c r="J265" s="217">
        <f>BK265</f>
        <v>0</v>
      </c>
      <c r="K265" s="203"/>
      <c r="L265" s="208"/>
      <c r="M265" s="209"/>
      <c r="N265" s="210"/>
      <c r="O265" s="210"/>
      <c r="P265" s="211">
        <f>SUM(P266:P273)</f>
        <v>0</v>
      </c>
      <c r="Q265" s="210"/>
      <c r="R265" s="211">
        <f>SUM(R266:R273)</f>
        <v>0</v>
      </c>
      <c r="S265" s="210"/>
      <c r="T265" s="212">
        <f>SUM(T266:T273)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3" t="s">
        <v>86</v>
      </c>
      <c r="AT265" s="214" t="s">
        <v>77</v>
      </c>
      <c r="AU265" s="214" t="s">
        <v>86</v>
      </c>
      <c r="AY265" s="213" t="s">
        <v>131</v>
      </c>
      <c r="BK265" s="215">
        <f>SUM(BK266:BK273)</f>
        <v>0</v>
      </c>
    </row>
    <row r="266" s="2" customFormat="1" ht="37.8" customHeight="1">
      <c r="A266" s="37"/>
      <c r="B266" s="38"/>
      <c r="C266" s="218" t="s">
        <v>525</v>
      </c>
      <c r="D266" s="218" t="s">
        <v>133</v>
      </c>
      <c r="E266" s="219" t="s">
        <v>502</v>
      </c>
      <c r="F266" s="220" t="s">
        <v>769</v>
      </c>
      <c r="G266" s="221" t="s">
        <v>200</v>
      </c>
      <c r="H266" s="222">
        <v>268.04000000000002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43</v>
      </c>
      <c r="O266" s="90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137</v>
      </c>
      <c r="AT266" s="230" t="s">
        <v>133</v>
      </c>
      <c r="AU266" s="230" t="s">
        <v>88</v>
      </c>
      <c r="AY266" s="16" t="s">
        <v>131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86</v>
      </c>
      <c r="BK266" s="231">
        <f>ROUND(I266*H266,2)</f>
        <v>0</v>
      </c>
      <c r="BL266" s="16" t="s">
        <v>137</v>
      </c>
      <c r="BM266" s="230" t="s">
        <v>770</v>
      </c>
    </row>
    <row r="267" s="2" customFormat="1" ht="37.8" customHeight="1">
      <c r="A267" s="37"/>
      <c r="B267" s="38"/>
      <c r="C267" s="218" t="s">
        <v>531</v>
      </c>
      <c r="D267" s="218" t="s">
        <v>133</v>
      </c>
      <c r="E267" s="219" t="s">
        <v>490</v>
      </c>
      <c r="F267" s="220" t="s">
        <v>771</v>
      </c>
      <c r="G267" s="221" t="s">
        <v>200</v>
      </c>
      <c r="H267" s="222">
        <v>115.54000000000001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43</v>
      </c>
      <c r="O267" s="90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137</v>
      </c>
      <c r="AT267" s="230" t="s">
        <v>133</v>
      </c>
      <c r="AU267" s="230" t="s">
        <v>88</v>
      </c>
      <c r="AY267" s="16" t="s">
        <v>131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86</v>
      </c>
      <c r="BK267" s="231">
        <f>ROUND(I267*H267,2)</f>
        <v>0</v>
      </c>
      <c r="BL267" s="16" t="s">
        <v>137</v>
      </c>
      <c r="BM267" s="230" t="s">
        <v>772</v>
      </c>
    </row>
    <row r="268" s="2" customFormat="1" ht="37.8" customHeight="1">
      <c r="A268" s="37"/>
      <c r="B268" s="38"/>
      <c r="C268" s="218" t="s">
        <v>537</v>
      </c>
      <c r="D268" s="218" t="s">
        <v>133</v>
      </c>
      <c r="E268" s="219" t="s">
        <v>494</v>
      </c>
      <c r="F268" s="220" t="s">
        <v>773</v>
      </c>
      <c r="G268" s="221" t="s">
        <v>200</v>
      </c>
      <c r="H268" s="222">
        <v>152.5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43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137</v>
      </c>
      <c r="AT268" s="230" t="s">
        <v>133</v>
      </c>
      <c r="AU268" s="230" t="s">
        <v>88</v>
      </c>
      <c r="AY268" s="16" t="s">
        <v>131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86</v>
      </c>
      <c r="BK268" s="231">
        <f>ROUND(I268*H268,2)</f>
        <v>0</v>
      </c>
      <c r="BL268" s="16" t="s">
        <v>137</v>
      </c>
      <c r="BM268" s="230" t="s">
        <v>774</v>
      </c>
    </row>
    <row r="269" s="13" customFormat="1">
      <c r="A269" s="13"/>
      <c r="B269" s="232"/>
      <c r="C269" s="233"/>
      <c r="D269" s="234" t="s">
        <v>142</v>
      </c>
      <c r="E269" s="235" t="s">
        <v>1</v>
      </c>
      <c r="F269" s="236" t="s">
        <v>775</v>
      </c>
      <c r="G269" s="233"/>
      <c r="H269" s="237">
        <v>152.5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142</v>
      </c>
      <c r="AU269" s="243" t="s">
        <v>88</v>
      </c>
      <c r="AV269" s="13" t="s">
        <v>88</v>
      </c>
      <c r="AW269" s="13" t="s">
        <v>32</v>
      </c>
      <c r="AX269" s="13" t="s">
        <v>86</v>
      </c>
      <c r="AY269" s="243" t="s">
        <v>131</v>
      </c>
    </row>
    <row r="270" s="2" customFormat="1" ht="24.15" customHeight="1">
      <c r="A270" s="37"/>
      <c r="B270" s="38"/>
      <c r="C270" s="218" t="s">
        <v>542</v>
      </c>
      <c r="D270" s="218" t="s">
        <v>133</v>
      </c>
      <c r="E270" s="219" t="s">
        <v>507</v>
      </c>
      <c r="F270" s="220" t="s">
        <v>508</v>
      </c>
      <c r="G270" s="221" t="s">
        <v>200</v>
      </c>
      <c r="H270" s="222">
        <v>2897.5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43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137</v>
      </c>
      <c r="AT270" s="230" t="s">
        <v>133</v>
      </c>
      <c r="AU270" s="230" t="s">
        <v>88</v>
      </c>
      <c r="AY270" s="16" t="s">
        <v>131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86</v>
      </c>
      <c r="BK270" s="231">
        <f>ROUND(I270*H270,2)</f>
        <v>0</v>
      </c>
      <c r="BL270" s="16" t="s">
        <v>137</v>
      </c>
      <c r="BM270" s="230" t="s">
        <v>776</v>
      </c>
    </row>
    <row r="271" s="13" customFormat="1">
      <c r="A271" s="13"/>
      <c r="B271" s="232"/>
      <c r="C271" s="233"/>
      <c r="D271" s="234" t="s">
        <v>142</v>
      </c>
      <c r="E271" s="235" t="s">
        <v>1</v>
      </c>
      <c r="F271" s="236" t="s">
        <v>777</v>
      </c>
      <c r="G271" s="233"/>
      <c r="H271" s="237">
        <v>2897.5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142</v>
      </c>
      <c r="AU271" s="243" t="s">
        <v>88</v>
      </c>
      <c r="AV271" s="13" t="s">
        <v>88</v>
      </c>
      <c r="AW271" s="13" t="s">
        <v>32</v>
      </c>
      <c r="AX271" s="13" t="s">
        <v>86</v>
      </c>
      <c r="AY271" s="243" t="s">
        <v>131</v>
      </c>
    </row>
    <row r="272" s="2" customFormat="1" ht="16.5" customHeight="1">
      <c r="A272" s="37"/>
      <c r="B272" s="38"/>
      <c r="C272" s="218" t="s">
        <v>547</v>
      </c>
      <c r="D272" s="218" t="s">
        <v>133</v>
      </c>
      <c r="E272" s="219" t="s">
        <v>512</v>
      </c>
      <c r="F272" s="220" t="s">
        <v>513</v>
      </c>
      <c r="G272" s="221" t="s">
        <v>200</v>
      </c>
      <c r="H272" s="222">
        <v>268.04000000000002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43</v>
      </c>
      <c r="O272" s="90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137</v>
      </c>
      <c r="AT272" s="230" t="s">
        <v>133</v>
      </c>
      <c r="AU272" s="230" t="s">
        <v>88</v>
      </c>
      <c r="AY272" s="16" t="s">
        <v>131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86</v>
      </c>
      <c r="BK272" s="231">
        <f>ROUND(I272*H272,2)</f>
        <v>0</v>
      </c>
      <c r="BL272" s="16" t="s">
        <v>137</v>
      </c>
      <c r="BM272" s="230" t="s">
        <v>778</v>
      </c>
    </row>
    <row r="273" s="2" customFormat="1" ht="44.25" customHeight="1">
      <c r="A273" s="37"/>
      <c r="B273" s="38"/>
      <c r="C273" s="218" t="s">
        <v>552</v>
      </c>
      <c r="D273" s="218" t="s">
        <v>133</v>
      </c>
      <c r="E273" s="219" t="s">
        <v>520</v>
      </c>
      <c r="F273" s="220" t="s">
        <v>521</v>
      </c>
      <c r="G273" s="221" t="s">
        <v>200</v>
      </c>
      <c r="H273" s="222">
        <v>152.5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43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137</v>
      </c>
      <c r="AT273" s="230" t="s">
        <v>133</v>
      </c>
      <c r="AU273" s="230" t="s">
        <v>88</v>
      </c>
      <c r="AY273" s="16" t="s">
        <v>131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86</v>
      </c>
      <c r="BK273" s="231">
        <f>ROUND(I273*H273,2)</f>
        <v>0</v>
      </c>
      <c r="BL273" s="16" t="s">
        <v>137</v>
      </c>
      <c r="BM273" s="230" t="s">
        <v>779</v>
      </c>
    </row>
    <row r="274" s="12" customFormat="1" ht="22.8" customHeight="1">
      <c r="A274" s="12"/>
      <c r="B274" s="202"/>
      <c r="C274" s="203"/>
      <c r="D274" s="204" t="s">
        <v>77</v>
      </c>
      <c r="E274" s="216" t="s">
        <v>523</v>
      </c>
      <c r="F274" s="216" t="s">
        <v>524</v>
      </c>
      <c r="G274" s="203"/>
      <c r="H274" s="203"/>
      <c r="I274" s="206"/>
      <c r="J274" s="217">
        <f>BK274</f>
        <v>0</v>
      </c>
      <c r="K274" s="203"/>
      <c r="L274" s="208"/>
      <c r="M274" s="209"/>
      <c r="N274" s="210"/>
      <c r="O274" s="210"/>
      <c r="P274" s="211">
        <f>P275</f>
        <v>0</v>
      </c>
      <c r="Q274" s="210"/>
      <c r="R274" s="211">
        <f>R275</f>
        <v>0</v>
      </c>
      <c r="S274" s="210"/>
      <c r="T274" s="212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3" t="s">
        <v>86</v>
      </c>
      <c r="AT274" s="214" t="s">
        <v>77</v>
      </c>
      <c r="AU274" s="214" t="s">
        <v>86</v>
      </c>
      <c r="AY274" s="213" t="s">
        <v>131</v>
      </c>
      <c r="BK274" s="215">
        <f>BK275</f>
        <v>0</v>
      </c>
    </row>
    <row r="275" s="2" customFormat="1" ht="33" customHeight="1">
      <c r="A275" s="37"/>
      <c r="B275" s="38"/>
      <c r="C275" s="218" t="s">
        <v>557</v>
      </c>
      <c r="D275" s="218" t="s">
        <v>133</v>
      </c>
      <c r="E275" s="219" t="s">
        <v>526</v>
      </c>
      <c r="F275" s="220" t="s">
        <v>527</v>
      </c>
      <c r="G275" s="221" t="s">
        <v>200</v>
      </c>
      <c r="H275" s="222">
        <v>1325.5899999999999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43</v>
      </c>
      <c r="O275" s="90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137</v>
      </c>
      <c r="AT275" s="230" t="s">
        <v>133</v>
      </c>
      <c r="AU275" s="230" t="s">
        <v>88</v>
      </c>
      <c r="AY275" s="16" t="s">
        <v>131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86</v>
      </c>
      <c r="BK275" s="231">
        <f>ROUND(I275*H275,2)</f>
        <v>0</v>
      </c>
      <c r="BL275" s="16" t="s">
        <v>137</v>
      </c>
      <c r="BM275" s="230" t="s">
        <v>780</v>
      </c>
    </row>
    <row r="276" s="12" customFormat="1" ht="25.92" customHeight="1">
      <c r="A276" s="12"/>
      <c r="B276" s="202"/>
      <c r="C276" s="203"/>
      <c r="D276" s="204" t="s">
        <v>77</v>
      </c>
      <c r="E276" s="205" t="s">
        <v>529</v>
      </c>
      <c r="F276" s="205" t="s">
        <v>530</v>
      </c>
      <c r="G276" s="203"/>
      <c r="H276" s="203"/>
      <c r="I276" s="206"/>
      <c r="J276" s="207">
        <f>BK276</f>
        <v>0</v>
      </c>
      <c r="K276" s="203"/>
      <c r="L276" s="208"/>
      <c r="M276" s="209"/>
      <c r="N276" s="210"/>
      <c r="O276" s="210"/>
      <c r="P276" s="211">
        <f>SUM(P277:P295)</f>
        <v>0</v>
      </c>
      <c r="Q276" s="210"/>
      <c r="R276" s="211">
        <f>SUM(R277:R295)</f>
        <v>0</v>
      </c>
      <c r="S276" s="210"/>
      <c r="T276" s="212">
        <f>SUM(T277:T295)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3" t="s">
        <v>151</v>
      </c>
      <c r="AT276" s="214" t="s">
        <v>77</v>
      </c>
      <c r="AU276" s="214" t="s">
        <v>78</v>
      </c>
      <c r="AY276" s="213" t="s">
        <v>131</v>
      </c>
      <c r="BK276" s="215">
        <f>SUM(BK277:BK295)</f>
        <v>0</v>
      </c>
    </row>
    <row r="277" s="2" customFormat="1" ht="16.5" customHeight="1">
      <c r="A277" s="37"/>
      <c r="B277" s="38"/>
      <c r="C277" s="218" t="s">
        <v>562</v>
      </c>
      <c r="D277" s="218" t="s">
        <v>133</v>
      </c>
      <c r="E277" s="219" t="s">
        <v>532</v>
      </c>
      <c r="F277" s="220" t="s">
        <v>533</v>
      </c>
      <c r="G277" s="221" t="s">
        <v>477</v>
      </c>
      <c r="H277" s="222">
        <v>1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43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534</v>
      </c>
      <c r="AT277" s="230" t="s">
        <v>133</v>
      </c>
      <c r="AU277" s="230" t="s">
        <v>86</v>
      </c>
      <c r="AY277" s="16" t="s">
        <v>131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86</v>
      </c>
      <c r="BK277" s="231">
        <f>ROUND(I277*H277,2)</f>
        <v>0</v>
      </c>
      <c r="BL277" s="16" t="s">
        <v>534</v>
      </c>
      <c r="BM277" s="230" t="s">
        <v>781</v>
      </c>
    </row>
    <row r="278" s="2" customFormat="1">
      <c r="A278" s="37"/>
      <c r="B278" s="38"/>
      <c r="C278" s="39"/>
      <c r="D278" s="234" t="s">
        <v>270</v>
      </c>
      <c r="E278" s="39"/>
      <c r="F278" s="255" t="s">
        <v>536</v>
      </c>
      <c r="G278" s="39"/>
      <c r="H278" s="39"/>
      <c r="I278" s="256"/>
      <c r="J278" s="39"/>
      <c r="K278" s="39"/>
      <c r="L278" s="43"/>
      <c r="M278" s="257"/>
      <c r="N278" s="258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270</v>
      </c>
      <c r="AU278" s="16" t="s">
        <v>86</v>
      </c>
    </row>
    <row r="279" s="2" customFormat="1" ht="16.5" customHeight="1">
      <c r="A279" s="37"/>
      <c r="B279" s="38"/>
      <c r="C279" s="218" t="s">
        <v>566</v>
      </c>
      <c r="D279" s="218" t="s">
        <v>133</v>
      </c>
      <c r="E279" s="219" t="s">
        <v>538</v>
      </c>
      <c r="F279" s="220" t="s">
        <v>539</v>
      </c>
      <c r="G279" s="221" t="s">
        <v>477</v>
      </c>
      <c r="H279" s="222">
        <v>1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43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534</v>
      </c>
      <c r="AT279" s="230" t="s">
        <v>133</v>
      </c>
      <c r="AU279" s="230" t="s">
        <v>86</v>
      </c>
      <c r="AY279" s="16" t="s">
        <v>131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86</v>
      </c>
      <c r="BK279" s="231">
        <f>ROUND(I279*H279,2)</f>
        <v>0</v>
      </c>
      <c r="BL279" s="16" t="s">
        <v>534</v>
      </c>
      <c r="BM279" s="230" t="s">
        <v>782</v>
      </c>
    </row>
    <row r="280" s="2" customFormat="1">
      <c r="A280" s="37"/>
      <c r="B280" s="38"/>
      <c r="C280" s="39"/>
      <c r="D280" s="234" t="s">
        <v>270</v>
      </c>
      <c r="E280" s="39"/>
      <c r="F280" s="255" t="s">
        <v>541</v>
      </c>
      <c r="G280" s="39"/>
      <c r="H280" s="39"/>
      <c r="I280" s="256"/>
      <c r="J280" s="39"/>
      <c r="K280" s="39"/>
      <c r="L280" s="43"/>
      <c r="M280" s="257"/>
      <c r="N280" s="258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270</v>
      </c>
      <c r="AU280" s="16" t="s">
        <v>86</v>
      </c>
    </row>
    <row r="281" s="2" customFormat="1" ht="16.5" customHeight="1">
      <c r="A281" s="37"/>
      <c r="B281" s="38"/>
      <c r="C281" s="218" t="s">
        <v>571</v>
      </c>
      <c r="D281" s="218" t="s">
        <v>133</v>
      </c>
      <c r="E281" s="219" t="s">
        <v>543</v>
      </c>
      <c r="F281" s="220" t="s">
        <v>544</v>
      </c>
      <c r="G281" s="221" t="s">
        <v>477</v>
      </c>
      <c r="H281" s="222">
        <v>1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43</v>
      </c>
      <c r="O281" s="90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534</v>
      </c>
      <c r="AT281" s="230" t="s">
        <v>133</v>
      </c>
      <c r="AU281" s="230" t="s">
        <v>86</v>
      </c>
      <c r="AY281" s="16" t="s">
        <v>131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86</v>
      </c>
      <c r="BK281" s="231">
        <f>ROUND(I281*H281,2)</f>
        <v>0</v>
      </c>
      <c r="BL281" s="16" t="s">
        <v>534</v>
      </c>
      <c r="BM281" s="230" t="s">
        <v>783</v>
      </c>
    </row>
    <row r="282" s="2" customFormat="1">
      <c r="A282" s="37"/>
      <c r="B282" s="38"/>
      <c r="C282" s="39"/>
      <c r="D282" s="234" t="s">
        <v>270</v>
      </c>
      <c r="E282" s="39"/>
      <c r="F282" s="255" t="s">
        <v>784</v>
      </c>
      <c r="G282" s="39"/>
      <c r="H282" s="39"/>
      <c r="I282" s="256"/>
      <c r="J282" s="39"/>
      <c r="K282" s="39"/>
      <c r="L282" s="43"/>
      <c r="M282" s="257"/>
      <c r="N282" s="258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270</v>
      </c>
      <c r="AU282" s="16" t="s">
        <v>86</v>
      </c>
    </row>
    <row r="283" s="2" customFormat="1" ht="16.5" customHeight="1">
      <c r="A283" s="37"/>
      <c r="B283" s="38"/>
      <c r="C283" s="218" t="s">
        <v>576</v>
      </c>
      <c r="D283" s="218" t="s">
        <v>133</v>
      </c>
      <c r="E283" s="219" t="s">
        <v>548</v>
      </c>
      <c r="F283" s="220" t="s">
        <v>549</v>
      </c>
      <c r="G283" s="221" t="s">
        <v>477</v>
      </c>
      <c r="H283" s="222">
        <v>1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43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534</v>
      </c>
      <c r="AT283" s="230" t="s">
        <v>133</v>
      </c>
      <c r="AU283" s="230" t="s">
        <v>86</v>
      </c>
      <c r="AY283" s="16" t="s">
        <v>131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86</v>
      </c>
      <c r="BK283" s="231">
        <f>ROUND(I283*H283,2)</f>
        <v>0</v>
      </c>
      <c r="BL283" s="16" t="s">
        <v>534</v>
      </c>
      <c r="BM283" s="230" t="s">
        <v>785</v>
      </c>
    </row>
    <row r="284" s="2" customFormat="1">
      <c r="A284" s="37"/>
      <c r="B284" s="38"/>
      <c r="C284" s="39"/>
      <c r="D284" s="234" t="s">
        <v>270</v>
      </c>
      <c r="E284" s="39"/>
      <c r="F284" s="255" t="s">
        <v>551</v>
      </c>
      <c r="G284" s="39"/>
      <c r="H284" s="39"/>
      <c r="I284" s="256"/>
      <c r="J284" s="39"/>
      <c r="K284" s="39"/>
      <c r="L284" s="43"/>
      <c r="M284" s="257"/>
      <c r="N284" s="258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270</v>
      </c>
      <c r="AU284" s="16" t="s">
        <v>86</v>
      </c>
    </row>
    <row r="285" s="2" customFormat="1" ht="16.5" customHeight="1">
      <c r="A285" s="37"/>
      <c r="B285" s="38"/>
      <c r="C285" s="218" t="s">
        <v>786</v>
      </c>
      <c r="D285" s="218" t="s">
        <v>133</v>
      </c>
      <c r="E285" s="219" t="s">
        <v>553</v>
      </c>
      <c r="F285" s="220" t="s">
        <v>554</v>
      </c>
      <c r="G285" s="221" t="s">
        <v>477</v>
      </c>
      <c r="H285" s="222">
        <v>1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43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534</v>
      </c>
      <c r="AT285" s="230" t="s">
        <v>133</v>
      </c>
      <c r="AU285" s="230" t="s">
        <v>86</v>
      </c>
      <c r="AY285" s="16" t="s">
        <v>131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86</v>
      </c>
      <c r="BK285" s="231">
        <f>ROUND(I285*H285,2)</f>
        <v>0</v>
      </c>
      <c r="BL285" s="16" t="s">
        <v>534</v>
      </c>
      <c r="BM285" s="230" t="s">
        <v>787</v>
      </c>
    </row>
    <row r="286" s="2" customFormat="1">
      <c r="A286" s="37"/>
      <c r="B286" s="38"/>
      <c r="C286" s="39"/>
      <c r="D286" s="234" t="s">
        <v>270</v>
      </c>
      <c r="E286" s="39"/>
      <c r="F286" s="255" t="s">
        <v>556</v>
      </c>
      <c r="G286" s="39"/>
      <c r="H286" s="39"/>
      <c r="I286" s="256"/>
      <c r="J286" s="39"/>
      <c r="K286" s="39"/>
      <c r="L286" s="43"/>
      <c r="M286" s="257"/>
      <c r="N286" s="258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270</v>
      </c>
      <c r="AU286" s="16" t="s">
        <v>86</v>
      </c>
    </row>
    <row r="287" s="2" customFormat="1" ht="16.5" customHeight="1">
      <c r="A287" s="37"/>
      <c r="B287" s="38"/>
      <c r="C287" s="218" t="s">
        <v>788</v>
      </c>
      <c r="D287" s="218" t="s">
        <v>133</v>
      </c>
      <c r="E287" s="219" t="s">
        <v>558</v>
      </c>
      <c r="F287" s="220" t="s">
        <v>559</v>
      </c>
      <c r="G287" s="221" t="s">
        <v>477</v>
      </c>
      <c r="H287" s="222">
        <v>1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43</v>
      </c>
      <c r="O287" s="90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534</v>
      </c>
      <c r="AT287" s="230" t="s">
        <v>133</v>
      </c>
      <c r="AU287" s="230" t="s">
        <v>86</v>
      </c>
      <c r="AY287" s="16" t="s">
        <v>131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86</v>
      </c>
      <c r="BK287" s="231">
        <f>ROUND(I287*H287,2)</f>
        <v>0</v>
      </c>
      <c r="BL287" s="16" t="s">
        <v>534</v>
      </c>
      <c r="BM287" s="230" t="s">
        <v>789</v>
      </c>
    </row>
    <row r="288" s="2" customFormat="1">
      <c r="A288" s="37"/>
      <c r="B288" s="38"/>
      <c r="C288" s="39"/>
      <c r="D288" s="234" t="s">
        <v>270</v>
      </c>
      <c r="E288" s="39"/>
      <c r="F288" s="255" t="s">
        <v>561</v>
      </c>
      <c r="G288" s="39"/>
      <c r="H288" s="39"/>
      <c r="I288" s="256"/>
      <c r="J288" s="39"/>
      <c r="K288" s="39"/>
      <c r="L288" s="43"/>
      <c r="M288" s="257"/>
      <c r="N288" s="258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270</v>
      </c>
      <c r="AU288" s="16" t="s">
        <v>86</v>
      </c>
    </row>
    <row r="289" s="2" customFormat="1" ht="24.15" customHeight="1">
      <c r="A289" s="37"/>
      <c r="B289" s="38"/>
      <c r="C289" s="218" t="s">
        <v>790</v>
      </c>
      <c r="D289" s="218" t="s">
        <v>133</v>
      </c>
      <c r="E289" s="219" t="s">
        <v>563</v>
      </c>
      <c r="F289" s="220" t="s">
        <v>564</v>
      </c>
      <c r="G289" s="221" t="s">
        <v>477</v>
      </c>
      <c r="H289" s="222">
        <v>1</v>
      </c>
      <c r="I289" s="223"/>
      <c r="J289" s="224">
        <f>ROUND(I289*H289,2)</f>
        <v>0</v>
      </c>
      <c r="K289" s="225"/>
      <c r="L289" s="43"/>
      <c r="M289" s="226" t="s">
        <v>1</v>
      </c>
      <c r="N289" s="227" t="s">
        <v>43</v>
      </c>
      <c r="O289" s="90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534</v>
      </c>
      <c r="AT289" s="230" t="s">
        <v>133</v>
      </c>
      <c r="AU289" s="230" t="s">
        <v>86</v>
      </c>
      <c r="AY289" s="16" t="s">
        <v>131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86</v>
      </c>
      <c r="BK289" s="231">
        <f>ROUND(I289*H289,2)</f>
        <v>0</v>
      </c>
      <c r="BL289" s="16" t="s">
        <v>534</v>
      </c>
      <c r="BM289" s="230" t="s">
        <v>791</v>
      </c>
    </row>
    <row r="290" s="2" customFormat="1" ht="16.5" customHeight="1">
      <c r="A290" s="37"/>
      <c r="B290" s="38"/>
      <c r="C290" s="218" t="s">
        <v>792</v>
      </c>
      <c r="D290" s="218" t="s">
        <v>133</v>
      </c>
      <c r="E290" s="219" t="s">
        <v>567</v>
      </c>
      <c r="F290" s="220" t="s">
        <v>568</v>
      </c>
      <c r="G290" s="221" t="s">
        <v>477</v>
      </c>
      <c r="H290" s="222">
        <v>1</v>
      </c>
      <c r="I290" s="223"/>
      <c r="J290" s="224">
        <f>ROUND(I290*H290,2)</f>
        <v>0</v>
      </c>
      <c r="K290" s="225"/>
      <c r="L290" s="43"/>
      <c r="M290" s="226" t="s">
        <v>1</v>
      </c>
      <c r="N290" s="227" t="s">
        <v>43</v>
      </c>
      <c r="O290" s="90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0" t="s">
        <v>534</v>
      </c>
      <c r="AT290" s="230" t="s">
        <v>133</v>
      </c>
      <c r="AU290" s="230" t="s">
        <v>86</v>
      </c>
      <c r="AY290" s="16" t="s">
        <v>131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6" t="s">
        <v>86</v>
      </c>
      <c r="BK290" s="231">
        <f>ROUND(I290*H290,2)</f>
        <v>0</v>
      </c>
      <c r="BL290" s="16" t="s">
        <v>534</v>
      </c>
      <c r="BM290" s="230" t="s">
        <v>793</v>
      </c>
    </row>
    <row r="291" s="2" customFormat="1">
      <c r="A291" s="37"/>
      <c r="B291" s="38"/>
      <c r="C291" s="39"/>
      <c r="D291" s="234" t="s">
        <v>270</v>
      </c>
      <c r="E291" s="39"/>
      <c r="F291" s="255" t="s">
        <v>570</v>
      </c>
      <c r="G291" s="39"/>
      <c r="H291" s="39"/>
      <c r="I291" s="256"/>
      <c r="J291" s="39"/>
      <c r="K291" s="39"/>
      <c r="L291" s="43"/>
      <c r="M291" s="257"/>
      <c r="N291" s="258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270</v>
      </c>
      <c r="AU291" s="16" t="s">
        <v>86</v>
      </c>
    </row>
    <row r="292" s="2" customFormat="1" ht="16.5" customHeight="1">
      <c r="A292" s="37"/>
      <c r="B292" s="38"/>
      <c r="C292" s="218" t="s">
        <v>794</v>
      </c>
      <c r="D292" s="218" t="s">
        <v>133</v>
      </c>
      <c r="E292" s="219" t="s">
        <v>572</v>
      </c>
      <c r="F292" s="220" t="s">
        <v>573</v>
      </c>
      <c r="G292" s="221" t="s">
        <v>477</v>
      </c>
      <c r="H292" s="222">
        <v>1</v>
      </c>
      <c r="I292" s="223"/>
      <c r="J292" s="224">
        <f>ROUND(I292*H292,2)</f>
        <v>0</v>
      </c>
      <c r="K292" s="225"/>
      <c r="L292" s="43"/>
      <c r="M292" s="226" t="s">
        <v>1</v>
      </c>
      <c r="N292" s="227" t="s">
        <v>43</v>
      </c>
      <c r="O292" s="90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0" t="s">
        <v>534</v>
      </c>
      <c r="AT292" s="230" t="s">
        <v>133</v>
      </c>
      <c r="AU292" s="230" t="s">
        <v>86</v>
      </c>
      <c r="AY292" s="16" t="s">
        <v>131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6" t="s">
        <v>86</v>
      </c>
      <c r="BK292" s="231">
        <f>ROUND(I292*H292,2)</f>
        <v>0</v>
      </c>
      <c r="BL292" s="16" t="s">
        <v>534</v>
      </c>
      <c r="BM292" s="230" t="s">
        <v>795</v>
      </c>
    </row>
    <row r="293" s="2" customFormat="1">
      <c r="A293" s="37"/>
      <c r="B293" s="38"/>
      <c r="C293" s="39"/>
      <c r="D293" s="234" t="s">
        <v>270</v>
      </c>
      <c r="E293" s="39"/>
      <c r="F293" s="255" t="s">
        <v>575</v>
      </c>
      <c r="G293" s="39"/>
      <c r="H293" s="39"/>
      <c r="I293" s="256"/>
      <c r="J293" s="39"/>
      <c r="K293" s="39"/>
      <c r="L293" s="43"/>
      <c r="M293" s="257"/>
      <c r="N293" s="258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270</v>
      </c>
      <c r="AU293" s="16" t="s">
        <v>86</v>
      </c>
    </row>
    <row r="294" s="2" customFormat="1" ht="16.5" customHeight="1">
      <c r="A294" s="37"/>
      <c r="B294" s="38"/>
      <c r="C294" s="218" t="s">
        <v>796</v>
      </c>
      <c r="D294" s="218" t="s">
        <v>133</v>
      </c>
      <c r="E294" s="219" t="s">
        <v>577</v>
      </c>
      <c r="F294" s="220" t="s">
        <v>797</v>
      </c>
      <c r="G294" s="221" t="s">
        <v>477</v>
      </c>
      <c r="H294" s="222">
        <v>1</v>
      </c>
      <c r="I294" s="223"/>
      <c r="J294" s="224">
        <f>ROUND(I294*H294,2)</f>
        <v>0</v>
      </c>
      <c r="K294" s="225"/>
      <c r="L294" s="43"/>
      <c r="M294" s="226" t="s">
        <v>1</v>
      </c>
      <c r="N294" s="227" t="s">
        <v>43</v>
      </c>
      <c r="O294" s="90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0" t="s">
        <v>534</v>
      </c>
      <c r="AT294" s="230" t="s">
        <v>133</v>
      </c>
      <c r="AU294" s="230" t="s">
        <v>86</v>
      </c>
      <c r="AY294" s="16" t="s">
        <v>131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6" t="s">
        <v>86</v>
      </c>
      <c r="BK294" s="231">
        <f>ROUND(I294*H294,2)</f>
        <v>0</v>
      </c>
      <c r="BL294" s="16" t="s">
        <v>534</v>
      </c>
      <c r="BM294" s="230" t="s">
        <v>798</v>
      </c>
    </row>
    <row r="295" s="2" customFormat="1" ht="21.75" customHeight="1">
      <c r="A295" s="37"/>
      <c r="B295" s="38"/>
      <c r="C295" s="218" t="s">
        <v>799</v>
      </c>
      <c r="D295" s="218" t="s">
        <v>133</v>
      </c>
      <c r="E295" s="219" t="s">
        <v>800</v>
      </c>
      <c r="F295" s="220" t="s">
        <v>801</v>
      </c>
      <c r="G295" s="221" t="s">
        <v>477</v>
      </c>
      <c r="H295" s="222">
        <v>1</v>
      </c>
      <c r="I295" s="223"/>
      <c r="J295" s="224">
        <f>ROUND(I295*H295,2)</f>
        <v>0</v>
      </c>
      <c r="K295" s="225"/>
      <c r="L295" s="43"/>
      <c r="M295" s="274" t="s">
        <v>1</v>
      </c>
      <c r="N295" s="275" t="s">
        <v>43</v>
      </c>
      <c r="O295" s="272"/>
      <c r="P295" s="276">
        <f>O295*H295</f>
        <v>0</v>
      </c>
      <c r="Q295" s="276">
        <v>0</v>
      </c>
      <c r="R295" s="276">
        <f>Q295*H295</f>
        <v>0</v>
      </c>
      <c r="S295" s="276">
        <v>0</v>
      </c>
      <c r="T295" s="27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534</v>
      </c>
      <c r="AT295" s="230" t="s">
        <v>133</v>
      </c>
      <c r="AU295" s="230" t="s">
        <v>86</v>
      </c>
      <c r="AY295" s="16" t="s">
        <v>131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86</v>
      </c>
      <c r="BK295" s="231">
        <f>ROUND(I295*H295,2)</f>
        <v>0</v>
      </c>
      <c r="BL295" s="16" t="s">
        <v>534</v>
      </c>
      <c r="BM295" s="230" t="s">
        <v>802</v>
      </c>
    </row>
    <row r="296" s="2" customFormat="1" ht="6.96" customHeight="1">
      <c r="A296" s="37"/>
      <c r="B296" s="65"/>
      <c r="C296" s="66"/>
      <c r="D296" s="66"/>
      <c r="E296" s="66"/>
      <c r="F296" s="66"/>
      <c r="G296" s="66"/>
      <c r="H296" s="66"/>
      <c r="I296" s="66"/>
      <c r="J296" s="66"/>
      <c r="K296" s="66"/>
      <c r="L296" s="43"/>
      <c r="M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</row>
  </sheetData>
  <sheetProtection sheet="1" autoFilter="0" formatColumns="0" formatRows="0" objects="1" scenarios="1" spinCount="100000" saltValue="tZI30ITfxVDX88rp0+LeQpsJRx63Mxookd3SbBGMWCy5c1AymbqsZTzZb37npRLFyau65xXHpg70lYBbOTmo1w==" hashValue="1qZS1HM1c/CsSnlWXy73T+7BqD65gJH7sSe+UqQCQM7iyulCq4+LXt0/cepDgEJ+onwa/a3RKHtNadKcXAiedQ==" algorithmName="SHA-512" password="CC35"/>
  <autoFilter ref="C125:K29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III-3473 a III-34712 Malčín - průtah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27</v>
      </c>
      <c r="J24" s="142" t="s">
        <v>36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ROUND((SUM(BE129:BE287)),  2)</f>
        <v>0</v>
      </c>
      <c r="G33" s="37"/>
      <c r="H33" s="37"/>
      <c r="I33" s="154">
        <v>0.20999999999999999</v>
      </c>
      <c r="J33" s="153">
        <f>ROUND(((SUM(BE129:BE287))*I33),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ROUND((SUM(BF129:BF287)),  2)</f>
        <v>0</v>
      </c>
      <c r="G34" s="37"/>
      <c r="H34" s="37"/>
      <c r="I34" s="154">
        <v>0.14999999999999999</v>
      </c>
      <c r="J34" s="153">
        <f>ROUND(((SUM(BF129:BF287))*I34),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ROUND((SUM(BG129:BG287)),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ROUND((SUM(BH129:BH287)),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ROUND((SUM(BI129:BI287)),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III-3473 a III-34712 Malčín - průtah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103 - CHODNÍKY III/3473 A 34712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Malčín</v>
      </c>
      <c r="G89" s="39"/>
      <c r="H89" s="39"/>
      <c r="I89" s="31" t="s">
        <v>22</v>
      </c>
      <c r="J89" s="78" t="str">
        <f>IF(J12="","",J12)</f>
        <v>29. 6. 2023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KSÚS Vysočiny, Obec Malčín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DMC Havlíčkův Brod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hidden="1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J130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107</v>
      </c>
      <c r="E98" s="187"/>
      <c r="F98" s="187"/>
      <c r="G98" s="187"/>
      <c r="H98" s="187"/>
      <c r="I98" s="187"/>
      <c r="J98" s="188">
        <f>J131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108</v>
      </c>
      <c r="E99" s="187"/>
      <c r="F99" s="187"/>
      <c r="G99" s="187"/>
      <c r="H99" s="187"/>
      <c r="I99" s="187"/>
      <c r="J99" s="188">
        <f>J171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804</v>
      </c>
      <c r="E100" s="187"/>
      <c r="F100" s="187"/>
      <c r="G100" s="187"/>
      <c r="H100" s="187"/>
      <c r="I100" s="187"/>
      <c r="J100" s="188">
        <f>J178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109</v>
      </c>
      <c r="E101" s="187"/>
      <c r="F101" s="187"/>
      <c r="G101" s="187"/>
      <c r="H101" s="187"/>
      <c r="I101" s="187"/>
      <c r="J101" s="188">
        <f>J191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110</v>
      </c>
      <c r="E102" s="187"/>
      <c r="F102" s="187"/>
      <c r="G102" s="187"/>
      <c r="H102" s="187"/>
      <c r="I102" s="187"/>
      <c r="J102" s="188">
        <f>J197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111</v>
      </c>
      <c r="E103" s="187"/>
      <c r="F103" s="187"/>
      <c r="G103" s="187"/>
      <c r="H103" s="187"/>
      <c r="I103" s="187"/>
      <c r="J103" s="188">
        <f>J215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112</v>
      </c>
      <c r="E104" s="187"/>
      <c r="F104" s="187"/>
      <c r="G104" s="187"/>
      <c r="H104" s="187"/>
      <c r="I104" s="187"/>
      <c r="J104" s="188">
        <f>J234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4"/>
      <c r="C105" s="185"/>
      <c r="D105" s="186" t="s">
        <v>113</v>
      </c>
      <c r="E105" s="187"/>
      <c r="F105" s="187"/>
      <c r="G105" s="187"/>
      <c r="H105" s="187"/>
      <c r="I105" s="187"/>
      <c r="J105" s="188">
        <f>J253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4"/>
      <c r="C106" s="185"/>
      <c r="D106" s="186" t="s">
        <v>114</v>
      </c>
      <c r="E106" s="187"/>
      <c r="F106" s="187"/>
      <c r="G106" s="187"/>
      <c r="H106" s="187"/>
      <c r="I106" s="187"/>
      <c r="J106" s="188">
        <f>J261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8"/>
      <c r="C107" s="179"/>
      <c r="D107" s="180" t="s">
        <v>805</v>
      </c>
      <c r="E107" s="181"/>
      <c r="F107" s="181"/>
      <c r="G107" s="181"/>
      <c r="H107" s="181"/>
      <c r="I107" s="181"/>
      <c r="J107" s="182">
        <f>J264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4"/>
      <c r="C108" s="185"/>
      <c r="D108" s="186" t="s">
        <v>806</v>
      </c>
      <c r="E108" s="187"/>
      <c r="F108" s="187"/>
      <c r="G108" s="187"/>
      <c r="H108" s="187"/>
      <c r="I108" s="187"/>
      <c r="J108" s="188">
        <f>J265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78"/>
      <c r="C109" s="179"/>
      <c r="D109" s="180" t="s">
        <v>115</v>
      </c>
      <c r="E109" s="181"/>
      <c r="F109" s="181"/>
      <c r="G109" s="181"/>
      <c r="H109" s="181"/>
      <c r="I109" s="181"/>
      <c r="J109" s="182">
        <f>J271</f>
        <v>0</v>
      </c>
      <c r="K109" s="179"/>
      <c r="L109" s="18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/>
    <row r="113" hidden="1"/>
    <row r="114" hidden="1"/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73" t="str">
        <f>E7</f>
        <v>III-3473 a III-34712 Malčín - průtah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99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E9</f>
        <v>SO 103 - CHODNÍKY III/3473 A 34712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>Malčín</v>
      </c>
      <c r="G123" s="39"/>
      <c r="H123" s="39"/>
      <c r="I123" s="31" t="s">
        <v>22</v>
      </c>
      <c r="J123" s="78" t="str">
        <f>IF(J12="","",J12)</f>
        <v>29. 6. 2023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E15</f>
        <v>KSÚS Vysočiny, Obec Malčín</v>
      </c>
      <c r="G125" s="39"/>
      <c r="H125" s="39"/>
      <c r="I125" s="31" t="s">
        <v>30</v>
      </c>
      <c r="J125" s="35" t="str">
        <f>E21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5.65" customHeight="1">
      <c r="A126" s="37"/>
      <c r="B126" s="38"/>
      <c r="C126" s="31" t="s">
        <v>28</v>
      </c>
      <c r="D126" s="39"/>
      <c r="E126" s="39"/>
      <c r="F126" s="26" t="str">
        <f>IF(E18="","",E18)</f>
        <v>Vyplň údaj</v>
      </c>
      <c r="G126" s="39"/>
      <c r="H126" s="39"/>
      <c r="I126" s="31" t="s">
        <v>33</v>
      </c>
      <c r="J126" s="35" t="str">
        <f>E24</f>
        <v>DMC Havlíčkův Brod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0"/>
      <c r="B128" s="191"/>
      <c r="C128" s="192" t="s">
        <v>117</v>
      </c>
      <c r="D128" s="193" t="s">
        <v>63</v>
      </c>
      <c r="E128" s="193" t="s">
        <v>59</v>
      </c>
      <c r="F128" s="193" t="s">
        <v>60</v>
      </c>
      <c r="G128" s="193" t="s">
        <v>118</v>
      </c>
      <c r="H128" s="193" t="s">
        <v>119</v>
      </c>
      <c r="I128" s="193" t="s">
        <v>120</v>
      </c>
      <c r="J128" s="194" t="s">
        <v>103</v>
      </c>
      <c r="K128" s="195" t="s">
        <v>121</v>
      </c>
      <c r="L128" s="196"/>
      <c r="M128" s="99" t="s">
        <v>1</v>
      </c>
      <c r="N128" s="100" t="s">
        <v>42</v>
      </c>
      <c r="O128" s="100" t="s">
        <v>122</v>
      </c>
      <c r="P128" s="100" t="s">
        <v>123</v>
      </c>
      <c r="Q128" s="100" t="s">
        <v>124</v>
      </c>
      <c r="R128" s="100" t="s">
        <v>125</v>
      </c>
      <c r="S128" s="100" t="s">
        <v>126</v>
      </c>
      <c r="T128" s="101" t="s">
        <v>127</v>
      </c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</row>
    <row r="129" s="2" customFormat="1" ht="22.8" customHeight="1">
      <c r="A129" s="37"/>
      <c r="B129" s="38"/>
      <c r="C129" s="106" t="s">
        <v>128</v>
      </c>
      <c r="D129" s="39"/>
      <c r="E129" s="39"/>
      <c r="F129" s="39"/>
      <c r="G129" s="39"/>
      <c r="H129" s="39"/>
      <c r="I129" s="39"/>
      <c r="J129" s="197">
        <f>BK129</f>
        <v>0</v>
      </c>
      <c r="K129" s="39"/>
      <c r="L129" s="43"/>
      <c r="M129" s="102"/>
      <c r="N129" s="198"/>
      <c r="O129" s="103"/>
      <c r="P129" s="199">
        <f>P130+P264+P271</f>
        <v>0</v>
      </c>
      <c r="Q129" s="103"/>
      <c r="R129" s="199">
        <f>R130+R264+R271</f>
        <v>422.10900760999999</v>
      </c>
      <c r="S129" s="103"/>
      <c r="T129" s="200">
        <f>T130+T264+T271</f>
        <v>237.751184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77</v>
      </c>
      <c r="AU129" s="16" t="s">
        <v>105</v>
      </c>
      <c r="BK129" s="201">
        <f>BK130+BK264+BK271</f>
        <v>0</v>
      </c>
    </row>
    <row r="130" s="12" customFormat="1" ht="25.92" customHeight="1">
      <c r="A130" s="12"/>
      <c r="B130" s="202"/>
      <c r="C130" s="203"/>
      <c r="D130" s="204" t="s">
        <v>77</v>
      </c>
      <c r="E130" s="205" t="s">
        <v>129</v>
      </c>
      <c r="F130" s="205" t="s">
        <v>130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P131+P171+P178+P191+P197+P215+P234+P253+P261</f>
        <v>0</v>
      </c>
      <c r="Q130" s="210"/>
      <c r="R130" s="211">
        <f>R131+R171+R178+R191+R197+R215+R234+R253+R261</f>
        <v>422.04166511</v>
      </c>
      <c r="S130" s="210"/>
      <c r="T130" s="212">
        <f>T131+T171+T178+T191+T197+T215+T234+T253+T261</f>
        <v>237.751184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86</v>
      </c>
      <c r="AT130" s="214" t="s">
        <v>77</v>
      </c>
      <c r="AU130" s="214" t="s">
        <v>78</v>
      </c>
      <c r="AY130" s="213" t="s">
        <v>131</v>
      </c>
      <c r="BK130" s="215">
        <f>BK131+BK171+BK178+BK191+BK197+BK215+BK234+BK253+BK261</f>
        <v>0</v>
      </c>
    </row>
    <row r="131" s="12" customFormat="1" ht="22.8" customHeight="1">
      <c r="A131" s="12"/>
      <c r="B131" s="202"/>
      <c r="C131" s="203"/>
      <c r="D131" s="204" t="s">
        <v>77</v>
      </c>
      <c r="E131" s="216" t="s">
        <v>86</v>
      </c>
      <c r="F131" s="216" t="s">
        <v>132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SUM(P132:P170)</f>
        <v>0</v>
      </c>
      <c r="Q131" s="210"/>
      <c r="R131" s="211">
        <f>SUM(R132:R170)</f>
        <v>59.425999999999995</v>
      </c>
      <c r="S131" s="210"/>
      <c r="T131" s="212">
        <f>SUM(T132:T170)</f>
        <v>231.52590000000001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86</v>
      </c>
      <c r="AT131" s="214" t="s">
        <v>77</v>
      </c>
      <c r="AU131" s="214" t="s">
        <v>86</v>
      </c>
      <c r="AY131" s="213" t="s">
        <v>131</v>
      </c>
      <c r="BK131" s="215">
        <f>SUM(BK132:BK170)</f>
        <v>0</v>
      </c>
    </row>
    <row r="132" s="2" customFormat="1" ht="24.15" customHeight="1">
      <c r="A132" s="37"/>
      <c r="B132" s="38"/>
      <c r="C132" s="218" t="s">
        <v>86</v>
      </c>
      <c r="D132" s="218" t="s">
        <v>133</v>
      </c>
      <c r="E132" s="219" t="s">
        <v>807</v>
      </c>
      <c r="F132" s="220" t="s">
        <v>808</v>
      </c>
      <c r="G132" s="221" t="s">
        <v>382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137</v>
      </c>
      <c r="AT132" s="230" t="s">
        <v>133</v>
      </c>
      <c r="AU132" s="230" t="s">
        <v>88</v>
      </c>
      <c r="AY132" s="16" t="s">
        <v>131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137</v>
      </c>
      <c r="BM132" s="230" t="s">
        <v>809</v>
      </c>
    </row>
    <row r="133" s="2" customFormat="1" ht="24.15" customHeight="1">
      <c r="A133" s="37"/>
      <c r="B133" s="38"/>
      <c r="C133" s="218" t="s">
        <v>88</v>
      </c>
      <c r="D133" s="218" t="s">
        <v>133</v>
      </c>
      <c r="E133" s="219" t="s">
        <v>810</v>
      </c>
      <c r="F133" s="220" t="s">
        <v>811</v>
      </c>
      <c r="G133" s="221" t="s">
        <v>382</v>
      </c>
      <c r="H133" s="222">
        <v>2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137</v>
      </c>
      <c r="AT133" s="230" t="s">
        <v>133</v>
      </c>
      <c r="AU133" s="230" t="s">
        <v>88</v>
      </c>
      <c r="AY133" s="16" t="s">
        <v>131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86</v>
      </c>
      <c r="BK133" s="231">
        <f>ROUND(I133*H133,2)</f>
        <v>0</v>
      </c>
      <c r="BL133" s="16" t="s">
        <v>137</v>
      </c>
      <c r="BM133" s="230" t="s">
        <v>812</v>
      </c>
    </row>
    <row r="134" s="2" customFormat="1" ht="21.75" customHeight="1">
      <c r="A134" s="37"/>
      <c r="B134" s="38"/>
      <c r="C134" s="218" t="s">
        <v>144</v>
      </c>
      <c r="D134" s="218" t="s">
        <v>133</v>
      </c>
      <c r="E134" s="219" t="s">
        <v>813</v>
      </c>
      <c r="F134" s="220" t="s">
        <v>814</v>
      </c>
      <c r="G134" s="221" t="s">
        <v>382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137</v>
      </c>
      <c r="AT134" s="230" t="s">
        <v>133</v>
      </c>
      <c r="AU134" s="230" t="s">
        <v>88</v>
      </c>
      <c r="AY134" s="16" t="s">
        <v>131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86</v>
      </c>
      <c r="BK134" s="231">
        <f>ROUND(I134*H134,2)</f>
        <v>0</v>
      </c>
      <c r="BL134" s="16" t="s">
        <v>137</v>
      </c>
      <c r="BM134" s="230" t="s">
        <v>815</v>
      </c>
    </row>
    <row r="135" s="2" customFormat="1" ht="21.75" customHeight="1">
      <c r="A135" s="37"/>
      <c r="B135" s="38"/>
      <c r="C135" s="218" t="s">
        <v>137</v>
      </c>
      <c r="D135" s="218" t="s">
        <v>133</v>
      </c>
      <c r="E135" s="219" t="s">
        <v>816</v>
      </c>
      <c r="F135" s="220" t="s">
        <v>817</v>
      </c>
      <c r="G135" s="221" t="s">
        <v>382</v>
      </c>
      <c r="H135" s="222">
        <v>2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43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137</v>
      </c>
      <c r="AT135" s="230" t="s">
        <v>133</v>
      </c>
      <c r="AU135" s="230" t="s">
        <v>88</v>
      </c>
      <c r="AY135" s="16" t="s">
        <v>131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86</v>
      </c>
      <c r="BK135" s="231">
        <f>ROUND(I135*H135,2)</f>
        <v>0</v>
      </c>
      <c r="BL135" s="16" t="s">
        <v>137</v>
      </c>
      <c r="BM135" s="230" t="s">
        <v>818</v>
      </c>
    </row>
    <row r="136" s="2" customFormat="1" ht="33" customHeight="1">
      <c r="A136" s="37"/>
      <c r="B136" s="38"/>
      <c r="C136" s="218" t="s">
        <v>151</v>
      </c>
      <c r="D136" s="218" t="s">
        <v>133</v>
      </c>
      <c r="E136" s="219" t="s">
        <v>819</v>
      </c>
      <c r="F136" s="220" t="s">
        <v>820</v>
      </c>
      <c r="G136" s="221" t="s">
        <v>136</v>
      </c>
      <c r="H136" s="222">
        <v>24.530000000000001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0.32000000000000001</v>
      </c>
      <c r="T136" s="229">
        <f>S136*H136</f>
        <v>7.8496000000000006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137</v>
      </c>
      <c r="AT136" s="230" t="s">
        <v>133</v>
      </c>
      <c r="AU136" s="230" t="s">
        <v>88</v>
      </c>
      <c r="AY136" s="16" t="s">
        <v>131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137</v>
      </c>
      <c r="BM136" s="230" t="s">
        <v>821</v>
      </c>
    </row>
    <row r="137" s="13" customFormat="1">
      <c r="A137" s="13"/>
      <c r="B137" s="232"/>
      <c r="C137" s="233"/>
      <c r="D137" s="234" t="s">
        <v>142</v>
      </c>
      <c r="E137" s="235" t="s">
        <v>1</v>
      </c>
      <c r="F137" s="236" t="s">
        <v>822</v>
      </c>
      <c r="G137" s="233"/>
      <c r="H137" s="237">
        <v>24.530000000000001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142</v>
      </c>
      <c r="AU137" s="243" t="s">
        <v>88</v>
      </c>
      <c r="AV137" s="13" t="s">
        <v>88</v>
      </c>
      <c r="AW137" s="13" t="s">
        <v>32</v>
      </c>
      <c r="AX137" s="13" t="s">
        <v>86</v>
      </c>
      <c r="AY137" s="243" t="s">
        <v>131</v>
      </c>
    </row>
    <row r="138" s="2" customFormat="1" ht="33" customHeight="1">
      <c r="A138" s="37"/>
      <c r="B138" s="38"/>
      <c r="C138" s="218" t="s">
        <v>157</v>
      </c>
      <c r="D138" s="218" t="s">
        <v>133</v>
      </c>
      <c r="E138" s="219" t="s">
        <v>823</v>
      </c>
      <c r="F138" s="220" t="s">
        <v>824</v>
      </c>
      <c r="G138" s="221" t="s">
        <v>136</v>
      </c>
      <c r="H138" s="222">
        <v>41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43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0.29499999999999998</v>
      </c>
      <c r="T138" s="229">
        <f>S138*H138</f>
        <v>12.094999999999999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137</v>
      </c>
      <c r="AT138" s="230" t="s">
        <v>133</v>
      </c>
      <c r="AU138" s="230" t="s">
        <v>88</v>
      </c>
      <c r="AY138" s="16" t="s">
        <v>131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86</v>
      </c>
      <c r="BK138" s="231">
        <f>ROUND(I138*H138,2)</f>
        <v>0</v>
      </c>
      <c r="BL138" s="16" t="s">
        <v>137</v>
      </c>
      <c r="BM138" s="230" t="s">
        <v>825</v>
      </c>
    </row>
    <row r="139" s="13" customFormat="1">
      <c r="A139" s="13"/>
      <c r="B139" s="232"/>
      <c r="C139" s="233"/>
      <c r="D139" s="234" t="s">
        <v>142</v>
      </c>
      <c r="E139" s="235" t="s">
        <v>1</v>
      </c>
      <c r="F139" s="236" t="s">
        <v>826</v>
      </c>
      <c r="G139" s="233"/>
      <c r="H139" s="237">
        <v>41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142</v>
      </c>
      <c r="AU139" s="243" t="s">
        <v>88</v>
      </c>
      <c r="AV139" s="13" t="s">
        <v>88</v>
      </c>
      <c r="AW139" s="13" t="s">
        <v>32</v>
      </c>
      <c r="AX139" s="13" t="s">
        <v>86</v>
      </c>
      <c r="AY139" s="243" t="s">
        <v>131</v>
      </c>
    </row>
    <row r="140" s="2" customFormat="1" ht="33" customHeight="1">
      <c r="A140" s="37"/>
      <c r="B140" s="38"/>
      <c r="C140" s="218" t="s">
        <v>162</v>
      </c>
      <c r="D140" s="218" t="s">
        <v>133</v>
      </c>
      <c r="E140" s="219" t="s">
        <v>827</v>
      </c>
      <c r="F140" s="220" t="s">
        <v>828</v>
      </c>
      <c r="G140" s="221" t="s">
        <v>136</v>
      </c>
      <c r="H140" s="222">
        <v>68.930000000000007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43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0.29499999999999998</v>
      </c>
      <c r="T140" s="229">
        <f>S140*H140</f>
        <v>20.334350000000001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137</v>
      </c>
      <c r="AT140" s="230" t="s">
        <v>133</v>
      </c>
      <c r="AU140" s="230" t="s">
        <v>88</v>
      </c>
      <c r="AY140" s="16" t="s">
        <v>131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86</v>
      </c>
      <c r="BK140" s="231">
        <f>ROUND(I140*H140,2)</f>
        <v>0</v>
      </c>
      <c r="BL140" s="16" t="s">
        <v>137</v>
      </c>
      <c r="BM140" s="230" t="s">
        <v>829</v>
      </c>
    </row>
    <row r="141" s="13" customFormat="1">
      <c r="A141" s="13"/>
      <c r="B141" s="232"/>
      <c r="C141" s="233"/>
      <c r="D141" s="234" t="s">
        <v>142</v>
      </c>
      <c r="E141" s="235" t="s">
        <v>1</v>
      </c>
      <c r="F141" s="236" t="s">
        <v>830</v>
      </c>
      <c r="G141" s="233"/>
      <c r="H141" s="237">
        <v>68.930000000000007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142</v>
      </c>
      <c r="AU141" s="243" t="s">
        <v>88</v>
      </c>
      <c r="AV141" s="13" t="s">
        <v>88</v>
      </c>
      <c r="AW141" s="13" t="s">
        <v>32</v>
      </c>
      <c r="AX141" s="13" t="s">
        <v>86</v>
      </c>
      <c r="AY141" s="243" t="s">
        <v>131</v>
      </c>
    </row>
    <row r="142" s="2" customFormat="1" ht="24.15" customHeight="1">
      <c r="A142" s="37"/>
      <c r="B142" s="38"/>
      <c r="C142" s="218" t="s">
        <v>166</v>
      </c>
      <c r="D142" s="218" t="s">
        <v>133</v>
      </c>
      <c r="E142" s="219" t="s">
        <v>831</v>
      </c>
      <c r="F142" s="220" t="s">
        <v>832</v>
      </c>
      <c r="G142" s="221" t="s">
        <v>136</v>
      </c>
      <c r="H142" s="222">
        <v>128.21000000000001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43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0.28999999999999998</v>
      </c>
      <c r="T142" s="229">
        <f>S142*H142</f>
        <v>37.180900000000001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137</v>
      </c>
      <c r="AT142" s="230" t="s">
        <v>133</v>
      </c>
      <c r="AU142" s="230" t="s">
        <v>88</v>
      </c>
      <c r="AY142" s="16" t="s">
        <v>131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86</v>
      </c>
      <c r="BK142" s="231">
        <f>ROUND(I142*H142,2)</f>
        <v>0</v>
      </c>
      <c r="BL142" s="16" t="s">
        <v>137</v>
      </c>
      <c r="BM142" s="230" t="s">
        <v>833</v>
      </c>
    </row>
    <row r="143" s="13" customFormat="1">
      <c r="A143" s="13"/>
      <c r="B143" s="232"/>
      <c r="C143" s="233"/>
      <c r="D143" s="234" t="s">
        <v>142</v>
      </c>
      <c r="E143" s="235" t="s">
        <v>1</v>
      </c>
      <c r="F143" s="236" t="s">
        <v>834</v>
      </c>
      <c r="G143" s="233"/>
      <c r="H143" s="237">
        <v>128.21000000000001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142</v>
      </c>
      <c r="AU143" s="243" t="s">
        <v>88</v>
      </c>
      <c r="AV143" s="13" t="s">
        <v>88</v>
      </c>
      <c r="AW143" s="13" t="s">
        <v>32</v>
      </c>
      <c r="AX143" s="13" t="s">
        <v>86</v>
      </c>
      <c r="AY143" s="243" t="s">
        <v>131</v>
      </c>
    </row>
    <row r="144" s="2" customFormat="1" ht="24.15" customHeight="1">
      <c r="A144" s="37"/>
      <c r="B144" s="38"/>
      <c r="C144" s="218" t="s">
        <v>171</v>
      </c>
      <c r="D144" s="218" t="s">
        <v>133</v>
      </c>
      <c r="E144" s="219" t="s">
        <v>134</v>
      </c>
      <c r="F144" s="220" t="s">
        <v>835</v>
      </c>
      <c r="G144" s="221" t="s">
        <v>136</v>
      </c>
      <c r="H144" s="222">
        <v>128.21000000000001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0.22</v>
      </c>
      <c r="T144" s="229">
        <f>S144*H144</f>
        <v>28.206200000000003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137</v>
      </c>
      <c r="AT144" s="230" t="s">
        <v>133</v>
      </c>
      <c r="AU144" s="230" t="s">
        <v>88</v>
      </c>
      <c r="AY144" s="16" t="s">
        <v>131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86</v>
      </c>
      <c r="BK144" s="231">
        <f>ROUND(I144*H144,2)</f>
        <v>0</v>
      </c>
      <c r="BL144" s="16" t="s">
        <v>137</v>
      </c>
      <c r="BM144" s="230" t="s">
        <v>836</v>
      </c>
    </row>
    <row r="145" s="2" customFormat="1" ht="24.15" customHeight="1">
      <c r="A145" s="37"/>
      <c r="B145" s="38"/>
      <c r="C145" s="218" t="s">
        <v>176</v>
      </c>
      <c r="D145" s="218" t="s">
        <v>133</v>
      </c>
      <c r="E145" s="219" t="s">
        <v>837</v>
      </c>
      <c r="F145" s="220" t="s">
        <v>838</v>
      </c>
      <c r="G145" s="221" t="s">
        <v>136</v>
      </c>
      <c r="H145" s="222">
        <v>33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0.17000000000000001</v>
      </c>
      <c r="T145" s="229">
        <f>S145*H145</f>
        <v>5.6100000000000003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137</v>
      </c>
      <c r="AT145" s="230" t="s">
        <v>133</v>
      </c>
      <c r="AU145" s="230" t="s">
        <v>88</v>
      </c>
      <c r="AY145" s="16" t="s">
        <v>131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86</v>
      </c>
      <c r="BK145" s="231">
        <f>ROUND(I145*H145,2)</f>
        <v>0</v>
      </c>
      <c r="BL145" s="16" t="s">
        <v>137</v>
      </c>
      <c r="BM145" s="230" t="s">
        <v>839</v>
      </c>
    </row>
    <row r="146" s="2" customFormat="1" ht="24.15" customHeight="1">
      <c r="A146" s="37"/>
      <c r="B146" s="38"/>
      <c r="C146" s="218" t="s">
        <v>180</v>
      </c>
      <c r="D146" s="218" t="s">
        <v>133</v>
      </c>
      <c r="E146" s="219" t="s">
        <v>139</v>
      </c>
      <c r="F146" s="220" t="s">
        <v>840</v>
      </c>
      <c r="G146" s="221" t="s">
        <v>136</v>
      </c>
      <c r="H146" s="222">
        <v>33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0.22</v>
      </c>
      <c r="T146" s="229">
        <f>S146*H146</f>
        <v>7.2599999999999998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137</v>
      </c>
      <c r="AT146" s="230" t="s">
        <v>133</v>
      </c>
      <c r="AU146" s="230" t="s">
        <v>88</v>
      </c>
      <c r="AY146" s="16" t="s">
        <v>131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137</v>
      </c>
      <c r="BM146" s="230" t="s">
        <v>841</v>
      </c>
    </row>
    <row r="147" s="2" customFormat="1" ht="16.5" customHeight="1">
      <c r="A147" s="37"/>
      <c r="B147" s="38"/>
      <c r="C147" s="218" t="s">
        <v>185</v>
      </c>
      <c r="D147" s="218" t="s">
        <v>133</v>
      </c>
      <c r="E147" s="219" t="s">
        <v>842</v>
      </c>
      <c r="F147" s="220" t="s">
        <v>843</v>
      </c>
      <c r="G147" s="221" t="s">
        <v>365</v>
      </c>
      <c r="H147" s="222">
        <v>551.16999999999996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43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0.20499999999999999</v>
      </c>
      <c r="T147" s="229">
        <f>S147*H147</f>
        <v>112.98984999999999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137</v>
      </c>
      <c r="AT147" s="230" t="s">
        <v>133</v>
      </c>
      <c r="AU147" s="230" t="s">
        <v>88</v>
      </c>
      <c r="AY147" s="16" t="s">
        <v>131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86</v>
      </c>
      <c r="BK147" s="231">
        <f>ROUND(I147*H147,2)</f>
        <v>0</v>
      </c>
      <c r="BL147" s="16" t="s">
        <v>137</v>
      </c>
      <c r="BM147" s="230" t="s">
        <v>844</v>
      </c>
    </row>
    <row r="148" s="2" customFormat="1">
      <c r="A148" s="37"/>
      <c r="B148" s="38"/>
      <c r="C148" s="39"/>
      <c r="D148" s="234" t="s">
        <v>270</v>
      </c>
      <c r="E148" s="39"/>
      <c r="F148" s="255" t="s">
        <v>845</v>
      </c>
      <c r="G148" s="39"/>
      <c r="H148" s="39"/>
      <c r="I148" s="256"/>
      <c r="J148" s="39"/>
      <c r="K148" s="39"/>
      <c r="L148" s="43"/>
      <c r="M148" s="257"/>
      <c r="N148" s="25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270</v>
      </c>
      <c r="AU148" s="16" t="s">
        <v>88</v>
      </c>
    </row>
    <row r="149" s="13" customFormat="1">
      <c r="A149" s="13"/>
      <c r="B149" s="232"/>
      <c r="C149" s="233"/>
      <c r="D149" s="234" t="s">
        <v>142</v>
      </c>
      <c r="E149" s="235" t="s">
        <v>1</v>
      </c>
      <c r="F149" s="236" t="s">
        <v>846</v>
      </c>
      <c r="G149" s="233"/>
      <c r="H149" s="237">
        <v>551.16999999999996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142</v>
      </c>
      <c r="AU149" s="243" t="s">
        <v>88</v>
      </c>
      <c r="AV149" s="13" t="s">
        <v>88</v>
      </c>
      <c r="AW149" s="13" t="s">
        <v>32</v>
      </c>
      <c r="AX149" s="13" t="s">
        <v>86</v>
      </c>
      <c r="AY149" s="243" t="s">
        <v>131</v>
      </c>
    </row>
    <row r="150" s="2" customFormat="1" ht="33" customHeight="1">
      <c r="A150" s="37"/>
      <c r="B150" s="38"/>
      <c r="C150" s="218" t="s">
        <v>190</v>
      </c>
      <c r="D150" s="218" t="s">
        <v>133</v>
      </c>
      <c r="E150" s="219" t="s">
        <v>595</v>
      </c>
      <c r="F150" s="220" t="s">
        <v>596</v>
      </c>
      <c r="G150" s="221" t="s">
        <v>154</v>
      </c>
      <c r="H150" s="222">
        <v>9.5700000000000003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43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137</v>
      </c>
      <c r="AT150" s="230" t="s">
        <v>133</v>
      </c>
      <c r="AU150" s="230" t="s">
        <v>88</v>
      </c>
      <c r="AY150" s="16" t="s">
        <v>131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86</v>
      </c>
      <c r="BK150" s="231">
        <f>ROUND(I150*H150,2)</f>
        <v>0</v>
      </c>
      <c r="BL150" s="16" t="s">
        <v>137</v>
      </c>
      <c r="BM150" s="230" t="s">
        <v>847</v>
      </c>
    </row>
    <row r="151" s="2" customFormat="1" ht="37.8" customHeight="1">
      <c r="A151" s="37"/>
      <c r="B151" s="38"/>
      <c r="C151" s="218" t="s">
        <v>194</v>
      </c>
      <c r="D151" s="218" t="s">
        <v>133</v>
      </c>
      <c r="E151" s="219" t="s">
        <v>163</v>
      </c>
      <c r="F151" s="220" t="s">
        <v>848</v>
      </c>
      <c r="G151" s="221" t="s">
        <v>154</v>
      </c>
      <c r="H151" s="222">
        <v>14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43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137</v>
      </c>
      <c r="AT151" s="230" t="s">
        <v>133</v>
      </c>
      <c r="AU151" s="230" t="s">
        <v>88</v>
      </c>
      <c r="AY151" s="16" t="s">
        <v>131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86</v>
      </c>
      <c r="BK151" s="231">
        <f>ROUND(I151*H151,2)</f>
        <v>0</v>
      </c>
      <c r="BL151" s="16" t="s">
        <v>137</v>
      </c>
      <c r="BM151" s="230" t="s">
        <v>849</v>
      </c>
    </row>
    <row r="152" s="2" customFormat="1" ht="44.25" customHeight="1">
      <c r="A152" s="37"/>
      <c r="B152" s="38"/>
      <c r="C152" s="218" t="s">
        <v>8</v>
      </c>
      <c r="D152" s="218" t="s">
        <v>133</v>
      </c>
      <c r="E152" s="219" t="s">
        <v>167</v>
      </c>
      <c r="F152" s="220" t="s">
        <v>850</v>
      </c>
      <c r="G152" s="221" t="s">
        <v>154</v>
      </c>
      <c r="H152" s="222">
        <v>59.414999999999999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137</v>
      </c>
      <c r="AT152" s="230" t="s">
        <v>133</v>
      </c>
      <c r="AU152" s="230" t="s">
        <v>88</v>
      </c>
      <c r="AY152" s="16" t="s">
        <v>131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86</v>
      </c>
      <c r="BK152" s="231">
        <f>ROUND(I152*H152,2)</f>
        <v>0</v>
      </c>
      <c r="BL152" s="16" t="s">
        <v>137</v>
      </c>
      <c r="BM152" s="230" t="s">
        <v>851</v>
      </c>
    </row>
    <row r="153" s="13" customFormat="1">
      <c r="A153" s="13"/>
      <c r="B153" s="232"/>
      <c r="C153" s="233"/>
      <c r="D153" s="234" t="s">
        <v>142</v>
      </c>
      <c r="E153" s="235" t="s">
        <v>1</v>
      </c>
      <c r="F153" s="236" t="s">
        <v>852</v>
      </c>
      <c r="G153" s="233"/>
      <c r="H153" s="237">
        <v>59.414999999999999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142</v>
      </c>
      <c r="AU153" s="243" t="s">
        <v>88</v>
      </c>
      <c r="AV153" s="13" t="s">
        <v>88</v>
      </c>
      <c r="AW153" s="13" t="s">
        <v>32</v>
      </c>
      <c r="AX153" s="13" t="s">
        <v>86</v>
      </c>
      <c r="AY153" s="243" t="s">
        <v>131</v>
      </c>
    </row>
    <row r="154" s="2" customFormat="1" ht="33" customHeight="1">
      <c r="A154" s="37"/>
      <c r="B154" s="38"/>
      <c r="C154" s="218" t="s">
        <v>203</v>
      </c>
      <c r="D154" s="218" t="s">
        <v>133</v>
      </c>
      <c r="E154" s="219" t="s">
        <v>172</v>
      </c>
      <c r="F154" s="220" t="s">
        <v>173</v>
      </c>
      <c r="G154" s="221" t="s">
        <v>154</v>
      </c>
      <c r="H154" s="222">
        <v>82.984999999999999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137</v>
      </c>
      <c r="AT154" s="230" t="s">
        <v>133</v>
      </c>
      <c r="AU154" s="230" t="s">
        <v>88</v>
      </c>
      <c r="AY154" s="16" t="s">
        <v>131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86</v>
      </c>
      <c r="BK154" s="231">
        <f>ROUND(I154*H154,2)</f>
        <v>0</v>
      </c>
      <c r="BL154" s="16" t="s">
        <v>137</v>
      </c>
      <c r="BM154" s="230" t="s">
        <v>853</v>
      </c>
    </row>
    <row r="155" s="13" customFormat="1">
      <c r="A155" s="13"/>
      <c r="B155" s="232"/>
      <c r="C155" s="233"/>
      <c r="D155" s="234" t="s">
        <v>142</v>
      </c>
      <c r="E155" s="235" t="s">
        <v>1</v>
      </c>
      <c r="F155" s="236" t="s">
        <v>854</v>
      </c>
      <c r="G155" s="233"/>
      <c r="H155" s="237">
        <v>82.984999999999999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142</v>
      </c>
      <c r="AU155" s="243" t="s">
        <v>88</v>
      </c>
      <c r="AV155" s="13" t="s">
        <v>88</v>
      </c>
      <c r="AW155" s="13" t="s">
        <v>32</v>
      </c>
      <c r="AX155" s="13" t="s">
        <v>86</v>
      </c>
      <c r="AY155" s="243" t="s">
        <v>131</v>
      </c>
    </row>
    <row r="156" s="2" customFormat="1" ht="37.8" customHeight="1">
      <c r="A156" s="37"/>
      <c r="B156" s="38"/>
      <c r="C156" s="218" t="s">
        <v>208</v>
      </c>
      <c r="D156" s="218" t="s">
        <v>133</v>
      </c>
      <c r="E156" s="219" t="s">
        <v>181</v>
      </c>
      <c r="F156" s="220" t="s">
        <v>182</v>
      </c>
      <c r="G156" s="221" t="s">
        <v>154</v>
      </c>
      <c r="H156" s="222">
        <v>1244.7750000000001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43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137</v>
      </c>
      <c r="AT156" s="230" t="s">
        <v>133</v>
      </c>
      <c r="AU156" s="230" t="s">
        <v>88</v>
      </c>
      <c r="AY156" s="16" t="s">
        <v>131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86</v>
      </c>
      <c r="BK156" s="231">
        <f>ROUND(I156*H156,2)</f>
        <v>0</v>
      </c>
      <c r="BL156" s="16" t="s">
        <v>137</v>
      </c>
      <c r="BM156" s="230" t="s">
        <v>855</v>
      </c>
    </row>
    <row r="157" s="13" customFormat="1">
      <c r="A157" s="13"/>
      <c r="B157" s="232"/>
      <c r="C157" s="233"/>
      <c r="D157" s="234" t="s">
        <v>142</v>
      </c>
      <c r="E157" s="235" t="s">
        <v>1</v>
      </c>
      <c r="F157" s="236" t="s">
        <v>856</v>
      </c>
      <c r="G157" s="233"/>
      <c r="H157" s="237">
        <v>1244.7750000000001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142</v>
      </c>
      <c r="AU157" s="243" t="s">
        <v>88</v>
      </c>
      <c r="AV157" s="13" t="s">
        <v>88</v>
      </c>
      <c r="AW157" s="13" t="s">
        <v>32</v>
      </c>
      <c r="AX157" s="13" t="s">
        <v>86</v>
      </c>
      <c r="AY157" s="243" t="s">
        <v>131</v>
      </c>
    </row>
    <row r="158" s="2" customFormat="1" ht="24.15" customHeight="1">
      <c r="A158" s="37"/>
      <c r="B158" s="38"/>
      <c r="C158" s="218" t="s">
        <v>212</v>
      </c>
      <c r="D158" s="218" t="s">
        <v>133</v>
      </c>
      <c r="E158" s="219" t="s">
        <v>191</v>
      </c>
      <c r="F158" s="220" t="s">
        <v>192</v>
      </c>
      <c r="G158" s="221" t="s">
        <v>154</v>
      </c>
      <c r="H158" s="222">
        <v>82.984999999999999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43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137</v>
      </c>
      <c r="AT158" s="230" t="s">
        <v>133</v>
      </c>
      <c r="AU158" s="230" t="s">
        <v>88</v>
      </c>
      <c r="AY158" s="16" t="s">
        <v>131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137</v>
      </c>
      <c r="BM158" s="230" t="s">
        <v>857</v>
      </c>
    </row>
    <row r="159" s="2" customFormat="1" ht="24.15" customHeight="1">
      <c r="A159" s="37"/>
      <c r="B159" s="38"/>
      <c r="C159" s="218" t="s">
        <v>216</v>
      </c>
      <c r="D159" s="218" t="s">
        <v>133</v>
      </c>
      <c r="E159" s="219" t="s">
        <v>858</v>
      </c>
      <c r="F159" s="220" t="s">
        <v>859</v>
      </c>
      <c r="G159" s="221" t="s">
        <v>200</v>
      </c>
      <c r="H159" s="222">
        <v>149.37299999999999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43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137</v>
      </c>
      <c r="AT159" s="230" t="s">
        <v>133</v>
      </c>
      <c r="AU159" s="230" t="s">
        <v>88</v>
      </c>
      <c r="AY159" s="16" t="s">
        <v>131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86</v>
      </c>
      <c r="BK159" s="231">
        <f>ROUND(I159*H159,2)</f>
        <v>0</v>
      </c>
      <c r="BL159" s="16" t="s">
        <v>137</v>
      </c>
      <c r="BM159" s="230" t="s">
        <v>860</v>
      </c>
    </row>
    <row r="160" s="13" customFormat="1">
      <c r="A160" s="13"/>
      <c r="B160" s="232"/>
      <c r="C160" s="233"/>
      <c r="D160" s="234" t="s">
        <v>142</v>
      </c>
      <c r="E160" s="235" t="s">
        <v>1</v>
      </c>
      <c r="F160" s="236" t="s">
        <v>861</v>
      </c>
      <c r="G160" s="233"/>
      <c r="H160" s="237">
        <v>149.37299999999999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142</v>
      </c>
      <c r="AU160" s="243" t="s">
        <v>88</v>
      </c>
      <c r="AV160" s="13" t="s">
        <v>88</v>
      </c>
      <c r="AW160" s="13" t="s">
        <v>32</v>
      </c>
      <c r="AX160" s="13" t="s">
        <v>86</v>
      </c>
      <c r="AY160" s="243" t="s">
        <v>131</v>
      </c>
    </row>
    <row r="161" s="2" customFormat="1" ht="16.5" customHeight="1">
      <c r="A161" s="37"/>
      <c r="B161" s="38"/>
      <c r="C161" s="218" t="s">
        <v>221</v>
      </c>
      <c r="D161" s="218" t="s">
        <v>133</v>
      </c>
      <c r="E161" s="219" t="s">
        <v>209</v>
      </c>
      <c r="F161" s="220" t="s">
        <v>210</v>
      </c>
      <c r="G161" s="221" t="s">
        <v>154</v>
      </c>
      <c r="H161" s="222">
        <v>82.984999999999999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43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137</v>
      </c>
      <c r="AT161" s="230" t="s">
        <v>133</v>
      </c>
      <c r="AU161" s="230" t="s">
        <v>88</v>
      </c>
      <c r="AY161" s="16" t="s">
        <v>131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86</v>
      </c>
      <c r="BK161" s="231">
        <f>ROUND(I161*H161,2)</f>
        <v>0</v>
      </c>
      <c r="BL161" s="16" t="s">
        <v>137</v>
      </c>
      <c r="BM161" s="230" t="s">
        <v>862</v>
      </c>
    </row>
    <row r="162" s="2" customFormat="1" ht="24.15" customHeight="1">
      <c r="A162" s="37"/>
      <c r="B162" s="38"/>
      <c r="C162" s="218" t="s">
        <v>7</v>
      </c>
      <c r="D162" s="218" t="s">
        <v>133</v>
      </c>
      <c r="E162" s="219" t="s">
        <v>217</v>
      </c>
      <c r="F162" s="220" t="s">
        <v>863</v>
      </c>
      <c r="G162" s="221" t="s">
        <v>154</v>
      </c>
      <c r="H162" s="222">
        <v>21.329999999999998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43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137</v>
      </c>
      <c r="AT162" s="230" t="s">
        <v>133</v>
      </c>
      <c r="AU162" s="230" t="s">
        <v>88</v>
      </c>
      <c r="AY162" s="16" t="s">
        <v>131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137</v>
      </c>
      <c r="BM162" s="230" t="s">
        <v>864</v>
      </c>
    </row>
    <row r="163" s="13" customFormat="1">
      <c r="A163" s="13"/>
      <c r="B163" s="232"/>
      <c r="C163" s="233"/>
      <c r="D163" s="234" t="s">
        <v>142</v>
      </c>
      <c r="E163" s="235" t="s">
        <v>1</v>
      </c>
      <c r="F163" s="236" t="s">
        <v>865</v>
      </c>
      <c r="G163" s="233"/>
      <c r="H163" s="237">
        <v>21.329999999999998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142</v>
      </c>
      <c r="AU163" s="243" t="s">
        <v>88</v>
      </c>
      <c r="AV163" s="13" t="s">
        <v>88</v>
      </c>
      <c r="AW163" s="13" t="s">
        <v>32</v>
      </c>
      <c r="AX163" s="13" t="s">
        <v>86</v>
      </c>
      <c r="AY163" s="243" t="s">
        <v>131</v>
      </c>
    </row>
    <row r="164" s="2" customFormat="1" ht="16.5" customHeight="1">
      <c r="A164" s="37"/>
      <c r="B164" s="38"/>
      <c r="C164" s="244" t="s">
        <v>231</v>
      </c>
      <c r="D164" s="244" t="s">
        <v>222</v>
      </c>
      <c r="E164" s="245" t="s">
        <v>223</v>
      </c>
      <c r="F164" s="246" t="s">
        <v>224</v>
      </c>
      <c r="G164" s="247" t="s">
        <v>200</v>
      </c>
      <c r="H164" s="248">
        <v>42.659999999999997</v>
      </c>
      <c r="I164" s="249"/>
      <c r="J164" s="250">
        <f>ROUND(I164*H164,2)</f>
        <v>0</v>
      </c>
      <c r="K164" s="251"/>
      <c r="L164" s="252"/>
      <c r="M164" s="253" t="s">
        <v>1</v>
      </c>
      <c r="N164" s="254" t="s">
        <v>43</v>
      </c>
      <c r="O164" s="90"/>
      <c r="P164" s="228">
        <f>O164*H164</f>
        <v>0</v>
      </c>
      <c r="Q164" s="228">
        <v>1</v>
      </c>
      <c r="R164" s="228">
        <f>Q164*H164</f>
        <v>42.659999999999997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166</v>
      </c>
      <c r="AT164" s="230" t="s">
        <v>222</v>
      </c>
      <c r="AU164" s="230" t="s">
        <v>88</v>
      </c>
      <c r="AY164" s="16" t="s">
        <v>131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86</v>
      </c>
      <c r="BK164" s="231">
        <f>ROUND(I164*H164,2)</f>
        <v>0</v>
      </c>
      <c r="BL164" s="16" t="s">
        <v>137</v>
      </c>
      <c r="BM164" s="230" t="s">
        <v>866</v>
      </c>
    </row>
    <row r="165" s="13" customFormat="1">
      <c r="A165" s="13"/>
      <c r="B165" s="232"/>
      <c r="C165" s="233"/>
      <c r="D165" s="234" t="s">
        <v>142</v>
      </c>
      <c r="E165" s="235" t="s">
        <v>1</v>
      </c>
      <c r="F165" s="236" t="s">
        <v>867</v>
      </c>
      <c r="G165" s="233"/>
      <c r="H165" s="237">
        <v>42.659999999999997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142</v>
      </c>
      <c r="AU165" s="243" t="s">
        <v>88</v>
      </c>
      <c r="AV165" s="13" t="s">
        <v>88</v>
      </c>
      <c r="AW165" s="13" t="s">
        <v>32</v>
      </c>
      <c r="AX165" s="13" t="s">
        <v>86</v>
      </c>
      <c r="AY165" s="243" t="s">
        <v>131</v>
      </c>
    </row>
    <row r="166" s="2" customFormat="1" ht="24.15" customHeight="1">
      <c r="A166" s="37"/>
      <c r="B166" s="38"/>
      <c r="C166" s="218" t="s">
        <v>236</v>
      </c>
      <c r="D166" s="218" t="s">
        <v>133</v>
      </c>
      <c r="E166" s="219" t="s">
        <v>227</v>
      </c>
      <c r="F166" s="220" t="s">
        <v>228</v>
      </c>
      <c r="G166" s="221" t="s">
        <v>154</v>
      </c>
      <c r="H166" s="222">
        <v>8.3829999999999991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43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137</v>
      </c>
      <c r="AT166" s="230" t="s">
        <v>133</v>
      </c>
      <c r="AU166" s="230" t="s">
        <v>88</v>
      </c>
      <c r="AY166" s="16" t="s">
        <v>131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86</v>
      </c>
      <c r="BK166" s="231">
        <f>ROUND(I166*H166,2)</f>
        <v>0</v>
      </c>
      <c r="BL166" s="16" t="s">
        <v>137</v>
      </c>
      <c r="BM166" s="230" t="s">
        <v>868</v>
      </c>
    </row>
    <row r="167" s="13" customFormat="1">
      <c r="A167" s="13"/>
      <c r="B167" s="232"/>
      <c r="C167" s="233"/>
      <c r="D167" s="234" t="s">
        <v>142</v>
      </c>
      <c r="E167" s="235" t="s">
        <v>1</v>
      </c>
      <c r="F167" s="236" t="s">
        <v>869</v>
      </c>
      <c r="G167" s="233"/>
      <c r="H167" s="237">
        <v>8.3829999999999991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142</v>
      </c>
      <c r="AU167" s="243" t="s">
        <v>88</v>
      </c>
      <c r="AV167" s="13" t="s">
        <v>88</v>
      </c>
      <c r="AW167" s="13" t="s">
        <v>32</v>
      </c>
      <c r="AX167" s="13" t="s">
        <v>86</v>
      </c>
      <c r="AY167" s="243" t="s">
        <v>131</v>
      </c>
    </row>
    <row r="168" s="2" customFormat="1" ht="16.5" customHeight="1">
      <c r="A168" s="37"/>
      <c r="B168" s="38"/>
      <c r="C168" s="244" t="s">
        <v>242</v>
      </c>
      <c r="D168" s="244" t="s">
        <v>222</v>
      </c>
      <c r="E168" s="245" t="s">
        <v>232</v>
      </c>
      <c r="F168" s="246" t="s">
        <v>233</v>
      </c>
      <c r="G168" s="247" t="s">
        <v>200</v>
      </c>
      <c r="H168" s="248">
        <v>16.765999999999998</v>
      </c>
      <c r="I168" s="249"/>
      <c r="J168" s="250">
        <f>ROUND(I168*H168,2)</f>
        <v>0</v>
      </c>
      <c r="K168" s="251"/>
      <c r="L168" s="252"/>
      <c r="M168" s="253" t="s">
        <v>1</v>
      </c>
      <c r="N168" s="254" t="s">
        <v>43</v>
      </c>
      <c r="O168" s="90"/>
      <c r="P168" s="228">
        <f>O168*H168</f>
        <v>0</v>
      </c>
      <c r="Q168" s="228">
        <v>1</v>
      </c>
      <c r="R168" s="228">
        <f>Q168*H168</f>
        <v>16.765999999999998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166</v>
      </c>
      <c r="AT168" s="230" t="s">
        <v>222</v>
      </c>
      <c r="AU168" s="230" t="s">
        <v>88</v>
      </c>
      <c r="AY168" s="16" t="s">
        <v>131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86</v>
      </c>
      <c r="BK168" s="231">
        <f>ROUND(I168*H168,2)</f>
        <v>0</v>
      </c>
      <c r="BL168" s="16" t="s">
        <v>137</v>
      </c>
      <c r="BM168" s="230" t="s">
        <v>870</v>
      </c>
    </row>
    <row r="169" s="13" customFormat="1">
      <c r="A169" s="13"/>
      <c r="B169" s="232"/>
      <c r="C169" s="233"/>
      <c r="D169" s="234" t="s">
        <v>142</v>
      </c>
      <c r="E169" s="235" t="s">
        <v>1</v>
      </c>
      <c r="F169" s="236" t="s">
        <v>871</v>
      </c>
      <c r="G169" s="233"/>
      <c r="H169" s="237">
        <v>16.765999999999998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142</v>
      </c>
      <c r="AU169" s="243" t="s">
        <v>88</v>
      </c>
      <c r="AV169" s="13" t="s">
        <v>88</v>
      </c>
      <c r="AW169" s="13" t="s">
        <v>32</v>
      </c>
      <c r="AX169" s="13" t="s">
        <v>86</v>
      </c>
      <c r="AY169" s="243" t="s">
        <v>131</v>
      </c>
    </row>
    <row r="170" s="2" customFormat="1" ht="24.15" customHeight="1">
      <c r="A170" s="37"/>
      <c r="B170" s="38"/>
      <c r="C170" s="218" t="s">
        <v>246</v>
      </c>
      <c r="D170" s="218" t="s">
        <v>133</v>
      </c>
      <c r="E170" s="219" t="s">
        <v>872</v>
      </c>
      <c r="F170" s="220" t="s">
        <v>238</v>
      </c>
      <c r="G170" s="221" t="s">
        <v>136</v>
      </c>
      <c r="H170" s="222">
        <v>96.799999999999997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43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137</v>
      </c>
      <c r="AT170" s="230" t="s">
        <v>133</v>
      </c>
      <c r="AU170" s="230" t="s">
        <v>88</v>
      </c>
      <c r="AY170" s="16" t="s">
        <v>131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86</v>
      </c>
      <c r="BK170" s="231">
        <f>ROUND(I170*H170,2)</f>
        <v>0</v>
      </c>
      <c r="BL170" s="16" t="s">
        <v>137</v>
      </c>
      <c r="BM170" s="230" t="s">
        <v>873</v>
      </c>
    </row>
    <row r="171" s="12" customFormat="1" ht="22.8" customHeight="1">
      <c r="A171" s="12"/>
      <c r="B171" s="202"/>
      <c r="C171" s="203"/>
      <c r="D171" s="204" t="s">
        <v>77</v>
      </c>
      <c r="E171" s="216" t="s">
        <v>88</v>
      </c>
      <c r="F171" s="216" t="s">
        <v>241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SUM(P172:P177)</f>
        <v>0</v>
      </c>
      <c r="Q171" s="210"/>
      <c r="R171" s="211">
        <f>SUM(R172:R177)</f>
        <v>48.302061700000003</v>
      </c>
      <c r="S171" s="210"/>
      <c r="T171" s="212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86</v>
      </c>
      <c r="AT171" s="214" t="s">
        <v>77</v>
      </c>
      <c r="AU171" s="214" t="s">
        <v>86</v>
      </c>
      <c r="AY171" s="213" t="s">
        <v>131</v>
      </c>
      <c r="BK171" s="215">
        <f>SUM(BK172:BK177)</f>
        <v>0</v>
      </c>
    </row>
    <row r="172" s="2" customFormat="1" ht="24.15" customHeight="1">
      <c r="A172" s="37"/>
      <c r="B172" s="38"/>
      <c r="C172" s="218" t="s">
        <v>252</v>
      </c>
      <c r="D172" s="218" t="s">
        <v>133</v>
      </c>
      <c r="E172" s="219" t="s">
        <v>243</v>
      </c>
      <c r="F172" s="220" t="s">
        <v>244</v>
      </c>
      <c r="G172" s="221" t="s">
        <v>154</v>
      </c>
      <c r="H172" s="222">
        <v>0.56299999999999994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2.1600000000000001</v>
      </c>
      <c r="R172" s="228">
        <f>Q172*H172</f>
        <v>1.2160800000000001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137</v>
      </c>
      <c r="AT172" s="230" t="s">
        <v>133</v>
      </c>
      <c r="AU172" s="230" t="s">
        <v>88</v>
      </c>
      <c r="AY172" s="16" t="s">
        <v>131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86</v>
      </c>
      <c r="BK172" s="231">
        <f>ROUND(I172*H172,2)</f>
        <v>0</v>
      </c>
      <c r="BL172" s="16" t="s">
        <v>137</v>
      </c>
      <c r="BM172" s="230" t="s">
        <v>874</v>
      </c>
    </row>
    <row r="173" s="2" customFormat="1" ht="24.15" customHeight="1">
      <c r="A173" s="37"/>
      <c r="B173" s="38"/>
      <c r="C173" s="218" t="s">
        <v>256</v>
      </c>
      <c r="D173" s="218" t="s">
        <v>133</v>
      </c>
      <c r="E173" s="219" t="s">
        <v>875</v>
      </c>
      <c r="F173" s="220" t="s">
        <v>876</v>
      </c>
      <c r="G173" s="221" t="s">
        <v>154</v>
      </c>
      <c r="H173" s="222">
        <v>3.7000000000000002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43</v>
      </c>
      <c r="O173" s="90"/>
      <c r="P173" s="228">
        <f>O173*H173</f>
        <v>0</v>
      </c>
      <c r="Q173" s="228">
        <v>2.3010199999999998</v>
      </c>
      <c r="R173" s="228">
        <f>Q173*H173</f>
        <v>8.5137739999999997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137</v>
      </c>
      <c r="AT173" s="230" t="s">
        <v>133</v>
      </c>
      <c r="AU173" s="230" t="s">
        <v>88</v>
      </c>
      <c r="AY173" s="16" t="s">
        <v>131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86</v>
      </c>
      <c r="BK173" s="231">
        <f>ROUND(I173*H173,2)</f>
        <v>0</v>
      </c>
      <c r="BL173" s="16" t="s">
        <v>137</v>
      </c>
      <c r="BM173" s="230" t="s">
        <v>877</v>
      </c>
    </row>
    <row r="174" s="2" customFormat="1" ht="24.15" customHeight="1">
      <c r="A174" s="37"/>
      <c r="B174" s="38"/>
      <c r="C174" s="218" t="s">
        <v>262</v>
      </c>
      <c r="D174" s="218" t="s">
        <v>133</v>
      </c>
      <c r="E174" s="219" t="s">
        <v>247</v>
      </c>
      <c r="F174" s="220" t="s">
        <v>878</v>
      </c>
      <c r="G174" s="221" t="s">
        <v>154</v>
      </c>
      <c r="H174" s="222">
        <v>0.56299999999999994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43</v>
      </c>
      <c r="O174" s="90"/>
      <c r="P174" s="228">
        <f>O174*H174</f>
        <v>0</v>
      </c>
      <c r="Q174" s="228">
        <v>2.3010199999999998</v>
      </c>
      <c r="R174" s="228">
        <f>Q174*H174</f>
        <v>1.2954742599999998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137</v>
      </c>
      <c r="AT174" s="230" t="s">
        <v>133</v>
      </c>
      <c r="AU174" s="230" t="s">
        <v>88</v>
      </c>
      <c r="AY174" s="16" t="s">
        <v>131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86</v>
      </c>
      <c r="BK174" s="231">
        <f>ROUND(I174*H174,2)</f>
        <v>0</v>
      </c>
      <c r="BL174" s="16" t="s">
        <v>137</v>
      </c>
      <c r="BM174" s="230" t="s">
        <v>879</v>
      </c>
    </row>
    <row r="175" s="13" customFormat="1">
      <c r="A175" s="13"/>
      <c r="B175" s="232"/>
      <c r="C175" s="233"/>
      <c r="D175" s="234" t="s">
        <v>142</v>
      </c>
      <c r="E175" s="235" t="s">
        <v>1</v>
      </c>
      <c r="F175" s="236" t="s">
        <v>880</v>
      </c>
      <c r="G175" s="233"/>
      <c r="H175" s="237">
        <v>0.56299999999999994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142</v>
      </c>
      <c r="AU175" s="243" t="s">
        <v>88</v>
      </c>
      <c r="AV175" s="13" t="s">
        <v>88</v>
      </c>
      <c r="AW175" s="13" t="s">
        <v>32</v>
      </c>
      <c r="AX175" s="13" t="s">
        <v>86</v>
      </c>
      <c r="AY175" s="243" t="s">
        <v>131</v>
      </c>
    </row>
    <row r="176" s="2" customFormat="1" ht="24.15" customHeight="1">
      <c r="A176" s="37"/>
      <c r="B176" s="38"/>
      <c r="C176" s="218" t="s">
        <v>266</v>
      </c>
      <c r="D176" s="218" t="s">
        <v>133</v>
      </c>
      <c r="E176" s="219" t="s">
        <v>881</v>
      </c>
      <c r="F176" s="220" t="s">
        <v>882</v>
      </c>
      <c r="G176" s="221" t="s">
        <v>154</v>
      </c>
      <c r="H176" s="222">
        <v>14.779999999999999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43</v>
      </c>
      <c r="O176" s="90"/>
      <c r="P176" s="228">
        <f>O176*H176</f>
        <v>0</v>
      </c>
      <c r="Q176" s="228">
        <v>2.5018699999999998</v>
      </c>
      <c r="R176" s="228">
        <f>Q176*H176</f>
        <v>36.977638599999999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137</v>
      </c>
      <c r="AT176" s="230" t="s">
        <v>133</v>
      </c>
      <c r="AU176" s="230" t="s">
        <v>88</v>
      </c>
      <c r="AY176" s="16" t="s">
        <v>131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86</v>
      </c>
      <c r="BK176" s="231">
        <f>ROUND(I176*H176,2)</f>
        <v>0</v>
      </c>
      <c r="BL176" s="16" t="s">
        <v>137</v>
      </c>
      <c r="BM176" s="230" t="s">
        <v>883</v>
      </c>
    </row>
    <row r="177" s="2" customFormat="1" ht="21.75" customHeight="1">
      <c r="A177" s="37"/>
      <c r="B177" s="38"/>
      <c r="C177" s="218" t="s">
        <v>272</v>
      </c>
      <c r="D177" s="218" t="s">
        <v>133</v>
      </c>
      <c r="E177" s="219" t="s">
        <v>884</v>
      </c>
      <c r="F177" s="220" t="s">
        <v>885</v>
      </c>
      <c r="G177" s="221" t="s">
        <v>200</v>
      </c>
      <c r="H177" s="222">
        <v>0.28199999999999997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43</v>
      </c>
      <c r="O177" s="90"/>
      <c r="P177" s="228">
        <f>O177*H177</f>
        <v>0</v>
      </c>
      <c r="Q177" s="228">
        <v>1.0606199999999999</v>
      </c>
      <c r="R177" s="228">
        <f>Q177*H177</f>
        <v>0.29909483999999992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137</v>
      </c>
      <c r="AT177" s="230" t="s">
        <v>133</v>
      </c>
      <c r="AU177" s="230" t="s">
        <v>88</v>
      </c>
      <c r="AY177" s="16" t="s">
        <v>131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86</v>
      </c>
      <c r="BK177" s="231">
        <f>ROUND(I177*H177,2)</f>
        <v>0</v>
      </c>
      <c r="BL177" s="16" t="s">
        <v>137</v>
      </c>
      <c r="BM177" s="230" t="s">
        <v>886</v>
      </c>
    </row>
    <row r="178" s="12" customFormat="1" ht="22.8" customHeight="1">
      <c r="A178" s="12"/>
      <c r="B178" s="202"/>
      <c r="C178" s="203"/>
      <c r="D178" s="204" t="s">
        <v>77</v>
      </c>
      <c r="E178" s="216" t="s">
        <v>144</v>
      </c>
      <c r="F178" s="216" t="s">
        <v>887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SUM(P179:P190)</f>
        <v>0</v>
      </c>
      <c r="Q178" s="210"/>
      <c r="R178" s="211">
        <f>SUM(R179:R190)</f>
        <v>54.117491919999992</v>
      </c>
      <c r="S178" s="210"/>
      <c r="T178" s="212">
        <f>SUM(T179:T190)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86</v>
      </c>
      <c r="AT178" s="214" t="s">
        <v>77</v>
      </c>
      <c r="AU178" s="214" t="s">
        <v>86</v>
      </c>
      <c r="AY178" s="213" t="s">
        <v>131</v>
      </c>
      <c r="BK178" s="215">
        <f>SUM(BK179:BK190)</f>
        <v>0</v>
      </c>
    </row>
    <row r="179" s="2" customFormat="1" ht="33" customHeight="1">
      <c r="A179" s="37"/>
      <c r="B179" s="38"/>
      <c r="C179" s="218" t="s">
        <v>276</v>
      </c>
      <c r="D179" s="218" t="s">
        <v>133</v>
      </c>
      <c r="E179" s="219" t="s">
        <v>888</v>
      </c>
      <c r="F179" s="220" t="s">
        <v>889</v>
      </c>
      <c r="G179" s="221" t="s">
        <v>136</v>
      </c>
      <c r="H179" s="222">
        <v>28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43</v>
      </c>
      <c r="O179" s="90"/>
      <c r="P179" s="228">
        <f>O179*H179</f>
        <v>0</v>
      </c>
      <c r="Q179" s="228">
        <v>1.2381500000000001</v>
      </c>
      <c r="R179" s="228">
        <f>Q179*H179</f>
        <v>34.668199999999999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137</v>
      </c>
      <c r="AT179" s="230" t="s">
        <v>133</v>
      </c>
      <c r="AU179" s="230" t="s">
        <v>88</v>
      </c>
      <c r="AY179" s="16" t="s">
        <v>131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86</v>
      </c>
      <c r="BK179" s="231">
        <f>ROUND(I179*H179,2)</f>
        <v>0</v>
      </c>
      <c r="BL179" s="16" t="s">
        <v>137</v>
      </c>
      <c r="BM179" s="230" t="s">
        <v>890</v>
      </c>
    </row>
    <row r="180" s="13" customFormat="1">
      <c r="A180" s="13"/>
      <c r="B180" s="232"/>
      <c r="C180" s="233"/>
      <c r="D180" s="234" t="s">
        <v>142</v>
      </c>
      <c r="E180" s="235" t="s">
        <v>1</v>
      </c>
      <c r="F180" s="236" t="s">
        <v>891</v>
      </c>
      <c r="G180" s="233"/>
      <c r="H180" s="237">
        <v>28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142</v>
      </c>
      <c r="AU180" s="243" t="s">
        <v>88</v>
      </c>
      <c r="AV180" s="13" t="s">
        <v>88</v>
      </c>
      <c r="AW180" s="13" t="s">
        <v>32</v>
      </c>
      <c r="AX180" s="13" t="s">
        <v>86</v>
      </c>
      <c r="AY180" s="243" t="s">
        <v>131</v>
      </c>
    </row>
    <row r="181" s="2" customFormat="1" ht="16.5" customHeight="1">
      <c r="A181" s="37"/>
      <c r="B181" s="38"/>
      <c r="C181" s="218" t="s">
        <v>280</v>
      </c>
      <c r="D181" s="218" t="s">
        <v>133</v>
      </c>
      <c r="E181" s="219" t="s">
        <v>892</v>
      </c>
      <c r="F181" s="220" t="s">
        <v>893</v>
      </c>
      <c r="G181" s="221" t="s">
        <v>154</v>
      </c>
      <c r="H181" s="222">
        <v>0.92000000000000004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43</v>
      </c>
      <c r="O181" s="90"/>
      <c r="P181" s="228">
        <f>O181*H181</f>
        <v>0</v>
      </c>
      <c r="Q181" s="228">
        <v>2.5018699999999998</v>
      </c>
      <c r="R181" s="228">
        <f>Q181*H181</f>
        <v>2.3017203999999998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137</v>
      </c>
      <c r="AT181" s="230" t="s">
        <v>133</v>
      </c>
      <c r="AU181" s="230" t="s">
        <v>88</v>
      </c>
      <c r="AY181" s="16" t="s">
        <v>131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86</v>
      </c>
      <c r="BK181" s="231">
        <f>ROUND(I181*H181,2)</f>
        <v>0</v>
      </c>
      <c r="BL181" s="16" t="s">
        <v>137</v>
      </c>
      <c r="BM181" s="230" t="s">
        <v>894</v>
      </c>
    </row>
    <row r="182" s="2" customFormat="1" ht="16.5" customHeight="1">
      <c r="A182" s="37"/>
      <c r="B182" s="38"/>
      <c r="C182" s="218" t="s">
        <v>284</v>
      </c>
      <c r="D182" s="218" t="s">
        <v>133</v>
      </c>
      <c r="E182" s="219" t="s">
        <v>895</v>
      </c>
      <c r="F182" s="220" t="s">
        <v>896</v>
      </c>
      <c r="G182" s="221" t="s">
        <v>200</v>
      </c>
      <c r="H182" s="222">
        <v>0.26100000000000001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43</v>
      </c>
      <c r="O182" s="90"/>
      <c r="P182" s="228">
        <f>O182*H182</f>
        <v>0</v>
      </c>
      <c r="Q182" s="228">
        <v>1.04922</v>
      </c>
      <c r="R182" s="228">
        <f>Q182*H182</f>
        <v>0.27384642000000003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137</v>
      </c>
      <c r="AT182" s="230" t="s">
        <v>133</v>
      </c>
      <c r="AU182" s="230" t="s">
        <v>88</v>
      </c>
      <c r="AY182" s="16" t="s">
        <v>131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86</v>
      </c>
      <c r="BK182" s="231">
        <f>ROUND(I182*H182,2)</f>
        <v>0</v>
      </c>
      <c r="BL182" s="16" t="s">
        <v>137</v>
      </c>
      <c r="BM182" s="230" t="s">
        <v>897</v>
      </c>
    </row>
    <row r="183" s="2" customFormat="1" ht="24.15" customHeight="1">
      <c r="A183" s="37"/>
      <c r="B183" s="38"/>
      <c r="C183" s="218" t="s">
        <v>287</v>
      </c>
      <c r="D183" s="218" t="s">
        <v>133</v>
      </c>
      <c r="E183" s="219" t="s">
        <v>898</v>
      </c>
      <c r="F183" s="220" t="s">
        <v>899</v>
      </c>
      <c r="G183" s="221" t="s">
        <v>365</v>
      </c>
      <c r="H183" s="222">
        <v>38.280000000000001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43</v>
      </c>
      <c r="O183" s="90"/>
      <c r="P183" s="228">
        <f>O183*H183</f>
        <v>0</v>
      </c>
      <c r="Q183" s="228">
        <v>0.12064</v>
      </c>
      <c r="R183" s="228">
        <f>Q183*H183</f>
        <v>4.6180991999999996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137</v>
      </c>
      <c r="AT183" s="230" t="s">
        <v>133</v>
      </c>
      <c r="AU183" s="230" t="s">
        <v>88</v>
      </c>
      <c r="AY183" s="16" t="s">
        <v>131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86</v>
      </c>
      <c r="BK183" s="231">
        <f>ROUND(I183*H183,2)</f>
        <v>0</v>
      </c>
      <c r="BL183" s="16" t="s">
        <v>137</v>
      </c>
      <c r="BM183" s="230" t="s">
        <v>900</v>
      </c>
    </row>
    <row r="184" s="13" customFormat="1">
      <c r="A184" s="13"/>
      <c r="B184" s="232"/>
      <c r="C184" s="233"/>
      <c r="D184" s="234" t="s">
        <v>142</v>
      </c>
      <c r="E184" s="235" t="s">
        <v>1</v>
      </c>
      <c r="F184" s="236" t="s">
        <v>901</v>
      </c>
      <c r="G184" s="233"/>
      <c r="H184" s="237">
        <v>38.280000000000001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142</v>
      </c>
      <c r="AU184" s="243" t="s">
        <v>88</v>
      </c>
      <c r="AV184" s="13" t="s">
        <v>88</v>
      </c>
      <c r="AW184" s="13" t="s">
        <v>32</v>
      </c>
      <c r="AX184" s="13" t="s">
        <v>86</v>
      </c>
      <c r="AY184" s="243" t="s">
        <v>131</v>
      </c>
    </row>
    <row r="185" s="2" customFormat="1" ht="24.15" customHeight="1">
      <c r="A185" s="37"/>
      <c r="B185" s="38"/>
      <c r="C185" s="244" t="s">
        <v>291</v>
      </c>
      <c r="D185" s="244" t="s">
        <v>222</v>
      </c>
      <c r="E185" s="245" t="s">
        <v>902</v>
      </c>
      <c r="F185" s="246" t="s">
        <v>903</v>
      </c>
      <c r="G185" s="247" t="s">
        <v>382</v>
      </c>
      <c r="H185" s="248">
        <v>365.39999999999998</v>
      </c>
      <c r="I185" s="249"/>
      <c r="J185" s="250">
        <f>ROUND(I185*H185,2)</f>
        <v>0</v>
      </c>
      <c r="K185" s="251"/>
      <c r="L185" s="252"/>
      <c r="M185" s="253" t="s">
        <v>1</v>
      </c>
      <c r="N185" s="254" t="s">
        <v>43</v>
      </c>
      <c r="O185" s="90"/>
      <c r="P185" s="228">
        <f>O185*H185</f>
        <v>0</v>
      </c>
      <c r="Q185" s="228">
        <v>0.010999999999999999</v>
      </c>
      <c r="R185" s="228">
        <f>Q185*H185</f>
        <v>4.0193999999999992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166</v>
      </c>
      <c r="AT185" s="230" t="s">
        <v>222</v>
      </c>
      <c r="AU185" s="230" t="s">
        <v>88</v>
      </c>
      <c r="AY185" s="16" t="s">
        <v>131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86</v>
      </c>
      <c r="BK185" s="231">
        <f>ROUND(I185*H185,2)</f>
        <v>0</v>
      </c>
      <c r="BL185" s="16" t="s">
        <v>137</v>
      </c>
      <c r="BM185" s="230" t="s">
        <v>904</v>
      </c>
    </row>
    <row r="186" s="13" customFormat="1">
      <c r="A186" s="13"/>
      <c r="B186" s="232"/>
      <c r="C186" s="233"/>
      <c r="D186" s="234" t="s">
        <v>142</v>
      </c>
      <c r="E186" s="235" t="s">
        <v>1</v>
      </c>
      <c r="F186" s="236" t="s">
        <v>905</v>
      </c>
      <c r="G186" s="233"/>
      <c r="H186" s="237">
        <v>365.39999999999998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142</v>
      </c>
      <c r="AU186" s="243" t="s">
        <v>88</v>
      </c>
      <c r="AV186" s="13" t="s">
        <v>88</v>
      </c>
      <c r="AW186" s="13" t="s">
        <v>32</v>
      </c>
      <c r="AX186" s="13" t="s">
        <v>86</v>
      </c>
      <c r="AY186" s="243" t="s">
        <v>131</v>
      </c>
    </row>
    <row r="187" s="2" customFormat="1" ht="24.15" customHeight="1">
      <c r="A187" s="37"/>
      <c r="B187" s="38"/>
      <c r="C187" s="218" t="s">
        <v>294</v>
      </c>
      <c r="D187" s="218" t="s">
        <v>133</v>
      </c>
      <c r="E187" s="219" t="s">
        <v>906</v>
      </c>
      <c r="F187" s="220" t="s">
        <v>907</v>
      </c>
      <c r="G187" s="221" t="s">
        <v>365</v>
      </c>
      <c r="H187" s="222">
        <v>23.170000000000002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43</v>
      </c>
      <c r="O187" s="90"/>
      <c r="P187" s="228">
        <f>O187*H187</f>
        <v>0</v>
      </c>
      <c r="Q187" s="228">
        <v>0.24127000000000001</v>
      </c>
      <c r="R187" s="228">
        <f>Q187*H187</f>
        <v>5.590225900000001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137</v>
      </c>
      <c r="AT187" s="230" t="s">
        <v>133</v>
      </c>
      <c r="AU187" s="230" t="s">
        <v>88</v>
      </c>
      <c r="AY187" s="16" t="s">
        <v>131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86</v>
      </c>
      <c r="BK187" s="231">
        <f>ROUND(I187*H187,2)</f>
        <v>0</v>
      </c>
      <c r="BL187" s="16" t="s">
        <v>137</v>
      </c>
      <c r="BM187" s="230" t="s">
        <v>908</v>
      </c>
    </row>
    <row r="188" s="13" customFormat="1">
      <c r="A188" s="13"/>
      <c r="B188" s="232"/>
      <c r="C188" s="233"/>
      <c r="D188" s="234" t="s">
        <v>142</v>
      </c>
      <c r="E188" s="235" t="s">
        <v>1</v>
      </c>
      <c r="F188" s="236" t="s">
        <v>909</v>
      </c>
      <c r="G188" s="233"/>
      <c r="H188" s="237">
        <v>23.170000000000002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142</v>
      </c>
      <c r="AU188" s="243" t="s">
        <v>88</v>
      </c>
      <c r="AV188" s="13" t="s">
        <v>88</v>
      </c>
      <c r="AW188" s="13" t="s">
        <v>32</v>
      </c>
      <c r="AX188" s="13" t="s">
        <v>86</v>
      </c>
      <c r="AY188" s="243" t="s">
        <v>131</v>
      </c>
    </row>
    <row r="189" s="2" customFormat="1" ht="24.15" customHeight="1">
      <c r="A189" s="37"/>
      <c r="B189" s="38"/>
      <c r="C189" s="244" t="s">
        <v>299</v>
      </c>
      <c r="D189" s="244" t="s">
        <v>222</v>
      </c>
      <c r="E189" s="245" t="s">
        <v>910</v>
      </c>
      <c r="F189" s="246" t="s">
        <v>911</v>
      </c>
      <c r="G189" s="247" t="s">
        <v>382</v>
      </c>
      <c r="H189" s="248">
        <v>220.5</v>
      </c>
      <c r="I189" s="249"/>
      <c r="J189" s="250">
        <f>ROUND(I189*H189,2)</f>
        <v>0</v>
      </c>
      <c r="K189" s="251"/>
      <c r="L189" s="252"/>
      <c r="M189" s="253" t="s">
        <v>1</v>
      </c>
      <c r="N189" s="254" t="s">
        <v>43</v>
      </c>
      <c r="O189" s="90"/>
      <c r="P189" s="228">
        <f>O189*H189</f>
        <v>0</v>
      </c>
      <c r="Q189" s="228">
        <v>0.012</v>
      </c>
      <c r="R189" s="228">
        <f>Q189*H189</f>
        <v>2.6459999999999999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166</v>
      </c>
      <c r="AT189" s="230" t="s">
        <v>222</v>
      </c>
      <c r="AU189" s="230" t="s">
        <v>88</v>
      </c>
      <c r="AY189" s="16" t="s">
        <v>131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86</v>
      </c>
      <c r="BK189" s="231">
        <f>ROUND(I189*H189,2)</f>
        <v>0</v>
      </c>
      <c r="BL189" s="16" t="s">
        <v>137</v>
      </c>
      <c r="BM189" s="230" t="s">
        <v>912</v>
      </c>
    </row>
    <row r="190" s="13" customFormat="1">
      <c r="A190" s="13"/>
      <c r="B190" s="232"/>
      <c r="C190" s="233"/>
      <c r="D190" s="234" t="s">
        <v>142</v>
      </c>
      <c r="E190" s="235" t="s">
        <v>1</v>
      </c>
      <c r="F190" s="236" t="s">
        <v>913</v>
      </c>
      <c r="G190" s="233"/>
      <c r="H190" s="237">
        <v>220.5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142</v>
      </c>
      <c r="AU190" s="243" t="s">
        <v>88</v>
      </c>
      <c r="AV190" s="13" t="s">
        <v>88</v>
      </c>
      <c r="AW190" s="13" t="s">
        <v>32</v>
      </c>
      <c r="AX190" s="13" t="s">
        <v>86</v>
      </c>
      <c r="AY190" s="243" t="s">
        <v>131</v>
      </c>
    </row>
    <row r="191" s="12" customFormat="1" ht="22.8" customHeight="1">
      <c r="A191" s="12"/>
      <c r="B191" s="202"/>
      <c r="C191" s="203"/>
      <c r="D191" s="204" t="s">
        <v>77</v>
      </c>
      <c r="E191" s="216" t="s">
        <v>137</v>
      </c>
      <c r="F191" s="216" t="s">
        <v>251</v>
      </c>
      <c r="G191" s="203"/>
      <c r="H191" s="203"/>
      <c r="I191" s="206"/>
      <c r="J191" s="217">
        <f>BK191</f>
        <v>0</v>
      </c>
      <c r="K191" s="203"/>
      <c r="L191" s="208"/>
      <c r="M191" s="209"/>
      <c r="N191" s="210"/>
      <c r="O191" s="210"/>
      <c r="P191" s="211">
        <f>SUM(P192:P196)</f>
        <v>0</v>
      </c>
      <c r="Q191" s="210"/>
      <c r="R191" s="211">
        <f>SUM(R192:R196)</f>
        <v>34.233193409999998</v>
      </c>
      <c r="S191" s="210"/>
      <c r="T191" s="212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86</v>
      </c>
      <c r="AT191" s="214" t="s">
        <v>77</v>
      </c>
      <c r="AU191" s="214" t="s">
        <v>86</v>
      </c>
      <c r="AY191" s="213" t="s">
        <v>131</v>
      </c>
      <c r="BK191" s="215">
        <f>SUM(BK192:BK196)</f>
        <v>0</v>
      </c>
    </row>
    <row r="192" s="2" customFormat="1" ht="24.15" customHeight="1">
      <c r="A192" s="37"/>
      <c r="B192" s="38"/>
      <c r="C192" s="218" t="s">
        <v>304</v>
      </c>
      <c r="D192" s="218" t="s">
        <v>133</v>
      </c>
      <c r="E192" s="219" t="s">
        <v>914</v>
      </c>
      <c r="F192" s="220" t="s">
        <v>915</v>
      </c>
      <c r="G192" s="221" t="s">
        <v>136</v>
      </c>
      <c r="H192" s="222">
        <v>65.530000000000001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43</v>
      </c>
      <c r="O192" s="90"/>
      <c r="P192" s="228">
        <f>O192*H192</f>
        <v>0</v>
      </c>
      <c r="Q192" s="228">
        <v>0.2004</v>
      </c>
      <c r="R192" s="228">
        <f>Q192*H192</f>
        <v>13.132211999999999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137</v>
      </c>
      <c r="AT192" s="230" t="s">
        <v>133</v>
      </c>
      <c r="AU192" s="230" t="s">
        <v>88</v>
      </c>
      <c r="AY192" s="16" t="s">
        <v>131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86</v>
      </c>
      <c r="BK192" s="231">
        <f>ROUND(I192*H192,2)</f>
        <v>0</v>
      </c>
      <c r="BL192" s="16" t="s">
        <v>137</v>
      </c>
      <c r="BM192" s="230" t="s">
        <v>916</v>
      </c>
    </row>
    <row r="193" s="13" customFormat="1">
      <c r="A193" s="13"/>
      <c r="B193" s="232"/>
      <c r="C193" s="233"/>
      <c r="D193" s="234" t="s">
        <v>142</v>
      </c>
      <c r="E193" s="235" t="s">
        <v>1</v>
      </c>
      <c r="F193" s="236" t="s">
        <v>917</v>
      </c>
      <c r="G193" s="233"/>
      <c r="H193" s="237">
        <v>65.530000000000001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142</v>
      </c>
      <c r="AU193" s="243" t="s">
        <v>88</v>
      </c>
      <c r="AV193" s="13" t="s">
        <v>88</v>
      </c>
      <c r="AW193" s="13" t="s">
        <v>32</v>
      </c>
      <c r="AX193" s="13" t="s">
        <v>86</v>
      </c>
      <c r="AY193" s="243" t="s">
        <v>131</v>
      </c>
    </row>
    <row r="194" s="2" customFormat="1" ht="16.5" customHeight="1">
      <c r="A194" s="37"/>
      <c r="B194" s="38"/>
      <c r="C194" s="218" t="s">
        <v>308</v>
      </c>
      <c r="D194" s="218" t="s">
        <v>133</v>
      </c>
      <c r="E194" s="219" t="s">
        <v>636</v>
      </c>
      <c r="F194" s="220" t="s">
        <v>637</v>
      </c>
      <c r="G194" s="221" t="s">
        <v>136</v>
      </c>
      <c r="H194" s="222">
        <v>88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43</v>
      </c>
      <c r="O194" s="90"/>
      <c r="P194" s="228">
        <f>O194*H194</f>
        <v>0</v>
      </c>
      <c r="Q194" s="228">
        <v>0.2004</v>
      </c>
      <c r="R194" s="228">
        <f>Q194*H194</f>
        <v>17.635200000000001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137</v>
      </c>
      <c r="AT194" s="230" t="s">
        <v>133</v>
      </c>
      <c r="AU194" s="230" t="s">
        <v>88</v>
      </c>
      <c r="AY194" s="16" t="s">
        <v>131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86</v>
      </c>
      <c r="BK194" s="231">
        <f>ROUND(I194*H194,2)</f>
        <v>0</v>
      </c>
      <c r="BL194" s="16" t="s">
        <v>137</v>
      </c>
      <c r="BM194" s="230" t="s">
        <v>918</v>
      </c>
    </row>
    <row r="195" s="2" customFormat="1" ht="24.15" customHeight="1">
      <c r="A195" s="37"/>
      <c r="B195" s="38"/>
      <c r="C195" s="218" t="s">
        <v>312</v>
      </c>
      <c r="D195" s="218" t="s">
        <v>133</v>
      </c>
      <c r="E195" s="219" t="s">
        <v>257</v>
      </c>
      <c r="F195" s="220" t="s">
        <v>258</v>
      </c>
      <c r="G195" s="221" t="s">
        <v>154</v>
      </c>
      <c r="H195" s="222">
        <v>1.833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43</v>
      </c>
      <c r="O195" s="90"/>
      <c r="P195" s="228">
        <f>O195*H195</f>
        <v>0</v>
      </c>
      <c r="Q195" s="228">
        <v>1.8907700000000001</v>
      </c>
      <c r="R195" s="228">
        <f>Q195*H195</f>
        <v>3.46578141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137</v>
      </c>
      <c r="AT195" s="230" t="s">
        <v>133</v>
      </c>
      <c r="AU195" s="230" t="s">
        <v>88</v>
      </c>
      <c r="AY195" s="16" t="s">
        <v>131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86</v>
      </c>
      <c r="BK195" s="231">
        <f>ROUND(I195*H195,2)</f>
        <v>0</v>
      </c>
      <c r="BL195" s="16" t="s">
        <v>137</v>
      </c>
      <c r="BM195" s="230" t="s">
        <v>919</v>
      </c>
    </row>
    <row r="196" s="13" customFormat="1">
      <c r="A196" s="13"/>
      <c r="B196" s="232"/>
      <c r="C196" s="233"/>
      <c r="D196" s="234" t="s">
        <v>142</v>
      </c>
      <c r="E196" s="235" t="s">
        <v>1</v>
      </c>
      <c r="F196" s="236" t="s">
        <v>920</v>
      </c>
      <c r="G196" s="233"/>
      <c r="H196" s="237">
        <v>1.833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142</v>
      </c>
      <c r="AU196" s="243" t="s">
        <v>88</v>
      </c>
      <c r="AV196" s="13" t="s">
        <v>88</v>
      </c>
      <c r="AW196" s="13" t="s">
        <v>32</v>
      </c>
      <c r="AX196" s="13" t="s">
        <v>86</v>
      </c>
      <c r="AY196" s="243" t="s">
        <v>131</v>
      </c>
    </row>
    <row r="197" s="12" customFormat="1" ht="22.8" customHeight="1">
      <c r="A197" s="12"/>
      <c r="B197" s="202"/>
      <c r="C197" s="203"/>
      <c r="D197" s="204" t="s">
        <v>77</v>
      </c>
      <c r="E197" s="216" t="s">
        <v>151</v>
      </c>
      <c r="F197" s="216" t="s">
        <v>261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SUM(P198:P214)</f>
        <v>0</v>
      </c>
      <c r="Q197" s="210"/>
      <c r="R197" s="211">
        <f>SUM(R198:R214)</f>
        <v>83.650825000000012</v>
      </c>
      <c r="S197" s="210"/>
      <c r="T197" s="212">
        <f>SUM(T198:T214)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86</v>
      </c>
      <c r="AT197" s="214" t="s">
        <v>77</v>
      </c>
      <c r="AU197" s="214" t="s">
        <v>86</v>
      </c>
      <c r="AY197" s="213" t="s">
        <v>131</v>
      </c>
      <c r="BK197" s="215">
        <f>SUM(BK198:BK214)</f>
        <v>0</v>
      </c>
    </row>
    <row r="198" s="2" customFormat="1" ht="24.15" customHeight="1">
      <c r="A198" s="37"/>
      <c r="B198" s="38"/>
      <c r="C198" s="218" t="s">
        <v>320</v>
      </c>
      <c r="D198" s="218" t="s">
        <v>133</v>
      </c>
      <c r="E198" s="219" t="s">
        <v>273</v>
      </c>
      <c r="F198" s="220" t="s">
        <v>921</v>
      </c>
      <c r="G198" s="221" t="s">
        <v>136</v>
      </c>
      <c r="H198" s="222">
        <v>26.73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43</v>
      </c>
      <c r="O198" s="90"/>
      <c r="P198" s="228">
        <f>O198*H198</f>
        <v>0</v>
      </c>
      <c r="Q198" s="228">
        <v>0.34499999999999997</v>
      </c>
      <c r="R198" s="228">
        <f>Q198*H198</f>
        <v>9.2218499999999999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137</v>
      </c>
      <c r="AT198" s="230" t="s">
        <v>133</v>
      </c>
      <c r="AU198" s="230" t="s">
        <v>88</v>
      </c>
      <c r="AY198" s="16" t="s">
        <v>131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86</v>
      </c>
      <c r="BK198" s="231">
        <f>ROUND(I198*H198,2)</f>
        <v>0</v>
      </c>
      <c r="BL198" s="16" t="s">
        <v>137</v>
      </c>
      <c r="BM198" s="230" t="s">
        <v>922</v>
      </c>
    </row>
    <row r="199" s="13" customFormat="1">
      <c r="A199" s="13"/>
      <c r="B199" s="232"/>
      <c r="C199" s="233"/>
      <c r="D199" s="234" t="s">
        <v>142</v>
      </c>
      <c r="E199" s="235" t="s">
        <v>1</v>
      </c>
      <c r="F199" s="236" t="s">
        <v>923</v>
      </c>
      <c r="G199" s="233"/>
      <c r="H199" s="237">
        <v>26.73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142</v>
      </c>
      <c r="AU199" s="243" t="s">
        <v>88</v>
      </c>
      <c r="AV199" s="13" t="s">
        <v>88</v>
      </c>
      <c r="AW199" s="13" t="s">
        <v>32</v>
      </c>
      <c r="AX199" s="13" t="s">
        <v>86</v>
      </c>
      <c r="AY199" s="243" t="s">
        <v>131</v>
      </c>
    </row>
    <row r="200" s="2" customFormat="1" ht="16.5" customHeight="1">
      <c r="A200" s="37"/>
      <c r="B200" s="38"/>
      <c r="C200" s="218" t="s">
        <v>324</v>
      </c>
      <c r="D200" s="218" t="s">
        <v>133</v>
      </c>
      <c r="E200" s="219" t="s">
        <v>644</v>
      </c>
      <c r="F200" s="220" t="s">
        <v>278</v>
      </c>
      <c r="G200" s="221" t="s">
        <v>136</v>
      </c>
      <c r="H200" s="222">
        <v>88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43</v>
      </c>
      <c r="O200" s="90"/>
      <c r="P200" s="228">
        <f>O200*H200</f>
        <v>0</v>
      </c>
      <c r="Q200" s="228">
        <v>0.46000000000000002</v>
      </c>
      <c r="R200" s="228">
        <f>Q200*H200</f>
        <v>40.480000000000004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137</v>
      </c>
      <c r="AT200" s="230" t="s">
        <v>133</v>
      </c>
      <c r="AU200" s="230" t="s">
        <v>88</v>
      </c>
      <c r="AY200" s="16" t="s">
        <v>131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86</v>
      </c>
      <c r="BK200" s="231">
        <f>ROUND(I200*H200,2)</f>
        <v>0</v>
      </c>
      <c r="BL200" s="16" t="s">
        <v>137</v>
      </c>
      <c r="BM200" s="230" t="s">
        <v>924</v>
      </c>
    </row>
    <row r="201" s="2" customFormat="1" ht="24.15" customHeight="1">
      <c r="A201" s="37"/>
      <c r="B201" s="38"/>
      <c r="C201" s="218" t="s">
        <v>328</v>
      </c>
      <c r="D201" s="218" t="s">
        <v>133</v>
      </c>
      <c r="E201" s="219" t="s">
        <v>925</v>
      </c>
      <c r="F201" s="220" t="s">
        <v>926</v>
      </c>
      <c r="G201" s="221" t="s">
        <v>136</v>
      </c>
      <c r="H201" s="222">
        <v>795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43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137</v>
      </c>
      <c r="AT201" s="230" t="s">
        <v>133</v>
      </c>
      <c r="AU201" s="230" t="s">
        <v>88</v>
      </c>
      <c r="AY201" s="16" t="s">
        <v>131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86</v>
      </c>
      <c r="BK201" s="231">
        <f>ROUND(I201*H201,2)</f>
        <v>0</v>
      </c>
      <c r="BL201" s="16" t="s">
        <v>137</v>
      </c>
      <c r="BM201" s="230" t="s">
        <v>927</v>
      </c>
    </row>
    <row r="202" s="2" customFormat="1" ht="37.8" customHeight="1">
      <c r="A202" s="37"/>
      <c r="B202" s="38"/>
      <c r="C202" s="218" t="s">
        <v>333</v>
      </c>
      <c r="D202" s="218" t="s">
        <v>133</v>
      </c>
      <c r="E202" s="219" t="s">
        <v>928</v>
      </c>
      <c r="F202" s="220" t="s">
        <v>929</v>
      </c>
      <c r="G202" s="221" t="s">
        <v>136</v>
      </c>
      <c r="H202" s="222">
        <v>24.530000000000001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43</v>
      </c>
      <c r="O202" s="90"/>
      <c r="P202" s="228">
        <f>O202*H202</f>
        <v>0</v>
      </c>
      <c r="Q202" s="228">
        <v>0.1837</v>
      </c>
      <c r="R202" s="228">
        <f>Q202*H202</f>
        <v>4.5061610000000005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137</v>
      </c>
      <c r="AT202" s="230" t="s">
        <v>133</v>
      </c>
      <c r="AU202" s="230" t="s">
        <v>88</v>
      </c>
      <c r="AY202" s="16" t="s">
        <v>131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86</v>
      </c>
      <c r="BK202" s="231">
        <f>ROUND(I202*H202,2)</f>
        <v>0</v>
      </c>
      <c r="BL202" s="16" t="s">
        <v>137</v>
      </c>
      <c r="BM202" s="230" t="s">
        <v>930</v>
      </c>
    </row>
    <row r="203" s="2" customFormat="1" ht="24.15" customHeight="1">
      <c r="A203" s="37"/>
      <c r="B203" s="38"/>
      <c r="C203" s="218" t="s">
        <v>337</v>
      </c>
      <c r="D203" s="218" t="s">
        <v>133</v>
      </c>
      <c r="E203" s="219" t="s">
        <v>931</v>
      </c>
      <c r="F203" s="220" t="s">
        <v>932</v>
      </c>
      <c r="G203" s="221" t="s">
        <v>136</v>
      </c>
      <c r="H203" s="222">
        <v>97.599999999999994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43</v>
      </c>
      <c r="O203" s="90"/>
      <c r="P203" s="228">
        <f>O203*H203</f>
        <v>0</v>
      </c>
      <c r="Q203" s="228">
        <v>0.089219999999999994</v>
      </c>
      <c r="R203" s="228">
        <f>Q203*H203</f>
        <v>8.7078719999999983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137</v>
      </c>
      <c r="AT203" s="230" t="s">
        <v>133</v>
      </c>
      <c r="AU203" s="230" t="s">
        <v>88</v>
      </c>
      <c r="AY203" s="16" t="s">
        <v>131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86</v>
      </c>
      <c r="BK203" s="231">
        <f>ROUND(I203*H203,2)</f>
        <v>0</v>
      </c>
      <c r="BL203" s="16" t="s">
        <v>137</v>
      </c>
      <c r="BM203" s="230" t="s">
        <v>933</v>
      </c>
    </row>
    <row r="204" s="13" customFormat="1">
      <c r="A204" s="13"/>
      <c r="B204" s="232"/>
      <c r="C204" s="233"/>
      <c r="D204" s="234" t="s">
        <v>142</v>
      </c>
      <c r="E204" s="235" t="s">
        <v>1</v>
      </c>
      <c r="F204" s="236" t="s">
        <v>934</v>
      </c>
      <c r="G204" s="233"/>
      <c r="H204" s="237">
        <v>97.599999999999994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142</v>
      </c>
      <c r="AU204" s="243" t="s">
        <v>88</v>
      </c>
      <c r="AV204" s="13" t="s">
        <v>88</v>
      </c>
      <c r="AW204" s="13" t="s">
        <v>32</v>
      </c>
      <c r="AX204" s="13" t="s">
        <v>86</v>
      </c>
      <c r="AY204" s="243" t="s">
        <v>131</v>
      </c>
    </row>
    <row r="205" s="2" customFormat="1" ht="21.75" customHeight="1">
      <c r="A205" s="37"/>
      <c r="B205" s="38"/>
      <c r="C205" s="244" t="s">
        <v>340</v>
      </c>
      <c r="D205" s="244" t="s">
        <v>222</v>
      </c>
      <c r="E205" s="245" t="s">
        <v>684</v>
      </c>
      <c r="F205" s="246" t="s">
        <v>685</v>
      </c>
      <c r="G205" s="247" t="s">
        <v>136</v>
      </c>
      <c r="H205" s="248">
        <v>92.400000000000006</v>
      </c>
      <c r="I205" s="249"/>
      <c r="J205" s="250">
        <f>ROUND(I205*H205,2)</f>
        <v>0</v>
      </c>
      <c r="K205" s="251"/>
      <c r="L205" s="252"/>
      <c r="M205" s="253" t="s">
        <v>1</v>
      </c>
      <c r="N205" s="254" t="s">
        <v>43</v>
      </c>
      <c r="O205" s="90"/>
      <c r="P205" s="228">
        <f>O205*H205</f>
        <v>0</v>
      </c>
      <c r="Q205" s="228">
        <v>0.13100000000000001</v>
      </c>
      <c r="R205" s="228">
        <f>Q205*H205</f>
        <v>12.104400000000002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166</v>
      </c>
      <c r="AT205" s="230" t="s">
        <v>222</v>
      </c>
      <c r="AU205" s="230" t="s">
        <v>88</v>
      </c>
      <c r="AY205" s="16" t="s">
        <v>131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86</v>
      </c>
      <c r="BK205" s="231">
        <f>ROUND(I205*H205,2)</f>
        <v>0</v>
      </c>
      <c r="BL205" s="16" t="s">
        <v>137</v>
      </c>
      <c r="BM205" s="230" t="s">
        <v>935</v>
      </c>
    </row>
    <row r="206" s="13" customFormat="1">
      <c r="A206" s="13"/>
      <c r="B206" s="232"/>
      <c r="C206" s="233"/>
      <c r="D206" s="234" t="s">
        <v>142</v>
      </c>
      <c r="E206" s="235" t="s">
        <v>1</v>
      </c>
      <c r="F206" s="236" t="s">
        <v>936</v>
      </c>
      <c r="G206" s="233"/>
      <c r="H206" s="237">
        <v>92.400000000000006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142</v>
      </c>
      <c r="AU206" s="243" t="s">
        <v>88</v>
      </c>
      <c r="AV206" s="13" t="s">
        <v>88</v>
      </c>
      <c r="AW206" s="13" t="s">
        <v>32</v>
      </c>
      <c r="AX206" s="13" t="s">
        <v>86</v>
      </c>
      <c r="AY206" s="243" t="s">
        <v>131</v>
      </c>
    </row>
    <row r="207" s="2" customFormat="1" ht="21.75" customHeight="1">
      <c r="A207" s="37"/>
      <c r="B207" s="38"/>
      <c r="C207" s="244" t="s">
        <v>344</v>
      </c>
      <c r="D207" s="244" t="s">
        <v>222</v>
      </c>
      <c r="E207" s="245" t="s">
        <v>937</v>
      </c>
      <c r="F207" s="246" t="s">
        <v>938</v>
      </c>
      <c r="G207" s="247" t="s">
        <v>136</v>
      </c>
      <c r="H207" s="248">
        <v>10.08</v>
      </c>
      <c r="I207" s="249"/>
      <c r="J207" s="250">
        <f>ROUND(I207*H207,2)</f>
        <v>0</v>
      </c>
      <c r="K207" s="251"/>
      <c r="L207" s="252"/>
      <c r="M207" s="253" t="s">
        <v>1</v>
      </c>
      <c r="N207" s="254" t="s">
        <v>43</v>
      </c>
      <c r="O207" s="90"/>
      <c r="P207" s="228">
        <f>O207*H207</f>
        <v>0</v>
      </c>
      <c r="Q207" s="228">
        <v>0.13100000000000001</v>
      </c>
      <c r="R207" s="228">
        <f>Q207*H207</f>
        <v>1.3204800000000001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166</v>
      </c>
      <c r="AT207" s="230" t="s">
        <v>222</v>
      </c>
      <c r="AU207" s="230" t="s">
        <v>88</v>
      </c>
      <c r="AY207" s="16" t="s">
        <v>131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86</v>
      </c>
      <c r="BK207" s="231">
        <f>ROUND(I207*H207,2)</f>
        <v>0</v>
      </c>
      <c r="BL207" s="16" t="s">
        <v>137</v>
      </c>
      <c r="BM207" s="230" t="s">
        <v>939</v>
      </c>
    </row>
    <row r="208" s="13" customFormat="1">
      <c r="A208" s="13"/>
      <c r="B208" s="232"/>
      <c r="C208" s="233"/>
      <c r="D208" s="234" t="s">
        <v>142</v>
      </c>
      <c r="E208" s="235" t="s">
        <v>1</v>
      </c>
      <c r="F208" s="236" t="s">
        <v>940</v>
      </c>
      <c r="G208" s="233"/>
      <c r="H208" s="237">
        <v>10.08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142</v>
      </c>
      <c r="AU208" s="243" t="s">
        <v>88</v>
      </c>
      <c r="AV208" s="13" t="s">
        <v>88</v>
      </c>
      <c r="AW208" s="13" t="s">
        <v>32</v>
      </c>
      <c r="AX208" s="13" t="s">
        <v>86</v>
      </c>
      <c r="AY208" s="243" t="s">
        <v>131</v>
      </c>
    </row>
    <row r="209" s="2" customFormat="1" ht="37.8" customHeight="1">
      <c r="A209" s="37"/>
      <c r="B209" s="38"/>
      <c r="C209" s="218" t="s">
        <v>347</v>
      </c>
      <c r="D209" s="218" t="s">
        <v>133</v>
      </c>
      <c r="E209" s="219" t="s">
        <v>941</v>
      </c>
      <c r="F209" s="220" t="s">
        <v>942</v>
      </c>
      <c r="G209" s="221" t="s">
        <v>136</v>
      </c>
      <c r="H209" s="222">
        <v>41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43</v>
      </c>
      <c r="O209" s="90"/>
      <c r="P209" s="228">
        <f>O209*H209</f>
        <v>0</v>
      </c>
      <c r="Q209" s="228">
        <v>0.11162</v>
      </c>
      <c r="R209" s="228">
        <f>Q209*H209</f>
        <v>4.5764199999999997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137</v>
      </c>
      <c r="AT209" s="230" t="s">
        <v>133</v>
      </c>
      <c r="AU209" s="230" t="s">
        <v>88</v>
      </c>
      <c r="AY209" s="16" t="s">
        <v>131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86</v>
      </c>
      <c r="BK209" s="231">
        <f>ROUND(I209*H209,2)</f>
        <v>0</v>
      </c>
      <c r="BL209" s="16" t="s">
        <v>137</v>
      </c>
      <c r="BM209" s="230" t="s">
        <v>943</v>
      </c>
    </row>
    <row r="210" s="2" customFormat="1" ht="24.15" customHeight="1">
      <c r="A210" s="37"/>
      <c r="B210" s="38"/>
      <c r="C210" s="218" t="s">
        <v>351</v>
      </c>
      <c r="D210" s="218" t="s">
        <v>133</v>
      </c>
      <c r="E210" s="219" t="s">
        <v>944</v>
      </c>
      <c r="F210" s="220" t="s">
        <v>945</v>
      </c>
      <c r="G210" s="221" t="s">
        <v>136</v>
      </c>
      <c r="H210" s="222">
        <v>9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43</v>
      </c>
      <c r="O210" s="90"/>
      <c r="P210" s="228">
        <f>O210*H210</f>
        <v>0</v>
      </c>
      <c r="Q210" s="228">
        <v>0.11162</v>
      </c>
      <c r="R210" s="228">
        <f>Q210*H210</f>
        <v>1.00458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137</v>
      </c>
      <c r="AT210" s="230" t="s">
        <v>133</v>
      </c>
      <c r="AU210" s="230" t="s">
        <v>88</v>
      </c>
      <c r="AY210" s="16" t="s">
        <v>131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86</v>
      </c>
      <c r="BK210" s="231">
        <f>ROUND(I210*H210,2)</f>
        <v>0</v>
      </c>
      <c r="BL210" s="16" t="s">
        <v>137</v>
      </c>
      <c r="BM210" s="230" t="s">
        <v>946</v>
      </c>
    </row>
    <row r="211" s="2" customFormat="1" ht="24.15" customHeight="1">
      <c r="A211" s="37"/>
      <c r="B211" s="38"/>
      <c r="C211" s="244" t="s">
        <v>354</v>
      </c>
      <c r="D211" s="244" t="s">
        <v>222</v>
      </c>
      <c r="E211" s="245" t="s">
        <v>947</v>
      </c>
      <c r="F211" s="246" t="s">
        <v>948</v>
      </c>
      <c r="G211" s="247" t="s">
        <v>136</v>
      </c>
      <c r="H211" s="248">
        <v>9.4499999999999993</v>
      </c>
      <c r="I211" s="249"/>
      <c r="J211" s="250">
        <f>ROUND(I211*H211,2)</f>
        <v>0</v>
      </c>
      <c r="K211" s="251"/>
      <c r="L211" s="252"/>
      <c r="M211" s="253" t="s">
        <v>1</v>
      </c>
      <c r="N211" s="254" t="s">
        <v>43</v>
      </c>
      <c r="O211" s="90"/>
      <c r="P211" s="228">
        <f>O211*H211</f>
        <v>0</v>
      </c>
      <c r="Q211" s="228">
        <v>0.17499999999999999</v>
      </c>
      <c r="R211" s="228">
        <f>Q211*H211</f>
        <v>1.6537499999999998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166</v>
      </c>
      <c r="AT211" s="230" t="s">
        <v>222</v>
      </c>
      <c r="AU211" s="230" t="s">
        <v>88</v>
      </c>
      <c r="AY211" s="16" t="s">
        <v>131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86</v>
      </c>
      <c r="BK211" s="231">
        <f>ROUND(I211*H211,2)</f>
        <v>0</v>
      </c>
      <c r="BL211" s="16" t="s">
        <v>137</v>
      </c>
      <c r="BM211" s="230" t="s">
        <v>949</v>
      </c>
    </row>
    <row r="212" s="13" customFormat="1">
      <c r="A212" s="13"/>
      <c r="B212" s="232"/>
      <c r="C212" s="233"/>
      <c r="D212" s="234" t="s">
        <v>142</v>
      </c>
      <c r="E212" s="235" t="s">
        <v>1</v>
      </c>
      <c r="F212" s="236" t="s">
        <v>950</v>
      </c>
      <c r="G212" s="233"/>
      <c r="H212" s="237">
        <v>9.4499999999999993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142</v>
      </c>
      <c r="AU212" s="243" t="s">
        <v>88</v>
      </c>
      <c r="AV212" s="13" t="s">
        <v>88</v>
      </c>
      <c r="AW212" s="13" t="s">
        <v>32</v>
      </c>
      <c r="AX212" s="13" t="s">
        <v>86</v>
      </c>
      <c r="AY212" s="243" t="s">
        <v>131</v>
      </c>
    </row>
    <row r="213" s="2" customFormat="1" ht="21.75" customHeight="1">
      <c r="A213" s="37"/>
      <c r="B213" s="38"/>
      <c r="C213" s="218" t="s">
        <v>358</v>
      </c>
      <c r="D213" s="218" t="s">
        <v>133</v>
      </c>
      <c r="E213" s="219" t="s">
        <v>363</v>
      </c>
      <c r="F213" s="220" t="s">
        <v>364</v>
      </c>
      <c r="G213" s="221" t="s">
        <v>365</v>
      </c>
      <c r="H213" s="222">
        <v>20.920000000000002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43</v>
      </c>
      <c r="O213" s="90"/>
      <c r="P213" s="228">
        <f>O213*H213</f>
        <v>0</v>
      </c>
      <c r="Q213" s="228">
        <v>0.0035999999999999999</v>
      </c>
      <c r="R213" s="228">
        <f>Q213*H213</f>
        <v>0.075312000000000004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137</v>
      </c>
      <c r="AT213" s="230" t="s">
        <v>133</v>
      </c>
      <c r="AU213" s="230" t="s">
        <v>88</v>
      </c>
      <c r="AY213" s="16" t="s">
        <v>131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86</v>
      </c>
      <c r="BK213" s="231">
        <f>ROUND(I213*H213,2)</f>
        <v>0</v>
      </c>
      <c r="BL213" s="16" t="s">
        <v>137</v>
      </c>
      <c r="BM213" s="230" t="s">
        <v>951</v>
      </c>
    </row>
    <row r="214" s="13" customFormat="1">
      <c r="A214" s="13"/>
      <c r="B214" s="232"/>
      <c r="C214" s="233"/>
      <c r="D214" s="234" t="s">
        <v>142</v>
      </c>
      <c r="E214" s="235" t="s">
        <v>1</v>
      </c>
      <c r="F214" s="236" t="s">
        <v>952</v>
      </c>
      <c r="G214" s="233"/>
      <c r="H214" s="237">
        <v>20.920000000000002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142</v>
      </c>
      <c r="AU214" s="243" t="s">
        <v>88</v>
      </c>
      <c r="AV214" s="13" t="s">
        <v>88</v>
      </c>
      <c r="AW214" s="13" t="s">
        <v>32</v>
      </c>
      <c r="AX214" s="13" t="s">
        <v>86</v>
      </c>
      <c r="AY214" s="243" t="s">
        <v>131</v>
      </c>
    </row>
    <row r="215" s="12" customFormat="1" ht="22.8" customHeight="1">
      <c r="A215" s="12"/>
      <c r="B215" s="202"/>
      <c r="C215" s="203"/>
      <c r="D215" s="204" t="s">
        <v>77</v>
      </c>
      <c r="E215" s="216" t="s">
        <v>166</v>
      </c>
      <c r="F215" s="216" t="s">
        <v>368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SUM(P216:P233)</f>
        <v>0</v>
      </c>
      <c r="Q215" s="210"/>
      <c r="R215" s="211">
        <f>SUM(R216:R233)</f>
        <v>8.813753779999999</v>
      </c>
      <c r="S215" s="210"/>
      <c r="T215" s="212">
        <f>SUM(T216:T233)</f>
        <v>0.152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86</v>
      </c>
      <c r="AT215" s="214" t="s">
        <v>77</v>
      </c>
      <c r="AU215" s="214" t="s">
        <v>86</v>
      </c>
      <c r="AY215" s="213" t="s">
        <v>131</v>
      </c>
      <c r="BK215" s="215">
        <f>SUM(BK216:BK233)</f>
        <v>0</v>
      </c>
    </row>
    <row r="216" s="2" customFormat="1" ht="16.5" customHeight="1">
      <c r="A216" s="37"/>
      <c r="B216" s="38"/>
      <c r="C216" s="218" t="s">
        <v>362</v>
      </c>
      <c r="D216" s="218" t="s">
        <v>133</v>
      </c>
      <c r="E216" s="219" t="s">
        <v>953</v>
      </c>
      <c r="F216" s="220" t="s">
        <v>954</v>
      </c>
      <c r="G216" s="221" t="s">
        <v>382</v>
      </c>
      <c r="H216" s="222">
        <v>2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43</v>
      </c>
      <c r="O216" s="90"/>
      <c r="P216" s="228">
        <f>O216*H216</f>
        <v>0</v>
      </c>
      <c r="Q216" s="228">
        <v>0.0309</v>
      </c>
      <c r="R216" s="228">
        <f>Q216*H216</f>
        <v>0.061800000000000001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203</v>
      </c>
      <c r="AT216" s="230" t="s">
        <v>133</v>
      </c>
      <c r="AU216" s="230" t="s">
        <v>88</v>
      </c>
      <c r="AY216" s="16" t="s">
        <v>131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86</v>
      </c>
      <c r="BK216" s="231">
        <f>ROUND(I216*H216,2)</f>
        <v>0</v>
      </c>
      <c r="BL216" s="16" t="s">
        <v>203</v>
      </c>
      <c r="BM216" s="230" t="s">
        <v>955</v>
      </c>
    </row>
    <row r="217" s="2" customFormat="1" ht="37.8" customHeight="1">
      <c r="A217" s="37"/>
      <c r="B217" s="38"/>
      <c r="C217" s="218" t="s">
        <v>369</v>
      </c>
      <c r="D217" s="218" t="s">
        <v>133</v>
      </c>
      <c r="E217" s="219" t="s">
        <v>956</v>
      </c>
      <c r="F217" s="220" t="s">
        <v>957</v>
      </c>
      <c r="G217" s="221" t="s">
        <v>365</v>
      </c>
      <c r="H217" s="222">
        <v>5.3200000000000003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43</v>
      </c>
      <c r="O217" s="90"/>
      <c r="P217" s="228">
        <f>O217*H217</f>
        <v>0</v>
      </c>
      <c r="Q217" s="228">
        <v>1.0000000000000001E-05</v>
      </c>
      <c r="R217" s="228">
        <f>Q217*H217</f>
        <v>5.3200000000000006E-05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137</v>
      </c>
      <c r="AT217" s="230" t="s">
        <v>133</v>
      </c>
      <c r="AU217" s="230" t="s">
        <v>88</v>
      </c>
      <c r="AY217" s="16" t="s">
        <v>131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86</v>
      </c>
      <c r="BK217" s="231">
        <f>ROUND(I217*H217,2)</f>
        <v>0</v>
      </c>
      <c r="BL217" s="16" t="s">
        <v>137</v>
      </c>
      <c r="BM217" s="230" t="s">
        <v>958</v>
      </c>
    </row>
    <row r="218" s="13" customFormat="1">
      <c r="A218" s="13"/>
      <c r="B218" s="232"/>
      <c r="C218" s="233"/>
      <c r="D218" s="234" t="s">
        <v>142</v>
      </c>
      <c r="E218" s="235" t="s">
        <v>1</v>
      </c>
      <c r="F218" s="236" t="s">
        <v>959</v>
      </c>
      <c r="G218" s="233"/>
      <c r="H218" s="237">
        <v>5.3200000000000003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142</v>
      </c>
      <c r="AU218" s="243" t="s">
        <v>88</v>
      </c>
      <c r="AV218" s="13" t="s">
        <v>88</v>
      </c>
      <c r="AW218" s="13" t="s">
        <v>32</v>
      </c>
      <c r="AX218" s="13" t="s">
        <v>86</v>
      </c>
      <c r="AY218" s="243" t="s">
        <v>131</v>
      </c>
    </row>
    <row r="219" s="2" customFormat="1" ht="16.5" customHeight="1">
      <c r="A219" s="37"/>
      <c r="B219" s="38"/>
      <c r="C219" s="244" t="s">
        <v>374</v>
      </c>
      <c r="D219" s="244" t="s">
        <v>222</v>
      </c>
      <c r="E219" s="245" t="s">
        <v>960</v>
      </c>
      <c r="F219" s="246" t="s">
        <v>961</v>
      </c>
      <c r="G219" s="247" t="s">
        <v>365</v>
      </c>
      <c r="H219" s="248">
        <v>5.5860000000000003</v>
      </c>
      <c r="I219" s="249"/>
      <c r="J219" s="250">
        <f>ROUND(I219*H219,2)</f>
        <v>0</v>
      </c>
      <c r="K219" s="251"/>
      <c r="L219" s="252"/>
      <c r="M219" s="253" t="s">
        <v>1</v>
      </c>
      <c r="N219" s="254" t="s">
        <v>43</v>
      </c>
      <c r="O219" s="90"/>
      <c r="P219" s="228">
        <f>O219*H219</f>
        <v>0</v>
      </c>
      <c r="Q219" s="228">
        <v>0.0026700000000000001</v>
      </c>
      <c r="R219" s="228">
        <f>Q219*H219</f>
        <v>0.014914620000000002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166</v>
      </c>
      <c r="AT219" s="230" t="s">
        <v>222</v>
      </c>
      <c r="AU219" s="230" t="s">
        <v>88</v>
      </c>
      <c r="AY219" s="16" t="s">
        <v>131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86</v>
      </c>
      <c r="BK219" s="231">
        <f>ROUND(I219*H219,2)</f>
        <v>0</v>
      </c>
      <c r="BL219" s="16" t="s">
        <v>137</v>
      </c>
      <c r="BM219" s="230" t="s">
        <v>962</v>
      </c>
    </row>
    <row r="220" s="13" customFormat="1">
      <c r="A220" s="13"/>
      <c r="B220" s="232"/>
      <c r="C220" s="233"/>
      <c r="D220" s="234" t="s">
        <v>142</v>
      </c>
      <c r="E220" s="235" t="s">
        <v>1</v>
      </c>
      <c r="F220" s="236" t="s">
        <v>963</v>
      </c>
      <c r="G220" s="233"/>
      <c r="H220" s="237">
        <v>5.5860000000000003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142</v>
      </c>
      <c r="AU220" s="243" t="s">
        <v>88</v>
      </c>
      <c r="AV220" s="13" t="s">
        <v>88</v>
      </c>
      <c r="AW220" s="13" t="s">
        <v>32</v>
      </c>
      <c r="AX220" s="13" t="s">
        <v>86</v>
      </c>
      <c r="AY220" s="243" t="s">
        <v>131</v>
      </c>
    </row>
    <row r="221" s="2" customFormat="1" ht="37.8" customHeight="1">
      <c r="A221" s="37"/>
      <c r="B221" s="38"/>
      <c r="C221" s="218" t="s">
        <v>379</v>
      </c>
      <c r="D221" s="218" t="s">
        <v>133</v>
      </c>
      <c r="E221" s="219" t="s">
        <v>370</v>
      </c>
      <c r="F221" s="220" t="s">
        <v>964</v>
      </c>
      <c r="G221" s="221" t="s">
        <v>365</v>
      </c>
      <c r="H221" s="222">
        <v>13.01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43</v>
      </c>
      <c r="O221" s="90"/>
      <c r="P221" s="228">
        <f>O221*H221</f>
        <v>0</v>
      </c>
      <c r="Q221" s="228">
        <v>1.0000000000000001E-05</v>
      </c>
      <c r="R221" s="228">
        <f>Q221*H221</f>
        <v>0.00013010000000000002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137</v>
      </c>
      <c r="AT221" s="230" t="s">
        <v>133</v>
      </c>
      <c r="AU221" s="230" t="s">
        <v>88</v>
      </c>
      <c r="AY221" s="16" t="s">
        <v>131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86</v>
      </c>
      <c r="BK221" s="231">
        <f>ROUND(I221*H221,2)</f>
        <v>0</v>
      </c>
      <c r="BL221" s="16" t="s">
        <v>137</v>
      </c>
      <c r="BM221" s="230" t="s">
        <v>965</v>
      </c>
    </row>
    <row r="222" s="13" customFormat="1">
      <c r="A222" s="13"/>
      <c r="B222" s="232"/>
      <c r="C222" s="233"/>
      <c r="D222" s="234" t="s">
        <v>142</v>
      </c>
      <c r="E222" s="235" t="s">
        <v>1</v>
      </c>
      <c r="F222" s="236" t="s">
        <v>966</v>
      </c>
      <c r="G222" s="233"/>
      <c r="H222" s="237">
        <v>13.01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142</v>
      </c>
      <c r="AU222" s="243" t="s">
        <v>88</v>
      </c>
      <c r="AV222" s="13" t="s">
        <v>88</v>
      </c>
      <c r="AW222" s="13" t="s">
        <v>32</v>
      </c>
      <c r="AX222" s="13" t="s">
        <v>86</v>
      </c>
      <c r="AY222" s="243" t="s">
        <v>131</v>
      </c>
    </row>
    <row r="223" s="2" customFormat="1" ht="16.5" customHeight="1">
      <c r="A223" s="37"/>
      <c r="B223" s="38"/>
      <c r="C223" s="244" t="s">
        <v>384</v>
      </c>
      <c r="D223" s="244" t="s">
        <v>222</v>
      </c>
      <c r="E223" s="245" t="s">
        <v>375</v>
      </c>
      <c r="F223" s="246" t="s">
        <v>376</v>
      </c>
      <c r="G223" s="247" t="s">
        <v>365</v>
      </c>
      <c r="H223" s="248">
        <v>13.661</v>
      </c>
      <c r="I223" s="249"/>
      <c r="J223" s="250">
        <f>ROUND(I223*H223,2)</f>
        <v>0</v>
      </c>
      <c r="K223" s="251"/>
      <c r="L223" s="252"/>
      <c r="M223" s="253" t="s">
        <v>1</v>
      </c>
      <c r="N223" s="254" t="s">
        <v>43</v>
      </c>
      <c r="O223" s="90"/>
      <c r="P223" s="228">
        <f>O223*H223</f>
        <v>0</v>
      </c>
      <c r="Q223" s="228">
        <v>0.0042599999999999999</v>
      </c>
      <c r="R223" s="228">
        <f>Q223*H223</f>
        <v>0.058195859999999995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166</v>
      </c>
      <c r="AT223" s="230" t="s">
        <v>222</v>
      </c>
      <c r="AU223" s="230" t="s">
        <v>88</v>
      </c>
      <c r="AY223" s="16" t="s">
        <v>131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86</v>
      </c>
      <c r="BK223" s="231">
        <f>ROUND(I223*H223,2)</f>
        <v>0</v>
      </c>
      <c r="BL223" s="16" t="s">
        <v>137</v>
      </c>
      <c r="BM223" s="230" t="s">
        <v>967</v>
      </c>
    </row>
    <row r="224" s="13" customFormat="1">
      <c r="A224" s="13"/>
      <c r="B224" s="232"/>
      <c r="C224" s="233"/>
      <c r="D224" s="234" t="s">
        <v>142</v>
      </c>
      <c r="E224" s="235" t="s">
        <v>1</v>
      </c>
      <c r="F224" s="236" t="s">
        <v>968</v>
      </c>
      <c r="G224" s="233"/>
      <c r="H224" s="237">
        <v>13.661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142</v>
      </c>
      <c r="AU224" s="243" t="s">
        <v>88</v>
      </c>
      <c r="AV224" s="13" t="s">
        <v>88</v>
      </c>
      <c r="AW224" s="13" t="s">
        <v>32</v>
      </c>
      <c r="AX224" s="13" t="s">
        <v>86</v>
      </c>
      <c r="AY224" s="243" t="s">
        <v>131</v>
      </c>
    </row>
    <row r="225" s="2" customFormat="1" ht="33" customHeight="1">
      <c r="A225" s="37"/>
      <c r="B225" s="38"/>
      <c r="C225" s="218" t="s">
        <v>389</v>
      </c>
      <c r="D225" s="218" t="s">
        <v>133</v>
      </c>
      <c r="E225" s="219" t="s">
        <v>380</v>
      </c>
      <c r="F225" s="220" t="s">
        <v>381</v>
      </c>
      <c r="G225" s="221" t="s">
        <v>382</v>
      </c>
      <c r="H225" s="222">
        <v>1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43</v>
      </c>
      <c r="O225" s="90"/>
      <c r="P225" s="228">
        <f>O225*H225</f>
        <v>0</v>
      </c>
      <c r="Q225" s="228">
        <v>0.42368</v>
      </c>
      <c r="R225" s="228">
        <f>Q225*H225</f>
        <v>0.42368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137</v>
      </c>
      <c r="AT225" s="230" t="s">
        <v>133</v>
      </c>
      <c r="AU225" s="230" t="s">
        <v>88</v>
      </c>
      <c r="AY225" s="16" t="s">
        <v>131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86</v>
      </c>
      <c r="BK225" s="231">
        <f>ROUND(I225*H225,2)</f>
        <v>0</v>
      </c>
      <c r="BL225" s="16" t="s">
        <v>137</v>
      </c>
      <c r="BM225" s="230" t="s">
        <v>969</v>
      </c>
    </row>
    <row r="226" s="2" customFormat="1" ht="37.8" customHeight="1">
      <c r="A226" s="37"/>
      <c r="B226" s="38"/>
      <c r="C226" s="218" t="s">
        <v>393</v>
      </c>
      <c r="D226" s="218" t="s">
        <v>133</v>
      </c>
      <c r="E226" s="219" t="s">
        <v>385</v>
      </c>
      <c r="F226" s="220" t="s">
        <v>386</v>
      </c>
      <c r="G226" s="221" t="s">
        <v>382</v>
      </c>
      <c r="H226" s="222">
        <v>1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43</v>
      </c>
      <c r="O226" s="90"/>
      <c r="P226" s="228">
        <f>O226*H226</f>
        <v>0</v>
      </c>
      <c r="Q226" s="228">
        <v>3.6139999999999999</v>
      </c>
      <c r="R226" s="228">
        <f>Q226*H226</f>
        <v>3.6139999999999999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137</v>
      </c>
      <c r="AT226" s="230" t="s">
        <v>133</v>
      </c>
      <c r="AU226" s="230" t="s">
        <v>88</v>
      </c>
      <c r="AY226" s="16" t="s">
        <v>131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86</v>
      </c>
      <c r="BK226" s="231">
        <f>ROUND(I226*H226,2)</f>
        <v>0</v>
      </c>
      <c r="BL226" s="16" t="s">
        <v>137</v>
      </c>
      <c r="BM226" s="230" t="s">
        <v>970</v>
      </c>
    </row>
    <row r="227" s="2" customFormat="1">
      <c r="A227" s="37"/>
      <c r="B227" s="38"/>
      <c r="C227" s="39"/>
      <c r="D227" s="234" t="s">
        <v>270</v>
      </c>
      <c r="E227" s="39"/>
      <c r="F227" s="255" t="s">
        <v>971</v>
      </c>
      <c r="G227" s="39"/>
      <c r="H227" s="39"/>
      <c r="I227" s="256"/>
      <c r="J227" s="39"/>
      <c r="K227" s="39"/>
      <c r="L227" s="43"/>
      <c r="M227" s="257"/>
      <c r="N227" s="258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270</v>
      </c>
      <c r="AU227" s="16" t="s">
        <v>88</v>
      </c>
    </row>
    <row r="228" s="2" customFormat="1" ht="24.15" customHeight="1">
      <c r="A228" s="37"/>
      <c r="B228" s="38"/>
      <c r="C228" s="218" t="s">
        <v>397</v>
      </c>
      <c r="D228" s="218" t="s">
        <v>133</v>
      </c>
      <c r="E228" s="219" t="s">
        <v>394</v>
      </c>
      <c r="F228" s="220" t="s">
        <v>972</v>
      </c>
      <c r="G228" s="221" t="s">
        <v>382</v>
      </c>
      <c r="H228" s="222">
        <v>4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43</v>
      </c>
      <c r="O228" s="90"/>
      <c r="P228" s="228">
        <f>O228*H228</f>
        <v>0</v>
      </c>
      <c r="Q228" s="228">
        <v>0.00107</v>
      </c>
      <c r="R228" s="228">
        <f>Q228*H228</f>
        <v>0.00428</v>
      </c>
      <c r="S228" s="228">
        <v>0.037999999999999999</v>
      </c>
      <c r="T228" s="229">
        <f>S228*H228</f>
        <v>0.152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137</v>
      </c>
      <c r="AT228" s="230" t="s">
        <v>133</v>
      </c>
      <c r="AU228" s="230" t="s">
        <v>88</v>
      </c>
      <c r="AY228" s="16" t="s">
        <v>131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86</v>
      </c>
      <c r="BK228" s="231">
        <f>ROUND(I228*H228,2)</f>
        <v>0</v>
      </c>
      <c r="BL228" s="16" t="s">
        <v>137</v>
      </c>
      <c r="BM228" s="230" t="s">
        <v>973</v>
      </c>
    </row>
    <row r="229" s="2" customFormat="1" ht="16.5" customHeight="1">
      <c r="A229" s="37"/>
      <c r="B229" s="38"/>
      <c r="C229" s="218" t="s">
        <v>401</v>
      </c>
      <c r="D229" s="218" t="s">
        <v>133</v>
      </c>
      <c r="E229" s="219" t="s">
        <v>398</v>
      </c>
      <c r="F229" s="220" t="s">
        <v>399</v>
      </c>
      <c r="G229" s="221" t="s">
        <v>382</v>
      </c>
      <c r="H229" s="222">
        <v>2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43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203</v>
      </c>
      <c r="AT229" s="230" t="s">
        <v>133</v>
      </c>
      <c r="AU229" s="230" t="s">
        <v>88</v>
      </c>
      <c r="AY229" s="16" t="s">
        <v>131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86</v>
      </c>
      <c r="BK229" s="231">
        <f>ROUND(I229*H229,2)</f>
        <v>0</v>
      </c>
      <c r="BL229" s="16" t="s">
        <v>203</v>
      </c>
      <c r="BM229" s="230" t="s">
        <v>974</v>
      </c>
    </row>
    <row r="230" s="2" customFormat="1" ht="37.8" customHeight="1">
      <c r="A230" s="37"/>
      <c r="B230" s="38"/>
      <c r="C230" s="218" t="s">
        <v>405</v>
      </c>
      <c r="D230" s="218" t="s">
        <v>133</v>
      </c>
      <c r="E230" s="219" t="s">
        <v>402</v>
      </c>
      <c r="F230" s="220" t="s">
        <v>403</v>
      </c>
      <c r="G230" s="221" t="s">
        <v>382</v>
      </c>
      <c r="H230" s="222">
        <v>1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43</v>
      </c>
      <c r="O230" s="90"/>
      <c r="P230" s="228">
        <f>O230*H230</f>
        <v>0</v>
      </c>
      <c r="Q230" s="228">
        <v>0.34089999999999998</v>
      </c>
      <c r="R230" s="228">
        <f>Q230*H230</f>
        <v>0.34089999999999998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137</v>
      </c>
      <c r="AT230" s="230" t="s">
        <v>133</v>
      </c>
      <c r="AU230" s="230" t="s">
        <v>88</v>
      </c>
      <c r="AY230" s="16" t="s">
        <v>131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86</v>
      </c>
      <c r="BK230" s="231">
        <f>ROUND(I230*H230,2)</f>
        <v>0</v>
      </c>
      <c r="BL230" s="16" t="s">
        <v>137</v>
      </c>
      <c r="BM230" s="230" t="s">
        <v>975</v>
      </c>
    </row>
    <row r="231" s="2" customFormat="1" ht="16.5" customHeight="1">
      <c r="A231" s="37"/>
      <c r="B231" s="38"/>
      <c r="C231" s="218" t="s">
        <v>410</v>
      </c>
      <c r="D231" s="218" t="s">
        <v>133</v>
      </c>
      <c r="E231" s="219" t="s">
        <v>325</v>
      </c>
      <c r="F231" s="220" t="s">
        <v>976</v>
      </c>
      <c r="G231" s="221" t="s">
        <v>382</v>
      </c>
      <c r="H231" s="222">
        <v>1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43</v>
      </c>
      <c r="O231" s="90"/>
      <c r="P231" s="228">
        <f>O231*H231</f>
        <v>0</v>
      </c>
      <c r="Q231" s="228">
        <v>0.34089999999999998</v>
      </c>
      <c r="R231" s="228">
        <f>Q231*H231</f>
        <v>0.34089999999999998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137</v>
      </c>
      <c r="AT231" s="230" t="s">
        <v>133</v>
      </c>
      <c r="AU231" s="230" t="s">
        <v>88</v>
      </c>
      <c r="AY231" s="16" t="s">
        <v>131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86</v>
      </c>
      <c r="BK231" s="231">
        <f>ROUND(I231*H231,2)</f>
        <v>0</v>
      </c>
      <c r="BL231" s="16" t="s">
        <v>137</v>
      </c>
      <c r="BM231" s="230" t="s">
        <v>977</v>
      </c>
    </row>
    <row r="232" s="2" customFormat="1" ht="16.5" customHeight="1">
      <c r="A232" s="37"/>
      <c r="B232" s="38"/>
      <c r="C232" s="218" t="s">
        <v>415</v>
      </c>
      <c r="D232" s="218" t="s">
        <v>133</v>
      </c>
      <c r="E232" s="219" t="s">
        <v>438</v>
      </c>
      <c r="F232" s="220" t="s">
        <v>407</v>
      </c>
      <c r="G232" s="221" t="s">
        <v>382</v>
      </c>
      <c r="H232" s="222">
        <v>1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43</v>
      </c>
      <c r="O232" s="90"/>
      <c r="P232" s="228">
        <f>O232*H232</f>
        <v>0</v>
      </c>
      <c r="Q232" s="228">
        <v>0.34089999999999998</v>
      </c>
      <c r="R232" s="228">
        <f>Q232*H232</f>
        <v>0.34089999999999998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137</v>
      </c>
      <c r="AT232" s="230" t="s">
        <v>133</v>
      </c>
      <c r="AU232" s="230" t="s">
        <v>88</v>
      </c>
      <c r="AY232" s="16" t="s">
        <v>131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86</v>
      </c>
      <c r="BK232" s="231">
        <f>ROUND(I232*H232,2)</f>
        <v>0</v>
      </c>
      <c r="BL232" s="16" t="s">
        <v>137</v>
      </c>
      <c r="BM232" s="230" t="s">
        <v>978</v>
      </c>
    </row>
    <row r="233" s="2" customFormat="1" ht="37.8" customHeight="1">
      <c r="A233" s="37"/>
      <c r="B233" s="38"/>
      <c r="C233" s="218" t="s">
        <v>417</v>
      </c>
      <c r="D233" s="218" t="s">
        <v>133</v>
      </c>
      <c r="E233" s="219" t="s">
        <v>454</v>
      </c>
      <c r="F233" s="220" t="s">
        <v>391</v>
      </c>
      <c r="G233" s="221" t="s">
        <v>382</v>
      </c>
      <c r="H233" s="222">
        <v>1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43</v>
      </c>
      <c r="O233" s="90"/>
      <c r="P233" s="228">
        <f>O233*H233</f>
        <v>0</v>
      </c>
      <c r="Q233" s="228">
        <v>3.6139999999999999</v>
      </c>
      <c r="R233" s="228">
        <f>Q233*H233</f>
        <v>3.6139999999999999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137</v>
      </c>
      <c r="AT233" s="230" t="s">
        <v>133</v>
      </c>
      <c r="AU233" s="230" t="s">
        <v>88</v>
      </c>
      <c r="AY233" s="16" t="s">
        <v>131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86</v>
      </c>
      <c r="BK233" s="231">
        <f>ROUND(I233*H233,2)</f>
        <v>0</v>
      </c>
      <c r="BL233" s="16" t="s">
        <v>137</v>
      </c>
      <c r="BM233" s="230" t="s">
        <v>979</v>
      </c>
    </row>
    <row r="234" s="12" customFormat="1" ht="22.8" customHeight="1">
      <c r="A234" s="12"/>
      <c r="B234" s="202"/>
      <c r="C234" s="203"/>
      <c r="D234" s="204" t="s">
        <v>77</v>
      </c>
      <c r="E234" s="216" t="s">
        <v>171</v>
      </c>
      <c r="F234" s="216" t="s">
        <v>409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SUM(P235:P252)</f>
        <v>0</v>
      </c>
      <c r="Q234" s="210"/>
      <c r="R234" s="211">
        <f>SUM(R235:R252)</f>
        <v>133.4983393</v>
      </c>
      <c r="S234" s="210"/>
      <c r="T234" s="212">
        <f>SUM(T235:T252)</f>
        <v>6.0732840000000001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86</v>
      </c>
      <c r="AT234" s="214" t="s">
        <v>77</v>
      </c>
      <c r="AU234" s="214" t="s">
        <v>86</v>
      </c>
      <c r="AY234" s="213" t="s">
        <v>131</v>
      </c>
      <c r="BK234" s="215">
        <f>SUM(BK235:BK252)</f>
        <v>0</v>
      </c>
    </row>
    <row r="235" s="2" customFormat="1" ht="24.15" customHeight="1">
      <c r="A235" s="37"/>
      <c r="B235" s="38"/>
      <c r="C235" s="218" t="s">
        <v>421</v>
      </c>
      <c r="D235" s="218" t="s">
        <v>133</v>
      </c>
      <c r="E235" s="219" t="s">
        <v>980</v>
      </c>
      <c r="F235" s="220" t="s">
        <v>981</v>
      </c>
      <c r="G235" s="221" t="s">
        <v>365</v>
      </c>
      <c r="H235" s="222">
        <v>708.78999999999996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43</v>
      </c>
      <c r="O235" s="90"/>
      <c r="P235" s="228">
        <f>O235*H235</f>
        <v>0</v>
      </c>
      <c r="Q235" s="228">
        <v>0.14066999999999999</v>
      </c>
      <c r="R235" s="228">
        <f>Q235*H235</f>
        <v>99.705489299999982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137</v>
      </c>
      <c r="AT235" s="230" t="s">
        <v>133</v>
      </c>
      <c r="AU235" s="230" t="s">
        <v>88</v>
      </c>
      <c r="AY235" s="16" t="s">
        <v>131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86</v>
      </c>
      <c r="BK235" s="231">
        <f>ROUND(I235*H235,2)</f>
        <v>0</v>
      </c>
      <c r="BL235" s="16" t="s">
        <v>137</v>
      </c>
      <c r="BM235" s="230" t="s">
        <v>982</v>
      </c>
    </row>
    <row r="236" s="2" customFormat="1">
      <c r="A236" s="37"/>
      <c r="B236" s="38"/>
      <c r="C236" s="39"/>
      <c r="D236" s="234" t="s">
        <v>270</v>
      </c>
      <c r="E236" s="39"/>
      <c r="F236" s="255" t="s">
        <v>983</v>
      </c>
      <c r="G236" s="39"/>
      <c r="H236" s="39"/>
      <c r="I236" s="256"/>
      <c r="J236" s="39"/>
      <c r="K236" s="39"/>
      <c r="L236" s="43"/>
      <c r="M236" s="257"/>
      <c r="N236" s="258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270</v>
      </c>
      <c r="AU236" s="16" t="s">
        <v>88</v>
      </c>
    </row>
    <row r="237" s="13" customFormat="1">
      <c r="A237" s="13"/>
      <c r="B237" s="232"/>
      <c r="C237" s="233"/>
      <c r="D237" s="234" t="s">
        <v>142</v>
      </c>
      <c r="E237" s="235" t="s">
        <v>1</v>
      </c>
      <c r="F237" s="236" t="s">
        <v>984</v>
      </c>
      <c r="G237" s="233"/>
      <c r="H237" s="237">
        <v>708.78999999999996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142</v>
      </c>
      <c r="AU237" s="243" t="s">
        <v>88</v>
      </c>
      <c r="AV237" s="13" t="s">
        <v>88</v>
      </c>
      <c r="AW237" s="13" t="s">
        <v>32</v>
      </c>
      <c r="AX237" s="13" t="s">
        <v>86</v>
      </c>
      <c r="AY237" s="243" t="s">
        <v>131</v>
      </c>
    </row>
    <row r="238" s="2" customFormat="1" ht="21.75" customHeight="1">
      <c r="A238" s="37"/>
      <c r="B238" s="38"/>
      <c r="C238" s="244" t="s">
        <v>425</v>
      </c>
      <c r="D238" s="244" t="s">
        <v>222</v>
      </c>
      <c r="E238" s="245" t="s">
        <v>985</v>
      </c>
      <c r="F238" s="246" t="s">
        <v>986</v>
      </c>
      <c r="G238" s="247" t="s">
        <v>365</v>
      </c>
      <c r="H238" s="248">
        <v>319.88999999999999</v>
      </c>
      <c r="I238" s="249"/>
      <c r="J238" s="250">
        <f>ROUND(I238*H238,2)</f>
        <v>0</v>
      </c>
      <c r="K238" s="251"/>
      <c r="L238" s="252"/>
      <c r="M238" s="253" t="s">
        <v>1</v>
      </c>
      <c r="N238" s="254" t="s">
        <v>43</v>
      </c>
      <c r="O238" s="90"/>
      <c r="P238" s="228">
        <f>O238*H238</f>
        <v>0</v>
      </c>
      <c r="Q238" s="228">
        <v>0.065000000000000002</v>
      </c>
      <c r="R238" s="228">
        <f>Q238*H238</f>
        <v>20.792850000000001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166</v>
      </c>
      <c r="AT238" s="230" t="s">
        <v>222</v>
      </c>
      <c r="AU238" s="230" t="s">
        <v>88</v>
      </c>
      <c r="AY238" s="16" t="s">
        <v>131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86</v>
      </c>
      <c r="BK238" s="231">
        <f>ROUND(I238*H238,2)</f>
        <v>0</v>
      </c>
      <c r="BL238" s="16" t="s">
        <v>137</v>
      </c>
      <c r="BM238" s="230" t="s">
        <v>987</v>
      </c>
    </row>
    <row r="239" s="2" customFormat="1" ht="24.15" customHeight="1">
      <c r="A239" s="37"/>
      <c r="B239" s="38"/>
      <c r="C239" s="244" t="s">
        <v>429</v>
      </c>
      <c r="D239" s="244" t="s">
        <v>222</v>
      </c>
      <c r="E239" s="245" t="s">
        <v>988</v>
      </c>
      <c r="F239" s="246" t="s">
        <v>989</v>
      </c>
      <c r="G239" s="247" t="s">
        <v>382</v>
      </c>
      <c r="H239" s="248">
        <v>200</v>
      </c>
      <c r="I239" s="249"/>
      <c r="J239" s="250">
        <f>ROUND(I239*H239,2)</f>
        <v>0</v>
      </c>
      <c r="K239" s="251"/>
      <c r="L239" s="252"/>
      <c r="M239" s="253" t="s">
        <v>1</v>
      </c>
      <c r="N239" s="254" t="s">
        <v>43</v>
      </c>
      <c r="O239" s="90"/>
      <c r="P239" s="228">
        <f>O239*H239</f>
        <v>0</v>
      </c>
      <c r="Q239" s="228">
        <v>0.065000000000000002</v>
      </c>
      <c r="R239" s="228">
        <f>Q239*H239</f>
        <v>13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166</v>
      </c>
      <c r="AT239" s="230" t="s">
        <v>222</v>
      </c>
      <c r="AU239" s="230" t="s">
        <v>88</v>
      </c>
      <c r="AY239" s="16" t="s">
        <v>131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86</v>
      </c>
      <c r="BK239" s="231">
        <f>ROUND(I239*H239,2)</f>
        <v>0</v>
      </c>
      <c r="BL239" s="16" t="s">
        <v>137</v>
      </c>
      <c r="BM239" s="230" t="s">
        <v>990</v>
      </c>
    </row>
    <row r="240" s="2" customFormat="1" ht="24.15" customHeight="1">
      <c r="A240" s="37"/>
      <c r="B240" s="38"/>
      <c r="C240" s="218" t="s">
        <v>433</v>
      </c>
      <c r="D240" s="218" t="s">
        <v>133</v>
      </c>
      <c r="E240" s="219" t="s">
        <v>422</v>
      </c>
      <c r="F240" s="220" t="s">
        <v>423</v>
      </c>
      <c r="G240" s="221" t="s">
        <v>365</v>
      </c>
      <c r="H240" s="222">
        <v>20.920000000000002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43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137</v>
      </c>
      <c r="AT240" s="230" t="s">
        <v>133</v>
      </c>
      <c r="AU240" s="230" t="s">
        <v>88</v>
      </c>
      <c r="AY240" s="16" t="s">
        <v>131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86</v>
      </c>
      <c r="BK240" s="231">
        <f>ROUND(I240*H240,2)</f>
        <v>0</v>
      </c>
      <c r="BL240" s="16" t="s">
        <v>137</v>
      </c>
      <c r="BM240" s="230" t="s">
        <v>991</v>
      </c>
    </row>
    <row r="241" s="2" customFormat="1" ht="24.15" customHeight="1">
      <c r="A241" s="37"/>
      <c r="B241" s="38"/>
      <c r="C241" s="218" t="s">
        <v>437</v>
      </c>
      <c r="D241" s="218" t="s">
        <v>133</v>
      </c>
      <c r="E241" s="219" t="s">
        <v>426</v>
      </c>
      <c r="F241" s="220" t="s">
        <v>427</v>
      </c>
      <c r="G241" s="221" t="s">
        <v>365</v>
      </c>
      <c r="H241" s="222">
        <v>20.920000000000002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43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137</v>
      </c>
      <c r="AT241" s="230" t="s">
        <v>133</v>
      </c>
      <c r="AU241" s="230" t="s">
        <v>88</v>
      </c>
      <c r="AY241" s="16" t="s">
        <v>131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86</v>
      </c>
      <c r="BK241" s="231">
        <f>ROUND(I241*H241,2)</f>
        <v>0</v>
      </c>
      <c r="BL241" s="16" t="s">
        <v>137</v>
      </c>
      <c r="BM241" s="230" t="s">
        <v>992</v>
      </c>
    </row>
    <row r="242" s="2" customFormat="1" ht="21.75" customHeight="1">
      <c r="A242" s="37"/>
      <c r="B242" s="38"/>
      <c r="C242" s="218" t="s">
        <v>441</v>
      </c>
      <c r="D242" s="218" t="s">
        <v>133</v>
      </c>
      <c r="E242" s="219" t="s">
        <v>430</v>
      </c>
      <c r="F242" s="220" t="s">
        <v>431</v>
      </c>
      <c r="G242" s="221" t="s">
        <v>365</v>
      </c>
      <c r="H242" s="222">
        <v>20.920000000000002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43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137</v>
      </c>
      <c r="AT242" s="230" t="s">
        <v>133</v>
      </c>
      <c r="AU242" s="230" t="s">
        <v>88</v>
      </c>
      <c r="AY242" s="16" t="s">
        <v>131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86</v>
      </c>
      <c r="BK242" s="231">
        <f>ROUND(I242*H242,2)</f>
        <v>0</v>
      </c>
      <c r="BL242" s="16" t="s">
        <v>137</v>
      </c>
      <c r="BM242" s="230" t="s">
        <v>993</v>
      </c>
    </row>
    <row r="243" s="2" customFormat="1" ht="24.15" customHeight="1">
      <c r="A243" s="37"/>
      <c r="B243" s="38"/>
      <c r="C243" s="218" t="s">
        <v>445</v>
      </c>
      <c r="D243" s="218" t="s">
        <v>133</v>
      </c>
      <c r="E243" s="219" t="s">
        <v>994</v>
      </c>
      <c r="F243" s="220" t="s">
        <v>995</v>
      </c>
      <c r="G243" s="221" t="s">
        <v>154</v>
      </c>
      <c r="H243" s="222">
        <v>2.5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43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2.3999999999999999</v>
      </c>
      <c r="T243" s="229">
        <f>S243*H243</f>
        <v>6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137</v>
      </c>
      <c r="AT243" s="230" t="s">
        <v>133</v>
      </c>
      <c r="AU243" s="230" t="s">
        <v>88</v>
      </c>
      <c r="AY243" s="16" t="s">
        <v>131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86</v>
      </c>
      <c r="BK243" s="231">
        <f>ROUND(I243*H243,2)</f>
        <v>0</v>
      </c>
      <c r="BL243" s="16" t="s">
        <v>137</v>
      </c>
      <c r="BM243" s="230" t="s">
        <v>996</v>
      </c>
    </row>
    <row r="244" s="2" customFormat="1" ht="33" customHeight="1">
      <c r="A244" s="37"/>
      <c r="B244" s="38"/>
      <c r="C244" s="218" t="s">
        <v>449</v>
      </c>
      <c r="D244" s="218" t="s">
        <v>133</v>
      </c>
      <c r="E244" s="219" t="s">
        <v>997</v>
      </c>
      <c r="F244" s="220" t="s">
        <v>998</v>
      </c>
      <c r="G244" s="221" t="s">
        <v>365</v>
      </c>
      <c r="H244" s="222">
        <v>29.550000000000001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43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0.00248</v>
      </c>
      <c r="T244" s="229">
        <f>S244*H244</f>
        <v>0.073284000000000002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137</v>
      </c>
      <c r="AT244" s="230" t="s">
        <v>133</v>
      </c>
      <c r="AU244" s="230" t="s">
        <v>88</v>
      </c>
      <c r="AY244" s="16" t="s">
        <v>131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86</v>
      </c>
      <c r="BK244" s="231">
        <f>ROUND(I244*H244,2)</f>
        <v>0</v>
      </c>
      <c r="BL244" s="16" t="s">
        <v>137</v>
      </c>
      <c r="BM244" s="230" t="s">
        <v>999</v>
      </c>
    </row>
    <row r="245" s="2" customFormat="1" ht="33" customHeight="1">
      <c r="A245" s="37"/>
      <c r="B245" s="38"/>
      <c r="C245" s="218" t="s">
        <v>453</v>
      </c>
      <c r="D245" s="218" t="s">
        <v>133</v>
      </c>
      <c r="E245" s="219" t="s">
        <v>1000</v>
      </c>
      <c r="F245" s="220" t="s">
        <v>1001</v>
      </c>
      <c r="G245" s="221" t="s">
        <v>365</v>
      </c>
      <c r="H245" s="222">
        <v>348.92200000000003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43</v>
      </c>
      <c r="O245" s="90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137</v>
      </c>
      <c r="AT245" s="230" t="s">
        <v>133</v>
      </c>
      <c r="AU245" s="230" t="s">
        <v>88</v>
      </c>
      <c r="AY245" s="16" t="s">
        <v>131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86</v>
      </c>
      <c r="BK245" s="231">
        <f>ROUND(I245*H245,2)</f>
        <v>0</v>
      </c>
      <c r="BL245" s="16" t="s">
        <v>137</v>
      </c>
      <c r="BM245" s="230" t="s">
        <v>1002</v>
      </c>
    </row>
    <row r="246" s="13" customFormat="1">
      <c r="A246" s="13"/>
      <c r="B246" s="232"/>
      <c r="C246" s="233"/>
      <c r="D246" s="234" t="s">
        <v>142</v>
      </c>
      <c r="E246" s="235" t="s">
        <v>1</v>
      </c>
      <c r="F246" s="236" t="s">
        <v>1003</v>
      </c>
      <c r="G246" s="233"/>
      <c r="H246" s="237">
        <v>348.92200000000003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142</v>
      </c>
      <c r="AU246" s="243" t="s">
        <v>88</v>
      </c>
      <c r="AV246" s="13" t="s">
        <v>88</v>
      </c>
      <c r="AW246" s="13" t="s">
        <v>32</v>
      </c>
      <c r="AX246" s="13" t="s">
        <v>86</v>
      </c>
      <c r="AY246" s="243" t="s">
        <v>131</v>
      </c>
    </row>
    <row r="247" s="2" customFormat="1" ht="24.15" customHeight="1">
      <c r="A247" s="37"/>
      <c r="B247" s="38"/>
      <c r="C247" s="218" t="s">
        <v>457</v>
      </c>
      <c r="D247" s="218" t="s">
        <v>133</v>
      </c>
      <c r="E247" s="219" t="s">
        <v>1004</v>
      </c>
      <c r="F247" s="220" t="s">
        <v>1005</v>
      </c>
      <c r="G247" s="221" t="s">
        <v>136</v>
      </c>
      <c r="H247" s="222">
        <v>24.530000000000001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43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137</v>
      </c>
      <c r="AT247" s="230" t="s">
        <v>133</v>
      </c>
      <c r="AU247" s="230" t="s">
        <v>88</v>
      </c>
      <c r="AY247" s="16" t="s">
        <v>131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86</v>
      </c>
      <c r="BK247" s="231">
        <f>ROUND(I247*H247,2)</f>
        <v>0</v>
      </c>
      <c r="BL247" s="16" t="s">
        <v>137</v>
      </c>
      <c r="BM247" s="230" t="s">
        <v>1006</v>
      </c>
    </row>
    <row r="248" s="2" customFormat="1" ht="24.15" customHeight="1">
      <c r="A248" s="37"/>
      <c r="B248" s="38"/>
      <c r="C248" s="218" t="s">
        <v>461</v>
      </c>
      <c r="D248" s="218" t="s">
        <v>133</v>
      </c>
      <c r="E248" s="219" t="s">
        <v>1007</v>
      </c>
      <c r="F248" s="220" t="s">
        <v>1008</v>
      </c>
      <c r="G248" s="221" t="s">
        <v>136</v>
      </c>
      <c r="H248" s="222">
        <v>41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43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137</v>
      </c>
      <c r="AT248" s="230" t="s">
        <v>133</v>
      </c>
      <c r="AU248" s="230" t="s">
        <v>88</v>
      </c>
      <c r="AY248" s="16" t="s">
        <v>131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86</v>
      </c>
      <c r="BK248" s="231">
        <f>ROUND(I248*H248,2)</f>
        <v>0</v>
      </c>
      <c r="BL248" s="16" t="s">
        <v>137</v>
      </c>
      <c r="BM248" s="230" t="s">
        <v>1009</v>
      </c>
    </row>
    <row r="249" s="2" customFormat="1" ht="24.15" customHeight="1">
      <c r="A249" s="37"/>
      <c r="B249" s="38"/>
      <c r="C249" s="218" t="s">
        <v>465</v>
      </c>
      <c r="D249" s="218" t="s">
        <v>133</v>
      </c>
      <c r="E249" s="219" t="s">
        <v>442</v>
      </c>
      <c r="F249" s="220" t="s">
        <v>1010</v>
      </c>
      <c r="G249" s="221" t="s">
        <v>382</v>
      </c>
      <c r="H249" s="222">
        <v>7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43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137</v>
      </c>
      <c r="AT249" s="230" t="s">
        <v>133</v>
      </c>
      <c r="AU249" s="230" t="s">
        <v>88</v>
      </c>
      <c r="AY249" s="16" t="s">
        <v>131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86</v>
      </c>
      <c r="BK249" s="231">
        <f>ROUND(I249*H249,2)</f>
        <v>0</v>
      </c>
      <c r="BL249" s="16" t="s">
        <v>137</v>
      </c>
      <c r="BM249" s="230" t="s">
        <v>1011</v>
      </c>
    </row>
    <row r="250" s="2" customFormat="1" ht="24.15" customHeight="1">
      <c r="A250" s="37"/>
      <c r="B250" s="38"/>
      <c r="C250" s="218" t="s">
        <v>469</v>
      </c>
      <c r="D250" s="218" t="s">
        <v>133</v>
      </c>
      <c r="E250" s="219" t="s">
        <v>446</v>
      </c>
      <c r="F250" s="220" t="s">
        <v>1012</v>
      </c>
      <c r="G250" s="221" t="s">
        <v>382</v>
      </c>
      <c r="H250" s="222">
        <v>4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43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137</v>
      </c>
      <c r="AT250" s="230" t="s">
        <v>133</v>
      </c>
      <c r="AU250" s="230" t="s">
        <v>88</v>
      </c>
      <c r="AY250" s="16" t="s">
        <v>131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86</v>
      </c>
      <c r="BK250" s="231">
        <f>ROUND(I250*H250,2)</f>
        <v>0</v>
      </c>
      <c r="BL250" s="16" t="s">
        <v>137</v>
      </c>
      <c r="BM250" s="230" t="s">
        <v>1013</v>
      </c>
    </row>
    <row r="251" s="2" customFormat="1" ht="16.5" customHeight="1">
      <c r="A251" s="37"/>
      <c r="B251" s="38"/>
      <c r="C251" s="218" t="s">
        <v>474</v>
      </c>
      <c r="D251" s="218" t="s">
        <v>133</v>
      </c>
      <c r="E251" s="219" t="s">
        <v>450</v>
      </c>
      <c r="F251" s="220" t="s">
        <v>1014</v>
      </c>
      <c r="G251" s="221" t="s">
        <v>382</v>
      </c>
      <c r="H251" s="222">
        <v>1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43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137</v>
      </c>
      <c r="AT251" s="230" t="s">
        <v>133</v>
      </c>
      <c r="AU251" s="230" t="s">
        <v>88</v>
      </c>
      <c r="AY251" s="16" t="s">
        <v>131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86</v>
      </c>
      <c r="BK251" s="231">
        <f>ROUND(I251*H251,2)</f>
        <v>0</v>
      </c>
      <c r="BL251" s="16" t="s">
        <v>137</v>
      </c>
      <c r="BM251" s="230" t="s">
        <v>1015</v>
      </c>
    </row>
    <row r="252" s="2" customFormat="1" ht="44.25" customHeight="1">
      <c r="A252" s="37"/>
      <c r="B252" s="38"/>
      <c r="C252" s="218" t="s">
        <v>479</v>
      </c>
      <c r="D252" s="218" t="s">
        <v>133</v>
      </c>
      <c r="E252" s="219" t="s">
        <v>458</v>
      </c>
      <c r="F252" s="220" t="s">
        <v>1016</v>
      </c>
      <c r="G252" s="221" t="s">
        <v>365</v>
      </c>
      <c r="H252" s="222">
        <v>35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43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137</v>
      </c>
      <c r="AT252" s="230" t="s">
        <v>133</v>
      </c>
      <c r="AU252" s="230" t="s">
        <v>88</v>
      </c>
      <c r="AY252" s="16" t="s">
        <v>131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86</v>
      </c>
      <c r="BK252" s="231">
        <f>ROUND(I252*H252,2)</f>
        <v>0</v>
      </c>
      <c r="BL252" s="16" t="s">
        <v>137</v>
      </c>
      <c r="BM252" s="230" t="s">
        <v>1017</v>
      </c>
    </row>
    <row r="253" s="12" customFormat="1" ht="22.8" customHeight="1">
      <c r="A253" s="12"/>
      <c r="B253" s="202"/>
      <c r="C253" s="203"/>
      <c r="D253" s="204" t="s">
        <v>77</v>
      </c>
      <c r="E253" s="216" t="s">
        <v>487</v>
      </c>
      <c r="F253" s="216" t="s">
        <v>488</v>
      </c>
      <c r="G253" s="203"/>
      <c r="H253" s="203"/>
      <c r="I253" s="206"/>
      <c r="J253" s="217">
        <f>BK253</f>
        <v>0</v>
      </c>
      <c r="K253" s="203"/>
      <c r="L253" s="208"/>
      <c r="M253" s="209"/>
      <c r="N253" s="210"/>
      <c r="O253" s="210"/>
      <c r="P253" s="211">
        <f>SUM(P254:P260)</f>
        <v>0</v>
      </c>
      <c r="Q253" s="210"/>
      <c r="R253" s="211">
        <f>SUM(R254:R260)</f>
        <v>0</v>
      </c>
      <c r="S253" s="210"/>
      <c r="T253" s="212">
        <f>SUM(T254:T260)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3" t="s">
        <v>86</v>
      </c>
      <c r="AT253" s="214" t="s">
        <v>77</v>
      </c>
      <c r="AU253" s="214" t="s">
        <v>86</v>
      </c>
      <c r="AY253" s="213" t="s">
        <v>131</v>
      </c>
      <c r="BK253" s="215">
        <f>SUM(BK254:BK260)</f>
        <v>0</v>
      </c>
    </row>
    <row r="254" s="2" customFormat="1" ht="33" customHeight="1">
      <c r="A254" s="37"/>
      <c r="B254" s="38"/>
      <c r="C254" s="218" t="s">
        <v>483</v>
      </c>
      <c r="D254" s="218" t="s">
        <v>133</v>
      </c>
      <c r="E254" s="219" t="s">
        <v>502</v>
      </c>
      <c r="F254" s="220" t="s">
        <v>1018</v>
      </c>
      <c r="G254" s="221" t="s">
        <v>200</v>
      </c>
      <c r="H254" s="222">
        <v>115.557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43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137</v>
      </c>
      <c r="AT254" s="230" t="s">
        <v>133</v>
      </c>
      <c r="AU254" s="230" t="s">
        <v>88</v>
      </c>
      <c r="AY254" s="16" t="s">
        <v>131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86</v>
      </c>
      <c r="BK254" s="231">
        <f>ROUND(I254*H254,2)</f>
        <v>0</v>
      </c>
      <c r="BL254" s="16" t="s">
        <v>137</v>
      </c>
      <c r="BM254" s="230" t="s">
        <v>1019</v>
      </c>
    </row>
    <row r="255" s="2" customFormat="1" ht="21.75" customHeight="1">
      <c r="A255" s="37"/>
      <c r="B255" s="38"/>
      <c r="C255" s="218" t="s">
        <v>489</v>
      </c>
      <c r="D255" s="218" t="s">
        <v>133</v>
      </c>
      <c r="E255" s="219" t="s">
        <v>507</v>
      </c>
      <c r="F255" s="220" t="s">
        <v>1020</v>
      </c>
      <c r="G255" s="221" t="s">
        <v>200</v>
      </c>
      <c r="H255" s="222">
        <v>2264.0059999999999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43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137</v>
      </c>
      <c r="AT255" s="230" t="s">
        <v>133</v>
      </c>
      <c r="AU255" s="230" t="s">
        <v>88</v>
      </c>
      <c r="AY255" s="16" t="s">
        <v>131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86</v>
      </c>
      <c r="BK255" s="231">
        <f>ROUND(I255*H255,2)</f>
        <v>0</v>
      </c>
      <c r="BL255" s="16" t="s">
        <v>137</v>
      </c>
      <c r="BM255" s="230" t="s">
        <v>1021</v>
      </c>
    </row>
    <row r="256" s="13" customFormat="1">
      <c r="A256" s="13"/>
      <c r="B256" s="232"/>
      <c r="C256" s="233"/>
      <c r="D256" s="234" t="s">
        <v>142</v>
      </c>
      <c r="E256" s="235" t="s">
        <v>1</v>
      </c>
      <c r="F256" s="236" t="s">
        <v>1022</v>
      </c>
      <c r="G256" s="233"/>
      <c r="H256" s="237">
        <v>2264.0059999999999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142</v>
      </c>
      <c r="AU256" s="243" t="s">
        <v>88</v>
      </c>
      <c r="AV256" s="13" t="s">
        <v>88</v>
      </c>
      <c r="AW256" s="13" t="s">
        <v>32</v>
      </c>
      <c r="AX256" s="13" t="s">
        <v>86</v>
      </c>
      <c r="AY256" s="243" t="s">
        <v>131</v>
      </c>
    </row>
    <row r="257" s="2" customFormat="1" ht="16.5" customHeight="1">
      <c r="A257" s="37"/>
      <c r="B257" s="38"/>
      <c r="C257" s="218" t="s">
        <v>493</v>
      </c>
      <c r="D257" s="218" t="s">
        <v>133</v>
      </c>
      <c r="E257" s="219" t="s">
        <v>512</v>
      </c>
      <c r="F257" s="220" t="s">
        <v>1023</v>
      </c>
      <c r="G257" s="221" t="s">
        <v>200</v>
      </c>
      <c r="H257" s="222">
        <v>115.557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43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137</v>
      </c>
      <c r="AT257" s="230" t="s">
        <v>133</v>
      </c>
      <c r="AU257" s="230" t="s">
        <v>88</v>
      </c>
      <c r="AY257" s="16" t="s">
        <v>131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86</v>
      </c>
      <c r="BK257" s="231">
        <f>ROUND(I257*H257,2)</f>
        <v>0</v>
      </c>
      <c r="BL257" s="16" t="s">
        <v>137</v>
      </c>
      <c r="BM257" s="230" t="s">
        <v>1024</v>
      </c>
    </row>
    <row r="258" s="2" customFormat="1" ht="33" customHeight="1">
      <c r="A258" s="37"/>
      <c r="B258" s="38"/>
      <c r="C258" s="218" t="s">
        <v>497</v>
      </c>
      <c r="D258" s="218" t="s">
        <v>133</v>
      </c>
      <c r="E258" s="219" t="s">
        <v>1025</v>
      </c>
      <c r="F258" s="220" t="s">
        <v>1026</v>
      </c>
      <c r="G258" s="221" t="s">
        <v>200</v>
      </c>
      <c r="H258" s="222">
        <v>37.299999999999997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43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137</v>
      </c>
      <c r="AT258" s="230" t="s">
        <v>133</v>
      </c>
      <c r="AU258" s="230" t="s">
        <v>88</v>
      </c>
      <c r="AY258" s="16" t="s">
        <v>131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86</v>
      </c>
      <c r="BK258" s="231">
        <f>ROUND(I258*H258,2)</f>
        <v>0</v>
      </c>
      <c r="BL258" s="16" t="s">
        <v>137</v>
      </c>
      <c r="BM258" s="230" t="s">
        <v>1027</v>
      </c>
    </row>
    <row r="259" s="2" customFormat="1" ht="33" customHeight="1">
      <c r="A259" s="37"/>
      <c r="B259" s="38"/>
      <c r="C259" s="218" t="s">
        <v>501</v>
      </c>
      <c r="D259" s="218" t="s">
        <v>133</v>
      </c>
      <c r="E259" s="219" t="s">
        <v>1028</v>
      </c>
      <c r="F259" s="220" t="s">
        <v>1029</v>
      </c>
      <c r="G259" s="221" t="s">
        <v>200</v>
      </c>
      <c r="H259" s="222">
        <v>35.466000000000001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43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137</v>
      </c>
      <c r="AT259" s="230" t="s">
        <v>133</v>
      </c>
      <c r="AU259" s="230" t="s">
        <v>88</v>
      </c>
      <c r="AY259" s="16" t="s">
        <v>131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86</v>
      </c>
      <c r="BK259" s="231">
        <f>ROUND(I259*H259,2)</f>
        <v>0</v>
      </c>
      <c r="BL259" s="16" t="s">
        <v>137</v>
      </c>
      <c r="BM259" s="230" t="s">
        <v>1030</v>
      </c>
    </row>
    <row r="260" s="2" customFormat="1" ht="21.75" customHeight="1">
      <c r="A260" s="37"/>
      <c r="B260" s="38"/>
      <c r="C260" s="218" t="s">
        <v>506</v>
      </c>
      <c r="D260" s="218" t="s">
        <v>133</v>
      </c>
      <c r="E260" s="219" t="s">
        <v>1031</v>
      </c>
      <c r="F260" s="220" t="s">
        <v>1032</v>
      </c>
      <c r="G260" s="221" t="s">
        <v>200</v>
      </c>
      <c r="H260" s="222">
        <v>42.790999999999997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43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137</v>
      </c>
      <c r="AT260" s="230" t="s">
        <v>133</v>
      </c>
      <c r="AU260" s="230" t="s">
        <v>88</v>
      </c>
      <c r="AY260" s="16" t="s">
        <v>131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86</v>
      </c>
      <c r="BK260" s="231">
        <f>ROUND(I260*H260,2)</f>
        <v>0</v>
      </c>
      <c r="BL260" s="16" t="s">
        <v>137</v>
      </c>
      <c r="BM260" s="230" t="s">
        <v>1033</v>
      </c>
    </row>
    <row r="261" s="12" customFormat="1" ht="22.8" customHeight="1">
      <c r="A261" s="12"/>
      <c r="B261" s="202"/>
      <c r="C261" s="203"/>
      <c r="D261" s="204" t="s">
        <v>77</v>
      </c>
      <c r="E261" s="216" t="s">
        <v>523</v>
      </c>
      <c r="F261" s="216" t="s">
        <v>524</v>
      </c>
      <c r="G261" s="203"/>
      <c r="H261" s="203"/>
      <c r="I261" s="206"/>
      <c r="J261" s="217">
        <f>BK261</f>
        <v>0</v>
      </c>
      <c r="K261" s="203"/>
      <c r="L261" s="208"/>
      <c r="M261" s="209"/>
      <c r="N261" s="210"/>
      <c r="O261" s="210"/>
      <c r="P261" s="211">
        <f>SUM(P262:P263)</f>
        <v>0</v>
      </c>
      <c r="Q261" s="210"/>
      <c r="R261" s="211">
        <f>SUM(R262:R263)</f>
        <v>0</v>
      </c>
      <c r="S261" s="210"/>
      <c r="T261" s="212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3" t="s">
        <v>86</v>
      </c>
      <c r="AT261" s="214" t="s">
        <v>77</v>
      </c>
      <c r="AU261" s="214" t="s">
        <v>86</v>
      </c>
      <c r="AY261" s="213" t="s">
        <v>131</v>
      </c>
      <c r="BK261" s="215">
        <f>SUM(BK262:BK263)</f>
        <v>0</v>
      </c>
    </row>
    <row r="262" s="2" customFormat="1" ht="33" customHeight="1">
      <c r="A262" s="37"/>
      <c r="B262" s="38"/>
      <c r="C262" s="218" t="s">
        <v>511</v>
      </c>
      <c r="D262" s="218" t="s">
        <v>133</v>
      </c>
      <c r="E262" s="219" t="s">
        <v>1034</v>
      </c>
      <c r="F262" s="220" t="s">
        <v>1035</v>
      </c>
      <c r="G262" s="221" t="s">
        <v>200</v>
      </c>
      <c r="H262" s="222">
        <v>72.760000000000005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43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137</v>
      </c>
      <c r="AT262" s="230" t="s">
        <v>133</v>
      </c>
      <c r="AU262" s="230" t="s">
        <v>88</v>
      </c>
      <c r="AY262" s="16" t="s">
        <v>131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86</v>
      </c>
      <c r="BK262" s="231">
        <f>ROUND(I262*H262,2)</f>
        <v>0</v>
      </c>
      <c r="BL262" s="16" t="s">
        <v>137</v>
      </c>
      <c r="BM262" s="230" t="s">
        <v>1036</v>
      </c>
    </row>
    <row r="263" s="2" customFormat="1" ht="24.15" customHeight="1">
      <c r="A263" s="37"/>
      <c r="B263" s="38"/>
      <c r="C263" s="218" t="s">
        <v>515</v>
      </c>
      <c r="D263" s="218" t="s">
        <v>133</v>
      </c>
      <c r="E263" s="219" t="s">
        <v>1037</v>
      </c>
      <c r="F263" s="220" t="s">
        <v>1038</v>
      </c>
      <c r="G263" s="221" t="s">
        <v>200</v>
      </c>
      <c r="H263" s="222">
        <v>421.98000000000002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43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137</v>
      </c>
      <c r="AT263" s="230" t="s">
        <v>133</v>
      </c>
      <c r="AU263" s="230" t="s">
        <v>88</v>
      </c>
      <c r="AY263" s="16" t="s">
        <v>131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86</v>
      </c>
      <c r="BK263" s="231">
        <f>ROUND(I263*H263,2)</f>
        <v>0</v>
      </c>
      <c r="BL263" s="16" t="s">
        <v>137</v>
      </c>
      <c r="BM263" s="230" t="s">
        <v>1039</v>
      </c>
    </row>
    <row r="264" s="12" customFormat="1" ht="25.92" customHeight="1">
      <c r="A264" s="12"/>
      <c r="B264" s="202"/>
      <c r="C264" s="203"/>
      <c r="D264" s="204" t="s">
        <v>77</v>
      </c>
      <c r="E264" s="205" t="s">
        <v>1040</v>
      </c>
      <c r="F264" s="205" t="s">
        <v>1041</v>
      </c>
      <c r="G264" s="203"/>
      <c r="H264" s="203"/>
      <c r="I264" s="206"/>
      <c r="J264" s="207">
        <f>BK264</f>
        <v>0</v>
      </c>
      <c r="K264" s="203"/>
      <c r="L264" s="208"/>
      <c r="M264" s="209"/>
      <c r="N264" s="210"/>
      <c r="O264" s="210"/>
      <c r="P264" s="211">
        <f>P265</f>
        <v>0</v>
      </c>
      <c r="Q264" s="210"/>
      <c r="R264" s="211">
        <f>R265</f>
        <v>0.067342499999999986</v>
      </c>
      <c r="S264" s="210"/>
      <c r="T264" s="212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3" t="s">
        <v>88</v>
      </c>
      <c r="AT264" s="214" t="s">
        <v>77</v>
      </c>
      <c r="AU264" s="214" t="s">
        <v>78</v>
      </c>
      <c r="AY264" s="213" t="s">
        <v>131</v>
      </c>
      <c r="BK264" s="215">
        <f>BK265</f>
        <v>0</v>
      </c>
    </row>
    <row r="265" s="12" customFormat="1" ht="22.8" customHeight="1">
      <c r="A265" s="12"/>
      <c r="B265" s="202"/>
      <c r="C265" s="203"/>
      <c r="D265" s="204" t="s">
        <v>77</v>
      </c>
      <c r="E265" s="216" t="s">
        <v>1042</v>
      </c>
      <c r="F265" s="216" t="s">
        <v>1043</v>
      </c>
      <c r="G265" s="203"/>
      <c r="H265" s="203"/>
      <c r="I265" s="206"/>
      <c r="J265" s="217">
        <f>BK265</f>
        <v>0</v>
      </c>
      <c r="K265" s="203"/>
      <c r="L265" s="208"/>
      <c r="M265" s="209"/>
      <c r="N265" s="210"/>
      <c r="O265" s="210"/>
      <c r="P265" s="211">
        <f>SUM(P266:P270)</f>
        <v>0</v>
      </c>
      <c r="Q265" s="210"/>
      <c r="R265" s="211">
        <f>SUM(R266:R270)</f>
        <v>0.067342499999999986</v>
      </c>
      <c r="S265" s="210"/>
      <c r="T265" s="212">
        <f>SUM(T266:T270)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3" t="s">
        <v>88</v>
      </c>
      <c r="AT265" s="214" t="s">
        <v>77</v>
      </c>
      <c r="AU265" s="214" t="s">
        <v>86</v>
      </c>
      <c r="AY265" s="213" t="s">
        <v>131</v>
      </c>
      <c r="BK265" s="215">
        <f>SUM(BK266:BK270)</f>
        <v>0</v>
      </c>
    </row>
    <row r="266" s="2" customFormat="1" ht="24.15" customHeight="1">
      <c r="A266" s="37"/>
      <c r="B266" s="38"/>
      <c r="C266" s="218" t="s">
        <v>519</v>
      </c>
      <c r="D266" s="218" t="s">
        <v>133</v>
      </c>
      <c r="E266" s="219" t="s">
        <v>1044</v>
      </c>
      <c r="F266" s="220" t="s">
        <v>1045</v>
      </c>
      <c r="G266" s="221" t="s">
        <v>136</v>
      </c>
      <c r="H266" s="222">
        <v>82.125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43</v>
      </c>
      <c r="O266" s="90"/>
      <c r="P266" s="228">
        <f>O266*H266</f>
        <v>0</v>
      </c>
      <c r="Q266" s="228">
        <v>4.0000000000000003E-05</v>
      </c>
      <c r="R266" s="228">
        <f>Q266*H266</f>
        <v>0.0032850000000000002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203</v>
      </c>
      <c r="AT266" s="230" t="s">
        <v>133</v>
      </c>
      <c r="AU266" s="230" t="s">
        <v>88</v>
      </c>
      <c r="AY266" s="16" t="s">
        <v>131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86</v>
      </c>
      <c r="BK266" s="231">
        <f>ROUND(I266*H266,2)</f>
        <v>0</v>
      </c>
      <c r="BL266" s="16" t="s">
        <v>203</v>
      </c>
      <c r="BM266" s="230" t="s">
        <v>1046</v>
      </c>
    </row>
    <row r="267" s="13" customFormat="1">
      <c r="A267" s="13"/>
      <c r="B267" s="232"/>
      <c r="C267" s="233"/>
      <c r="D267" s="234" t="s">
        <v>142</v>
      </c>
      <c r="E267" s="235" t="s">
        <v>1</v>
      </c>
      <c r="F267" s="236" t="s">
        <v>1047</v>
      </c>
      <c r="G267" s="233"/>
      <c r="H267" s="237">
        <v>82.125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142</v>
      </c>
      <c r="AU267" s="243" t="s">
        <v>88</v>
      </c>
      <c r="AV267" s="13" t="s">
        <v>88</v>
      </c>
      <c r="AW267" s="13" t="s">
        <v>32</v>
      </c>
      <c r="AX267" s="13" t="s">
        <v>86</v>
      </c>
      <c r="AY267" s="243" t="s">
        <v>131</v>
      </c>
    </row>
    <row r="268" s="2" customFormat="1" ht="16.5" customHeight="1">
      <c r="A268" s="37"/>
      <c r="B268" s="38"/>
      <c r="C268" s="244" t="s">
        <v>525</v>
      </c>
      <c r="D268" s="244" t="s">
        <v>222</v>
      </c>
      <c r="E268" s="245" t="s">
        <v>1048</v>
      </c>
      <c r="F268" s="246" t="s">
        <v>1049</v>
      </c>
      <c r="G268" s="247" t="s">
        <v>136</v>
      </c>
      <c r="H268" s="248">
        <v>98.549999999999997</v>
      </c>
      <c r="I268" s="249"/>
      <c r="J268" s="250">
        <f>ROUND(I268*H268,2)</f>
        <v>0</v>
      </c>
      <c r="K268" s="251"/>
      <c r="L268" s="252"/>
      <c r="M268" s="253" t="s">
        <v>1</v>
      </c>
      <c r="N268" s="254" t="s">
        <v>43</v>
      </c>
      <c r="O268" s="90"/>
      <c r="P268" s="228">
        <f>O268*H268</f>
        <v>0</v>
      </c>
      <c r="Q268" s="228">
        <v>0.00064999999999999997</v>
      </c>
      <c r="R268" s="228">
        <f>Q268*H268</f>
        <v>0.064057499999999989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280</v>
      </c>
      <c r="AT268" s="230" t="s">
        <v>222</v>
      </c>
      <c r="AU268" s="230" t="s">
        <v>88</v>
      </c>
      <c r="AY268" s="16" t="s">
        <v>131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86</v>
      </c>
      <c r="BK268" s="231">
        <f>ROUND(I268*H268,2)</f>
        <v>0</v>
      </c>
      <c r="BL268" s="16" t="s">
        <v>203</v>
      </c>
      <c r="BM268" s="230" t="s">
        <v>1050</v>
      </c>
    </row>
    <row r="269" s="13" customFormat="1">
      <c r="A269" s="13"/>
      <c r="B269" s="232"/>
      <c r="C269" s="233"/>
      <c r="D269" s="234" t="s">
        <v>142</v>
      </c>
      <c r="E269" s="235" t="s">
        <v>1</v>
      </c>
      <c r="F269" s="236" t="s">
        <v>1051</v>
      </c>
      <c r="G269" s="233"/>
      <c r="H269" s="237">
        <v>98.549999999999997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142</v>
      </c>
      <c r="AU269" s="243" t="s">
        <v>88</v>
      </c>
      <c r="AV269" s="13" t="s">
        <v>88</v>
      </c>
      <c r="AW269" s="13" t="s">
        <v>32</v>
      </c>
      <c r="AX269" s="13" t="s">
        <v>86</v>
      </c>
      <c r="AY269" s="243" t="s">
        <v>131</v>
      </c>
    </row>
    <row r="270" s="2" customFormat="1" ht="24.15" customHeight="1">
      <c r="A270" s="37"/>
      <c r="B270" s="38"/>
      <c r="C270" s="218" t="s">
        <v>531</v>
      </c>
      <c r="D270" s="218" t="s">
        <v>133</v>
      </c>
      <c r="E270" s="219" t="s">
        <v>1052</v>
      </c>
      <c r="F270" s="220" t="s">
        <v>1053</v>
      </c>
      <c r="G270" s="221" t="s">
        <v>200</v>
      </c>
      <c r="H270" s="222">
        <v>0.067000000000000004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43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203</v>
      </c>
      <c r="AT270" s="230" t="s">
        <v>133</v>
      </c>
      <c r="AU270" s="230" t="s">
        <v>88</v>
      </c>
      <c r="AY270" s="16" t="s">
        <v>131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86</v>
      </c>
      <c r="BK270" s="231">
        <f>ROUND(I270*H270,2)</f>
        <v>0</v>
      </c>
      <c r="BL270" s="16" t="s">
        <v>203</v>
      </c>
      <c r="BM270" s="230" t="s">
        <v>1054</v>
      </c>
    </row>
    <row r="271" s="12" customFormat="1" ht="25.92" customHeight="1">
      <c r="A271" s="12"/>
      <c r="B271" s="202"/>
      <c r="C271" s="203"/>
      <c r="D271" s="204" t="s">
        <v>77</v>
      </c>
      <c r="E271" s="205" t="s">
        <v>529</v>
      </c>
      <c r="F271" s="205" t="s">
        <v>530</v>
      </c>
      <c r="G271" s="203"/>
      <c r="H271" s="203"/>
      <c r="I271" s="206"/>
      <c r="J271" s="207">
        <f>BK271</f>
        <v>0</v>
      </c>
      <c r="K271" s="203"/>
      <c r="L271" s="208"/>
      <c r="M271" s="209"/>
      <c r="N271" s="210"/>
      <c r="O271" s="210"/>
      <c r="P271" s="211">
        <f>SUM(P272:P287)</f>
        <v>0</v>
      </c>
      <c r="Q271" s="210"/>
      <c r="R271" s="211">
        <f>SUM(R272:R287)</f>
        <v>0</v>
      </c>
      <c r="S271" s="210"/>
      <c r="T271" s="212">
        <f>SUM(T272:T287)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3" t="s">
        <v>151</v>
      </c>
      <c r="AT271" s="214" t="s">
        <v>77</v>
      </c>
      <c r="AU271" s="214" t="s">
        <v>78</v>
      </c>
      <c r="AY271" s="213" t="s">
        <v>131</v>
      </c>
      <c r="BK271" s="215">
        <f>SUM(BK272:BK287)</f>
        <v>0</v>
      </c>
    </row>
    <row r="272" s="2" customFormat="1" ht="16.5" customHeight="1">
      <c r="A272" s="37"/>
      <c r="B272" s="38"/>
      <c r="C272" s="218" t="s">
        <v>537</v>
      </c>
      <c r="D272" s="218" t="s">
        <v>133</v>
      </c>
      <c r="E272" s="219" t="s">
        <v>532</v>
      </c>
      <c r="F272" s="220" t="s">
        <v>533</v>
      </c>
      <c r="G272" s="221" t="s">
        <v>477</v>
      </c>
      <c r="H272" s="222">
        <v>1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43</v>
      </c>
      <c r="O272" s="90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534</v>
      </c>
      <c r="AT272" s="230" t="s">
        <v>133</v>
      </c>
      <c r="AU272" s="230" t="s">
        <v>86</v>
      </c>
      <c r="AY272" s="16" t="s">
        <v>131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86</v>
      </c>
      <c r="BK272" s="231">
        <f>ROUND(I272*H272,2)</f>
        <v>0</v>
      </c>
      <c r="BL272" s="16" t="s">
        <v>534</v>
      </c>
      <c r="BM272" s="230" t="s">
        <v>1055</v>
      </c>
    </row>
    <row r="273" s="2" customFormat="1">
      <c r="A273" s="37"/>
      <c r="B273" s="38"/>
      <c r="C273" s="39"/>
      <c r="D273" s="234" t="s">
        <v>270</v>
      </c>
      <c r="E273" s="39"/>
      <c r="F273" s="255" t="s">
        <v>1056</v>
      </c>
      <c r="G273" s="39"/>
      <c r="H273" s="39"/>
      <c r="I273" s="256"/>
      <c r="J273" s="39"/>
      <c r="K273" s="39"/>
      <c r="L273" s="43"/>
      <c r="M273" s="257"/>
      <c r="N273" s="258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270</v>
      </c>
      <c r="AU273" s="16" t="s">
        <v>86</v>
      </c>
    </row>
    <row r="274" s="2" customFormat="1" ht="16.5" customHeight="1">
      <c r="A274" s="37"/>
      <c r="B274" s="38"/>
      <c r="C274" s="218" t="s">
        <v>542</v>
      </c>
      <c r="D274" s="218" t="s">
        <v>133</v>
      </c>
      <c r="E274" s="219" t="s">
        <v>1057</v>
      </c>
      <c r="F274" s="220" t="s">
        <v>1058</v>
      </c>
      <c r="G274" s="221" t="s">
        <v>382</v>
      </c>
      <c r="H274" s="222">
        <v>4</v>
      </c>
      <c r="I274" s="223"/>
      <c r="J274" s="224">
        <f>ROUND(I274*H274,2)</f>
        <v>0</v>
      </c>
      <c r="K274" s="225"/>
      <c r="L274" s="43"/>
      <c r="M274" s="226" t="s">
        <v>1</v>
      </c>
      <c r="N274" s="227" t="s">
        <v>43</v>
      </c>
      <c r="O274" s="90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534</v>
      </c>
      <c r="AT274" s="230" t="s">
        <v>133</v>
      </c>
      <c r="AU274" s="230" t="s">
        <v>86</v>
      </c>
      <c r="AY274" s="16" t="s">
        <v>131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86</v>
      </c>
      <c r="BK274" s="231">
        <f>ROUND(I274*H274,2)</f>
        <v>0</v>
      </c>
      <c r="BL274" s="16" t="s">
        <v>534</v>
      </c>
      <c r="BM274" s="230" t="s">
        <v>1059</v>
      </c>
    </row>
    <row r="275" s="2" customFormat="1" ht="16.5" customHeight="1">
      <c r="A275" s="37"/>
      <c r="B275" s="38"/>
      <c r="C275" s="218" t="s">
        <v>547</v>
      </c>
      <c r="D275" s="218" t="s">
        <v>133</v>
      </c>
      <c r="E275" s="219" t="s">
        <v>538</v>
      </c>
      <c r="F275" s="220" t="s">
        <v>539</v>
      </c>
      <c r="G275" s="221" t="s">
        <v>477</v>
      </c>
      <c r="H275" s="222">
        <v>1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43</v>
      </c>
      <c r="O275" s="90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534</v>
      </c>
      <c r="AT275" s="230" t="s">
        <v>133</v>
      </c>
      <c r="AU275" s="230" t="s">
        <v>86</v>
      </c>
      <c r="AY275" s="16" t="s">
        <v>131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86</v>
      </c>
      <c r="BK275" s="231">
        <f>ROUND(I275*H275,2)</f>
        <v>0</v>
      </c>
      <c r="BL275" s="16" t="s">
        <v>534</v>
      </c>
      <c r="BM275" s="230" t="s">
        <v>1060</v>
      </c>
    </row>
    <row r="276" s="2" customFormat="1">
      <c r="A276" s="37"/>
      <c r="B276" s="38"/>
      <c r="C276" s="39"/>
      <c r="D276" s="234" t="s">
        <v>270</v>
      </c>
      <c r="E276" s="39"/>
      <c r="F276" s="255" t="s">
        <v>541</v>
      </c>
      <c r="G276" s="39"/>
      <c r="H276" s="39"/>
      <c r="I276" s="256"/>
      <c r="J276" s="39"/>
      <c r="K276" s="39"/>
      <c r="L276" s="43"/>
      <c r="M276" s="257"/>
      <c r="N276" s="258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270</v>
      </c>
      <c r="AU276" s="16" t="s">
        <v>86</v>
      </c>
    </row>
    <row r="277" s="2" customFormat="1" ht="16.5" customHeight="1">
      <c r="A277" s="37"/>
      <c r="B277" s="38"/>
      <c r="C277" s="218" t="s">
        <v>552</v>
      </c>
      <c r="D277" s="218" t="s">
        <v>133</v>
      </c>
      <c r="E277" s="219" t="s">
        <v>543</v>
      </c>
      <c r="F277" s="220" t="s">
        <v>544</v>
      </c>
      <c r="G277" s="221" t="s">
        <v>477</v>
      </c>
      <c r="H277" s="222">
        <v>1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43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534</v>
      </c>
      <c r="AT277" s="230" t="s">
        <v>133</v>
      </c>
      <c r="AU277" s="230" t="s">
        <v>86</v>
      </c>
      <c r="AY277" s="16" t="s">
        <v>131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86</v>
      </c>
      <c r="BK277" s="231">
        <f>ROUND(I277*H277,2)</f>
        <v>0</v>
      </c>
      <c r="BL277" s="16" t="s">
        <v>534</v>
      </c>
      <c r="BM277" s="230" t="s">
        <v>1061</v>
      </c>
    </row>
    <row r="278" s="2" customFormat="1">
      <c r="A278" s="37"/>
      <c r="B278" s="38"/>
      <c r="C278" s="39"/>
      <c r="D278" s="234" t="s">
        <v>270</v>
      </c>
      <c r="E278" s="39"/>
      <c r="F278" s="255" t="s">
        <v>1062</v>
      </c>
      <c r="G278" s="39"/>
      <c r="H278" s="39"/>
      <c r="I278" s="256"/>
      <c r="J278" s="39"/>
      <c r="K278" s="39"/>
      <c r="L278" s="43"/>
      <c r="M278" s="257"/>
      <c r="N278" s="258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270</v>
      </c>
      <c r="AU278" s="16" t="s">
        <v>86</v>
      </c>
    </row>
    <row r="279" s="2" customFormat="1" ht="16.5" customHeight="1">
      <c r="A279" s="37"/>
      <c r="B279" s="38"/>
      <c r="C279" s="218" t="s">
        <v>557</v>
      </c>
      <c r="D279" s="218" t="s">
        <v>133</v>
      </c>
      <c r="E279" s="219" t="s">
        <v>553</v>
      </c>
      <c r="F279" s="220" t="s">
        <v>554</v>
      </c>
      <c r="G279" s="221" t="s">
        <v>477</v>
      </c>
      <c r="H279" s="222">
        <v>1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43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534</v>
      </c>
      <c r="AT279" s="230" t="s">
        <v>133</v>
      </c>
      <c r="AU279" s="230" t="s">
        <v>86</v>
      </c>
      <c r="AY279" s="16" t="s">
        <v>131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86</v>
      </c>
      <c r="BK279" s="231">
        <f>ROUND(I279*H279,2)</f>
        <v>0</v>
      </c>
      <c r="BL279" s="16" t="s">
        <v>534</v>
      </c>
      <c r="BM279" s="230" t="s">
        <v>1063</v>
      </c>
    </row>
    <row r="280" s="2" customFormat="1">
      <c r="A280" s="37"/>
      <c r="B280" s="38"/>
      <c r="C280" s="39"/>
      <c r="D280" s="234" t="s">
        <v>270</v>
      </c>
      <c r="E280" s="39"/>
      <c r="F280" s="255" t="s">
        <v>556</v>
      </c>
      <c r="G280" s="39"/>
      <c r="H280" s="39"/>
      <c r="I280" s="256"/>
      <c r="J280" s="39"/>
      <c r="K280" s="39"/>
      <c r="L280" s="43"/>
      <c r="M280" s="257"/>
      <c r="N280" s="258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270</v>
      </c>
      <c r="AU280" s="16" t="s">
        <v>86</v>
      </c>
    </row>
    <row r="281" s="2" customFormat="1" ht="16.5" customHeight="1">
      <c r="A281" s="37"/>
      <c r="B281" s="38"/>
      <c r="C281" s="218" t="s">
        <v>562</v>
      </c>
      <c r="D281" s="218" t="s">
        <v>133</v>
      </c>
      <c r="E281" s="219" t="s">
        <v>558</v>
      </c>
      <c r="F281" s="220" t="s">
        <v>559</v>
      </c>
      <c r="G281" s="221" t="s">
        <v>477</v>
      </c>
      <c r="H281" s="222">
        <v>1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43</v>
      </c>
      <c r="O281" s="90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534</v>
      </c>
      <c r="AT281" s="230" t="s">
        <v>133</v>
      </c>
      <c r="AU281" s="230" t="s">
        <v>86</v>
      </c>
      <c r="AY281" s="16" t="s">
        <v>131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86</v>
      </c>
      <c r="BK281" s="231">
        <f>ROUND(I281*H281,2)</f>
        <v>0</v>
      </c>
      <c r="BL281" s="16" t="s">
        <v>534</v>
      </c>
      <c r="BM281" s="230" t="s">
        <v>1064</v>
      </c>
    </row>
    <row r="282" s="2" customFormat="1">
      <c r="A282" s="37"/>
      <c r="B282" s="38"/>
      <c r="C282" s="39"/>
      <c r="D282" s="234" t="s">
        <v>270</v>
      </c>
      <c r="E282" s="39"/>
      <c r="F282" s="255" t="s">
        <v>1065</v>
      </c>
      <c r="G282" s="39"/>
      <c r="H282" s="39"/>
      <c r="I282" s="256"/>
      <c r="J282" s="39"/>
      <c r="K282" s="39"/>
      <c r="L282" s="43"/>
      <c r="M282" s="257"/>
      <c r="N282" s="258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270</v>
      </c>
      <c r="AU282" s="16" t="s">
        <v>86</v>
      </c>
    </row>
    <row r="283" s="2" customFormat="1" ht="24.15" customHeight="1">
      <c r="A283" s="37"/>
      <c r="B283" s="38"/>
      <c r="C283" s="218" t="s">
        <v>566</v>
      </c>
      <c r="D283" s="218" t="s">
        <v>133</v>
      </c>
      <c r="E283" s="219" t="s">
        <v>563</v>
      </c>
      <c r="F283" s="220" t="s">
        <v>564</v>
      </c>
      <c r="G283" s="221" t="s">
        <v>477</v>
      </c>
      <c r="H283" s="222">
        <v>1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43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534</v>
      </c>
      <c r="AT283" s="230" t="s">
        <v>133</v>
      </c>
      <c r="AU283" s="230" t="s">
        <v>86</v>
      </c>
      <c r="AY283" s="16" t="s">
        <v>131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86</v>
      </c>
      <c r="BK283" s="231">
        <f>ROUND(I283*H283,2)</f>
        <v>0</v>
      </c>
      <c r="BL283" s="16" t="s">
        <v>534</v>
      </c>
      <c r="BM283" s="230" t="s">
        <v>1066</v>
      </c>
    </row>
    <row r="284" s="2" customFormat="1" ht="16.5" customHeight="1">
      <c r="A284" s="37"/>
      <c r="B284" s="38"/>
      <c r="C284" s="218" t="s">
        <v>571</v>
      </c>
      <c r="D284" s="218" t="s">
        <v>133</v>
      </c>
      <c r="E284" s="219" t="s">
        <v>548</v>
      </c>
      <c r="F284" s="220" t="s">
        <v>549</v>
      </c>
      <c r="G284" s="221" t="s">
        <v>477</v>
      </c>
      <c r="H284" s="222">
        <v>1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43</v>
      </c>
      <c r="O284" s="90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534</v>
      </c>
      <c r="AT284" s="230" t="s">
        <v>133</v>
      </c>
      <c r="AU284" s="230" t="s">
        <v>86</v>
      </c>
      <c r="AY284" s="16" t="s">
        <v>131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86</v>
      </c>
      <c r="BK284" s="231">
        <f>ROUND(I284*H284,2)</f>
        <v>0</v>
      </c>
      <c r="BL284" s="16" t="s">
        <v>534</v>
      </c>
      <c r="BM284" s="230" t="s">
        <v>1067</v>
      </c>
    </row>
    <row r="285" s="2" customFormat="1">
      <c r="A285" s="37"/>
      <c r="B285" s="38"/>
      <c r="C285" s="39"/>
      <c r="D285" s="234" t="s">
        <v>270</v>
      </c>
      <c r="E285" s="39"/>
      <c r="F285" s="255" t="s">
        <v>551</v>
      </c>
      <c r="G285" s="39"/>
      <c r="H285" s="39"/>
      <c r="I285" s="256"/>
      <c r="J285" s="39"/>
      <c r="K285" s="39"/>
      <c r="L285" s="43"/>
      <c r="M285" s="257"/>
      <c r="N285" s="258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270</v>
      </c>
      <c r="AU285" s="16" t="s">
        <v>86</v>
      </c>
    </row>
    <row r="286" s="2" customFormat="1" ht="16.5" customHeight="1">
      <c r="A286" s="37"/>
      <c r="B286" s="38"/>
      <c r="C286" s="218" t="s">
        <v>576</v>
      </c>
      <c r="D286" s="218" t="s">
        <v>133</v>
      </c>
      <c r="E286" s="219" t="s">
        <v>567</v>
      </c>
      <c r="F286" s="220" t="s">
        <v>1068</v>
      </c>
      <c r="G286" s="221" t="s">
        <v>477</v>
      </c>
      <c r="H286" s="222">
        <v>1</v>
      </c>
      <c r="I286" s="223"/>
      <c r="J286" s="224">
        <f>ROUND(I286*H286,2)</f>
        <v>0</v>
      </c>
      <c r="K286" s="225"/>
      <c r="L286" s="43"/>
      <c r="M286" s="226" t="s">
        <v>1</v>
      </c>
      <c r="N286" s="227" t="s">
        <v>43</v>
      </c>
      <c r="O286" s="90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534</v>
      </c>
      <c r="AT286" s="230" t="s">
        <v>133</v>
      </c>
      <c r="AU286" s="230" t="s">
        <v>86</v>
      </c>
      <c r="AY286" s="16" t="s">
        <v>131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86</v>
      </c>
      <c r="BK286" s="231">
        <f>ROUND(I286*H286,2)</f>
        <v>0</v>
      </c>
      <c r="BL286" s="16" t="s">
        <v>534</v>
      </c>
      <c r="BM286" s="230" t="s">
        <v>1069</v>
      </c>
    </row>
    <row r="287" s="2" customFormat="1">
      <c r="A287" s="37"/>
      <c r="B287" s="38"/>
      <c r="C287" s="39"/>
      <c r="D287" s="234" t="s">
        <v>270</v>
      </c>
      <c r="E287" s="39"/>
      <c r="F287" s="255" t="s">
        <v>570</v>
      </c>
      <c r="G287" s="39"/>
      <c r="H287" s="39"/>
      <c r="I287" s="256"/>
      <c r="J287" s="39"/>
      <c r="K287" s="39"/>
      <c r="L287" s="43"/>
      <c r="M287" s="270"/>
      <c r="N287" s="271"/>
      <c r="O287" s="272"/>
      <c r="P287" s="272"/>
      <c r="Q287" s="272"/>
      <c r="R287" s="272"/>
      <c r="S287" s="272"/>
      <c r="T287" s="273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270</v>
      </c>
      <c r="AU287" s="16" t="s">
        <v>86</v>
      </c>
    </row>
    <row r="288" s="2" customFormat="1" ht="6.96" customHeight="1">
      <c r="A288" s="37"/>
      <c r="B288" s="65"/>
      <c r="C288" s="66"/>
      <c r="D288" s="66"/>
      <c r="E288" s="66"/>
      <c r="F288" s="66"/>
      <c r="G288" s="66"/>
      <c r="H288" s="66"/>
      <c r="I288" s="66"/>
      <c r="J288" s="66"/>
      <c r="K288" s="66"/>
      <c r="L288" s="43"/>
      <c r="M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</row>
  </sheetData>
  <sheetProtection sheet="1" autoFilter="0" formatColumns="0" formatRows="0" objects="1" scenarios="1" spinCount="100000" saltValue="u2sbF+jZhB7Yba4ZhajJH0DPuc0ELHgSPqybGA2Fk5t6jt+OnH/k90UitY5sF10YVqujW191bBAu2h823Eapbw==" hashValue="PNxQjXXKGYdf0SloOOOCRZa6MUutDRbw9eiuzAhFYLYesDepGLdNHOcdYrIKk89QZ+YQvOHK5YQxIDtRctSkFQ==" algorithmName="SHA-512" password="CC35"/>
  <autoFilter ref="C128:K28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III-3473 a III-34712 Malčín - průtah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1070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27</v>
      </c>
      <c r="J24" s="142" t="s">
        <v>36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ROUND((SUM(BE127:BE253)),  2)</f>
        <v>0</v>
      </c>
      <c r="G33" s="37"/>
      <c r="H33" s="37"/>
      <c r="I33" s="154">
        <v>0.20999999999999999</v>
      </c>
      <c r="J33" s="153">
        <f>ROUND(((SUM(BE127:BE253))*I33),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ROUND((SUM(BF127:BF253)),  2)</f>
        <v>0</v>
      </c>
      <c r="G34" s="37"/>
      <c r="H34" s="37"/>
      <c r="I34" s="154">
        <v>0.14999999999999999</v>
      </c>
      <c r="J34" s="153">
        <f>ROUND(((SUM(BF127:BF253))*I34),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ROUND((SUM(BG127:BG253)),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ROUND((SUM(BH127:BH253)),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ROUND((SUM(BI127:BI253)),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III-3473 a III-34712 Malčín - průtah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104 - CHODNÍKY III/3473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Malčín</v>
      </c>
      <c r="G89" s="39"/>
      <c r="H89" s="39"/>
      <c r="I89" s="31" t="s">
        <v>22</v>
      </c>
      <c r="J89" s="78" t="str">
        <f>IF(J12="","",J12)</f>
        <v>29. 6. 2023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KSÚS Vysočiny, Obec Malčín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DMC Havlíčkův Brod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hidden="1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107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108</v>
      </c>
      <c r="E99" s="187"/>
      <c r="F99" s="187"/>
      <c r="G99" s="187"/>
      <c r="H99" s="187"/>
      <c r="I99" s="187"/>
      <c r="J99" s="188">
        <f>J157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804</v>
      </c>
      <c r="E100" s="187"/>
      <c r="F100" s="187"/>
      <c r="G100" s="187"/>
      <c r="H100" s="187"/>
      <c r="I100" s="187"/>
      <c r="J100" s="188">
        <f>J162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109</v>
      </c>
      <c r="E101" s="187"/>
      <c r="F101" s="187"/>
      <c r="G101" s="187"/>
      <c r="H101" s="187"/>
      <c r="I101" s="187"/>
      <c r="J101" s="188">
        <f>J167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110</v>
      </c>
      <c r="E102" s="187"/>
      <c r="F102" s="187"/>
      <c r="G102" s="187"/>
      <c r="H102" s="187"/>
      <c r="I102" s="187"/>
      <c r="J102" s="188">
        <f>J171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111</v>
      </c>
      <c r="E103" s="187"/>
      <c r="F103" s="187"/>
      <c r="G103" s="187"/>
      <c r="H103" s="187"/>
      <c r="I103" s="187"/>
      <c r="J103" s="188">
        <f>J176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112</v>
      </c>
      <c r="E104" s="187"/>
      <c r="F104" s="187"/>
      <c r="G104" s="187"/>
      <c r="H104" s="187"/>
      <c r="I104" s="187"/>
      <c r="J104" s="188">
        <f>J200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4"/>
      <c r="C105" s="185"/>
      <c r="D105" s="186" t="s">
        <v>113</v>
      </c>
      <c r="E105" s="187"/>
      <c r="F105" s="187"/>
      <c r="G105" s="187"/>
      <c r="H105" s="187"/>
      <c r="I105" s="187"/>
      <c r="J105" s="188">
        <f>J227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4"/>
      <c r="C106" s="185"/>
      <c r="D106" s="186" t="s">
        <v>114</v>
      </c>
      <c r="E106" s="187"/>
      <c r="F106" s="187"/>
      <c r="G106" s="187"/>
      <c r="H106" s="187"/>
      <c r="I106" s="187"/>
      <c r="J106" s="188">
        <f>J235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8"/>
      <c r="C107" s="179"/>
      <c r="D107" s="180" t="s">
        <v>115</v>
      </c>
      <c r="E107" s="181"/>
      <c r="F107" s="181"/>
      <c r="G107" s="181"/>
      <c r="H107" s="181"/>
      <c r="I107" s="181"/>
      <c r="J107" s="182">
        <f>J237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hidden="1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hidden="1"/>
    <row r="111" hidden="1"/>
    <row r="112" hidden="1"/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III-3473 a III-34712 Malčín - průtah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99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SO 104 - CHODNÍKY III/3473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Malčín</v>
      </c>
      <c r="G121" s="39"/>
      <c r="H121" s="39"/>
      <c r="I121" s="31" t="s">
        <v>22</v>
      </c>
      <c r="J121" s="78" t="str">
        <f>IF(J12="","",J12)</f>
        <v>29. 6. 2023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>KSÚS Vysočiny, Obec Malčín</v>
      </c>
      <c r="G123" s="39"/>
      <c r="H123" s="39"/>
      <c r="I123" s="31" t="s">
        <v>30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33</v>
      </c>
      <c r="J124" s="35" t="str">
        <f>E24</f>
        <v>DMC Havlíčkův Brod s.r.o.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117</v>
      </c>
      <c r="D126" s="193" t="s">
        <v>63</v>
      </c>
      <c r="E126" s="193" t="s">
        <v>59</v>
      </c>
      <c r="F126" s="193" t="s">
        <v>60</v>
      </c>
      <c r="G126" s="193" t="s">
        <v>118</v>
      </c>
      <c r="H126" s="193" t="s">
        <v>119</v>
      </c>
      <c r="I126" s="193" t="s">
        <v>120</v>
      </c>
      <c r="J126" s="194" t="s">
        <v>103</v>
      </c>
      <c r="K126" s="195" t="s">
        <v>121</v>
      </c>
      <c r="L126" s="196"/>
      <c r="M126" s="99" t="s">
        <v>1</v>
      </c>
      <c r="N126" s="100" t="s">
        <v>42</v>
      </c>
      <c r="O126" s="100" t="s">
        <v>122</v>
      </c>
      <c r="P126" s="100" t="s">
        <v>123</v>
      </c>
      <c r="Q126" s="100" t="s">
        <v>124</v>
      </c>
      <c r="R126" s="100" t="s">
        <v>125</v>
      </c>
      <c r="S126" s="100" t="s">
        <v>126</v>
      </c>
      <c r="T126" s="101" t="s">
        <v>127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128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P128+P237</f>
        <v>0</v>
      </c>
      <c r="Q127" s="103"/>
      <c r="R127" s="199">
        <f>R128+R237</f>
        <v>1501.19907296</v>
      </c>
      <c r="S127" s="103"/>
      <c r="T127" s="200">
        <f>T128+T237</f>
        <v>284.72426999999993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77</v>
      </c>
      <c r="AU127" s="16" t="s">
        <v>105</v>
      </c>
      <c r="BK127" s="201">
        <f>BK128+BK237</f>
        <v>0</v>
      </c>
    </row>
    <row r="128" s="12" customFormat="1" ht="25.92" customHeight="1">
      <c r="A128" s="12"/>
      <c r="B128" s="202"/>
      <c r="C128" s="203"/>
      <c r="D128" s="204" t="s">
        <v>77</v>
      </c>
      <c r="E128" s="205" t="s">
        <v>129</v>
      </c>
      <c r="F128" s="205" t="s">
        <v>130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P129+P157+P162+P167+P171+P176+P200+P227+P235</f>
        <v>0</v>
      </c>
      <c r="Q128" s="210"/>
      <c r="R128" s="211">
        <f>R129+R157+R162+R167+R171+R176+R200+R227+R235</f>
        <v>1501.19907296</v>
      </c>
      <c r="S128" s="210"/>
      <c r="T128" s="212">
        <f>T129+T157+T162+T167+T171+T176+T200+T227+T235</f>
        <v>284.72426999999993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78</v>
      </c>
      <c r="AY128" s="213" t="s">
        <v>131</v>
      </c>
      <c r="BK128" s="215">
        <f>BK129+BK157+BK162+BK167+BK171+BK176+BK200+BK227+BK235</f>
        <v>0</v>
      </c>
    </row>
    <row r="129" s="12" customFormat="1" ht="22.8" customHeight="1">
      <c r="A129" s="12"/>
      <c r="B129" s="202"/>
      <c r="C129" s="203"/>
      <c r="D129" s="204" t="s">
        <v>77</v>
      </c>
      <c r="E129" s="216" t="s">
        <v>86</v>
      </c>
      <c r="F129" s="216" t="s">
        <v>132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SUM(P130:P156)</f>
        <v>0</v>
      </c>
      <c r="Q129" s="210"/>
      <c r="R129" s="211">
        <f>SUM(R130:R156)</f>
        <v>714.32600000000002</v>
      </c>
      <c r="S129" s="210"/>
      <c r="T129" s="212">
        <f>SUM(T130:T156)</f>
        <v>278.54904999999997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86</v>
      </c>
      <c r="AT129" s="214" t="s">
        <v>77</v>
      </c>
      <c r="AU129" s="214" t="s">
        <v>86</v>
      </c>
      <c r="AY129" s="213" t="s">
        <v>131</v>
      </c>
      <c r="BK129" s="215">
        <f>SUM(BK130:BK156)</f>
        <v>0</v>
      </c>
    </row>
    <row r="130" s="2" customFormat="1" ht="33" customHeight="1">
      <c r="A130" s="37"/>
      <c r="B130" s="38"/>
      <c r="C130" s="218" t="s">
        <v>86</v>
      </c>
      <c r="D130" s="218" t="s">
        <v>133</v>
      </c>
      <c r="E130" s="219" t="s">
        <v>1071</v>
      </c>
      <c r="F130" s="220" t="s">
        <v>1072</v>
      </c>
      <c r="G130" s="221" t="s">
        <v>136</v>
      </c>
      <c r="H130" s="222">
        <v>7.3600000000000003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0.26000000000000001</v>
      </c>
      <c r="T130" s="229">
        <f>S130*H130</f>
        <v>1.9136000000000002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137</v>
      </c>
      <c r="AT130" s="230" t="s">
        <v>133</v>
      </c>
      <c r="AU130" s="230" t="s">
        <v>88</v>
      </c>
      <c r="AY130" s="16" t="s">
        <v>131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86</v>
      </c>
      <c r="BK130" s="231">
        <f>ROUND(I130*H130,2)</f>
        <v>0</v>
      </c>
      <c r="BL130" s="16" t="s">
        <v>137</v>
      </c>
      <c r="BM130" s="230" t="s">
        <v>1073</v>
      </c>
    </row>
    <row r="131" s="2" customFormat="1" ht="24.15" customHeight="1">
      <c r="A131" s="37"/>
      <c r="B131" s="38"/>
      <c r="C131" s="218" t="s">
        <v>88</v>
      </c>
      <c r="D131" s="218" t="s">
        <v>133</v>
      </c>
      <c r="E131" s="219" t="s">
        <v>831</v>
      </c>
      <c r="F131" s="220" t="s">
        <v>832</v>
      </c>
      <c r="G131" s="221" t="s">
        <v>136</v>
      </c>
      <c r="H131" s="222">
        <v>188.91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43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0.28999999999999998</v>
      </c>
      <c r="T131" s="229">
        <f>S131*H131</f>
        <v>54.783899999999996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137</v>
      </c>
      <c r="AT131" s="230" t="s">
        <v>133</v>
      </c>
      <c r="AU131" s="230" t="s">
        <v>88</v>
      </c>
      <c r="AY131" s="16" t="s">
        <v>131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86</v>
      </c>
      <c r="BK131" s="231">
        <f>ROUND(I131*H131,2)</f>
        <v>0</v>
      </c>
      <c r="BL131" s="16" t="s">
        <v>137</v>
      </c>
      <c r="BM131" s="230" t="s">
        <v>1074</v>
      </c>
    </row>
    <row r="132" s="13" customFormat="1">
      <c r="A132" s="13"/>
      <c r="B132" s="232"/>
      <c r="C132" s="233"/>
      <c r="D132" s="234" t="s">
        <v>142</v>
      </c>
      <c r="E132" s="235" t="s">
        <v>1</v>
      </c>
      <c r="F132" s="236" t="s">
        <v>1075</v>
      </c>
      <c r="G132" s="233"/>
      <c r="H132" s="237">
        <v>188.91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142</v>
      </c>
      <c r="AU132" s="243" t="s">
        <v>88</v>
      </c>
      <c r="AV132" s="13" t="s">
        <v>88</v>
      </c>
      <c r="AW132" s="13" t="s">
        <v>32</v>
      </c>
      <c r="AX132" s="13" t="s">
        <v>86</v>
      </c>
      <c r="AY132" s="243" t="s">
        <v>131</v>
      </c>
    </row>
    <row r="133" s="2" customFormat="1" ht="24.15" customHeight="1">
      <c r="A133" s="37"/>
      <c r="B133" s="38"/>
      <c r="C133" s="218" t="s">
        <v>144</v>
      </c>
      <c r="D133" s="218" t="s">
        <v>133</v>
      </c>
      <c r="E133" s="219" t="s">
        <v>134</v>
      </c>
      <c r="F133" s="220" t="s">
        <v>835</v>
      </c>
      <c r="G133" s="221" t="s">
        <v>136</v>
      </c>
      <c r="H133" s="222">
        <v>188.91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0.22</v>
      </c>
      <c r="T133" s="229">
        <f>S133*H133</f>
        <v>41.560200000000002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137</v>
      </c>
      <c r="AT133" s="230" t="s">
        <v>133</v>
      </c>
      <c r="AU133" s="230" t="s">
        <v>88</v>
      </c>
      <c r="AY133" s="16" t="s">
        <v>131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86</v>
      </c>
      <c r="BK133" s="231">
        <f>ROUND(I133*H133,2)</f>
        <v>0</v>
      </c>
      <c r="BL133" s="16" t="s">
        <v>137</v>
      </c>
      <c r="BM133" s="230" t="s">
        <v>1076</v>
      </c>
    </row>
    <row r="134" s="2" customFormat="1" ht="16.5" customHeight="1">
      <c r="A134" s="37"/>
      <c r="B134" s="38"/>
      <c r="C134" s="218" t="s">
        <v>137</v>
      </c>
      <c r="D134" s="218" t="s">
        <v>133</v>
      </c>
      <c r="E134" s="219" t="s">
        <v>842</v>
      </c>
      <c r="F134" s="220" t="s">
        <v>843</v>
      </c>
      <c r="G134" s="221" t="s">
        <v>365</v>
      </c>
      <c r="H134" s="222">
        <v>879.47000000000003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0.20499999999999999</v>
      </c>
      <c r="T134" s="229">
        <f>S134*H134</f>
        <v>180.29134999999999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137</v>
      </c>
      <c r="AT134" s="230" t="s">
        <v>133</v>
      </c>
      <c r="AU134" s="230" t="s">
        <v>88</v>
      </c>
      <c r="AY134" s="16" t="s">
        <v>131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86</v>
      </c>
      <c r="BK134" s="231">
        <f>ROUND(I134*H134,2)</f>
        <v>0</v>
      </c>
      <c r="BL134" s="16" t="s">
        <v>137</v>
      </c>
      <c r="BM134" s="230" t="s">
        <v>1077</v>
      </c>
    </row>
    <row r="135" s="2" customFormat="1">
      <c r="A135" s="37"/>
      <c r="B135" s="38"/>
      <c r="C135" s="39"/>
      <c r="D135" s="234" t="s">
        <v>270</v>
      </c>
      <c r="E135" s="39"/>
      <c r="F135" s="255" t="s">
        <v>1078</v>
      </c>
      <c r="G135" s="39"/>
      <c r="H135" s="39"/>
      <c r="I135" s="256"/>
      <c r="J135" s="39"/>
      <c r="K135" s="39"/>
      <c r="L135" s="43"/>
      <c r="M135" s="257"/>
      <c r="N135" s="258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270</v>
      </c>
      <c r="AU135" s="16" t="s">
        <v>88</v>
      </c>
    </row>
    <row r="136" s="13" customFormat="1">
      <c r="A136" s="13"/>
      <c r="B136" s="232"/>
      <c r="C136" s="233"/>
      <c r="D136" s="234" t="s">
        <v>142</v>
      </c>
      <c r="E136" s="235" t="s">
        <v>1</v>
      </c>
      <c r="F136" s="236" t="s">
        <v>1079</v>
      </c>
      <c r="G136" s="233"/>
      <c r="H136" s="237">
        <v>879.47000000000003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142</v>
      </c>
      <c r="AU136" s="243" t="s">
        <v>88</v>
      </c>
      <c r="AV136" s="13" t="s">
        <v>88</v>
      </c>
      <c r="AW136" s="13" t="s">
        <v>32</v>
      </c>
      <c r="AX136" s="13" t="s">
        <v>86</v>
      </c>
      <c r="AY136" s="243" t="s">
        <v>131</v>
      </c>
    </row>
    <row r="137" s="2" customFormat="1" ht="37.8" customHeight="1">
      <c r="A137" s="37"/>
      <c r="B137" s="38"/>
      <c r="C137" s="218" t="s">
        <v>151</v>
      </c>
      <c r="D137" s="218" t="s">
        <v>133</v>
      </c>
      <c r="E137" s="219" t="s">
        <v>1080</v>
      </c>
      <c r="F137" s="220" t="s">
        <v>1081</v>
      </c>
      <c r="G137" s="221" t="s">
        <v>154</v>
      </c>
      <c r="H137" s="222">
        <v>63.020000000000003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43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137</v>
      </c>
      <c r="AT137" s="230" t="s">
        <v>133</v>
      </c>
      <c r="AU137" s="230" t="s">
        <v>88</v>
      </c>
      <c r="AY137" s="16" t="s">
        <v>131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86</v>
      </c>
      <c r="BK137" s="231">
        <f>ROUND(I137*H137,2)</f>
        <v>0</v>
      </c>
      <c r="BL137" s="16" t="s">
        <v>137</v>
      </c>
      <c r="BM137" s="230" t="s">
        <v>1082</v>
      </c>
    </row>
    <row r="138" s="13" customFormat="1">
      <c r="A138" s="13"/>
      <c r="B138" s="232"/>
      <c r="C138" s="233"/>
      <c r="D138" s="234" t="s">
        <v>142</v>
      </c>
      <c r="E138" s="235" t="s">
        <v>1</v>
      </c>
      <c r="F138" s="236" t="s">
        <v>1083</v>
      </c>
      <c r="G138" s="233"/>
      <c r="H138" s="237">
        <v>63.020000000000003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142</v>
      </c>
      <c r="AU138" s="243" t="s">
        <v>88</v>
      </c>
      <c r="AV138" s="13" t="s">
        <v>88</v>
      </c>
      <c r="AW138" s="13" t="s">
        <v>32</v>
      </c>
      <c r="AX138" s="13" t="s">
        <v>86</v>
      </c>
      <c r="AY138" s="243" t="s">
        <v>131</v>
      </c>
    </row>
    <row r="139" s="2" customFormat="1" ht="37.8" customHeight="1">
      <c r="A139" s="37"/>
      <c r="B139" s="38"/>
      <c r="C139" s="218" t="s">
        <v>157</v>
      </c>
      <c r="D139" s="218" t="s">
        <v>133</v>
      </c>
      <c r="E139" s="219" t="s">
        <v>601</v>
      </c>
      <c r="F139" s="220" t="s">
        <v>1084</v>
      </c>
      <c r="G139" s="221" t="s">
        <v>154</v>
      </c>
      <c r="H139" s="222">
        <v>360.435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137</v>
      </c>
      <c r="AT139" s="230" t="s">
        <v>133</v>
      </c>
      <c r="AU139" s="230" t="s">
        <v>88</v>
      </c>
      <c r="AY139" s="16" t="s">
        <v>131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86</v>
      </c>
      <c r="BK139" s="231">
        <f>ROUND(I139*H139,2)</f>
        <v>0</v>
      </c>
      <c r="BL139" s="16" t="s">
        <v>137</v>
      </c>
      <c r="BM139" s="230" t="s">
        <v>1085</v>
      </c>
    </row>
    <row r="140" s="13" customFormat="1">
      <c r="A140" s="13"/>
      <c r="B140" s="232"/>
      <c r="C140" s="233"/>
      <c r="D140" s="234" t="s">
        <v>142</v>
      </c>
      <c r="E140" s="235" t="s">
        <v>1</v>
      </c>
      <c r="F140" s="236" t="s">
        <v>1086</v>
      </c>
      <c r="G140" s="233"/>
      <c r="H140" s="237">
        <v>360.435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142</v>
      </c>
      <c r="AU140" s="243" t="s">
        <v>88</v>
      </c>
      <c r="AV140" s="13" t="s">
        <v>88</v>
      </c>
      <c r="AW140" s="13" t="s">
        <v>32</v>
      </c>
      <c r="AX140" s="13" t="s">
        <v>86</v>
      </c>
      <c r="AY140" s="243" t="s">
        <v>131</v>
      </c>
    </row>
    <row r="141" s="2" customFormat="1" ht="33" customHeight="1">
      <c r="A141" s="37"/>
      <c r="B141" s="38"/>
      <c r="C141" s="218" t="s">
        <v>162</v>
      </c>
      <c r="D141" s="218" t="s">
        <v>133</v>
      </c>
      <c r="E141" s="219" t="s">
        <v>172</v>
      </c>
      <c r="F141" s="220" t="s">
        <v>173</v>
      </c>
      <c r="G141" s="221" t="s">
        <v>154</v>
      </c>
      <c r="H141" s="222">
        <v>423.45499999999998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137</v>
      </c>
      <c r="AT141" s="230" t="s">
        <v>133</v>
      </c>
      <c r="AU141" s="230" t="s">
        <v>88</v>
      </c>
      <c r="AY141" s="16" t="s">
        <v>131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86</v>
      </c>
      <c r="BK141" s="231">
        <f>ROUND(I141*H141,2)</f>
        <v>0</v>
      </c>
      <c r="BL141" s="16" t="s">
        <v>137</v>
      </c>
      <c r="BM141" s="230" t="s">
        <v>1087</v>
      </c>
    </row>
    <row r="142" s="2" customFormat="1">
      <c r="A142" s="37"/>
      <c r="B142" s="38"/>
      <c r="C142" s="39"/>
      <c r="D142" s="234" t="s">
        <v>270</v>
      </c>
      <c r="E142" s="39"/>
      <c r="F142" s="255" t="s">
        <v>1088</v>
      </c>
      <c r="G142" s="39"/>
      <c r="H142" s="39"/>
      <c r="I142" s="256"/>
      <c r="J142" s="39"/>
      <c r="K142" s="39"/>
      <c r="L142" s="43"/>
      <c r="M142" s="257"/>
      <c r="N142" s="258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270</v>
      </c>
      <c r="AU142" s="16" t="s">
        <v>88</v>
      </c>
    </row>
    <row r="143" s="2" customFormat="1" ht="37.8" customHeight="1">
      <c r="A143" s="37"/>
      <c r="B143" s="38"/>
      <c r="C143" s="218" t="s">
        <v>166</v>
      </c>
      <c r="D143" s="218" t="s">
        <v>133</v>
      </c>
      <c r="E143" s="219" t="s">
        <v>181</v>
      </c>
      <c r="F143" s="220" t="s">
        <v>182</v>
      </c>
      <c r="G143" s="221" t="s">
        <v>154</v>
      </c>
      <c r="H143" s="222">
        <v>6351.8249999999998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137</v>
      </c>
      <c r="AT143" s="230" t="s">
        <v>133</v>
      </c>
      <c r="AU143" s="230" t="s">
        <v>88</v>
      </c>
      <c r="AY143" s="16" t="s">
        <v>131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137</v>
      </c>
      <c r="BM143" s="230" t="s">
        <v>1089</v>
      </c>
    </row>
    <row r="144" s="13" customFormat="1">
      <c r="A144" s="13"/>
      <c r="B144" s="232"/>
      <c r="C144" s="233"/>
      <c r="D144" s="234" t="s">
        <v>142</v>
      </c>
      <c r="E144" s="235" t="s">
        <v>1</v>
      </c>
      <c r="F144" s="236" t="s">
        <v>1090</v>
      </c>
      <c r="G144" s="233"/>
      <c r="H144" s="237">
        <v>6351.8249999999998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142</v>
      </c>
      <c r="AU144" s="243" t="s">
        <v>88</v>
      </c>
      <c r="AV144" s="13" t="s">
        <v>88</v>
      </c>
      <c r="AW144" s="13" t="s">
        <v>32</v>
      </c>
      <c r="AX144" s="13" t="s">
        <v>86</v>
      </c>
      <c r="AY144" s="243" t="s">
        <v>131</v>
      </c>
    </row>
    <row r="145" s="2" customFormat="1" ht="24.15" customHeight="1">
      <c r="A145" s="37"/>
      <c r="B145" s="38"/>
      <c r="C145" s="218" t="s">
        <v>171</v>
      </c>
      <c r="D145" s="218" t="s">
        <v>133</v>
      </c>
      <c r="E145" s="219" t="s">
        <v>191</v>
      </c>
      <c r="F145" s="220" t="s">
        <v>192</v>
      </c>
      <c r="G145" s="221" t="s">
        <v>154</v>
      </c>
      <c r="H145" s="222">
        <v>423.45499999999998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137</v>
      </c>
      <c r="AT145" s="230" t="s">
        <v>133</v>
      </c>
      <c r="AU145" s="230" t="s">
        <v>88</v>
      </c>
      <c r="AY145" s="16" t="s">
        <v>131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86</v>
      </c>
      <c r="BK145" s="231">
        <f>ROUND(I145*H145,2)</f>
        <v>0</v>
      </c>
      <c r="BL145" s="16" t="s">
        <v>137</v>
      </c>
      <c r="BM145" s="230" t="s">
        <v>1091</v>
      </c>
    </row>
    <row r="146" s="2" customFormat="1" ht="24.15" customHeight="1">
      <c r="A146" s="37"/>
      <c r="B146" s="38"/>
      <c r="C146" s="218" t="s">
        <v>176</v>
      </c>
      <c r="D146" s="218" t="s">
        <v>133</v>
      </c>
      <c r="E146" s="219" t="s">
        <v>858</v>
      </c>
      <c r="F146" s="220" t="s">
        <v>859</v>
      </c>
      <c r="G146" s="221" t="s">
        <v>200</v>
      </c>
      <c r="H146" s="222">
        <v>762.21900000000005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137</v>
      </c>
      <c r="AT146" s="230" t="s">
        <v>133</v>
      </c>
      <c r="AU146" s="230" t="s">
        <v>88</v>
      </c>
      <c r="AY146" s="16" t="s">
        <v>131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137</v>
      </c>
      <c r="BM146" s="230" t="s">
        <v>1092</v>
      </c>
    </row>
    <row r="147" s="13" customFormat="1">
      <c r="A147" s="13"/>
      <c r="B147" s="232"/>
      <c r="C147" s="233"/>
      <c r="D147" s="234" t="s">
        <v>142</v>
      </c>
      <c r="E147" s="235" t="s">
        <v>1</v>
      </c>
      <c r="F147" s="236" t="s">
        <v>1093</v>
      </c>
      <c r="G147" s="233"/>
      <c r="H147" s="237">
        <v>762.21900000000005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142</v>
      </c>
      <c r="AU147" s="243" t="s">
        <v>88</v>
      </c>
      <c r="AV147" s="13" t="s">
        <v>88</v>
      </c>
      <c r="AW147" s="13" t="s">
        <v>32</v>
      </c>
      <c r="AX147" s="13" t="s">
        <v>86</v>
      </c>
      <c r="AY147" s="243" t="s">
        <v>131</v>
      </c>
    </row>
    <row r="148" s="2" customFormat="1" ht="16.5" customHeight="1">
      <c r="A148" s="37"/>
      <c r="B148" s="38"/>
      <c r="C148" s="218" t="s">
        <v>180</v>
      </c>
      <c r="D148" s="218" t="s">
        <v>133</v>
      </c>
      <c r="E148" s="219" t="s">
        <v>209</v>
      </c>
      <c r="F148" s="220" t="s">
        <v>210</v>
      </c>
      <c r="G148" s="221" t="s">
        <v>154</v>
      </c>
      <c r="H148" s="222">
        <v>423.45499999999998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137</v>
      </c>
      <c r="AT148" s="230" t="s">
        <v>133</v>
      </c>
      <c r="AU148" s="230" t="s">
        <v>88</v>
      </c>
      <c r="AY148" s="16" t="s">
        <v>131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86</v>
      </c>
      <c r="BK148" s="231">
        <f>ROUND(I148*H148,2)</f>
        <v>0</v>
      </c>
      <c r="BL148" s="16" t="s">
        <v>137</v>
      </c>
      <c r="BM148" s="230" t="s">
        <v>1094</v>
      </c>
    </row>
    <row r="149" s="2" customFormat="1" ht="33" customHeight="1">
      <c r="A149" s="37"/>
      <c r="B149" s="38"/>
      <c r="C149" s="218" t="s">
        <v>185</v>
      </c>
      <c r="D149" s="218" t="s">
        <v>133</v>
      </c>
      <c r="E149" s="219" t="s">
        <v>217</v>
      </c>
      <c r="F149" s="220" t="s">
        <v>218</v>
      </c>
      <c r="G149" s="221" t="s">
        <v>154</v>
      </c>
      <c r="H149" s="222">
        <v>221.69200000000001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137</v>
      </c>
      <c r="AT149" s="230" t="s">
        <v>133</v>
      </c>
      <c r="AU149" s="230" t="s">
        <v>88</v>
      </c>
      <c r="AY149" s="16" t="s">
        <v>131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86</v>
      </c>
      <c r="BK149" s="231">
        <f>ROUND(I149*H149,2)</f>
        <v>0</v>
      </c>
      <c r="BL149" s="16" t="s">
        <v>137</v>
      </c>
      <c r="BM149" s="230" t="s">
        <v>1095</v>
      </c>
    </row>
    <row r="150" s="13" customFormat="1">
      <c r="A150" s="13"/>
      <c r="B150" s="232"/>
      <c r="C150" s="233"/>
      <c r="D150" s="234" t="s">
        <v>142</v>
      </c>
      <c r="E150" s="235" t="s">
        <v>1</v>
      </c>
      <c r="F150" s="236" t="s">
        <v>1096</v>
      </c>
      <c r="G150" s="233"/>
      <c r="H150" s="237">
        <v>221.69200000000001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142</v>
      </c>
      <c r="AU150" s="243" t="s">
        <v>88</v>
      </c>
      <c r="AV150" s="13" t="s">
        <v>88</v>
      </c>
      <c r="AW150" s="13" t="s">
        <v>32</v>
      </c>
      <c r="AX150" s="13" t="s">
        <v>86</v>
      </c>
      <c r="AY150" s="243" t="s">
        <v>131</v>
      </c>
    </row>
    <row r="151" s="2" customFormat="1" ht="16.5" customHeight="1">
      <c r="A151" s="37"/>
      <c r="B151" s="38"/>
      <c r="C151" s="244" t="s">
        <v>190</v>
      </c>
      <c r="D151" s="244" t="s">
        <v>222</v>
      </c>
      <c r="E151" s="245" t="s">
        <v>223</v>
      </c>
      <c r="F151" s="246" t="s">
        <v>224</v>
      </c>
      <c r="G151" s="247" t="s">
        <v>200</v>
      </c>
      <c r="H151" s="248">
        <v>443.38400000000001</v>
      </c>
      <c r="I151" s="249"/>
      <c r="J151" s="250">
        <f>ROUND(I151*H151,2)</f>
        <v>0</v>
      </c>
      <c r="K151" s="251"/>
      <c r="L151" s="252"/>
      <c r="M151" s="253" t="s">
        <v>1</v>
      </c>
      <c r="N151" s="254" t="s">
        <v>43</v>
      </c>
      <c r="O151" s="90"/>
      <c r="P151" s="228">
        <f>O151*H151</f>
        <v>0</v>
      </c>
      <c r="Q151" s="228">
        <v>1</v>
      </c>
      <c r="R151" s="228">
        <f>Q151*H151</f>
        <v>443.38400000000001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166</v>
      </c>
      <c r="AT151" s="230" t="s">
        <v>222</v>
      </c>
      <c r="AU151" s="230" t="s">
        <v>88</v>
      </c>
      <c r="AY151" s="16" t="s">
        <v>131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86</v>
      </c>
      <c r="BK151" s="231">
        <f>ROUND(I151*H151,2)</f>
        <v>0</v>
      </c>
      <c r="BL151" s="16" t="s">
        <v>137</v>
      </c>
      <c r="BM151" s="230" t="s">
        <v>1097</v>
      </c>
    </row>
    <row r="152" s="13" customFormat="1">
      <c r="A152" s="13"/>
      <c r="B152" s="232"/>
      <c r="C152" s="233"/>
      <c r="D152" s="234" t="s">
        <v>142</v>
      </c>
      <c r="E152" s="235" t="s">
        <v>1</v>
      </c>
      <c r="F152" s="236" t="s">
        <v>1098</v>
      </c>
      <c r="G152" s="233"/>
      <c r="H152" s="237">
        <v>443.38400000000001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142</v>
      </c>
      <c r="AU152" s="243" t="s">
        <v>88</v>
      </c>
      <c r="AV152" s="13" t="s">
        <v>88</v>
      </c>
      <c r="AW152" s="13" t="s">
        <v>32</v>
      </c>
      <c r="AX152" s="13" t="s">
        <v>86</v>
      </c>
      <c r="AY152" s="243" t="s">
        <v>131</v>
      </c>
    </row>
    <row r="153" s="2" customFormat="1" ht="24.15" customHeight="1">
      <c r="A153" s="37"/>
      <c r="B153" s="38"/>
      <c r="C153" s="218" t="s">
        <v>194</v>
      </c>
      <c r="D153" s="218" t="s">
        <v>133</v>
      </c>
      <c r="E153" s="219" t="s">
        <v>227</v>
      </c>
      <c r="F153" s="220" t="s">
        <v>228</v>
      </c>
      <c r="G153" s="221" t="s">
        <v>154</v>
      </c>
      <c r="H153" s="222">
        <v>135.471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43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137</v>
      </c>
      <c r="AT153" s="230" t="s">
        <v>133</v>
      </c>
      <c r="AU153" s="230" t="s">
        <v>88</v>
      </c>
      <c r="AY153" s="16" t="s">
        <v>131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86</v>
      </c>
      <c r="BK153" s="231">
        <f>ROUND(I153*H153,2)</f>
        <v>0</v>
      </c>
      <c r="BL153" s="16" t="s">
        <v>137</v>
      </c>
      <c r="BM153" s="230" t="s">
        <v>1099</v>
      </c>
    </row>
    <row r="154" s="13" customFormat="1">
      <c r="A154" s="13"/>
      <c r="B154" s="232"/>
      <c r="C154" s="233"/>
      <c r="D154" s="234" t="s">
        <v>142</v>
      </c>
      <c r="E154" s="235" t="s">
        <v>1</v>
      </c>
      <c r="F154" s="236" t="s">
        <v>1100</v>
      </c>
      <c r="G154" s="233"/>
      <c r="H154" s="237">
        <v>135.471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142</v>
      </c>
      <c r="AU154" s="243" t="s">
        <v>88</v>
      </c>
      <c r="AV154" s="13" t="s">
        <v>88</v>
      </c>
      <c r="AW154" s="13" t="s">
        <v>32</v>
      </c>
      <c r="AX154" s="13" t="s">
        <v>86</v>
      </c>
      <c r="AY154" s="243" t="s">
        <v>131</v>
      </c>
    </row>
    <row r="155" s="2" customFormat="1" ht="16.5" customHeight="1">
      <c r="A155" s="37"/>
      <c r="B155" s="38"/>
      <c r="C155" s="244" t="s">
        <v>8</v>
      </c>
      <c r="D155" s="244" t="s">
        <v>222</v>
      </c>
      <c r="E155" s="245" t="s">
        <v>232</v>
      </c>
      <c r="F155" s="246" t="s">
        <v>233</v>
      </c>
      <c r="G155" s="247" t="s">
        <v>200</v>
      </c>
      <c r="H155" s="248">
        <v>270.94200000000001</v>
      </c>
      <c r="I155" s="249"/>
      <c r="J155" s="250">
        <f>ROUND(I155*H155,2)</f>
        <v>0</v>
      </c>
      <c r="K155" s="251"/>
      <c r="L155" s="252"/>
      <c r="M155" s="253" t="s">
        <v>1</v>
      </c>
      <c r="N155" s="254" t="s">
        <v>43</v>
      </c>
      <c r="O155" s="90"/>
      <c r="P155" s="228">
        <f>O155*H155</f>
        <v>0</v>
      </c>
      <c r="Q155" s="228">
        <v>1</v>
      </c>
      <c r="R155" s="228">
        <f>Q155*H155</f>
        <v>270.94200000000001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166</v>
      </c>
      <c r="AT155" s="230" t="s">
        <v>222</v>
      </c>
      <c r="AU155" s="230" t="s">
        <v>88</v>
      </c>
      <c r="AY155" s="16" t="s">
        <v>131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86</v>
      </c>
      <c r="BK155" s="231">
        <f>ROUND(I155*H155,2)</f>
        <v>0</v>
      </c>
      <c r="BL155" s="16" t="s">
        <v>137</v>
      </c>
      <c r="BM155" s="230" t="s">
        <v>1101</v>
      </c>
    </row>
    <row r="156" s="13" customFormat="1">
      <c r="A156" s="13"/>
      <c r="B156" s="232"/>
      <c r="C156" s="233"/>
      <c r="D156" s="234" t="s">
        <v>142</v>
      </c>
      <c r="E156" s="235" t="s">
        <v>1</v>
      </c>
      <c r="F156" s="236" t="s">
        <v>1102</v>
      </c>
      <c r="G156" s="233"/>
      <c r="H156" s="237">
        <v>270.94200000000001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142</v>
      </c>
      <c r="AU156" s="243" t="s">
        <v>88</v>
      </c>
      <c r="AV156" s="13" t="s">
        <v>88</v>
      </c>
      <c r="AW156" s="13" t="s">
        <v>32</v>
      </c>
      <c r="AX156" s="13" t="s">
        <v>86</v>
      </c>
      <c r="AY156" s="243" t="s">
        <v>131</v>
      </c>
    </row>
    <row r="157" s="12" customFormat="1" ht="22.8" customHeight="1">
      <c r="A157" s="12"/>
      <c r="B157" s="202"/>
      <c r="C157" s="203"/>
      <c r="D157" s="204" t="s">
        <v>77</v>
      </c>
      <c r="E157" s="216" t="s">
        <v>88</v>
      </c>
      <c r="F157" s="216" t="s">
        <v>241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SUM(P158:P161)</f>
        <v>0</v>
      </c>
      <c r="Q157" s="210"/>
      <c r="R157" s="211">
        <f>SUM(R158:R161)</f>
        <v>43.227241540000001</v>
      </c>
      <c r="S157" s="210"/>
      <c r="T157" s="212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86</v>
      </c>
      <c r="AT157" s="214" t="s">
        <v>77</v>
      </c>
      <c r="AU157" s="214" t="s">
        <v>86</v>
      </c>
      <c r="AY157" s="213" t="s">
        <v>131</v>
      </c>
      <c r="BK157" s="215">
        <f>SUM(BK158:BK161)</f>
        <v>0</v>
      </c>
    </row>
    <row r="158" s="2" customFormat="1" ht="24.15" customHeight="1">
      <c r="A158" s="37"/>
      <c r="B158" s="38"/>
      <c r="C158" s="218" t="s">
        <v>203</v>
      </c>
      <c r="D158" s="218" t="s">
        <v>133</v>
      </c>
      <c r="E158" s="219" t="s">
        <v>243</v>
      </c>
      <c r="F158" s="220" t="s">
        <v>244</v>
      </c>
      <c r="G158" s="221" t="s">
        <v>154</v>
      </c>
      <c r="H158" s="222">
        <v>14.977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43</v>
      </c>
      <c r="O158" s="90"/>
      <c r="P158" s="228">
        <f>O158*H158</f>
        <v>0</v>
      </c>
      <c r="Q158" s="228">
        <v>2.1600000000000001</v>
      </c>
      <c r="R158" s="228">
        <f>Q158*H158</f>
        <v>32.350320000000004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137</v>
      </c>
      <c r="AT158" s="230" t="s">
        <v>133</v>
      </c>
      <c r="AU158" s="230" t="s">
        <v>88</v>
      </c>
      <c r="AY158" s="16" t="s">
        <v>131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137</v>
      </c>
      <c r="BM158" s="230" t="s">
        <v>1103</v>
      </c>
    </row>
    <row r="159" s="13" customFormat="1">
      <c r="A159" s="13"/>
      <c r="B159" s="232"/>
      <c r="C159" s="233"/>
      <c r="D159" s="234" t="s">
        <v>142</v>
      </c>
      <c r="E159" s="235" t="s">
        <v>1</v>
      </c>
      <c r="F159" s="236" t="s">
        <v>1104</v>
      </c>
      <c r="G159" s="233"/>
      <c r="H159" s="237">
        <v>14.977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142</v>
      </c>
      <c r="AU159" s="243" t="s">
        <v>88</v>
      </c>
      <c r="AV159" s="13" t="s">
        <v>88</v>
      </c>
      <c r="AW159" s="13" t="s">
        <v>32</v>
      </c>
      <c r="AX159" s="13" t="s">
        <v>86</v>
      </c>
      <c r="AY159" s="243" t="s">
        <v>131</v>
      </c>
    </row>
    <row r="160" s="2" customFormat="1" ht="24.15" customHeight="1">
      <c r="A160" s="37"/>
      <c r="B160" s="38"/>
      <c r="C160" s="218" t="s">
        <v>208</v>
      </c>
      <c r="D160" s="218" t="s">
        <v>133</v>
      </c>
      <c r="E160" s="219" t="s">
        <v>247</v>
      </c>
      <c r="F160" s="220" t="s">
        <v>1105</v>
      </c>
      <c r="G160" s="221" t="s">
        <v>154</v>
      </c>
      <c r="H160" s="222">
        <v>4.7270000000000003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43</v>
      </c>
      <c r="O160" s="90"/>
      <c r="P160" s="228">
        <f>O160*H160</f>
        <v>0</v>
      </c>
      <c r="Q160" s="228">
        <v>2.3010199999999998</v>
      </c>
      <c r="R160" s="228">
        <f>Q160*H160</f>
        <v>10.87692154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137</v>
      </c>
      <c r="AT160" s="230" t="s">
        <v>133</v>
      </c>
      <c r="AU160" s="230" t="s">
        <v>88</v>
      </c>
      <c r="AY160" s="16" t="s">
        <v>131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86</v>
      </c>
      <c r="BK160" s="231">
        <f>ROUND(I160*H160,2)</f>
        <v>0</v>
      </c>
      <c r="BL160" s="16" t="s">
        <v>137</v>
      </c>
      <c r="BM160" s="230" t="s">
        <v>1106</v>
      </c>
    </row>
    <row r="161" s="13" customFormat="1">
      <c r="A161" s="13"/>
      <c r="B161" s="232"/>
      <c r="C161" s="233"/>
      <c r="D161" s="234" t="s">
        <v>142</v>
      </c>
      <c r="E161" s="235" t="s">
        <v>1</v>
      </c>
      <c r="F161" s="236" t="s">
        <v>1107</v>
      </c>
      <c r="G161" s="233"/>
      <c r="H161" s="237">
        <v>4.7270000000000003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142</v>
      </c>
      <c r="AU161" s="243" t="s">
        <v>88</v>
      </c>
      <c r="AV161" s="13" t="s">
        <v>88</v>
      </c>
      <c r="AW161" s="13" t="s">
        <v>32</v>
      </c>
      <c r="AX161" s="13" t="s">
        <v>86</v>
      </c>
      <c r="AY161" s="243" t="s">
        <v>131</v>
      </c>
    </row>
    <row r="162" s="12" customFormat="1" ht="22.8" customHeight="1">
      <c r="A162" s="12"/>
      <c r="B162" s="202"/>
      <c r="C162" s="203"/>
      <c r="D162" s="204" t="s">
        <v>77</v>
      </c>
      <c r="E162" s="216" t="s">
        <v>144</v>
      </c>
      <c r="F162" s="216" t="s">
        <v>887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SUM(P163:P166)</f>
        <v>0</v>
      </c>
      <c r="Q162" s="210"/>
      <c r="R162" s="211">
        <f>SUM(R163:R166)</f>
        <v>12.910227199999998</v>
      </c>
      <c r="S162" s="210"/>
      <c r="T162" s="212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86</v>
      </c>
      <c r="AT162" s="214" t="s">
        <v>77</v>
      </c>
      <c r="AU162" s="214" t="s">
        <v>86</v>
      </c>
      <c r="AY162" s="213" t="s">
        <v>131</v>
      </c>
      <c r="BK162" s="215">
        <f>SUM(BK163:BK166)</f>
        <v>0</v>
      </c>
    </row>
    <row r="163" s="2" customFormat="1" ht="24.15" customHeight="1">
      <c r="A163" s="37"/>
      <c r="B163" s="38"/>
      <c r="C163" s="218" t="s">
        <v>212</v>
      </c>
      <c r="D163" s="218" t="s">
        <v>133</v>
      </c>
      <c r="E163" s="219" t="s">
        <v>898</v>
      </c>
      <c r="F163" s="220" t="s">
        <v>899</v>
      </c>
      <c r="G163" s="221" t="s">
        <v>365</v>
      </c>
      <c r="H163" s="222">
        <v>57.229999999999997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43</v>
      </c>
      <c r="O163" s="90"/>
      <c r="P163" s="228">
        <f>O163*H163</f>
        <v>0</v>
      </c>
      <c r="Q163" s="228">
        <v>0.12064</v>
      </c>
      <c r="R163" s="228">
        <f>Q163*H163</f>
        <v>6.9042271999999993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137</v>
      </c>
      <c r="AT163" s="230" t="s">
        <v>133</v>
      </c>
      <c r="AU163" s="230" t="s">
        <v>88</v>
      </c>
      <c r="AY163" s="16" t="s">
        <v>131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86</v>
      </c>
      <c r="BK163" s="231">
        <f>ROUND(I163*H163,2)</f>
        <v>0</v>
      </c>
      <c r="BL163" s="16" t="s">
        <v>137</v>
      </c>
      <c r="BM163" s="230" t="s">
        <v>1108</v>
      </c>
    </row>
    <row r="164" s="13" customFormat="1">
      <c r="A164" s="13"/>
      <c r="B164" s="232"/>
      <c r="C164" s="233"/>
      <c r="D164" s="234" t="s">
        <v>142</v>
      </c>
      <c r="E164" s="235" t="s">
        <v>1</v>
      </c>
      <c r="F164" s="236" t="s">
        <v>1109</v>
      </c>
      <c r="G164" s="233"/>
      <c r="H164" s="237">
        <v>57.229999999999997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142</v>
      </c>
      <c r="AU164" s="243" t="s">
        <v>88</v>
      </c>
      <c r="AV164" s="13" t="s">
        <v>88</v>
      </c>
      <c r="AW164" s="13" t="s">
        <v>32</v>
      </c>
      <c r="AX164" s="13" t="s">
        <v>86</v>
      </c>
      <c r="AY164" s="243" t="s">
        <v>131</v>
      </c>
    </row>
    <row r="165" s="2" customFormat="1" ht="24.15" customHeight="1">
      <c r="A165" s="37"/>
      <c r="B165" s="38"/>
      <c r="C165" s="244" t="s">
        <v>216</v>
      </c>
      <c r="D165" s="244" t="s">
        <v>222</v>
      </c>
      <c r="E165" s="245" t="s">
        <v>902</v>
      </c>
      <c r="F165" s="246" t="s">
        <v>903</v>
      </c>
      <c r="G165" s="247" t="s">
        <v>382</v>
      </c>
      <c r="H165" s="248">
        <v>546</v>
      </c>
      <c r="I165" s="249"/>
      <c r="J165" s="250">
        <f>ROUND(I165*H165,2)</f>
        <v>0</v>
      </c>
      <c r="K165" s="251"/>
      <c r="L165" s="252"/>
      <c r="M165" s="253" t="s">
        <v>1</v>
      </c>
      <c r="N165" s="254" t="s">
        <v>43</v>
      </c>
      <c r="O165" s="90"/>
      <c r="P165" s="228">
        <f>O165*H165</f>
        <v>0</v>
      </c>
      <c r="Q165" s="228">
        <v>0.010999999999999999</v>
      </c>
      <c r="R165" s="228">
        <f>Q165*H165</f>
        <v>6.0059999999999993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166</v>
      </c>
      <c r="AT165" s="230" t="s">
        <v>222</v>
      </c>
      <c r="AU165" s="230" t="s">
        <v>88</v>
      </c>
      <c r="AY165" s="16" t="s">
        <v>131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86</v>
      </c>
      <c r="BK165" s="231">
        <f>ROUND(I165*H165,2)</f>
        <v>0</v>
      </c>
      <c r="BL165" s="16" t="s">
        <v>137</v>
      </c>
      <c r="BM165" s="230" t="s">
        <v>1110</v>
      </c>
    </row>
    <row r="166" s="13" customFormat="1">
      <c r="A166" s="13"/>
      <c r="B166" s="232"/>
      <c r="C166" s="233"/>
      <c r="D166" s="234" t="s">
        <v>142</v>
      </c>
      <c r="E166" s="235" t="s">
        <v>1</v>
      </c>
      <c r="F166" s="236" t="s">
        <v>1111</v>
      </c>
      <c r="G166" s="233"/>
      <c r="H166" s="237">
        <v>546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142</v>
      </c>
      <c r="AU166" s="243" t="s">
        <v>88</v>
      </c>
      <c r="AV166" s="13" t="s">
        <v>88</v>
      </c>
      <c r="AW166" s="13" t="s">
        <v>32</v>
      </c>
      <c r="AX166" s="13" t="s">
        <v>86</v>
      </c>
      <c r="AY166" s="243" t="s">
        <v>131</v>
      </c>
    </row>
    <row r="167" s="12" customFormat="1" ht="22.8" customHeight="1">
      <c r="A167" s="12"/>
      <c r="B167" s="202"/>
      <c r="C167" s="203"/>
      <c r="D167" s="204" t="s">
        <v>77</v>
      </c>
      <c r="E167" s="216" t="s">
        <v>137</v>
      </c>
      <c r="F167" s="216" t="s">
        <v>251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SUM(P168:P170)</f>
        <v>0</v>
      </c>
      <c r="Q167" s="210"/>
      <c r="R167" s="211">
        <f>SUM(R168:R170)</f>
        <v>46.90825633</v>
      </c>
      <c r="S167" s="210"/>
      <c r="T167" s="212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86</v>
      </c>
      <c r="AT167" s="214" t="s">
        <v>77</v>
      </c>
      <c r="AU167" s="214" t="s">
        <v>86</v>
      </c>
      <c r="AY167" s="213" t="s">
        <v>131</v>
      </c>
      <c r="BK167" s="215">
        <f>SUM(BK168:BK170)</f>
        <v>0</v>
      </c>
    </row>
    <row r="168" s="2" customFormat="1" ht="24.15" customHeight="1">
      <c r="A168" s="37"/>
      <c r="B168" s="38"/>
      <c r="C168" s="218" t="s">
        <v>221</v>
      </c>
      <c r="D168" s="218" t="s">
        <v>133</v>
      </c>
      <c r="E168" s="219" t="s">
        <v>914</v>
      </c>
      <c r="F168" s="220" t="s">
        <v>1112</v>
      </c>
      <c r="G168" s="221" t="s">
        <v>136</v>
      </c>
      <c r="H168" s="222">
        <v>7.3600000000000003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43</v>
      </c>
      <c r="O168" s="90"/>
      <c r="P168" s="228">
        <f>O168*H168</f>
        <v>0</v>
      </c>
      <c r="Q168" s="228">
        <v>0.2004</v>
      </c>
      <c r="R168" s="228">
        <f>Q168*H168</f>
        <v>1.474944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137</v>
      </c>
      <c r="AT168" s="230" t="s">
        <v>133</v>
      </c>
      <c r="AU168" s="230" t="s">
        <v>88</v>
      </c>
      <c r="AY168" s="16" t="s">
        <v>131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86</v>
      </c>
      <c r="BK168" s="231">
        <f>ROUND(I168*H168,2)</f>
        <v>0</v>
      </c>
      <c r="BL168" s="16" t="s">
        <v>137</v>
      </c>
      <c r="BM168" s="230" t="s">
        <v>1113</v>
      </c>
    </row>
    <row r="169" s="2" customFormat="1" ht="24.15" customHeight="1">
      <c r="A169" s="37"/>
      <c r="B169" s="38"/>
      <c r="C169" s="218" t="s">
        <v>7</v>
      </c>
      <c r="D169" s="218" t="s">
        <v>133</v>
      </c>
      <c r="E169" s="219" t="s">
        <v>257</v>
      </c>
      <c r="F169" s="220" t="s">
        <v>258</v>
      </c>
      <c r="G169" s="221" t="s">
        <v>154</v>
      </c>
      <c r="H169" s="222">
        <v>24.029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43</v>
      </c>
      <c r="O169" s="90"/>
      <c r="P169" s="228">
        <f>O169*H169</f>
        <v>0</v>
      </c>
      <c r="Q169" s="228">
        <v>1.8907700000000001</v>
      </c>
      <c r="R169" s="228">
        <f>Q169*H169</f>
        <v>45.43331233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137</v>
      </c>
      <c r="AT169" s="230" t="s">
        <v>133</v>
      </c>
      <c r="AU169" s="230" t="s">
        <v>88</v>
      </c>
      <c r="AY169" s="16" t="s">
        <v>131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86</v>
      </c>
      <c r="BK169" s="231">
        <f>ROUND(I169*H169,2)</f>
        <v>0</v>
      </c>
      <c r="BL169" s="16" t="s">
        <v>137</v>
      </c>
      <c r="BM169" s="230" t="s">
        <v>1114</v>
      </c>
    </row>
    <row r="170" s="13" customFormat="1">
      <c r="A170" s="13"/>
      <c r="B170" s="232"/>
      <c r="C170" s="233"/>
      <c r="D170" s="234" t="s">
        <v>142</v>
      </c>
      <c r="E170" s="235" t="s">
        <v>1</v>
      </c>
      <c r="F170" s="236" t="s">
        <v>1115</v>
      </c>
      <c r="G170" s="233"/>
      <c r="H170" s="237">
        <v>24.029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142</v>
      </c>
      <c r="AU170" s="243" t="s">
        <v>88</v>
      </c>
      <c r="AV170" s="13" t="s">
        <v>88</v>
      </c>
      <c r="AW170" s="13" t="s">
        <v>32</v>
      </c>
      <c r="AX170" s="13" t="s">
        <v>86</v>
      </c>
      <c r="AY170" s="243" t="s">
        <v>131</v>
      </c>
    </row>
    <row r="171" s="12" customFormat="1" ht="22.8" customHeight="1">
      <c r="A171" s="12"/>
      <c r="B171" s="202"/>
      <c r="C171" s="203"/>
      <c r="D171" s="204" t="s">
        <v>77</v>
      </c>
      <c r="E171" s="216" t="s">
        <v>151</v>
      </c>
      <c r="F171" s="216" t="s">
        <v>261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SUM(P172:P175)</f>
        <v>0</v>
      </c>
      <c r="Q171" s="210"/>
      <c r="R171" s="211">
        <f>SUM(R172:R175)</f>
        <v>0.84695600000000004</v>
      </c>
      <c r="S171" s="210"/>
      <c r="T171" s="212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86</v>
      </c>
      <c r="AT171" s="214" t="s">
        <v>77</v>
      </c>
      <c r="AU171" s="214" t="s">
        <v>86</v>
      </c>
      <c r="AY171" s="213" t="s">
        <v>131</v>
      </c>
      <c r="BK171" s="215">
        <f>SUM(BK172:BK175)</f>
        <v>0</v>
      </c>
    </row>
    <row r="172" s="2" customFormat="1" ht="24.15" customHeight="1">
      <c r="A172" s="37"/>
      <c r="B172" s="38"/>
      <c r="C172" s="218" t="s">
        <v>231</v>
      </c>
      <c r="D172" s="218" t="s">
        <v>133</v>
      </c>
      <c r="E172" s="219" t="s">
        <v>925</v>
      </c>
      <c r="F172" s="220" t="s">
        <v>926</v>
      </c>
      <c r="G172" s="221" t="s">
        <v>136</v>
      </c>
      <c r="H172" s="222">
        <v>1082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137</v>
      </c>
      <c r="AT172" s="230" t="s">
        <v>133</v>
      </c>
      <c r="AU172" s="230" t="s">
        <v>88</v>
      </c>
      <c r="AY172" s="16" t="s">
        <v>131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86</v>
      </c>
      <c r="BK172" s="231">
        <f>ROUND(I172*H172,2)</f>
        <v>0</v>
      </c>
      <c r="BL172" s="16" t="s">
        <v>137</v>
      </c>
      <c r="BM172" s="230" t="s">
        <v>1116</v>
      </c>
    </row>
    <row r="173" s="2" customFormat="1" ht="33" customHeight="1">
      <c r="A173" s="37"/>
      <c r="B173" s="38"/>
      <c r="C173" s="218" t="s">
        <v>236</v>
      </c>
      <c r="D173" s="218" t="s">
        <v>133</v>
      </c>
      <c r="E173" s="219" t="s">
        <v>1117</v>
      </c>
      <c r="F173" s="220" t="s">
        <v>1118</v>
      </c>
      <c r="G173" s="221" t="s">
        <v>136</v>
      </c>
      <c r="H173" s="222">
        <v>7.3600000000000003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43</v>
      </c>
      <c r="O173" s="90"/>
      <c r="P173" s="228">
        <f>O173*H173</f>
        <v>0</v>
      </c>
      <c r="Q173" s="228">
        <v>0.098000000000000004</v>
      </c>
      <c r="R173" s="228">
        <f>Q173*H173</f>
        <v>0.72128000000000003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137</v>
      </c>
      <c r="AT173" s="230" t="s">
        <v>133</v>
      </c>
      <c r="AU173" s="230" t="s">
        <v>88</v>
      </c>
      <c r="AY173" s="16" t="s">
        <v>131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86</v>
      </c>
      <c r="BK173" s="231">
        <f>ROUND(I173*H173,2)</f>
        <v>0</v>
      </c>
      <c r="BL173" s="16" t="s">
        <v>137</v>
      </c>
      <c r="BM173" s="230" t="s">
        <v>1119</v>
      </c>
    </row>
    <row r="174" s="2" customFormat="1" ht="21.75" customHeight="1">
      <c r="A174" s="37"/>
      <c r="B174" s="38"/>
      <c r="C174" s="218" t="s">
        <v>242</v>
      </c>
      <c r="D174" s="218" t="s">
        <v>133</v>
      </c>
      <c r="E174" s="219" t="s">
        <v>363</v>
      </c>
      <c r="F174" s="220" t="s">
        <v>364</v>
      </c>
      <c r="G174" s="221" t="s">
        <v>365</v>
      </c>
      <c r="H174" s="222">
        <v>34.909999999999997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43</v>
      </c>
      <c r="O174" s="90"/>
      <c r="P174" s="228">
        <f>O174*H174</f>
        <v>0</v>
      </c>
      <c r="Q174" s="228">
        <v>0.0035999999999999999</v>
      </c>
      <c r="R174" s="228">
        <f>Q174*H174</f>
        <v>0.12567599999999998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137</v>
      </c>
      <c r="AT174" s="230" t="s">
        <v>133</v>
      </c>
      <c r="AU174" s="230" t="s">
        <v>88</v>
      </c>
      <c r="AY174" s="16" t="s">
        <v>131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86</v>
      </c>
      <c r="BK174" s="231">
        <f>ROUND(I174*H174,2)</f>
        <v>0</v>
      </c>
      <c r="BL174" s="16" t="s">
        <v>137</v>
      </c>
      <c r="BM174" s="230" t="s">
        <v>1120</v>
      </c>
    </row>
    <row r="175" s="13" customFormat="1">
      <c r="A175" s="13"/>
      <c r="B175" s="232"/>
      <c r="C175" s="233"/>
      <c r="D175" s="234" t="s">
        <v>142</v>
      </c>
      <c r="E175" s="235" t="s">
        <v>1</v>
      </c>
      <c r="F175" s="236" t="s">
        <v>1121</v>
      </c>
      <c r="G175" s="233"/>
      <c r="H175" s="237">
        <v>34.909999999999997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142</v>
      </c>
      <c r="AU175" s="243" t="s">
        <v>88</v>
      </c>
      <c r="AV175" s="13" t="s">
        <v>88</v>
      </c>
      <c r="AW175" s="13" t="s">
        <v>32</v>
      </c>
      <c r="AX175" s="13" t="s">
        <v>86</v>
      </c>
      <c r="AY175" s="243" t="s">
        <v>131</v>
      </c>
    </row>
    <row r="176" s="12" customFormat="1" ht="22.8" customHeight="1">
      <c r="A176" s="12"/>
      <c r="B176" s="202"/>
      <c r="C176" s="203"/>
      <c r="D176" s="204" t="s">
        <v>77</v>
      </c>
      <c r="E176" s="216" t="s">
        <v>166</v>
      </c>
      <c r="F176" s="216" t="s">
        <v>368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SUM(P177:P199)</f>
        <v>0</v>
      </c>
      <c r="Q176" s="210"/>
      <c r="R176" s="211">
        <f>SUM(R177:R199)</f>
        <v>95.901535739999986</v>
      </c>
      <c r="S176" s="210"/>
      <c r="T176" s="212">
        <f>SUM(T177:T199)</f>
        <v>0.41522000000000003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86</v>
      </c>
      <c r="AT176" s="214" t="s">
        <v>77</v>
      </c>
      <c r="AU176" s="214" t="s">
        <v>86</v>
      </c>
      <c r="AY176" s="213" t="s">
        <v>131</v>
      </c>
      <c r="BK176" s="215">
        <f>SUM(BK177:BK199)</f>
        <v>0</v>
      </c>
    </row>
    <row r="177" s="2" customFormat="1" ht="16.5" customHeight="1">
      <c r="A177" s="37"/>
      <c r="B177" s="38"/>
      <c r="C177" s="218" t="s">
        <v>246</v>
      </c>
      <c r="D177" s="218" t="s">
        <v>133</v>
      </c>
      <c r="E177" s="219" t="s">
        <v>953</v>
      </c>
      <c r="F177" s="220" t="s">
        <v>954</v>
      </c>
      <c r="G177" s="221" t="s">
        <v>382</v>
      </c>
      <c r="H177" s="222">
        <v>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43</v>
      </c>
      <c r="O177" s="90"/>
      <c r="P177" s="228">
        <f>O177*H177</f>
        <v>0</v>
      </c>
      <c r="Q177" s="228">
        <v>0.0309</v>
      </c>
      <c r="R177" s="228">
        <f>Q177*H177</f>
        <v>0.0309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203</v>
      </c>
      <c r="AT177" s="230" t="s">
        <v>133</v>
      </c>
      <c r="AU177" s="230" t="s">
        <v>88</v>
      </c>
      <c r="AY177" s="16" t="s">
        <v>131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86</v>
      </c>
      <c r="BK177" s="231">
        <f>ROUND(I177*H177,2)</f>
        <v>0</v>
      </c>
      <c r="BL177" s="16" t="s">
        <v>203</v>
      </c>
      <c r="BM177" s="230" t="s">
        <v>1122</v>
      </c>
    </row>
    <row r="178" s="2" customFormat="1" ht="16.5" customHeight="1">
      <c r="A178" s="37"/>
      <c r="B178" s="38"/>
      <c r="C178" s="218" t="s">
        <v>252</v>
      </c>
      <c r="D178" s="218" t="s">
        <v>133</v>
      </c>
      <c r="E178" s="219" t="s">
        <v>1123</v>
      </c>
      <c r="F178" s="220" t="s">
        <v>1124</v>
      </c>
      <c r="G178" s="221" t="s">
        <v>382</v>
      </c>
      <c r="H178" s="222">
        <v>1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43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0.035220000000000001</v>
      </c>
      <c r="T178" s="229">
        <f>S178*H178</f>
        <v>0.035220000000000001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203</v>
      </c>
      <c r="AT178" s="230" t="s">
        <v>133</v>
      </c>
      <c r="AU178" s="230" t="s">
        <v>88</v>
      </c>
      <c r="AY178" s="16" t="s">
        <v>131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86</v>
      </c>
      <c r="BK178" s="231">
        <f>ROUND(I178*H178,2)</f>
        <v>0</v>
      </c>
      <c r="BL178" s="16" t="s">
        <v>203</v>
      </c>
      <c r="BM178" s="230" t="s">
        <v>1125</v>
      </c>
    </row>
    <row r="179" s="2" customFormat="1" ht="33" customHeight="1">
      <c r="A179" s="37"/>
      <c r="B179" s="38"/>
      <c r="C179" s="218" t="s">
        <v>256</v>
      </c>
      <c r="D179" s="218" t="s">
        <v>133</v>
      </c>
      <c r="E179" s="219" t="s">
        <v>370</v>
      </c>
      <c r="F179" s="220" t="s">
        <v>371</v>
      </c>
      <c r="G179" s="221" t="s">
        <v>365</v>
      </c>
      <c r="H179" s="222">
        <v>21.93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43</v>
      </c>
      <c r="O179" s="90"/>
      <c r="P179" s="228">
        <f>O179*H179</f>
        <v>0</v>
      </c>
      <c r="Q179" s="228">
        <v>1.0000000000000001E-05</v>
      </c>
      <c r="R179" s="228">
        <f>Q179*H179</f>
        <v>0.00021930000000000002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137</v>
      </c>
      <c r="AT179" s="230" t="s">
        <v>133</v>
      </c>
      <c r="AU179" s="230" t="s">
        <v>88</v>
      </c>
      <c r="AY179" s="16" t="s">
        <v>131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86</v>
      </c>
      <c r="BK179" s="231">
        <f>ROUND(I179*H179,2)</f>
        <v>0</v>
      </c>
      <c r="BL179" s="16" t="s">
        <v>137</v>
      </c>
      <c r="BM179" s="230" t="s">
        <v>1126</v>
      </c>
    </row>
    <row r="180" s="13" customFormat="1">
      <c r="A180" s="13"/>
      <c r="B180" s="232"/>
      <c r="C180" s="233"/>
      <c r="D180" s="234" t="s">
        <v>142</v>
      </c>
      <c r="E180" s="235" t="s">
        <v>1</v>
      </c>
      <c r="F180" s="236" t="s">
        <v>1127</v>
      </c>
      <c r="G180" s="233"/>
      <c r="H180" s="237">
        <v>21.93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142</v>
      </c>
      <c r="AU180" s="243" t="s">
        <v>88</v>
      </c>
      <c r="AV180" s="13" t="s">
        <v>88</v>
      </c>
      <c r="AW180" s="13" t="s">
        <v>32</v>
      </c>
      <c r="AX180" s="13" t="s">
        <v>86</v>
      </c>
      <c r="AY180" s="243" t="s">
        <v>131</v>
      </c>
    </row>
    <row r="181" s="2" customFormat="1" ht="16.5" customHeight="1">
      <c r="A181" s="37"/>
      <c r="B181" s="38"/>
      <c r="C181" s="244" t="s">
        <v>262</v>
      </c>
      <c r="D181" s="244" t="s">
        <v>222</v>
      </c>
      <c r="E181" s="245" t="s">
        <v>375</v>
      </c>
      <c r="F181" s="246" t="s">
        <v>376</v>
      </c>
      <c r="G181" s="247" t="s">
        <v>365</v>
      </c>
      <c r="H181" s="248">
        <v>23.027000000000001</v>
      </c>
      <c r="I181" s="249"/>
      <c r="J181" s="250">
        <f>ROUND(I181*H181,2)</f>
        <v>0</v>
      </c>
      <c r="K181" s="251"/>
      <c r="L181" s="252"/>
      <c r="M181" s="253" t="s">
        <v>1</v>
      </c>
      <c r="N181" s="254" t="s">
        <v>43</v>
      </c>
      <c r="O181" s="90"/>
      <c r="P181" s="228">
        <f>O181*H181</f>
        <v>0</v>
      </c>
      <c r="Q181" s="228">
        <v>0.0042599999999999999</v>
      </c>
      <c r="R181" s="228">
        <f>Q181*H181</f>
        <v>0.098095020000000005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166</v>
      </c>
      <c r="AT181" s="230" t="s">
        <v>222</v>
      </c>
      <c r="AU181" s="230" t="s">
        <v>88</v>
      </c>
      <c r="AY181" s="16" t="s">
        <v>131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86</v>
      </c>
      <c r="BK181" s="231">
        <f>ROUND(I181*H181,2)</f>
        <v>0</v>
      </c>
      <c r="BL181" s="16" t="s">
        <v>137</v>
      </c>
      <c r="BM181" s="230" t="s">
        <v>1128</v>
      </c>
    </row>
    <row r="182" s="13" customFormat="1">
      <c r="A182" s="13"/>
      <c r="B182" s="232"/>
      <c r="C182" s="233"/>
      <c r="D182" s="234" t="s">
        <v>142</v>
      </c>
      <c r="E182" s="235" t="s">
        <v>1</v>
      </c>
      <c r="F182" s="236" t="s">
        <v>1129</v>
      </c>
      <c r="G182" s="233"/>
      <c r="H182" s="237">
        <v>23.027000000000001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142</v>
      </c>
      <c r="AU182" s="243" t="s">
        <v>88</v>
      </c>
      <c r="AV182" s="13" t="s">
        <v>88</v>
      </c>
      <c r="AW182" s="13" t="s">
        <v>32</v>
      </c>
      <c r="AX182" s="13" t="s">
        <v>86</v>
      </c>
      <c r="AY182" s="243" t="s">
        <v>131</v>
      </c>
    </row>
    <row r="183" s="2" customFormat="1" ht="33" customHeight="1">
      <c r="A183" s="37"/>
      <c r="B183" s="38"/>
      <c r="C183" s="218" t="s">
        <v>266</v>
      </c>
      <c r="D183" s="218" t="s">
        <v>133</v>
      </c>
      <c r="E183" s="219" t="s">
        <v>1130</v>
      </c>
      <c r="F183" s="220" t="s">
        <v>1131</v>
      </c>
      <c r="G183" s="221" t="s">
        <v>365</v>
      </c>
      <c r="H183" s="222">
        <v>4.8200000000000003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43</v>
      </c>
      <c r="O183" s="90"/>
      <c r="P183" s="228">
        <f>O183*H183</f>
        <v>0</v>
      </c>
      <c r="Q183" s="228">
        <v>2.0000000000000002E-05</v>
      </c>
      <c r="R183" s="228">
        <f>Q183*H183</f>
        <v>9.6400000000000012E-05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137</v>
      </c>
      <c r="AT183" s="230" t="s">
        <v>133</v>
      </c>
      <c r="AU183" s="230" t="s">
        <v>88</v>
      </c>
      <c r="AY183" s="16" t="s">
        <v>131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86</v>
      </c>
      <c r="BK183" s="231">
        <f>ROUND(I183*H183,2)</f>
        <v>0</v>
      </c>
      <c r="BL183" s="16" t="s">
        <v>137</v>
      </c>
      <c r="BM183" s="230" t="s">
        <v>1132</v>
      </c>
    </row>
    <row r="184" s="2" customFormat="1" ht="24.15" customHeight="1">
      <c r="A184" s="37"/>
      <c r="B184" s="38"/>
      <c r="C184" s="244" t="s">
        <v>272</v>
      </c>
      <c r="D184" s="244" t="s">
        <v>222</v>
      </c>
      <c r="E184" s="245" t="s">
        <v>1133</v>
      </c>
      <c r="F184" s="246" t="s">
        <v>1134</v>
      </c>
      <c r="G184" s="247" t="s">
        <v>365</v>
      </c>
      <c r="H184" s="248">
        <v>5.0609999999999999</v>
      </c>
      <c r="I184" s="249"/>
      <c r="J184" s="250">
        <f>ROUND(I184*H184,2)</f>
        <v>0</v>
      </c>
      <c r="K184" s="251"/>
      <c r="L184" s="252"/>
      <c r="M184" s="253" t="s">
        <v>1</v>
      </c>
      <c r="N184" s="254" t="s">
        <v>43</v>
      </c>
      <c r="O184" s="90"/>
      <c r="P184" s="228">
        <f>O184*H184</f>
        <v>0</v>
      </c>
      <c r="Q184" s="228">
        <v>0.0149</v>
      </c>
      <c r="R184" s="228">
        <f>Q184*H184</f>
        <v>0.075408900000000001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166</v>
      </c>
      <c r="AT184" s="230" t="s">
        <v>222</v>
      </c>
      <c r="AU184" s="230" t="s">
        <v>88</v>
      </c>
      <c r="AY184" s="16" t="s">
        <v>131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86</v>
      </c>
      <c r="BK184" s="231">
        <f>ROUND(I184*H184,2)</f>
        <v>0</v>
      </c>
      <c r="BL184" s="16" t="s">
        <v>137</v>
      </c>
      <c r="BM184" s="230" t="s">
        <v>1135</v>
      </c>
    </row>
    <row r="185" s="13" customFormat="1">
      <c r="A185" s="13"/>
      <c r="B185" s="232"/>
      <c r="C185" s="233"/>
      <c r="D185" s="234" t="s">
        <v>142</v>
      </c>
      <c r="E185" s="235" t="s">
        <v>1</v>
      </c>
      <c r="F185" s="236" t="s">
        <v>1136</v>
      </c>
      <c r="G185" s="233"/>
      <c r="H185" s="237">
        <v>5.0609999999999999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142</v>
      </c>
      <c r="AU185" s="243" t="s">
        <v>88</v>
      </c>
      <c r="AV185" s="13" t="s">
        <v>88</v>
      </c>
      <c r="AW185" s="13" t="s">
        <v>32</v>
      </c>
      <c r="AX185" s="13" t="s">
        <v>86</v>
      </c>
      <c r="AY185" s="243" t="s">
        <v>131</v>
      </c>
    </row>
    <row r="186" s="2" customFormat="1" ht="33" customHeight="1">
      <c r="A186" s="37"/>
      <c r="B186" s="38"/>
      <c r="C186" s="218" t="s">
        <v>276</v>
      </c>
      <c r="D186" s="218" t="s">
        <v>133</v>
      </c>
      <c r="E186" s="219" t="s">
        <v>1137</v>
      </c>
      <c r="F186" s="220" t="s">
        <v>1138</v>
      </c>
      <c r="G186" s="221" t="s">
        <v>365</v>
      </c>
      <c r="H186" s="222">
        <v>213.53999999999999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43</v>
      </c>
      <c r="O186" s="90"/>
      <c r="P186" s="228">
        <f>O186*H186</f>
        <v>0</v>
      </c>
      <c r="Q186" s="228">
        <v>3.0000000000000001E-05</v>
      </c>
      <c r="R186" s="228">
        <f>Q186*H186</f>
        <v>0.0064061999999999999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137</v>
      </c>
      <c r="AT186" s="230" t="s">
        <v>133</v>
      </c>
      <c r="AU186" s="230" t="s">
        <v>88</v>
      </c>
      <c r="AY186" s="16" t="s">
        <v>131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86</v>
      </c>
      <c r="BK186" s="231">
        <f>ROUND(I186*H186,2)</f>
        <v>0</v>
      </c>
      <c r="BL186" s="16" t="s">
        <v>137</v>
      </c>
      <c r="BM186" s="230" t="s">
        <v>1139</v>
      </c>
    </row>
    <row r="187" s="2" customFormat="1" ht="24.15" customHeight="1">
      <c r="A187" s="37"/>
      <c r="B187" s="38"/>
      <c r="C187" s="244" t="s">
        <v>280</v>
      </c>
      <c r="D187" s="244" t="s">
        <v>222</v>
      </c>
      <c r="E187" s="245" t="s">
        <v>1140</v>
      </c>
      <c r="F187" s="246" t="s">
        <v>1141</v>
      </c>
      <c r="G187" s="247" t="s">
        <v>365</v>
      </c>
      <c r="H187" s="248">
        <v>224.21700000000001</v>
      </c>
      <c r="I187" s="249"/>
      <c r="J187" s="250">
        <f>ROUND(I187*H187,2)</f>
        <v>0</v>
      </c>
      <c r="K187" s="251"/>
      <c r="L187" s="252"/>
      <c r="M187" s="253" t="s">
        <v>1</v>
      </c>
      <c r="N187" s="254" t="s">
        <v>43</v>
      </c>
      <c r="O187" s="90"/>
      <c r="P187" s="228">
        <f>O187*H187</f>
        <v>0</v>
      </c>
      <c r="Q187" s="228">
        <v>0.025760000000000002</v>
      </c>
      <c r="R187" s="228">
        <f>Q187*H187</f>
        <v>5.7758299200000005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166</v>
      </c>
      <c r="AT187" s="230" t="s">
        <v>222</v>
      </c>
      <c r="AU187" s="230" t="s">
        <v>88</v>
      </c>
      <c r="AY187" s="16" t="s">
        <v>131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86</v>
      </c>
      <c r="BK187" s="231">
        <f>ROUND(I187*H187,2)</f>
        <v>0</v>
      </c>
      <c r="BL187" s="16" t="s">
        <v>137</v>
      </c>
      <c r="BM187" s="230" t="s">
        <v>1142</v>
      </c>
    </row>
    <row r="188" s="13" customFormat="1">
      <c r="A188" s="13"/>
      <c r="B188" s="232"/>
      <c r="C188" s="233"/>
      <c r="D188" s="234" t="s">
        <v>142</v>
      </c>
      <c r="E188" s="235" t="s">
        <v>1</v>
      </c>
      <c r="F188" s="236" t="s">
        <v>1143</v>
      </c>
      <c r="G188" s="233"/>
      <c r="H188" s="237">
        <v>224.21700000000001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142</v>
      </c>
      <c r="AU188" s="243" t="s">
        <v>88</v>
      </c>
      <c r="AV188" s="13" t="s">
        <v>88</v>
      </c>
      <c r="AW188" s="13" t="s">
        <v>32</v>
      </c>
      <c r="AX188" s="13" t="s">
        <v>86</v>
      </c>
      <c r="AY188" s="243" t="s">
        <v>131</v>
      </c>
    </row>
    <row r="189" s="2" customFormat="1" ht="33" customHeight="1">
      <c r="A189" s="37"/>
      <c r="B189" s="38"/>
      <c r="C189" s="218" t="s">
        <v>284</v>
      </c>
      <c r="D189" s="218" t="s">
        <v>133</v>
      </c>
      <c r="E189" s="219" t="s">
        <v>1144</v>
      </c>
      <c r="F189" s="220" t="s">
        <v>1145</v>
      </c>
      <c r="G189" s="221" t="s">
        <v>382</v>
      </c>
      <c r="H189" s="222">
        <v>9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43</v>
      </c>
      <c r="O189" s="90"/>
      <c r="P189" s="228">
        <f>O189*H189</f>
        <v>0</v>
      </c>
      <c r="Q189" s="228">
        <v>2.0000000000000002E-05</v>
      </c>
      <c r="R189" s="228">
        <f>Q189*H189</f>
        <v>0.00018000000000000001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137</v>
      </c>
      <c r="AT189" s="230" t="s">
        <v>133</v>
      </c>
      <c r="AU189" s="230" t="s">
        <v>88</v>
      </c>
      <c r="AY189" s="16" t="s">
        <v>131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86</v>
      </c>
      <c r="BK189" s="231">
        <f>ROUND(I189*H189,2)</f>
        <v>0</v>
      </c>
      <c r="BL189" s="16" t="s">
        <v>137</v>
      </c>
      <c r="BM189" s="230" t="s">
        <v>1146</v>
      </c>
    </row>
    <row r="190" s="2" customFormat="1" ht="24.15" customHeight="1">
      <c r="A190" s="37"/>
      <c r="B190" s="38"/>
      <c r="C190" s="244" t="s">
        <v>287</v>
      </c>
      <c r="D190" s="244" t="s">
        <v>222</v>
      </c>
      <c r="E190" s="245" t="s">
        <v>1147</v>
      </c>
      <c r="F190" s="246" t="s">
        <v>1148</v>
      </c>
      <c r="G190" s="247" t="s">
        <v>382</v>
      </c>
      <c r="H190" s="248">
        <v>9</v>
      </c>
      <c r="I190" s="249"/>
      <c r="J190" s="250">
        <f>ROUND(I190*H190,2)</f>
        <v>0</v>
      </c>
      <c r="K190" s="251"/>
      <c r="L190" s="252"/>
      <c r="M190" s="253" t="s">
        <v>1</v>
      </c>
      <c r="N190" s="254" t="s">
        <v>43</v>
      </c>
      <c r="O190" s="90"/>
      <c r="P190" s="228">
        <f>O190*H190</f>
        <v>0</v>
      </c>
      <c r="Q190" s="228">
        <v>0.018499999999999999</v>
      </c>
      <c r="R190" s="228">
        <f>Q190*H190</f>
        <v>0.16649999999999998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166</v>
      </c>
      <c r="AT190" s="230" t="s">
        <v>222</v>
      </c>
      <c r="AU190" s="230" t="s">
        <v>88</v>
      </c>
      <c r="AY190" s="16" t="s">
        <v>131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86</v>
      </c>
      <c r="BK190" s="231">
        <f>ROUND(I190*H190,2)</f>
        <v>0</v>
      </c>
      <c r="BL190" s="16" t="s">
        <v>137</v>
      </c>
      <c r="BM190" s="230" t="s">
        <v>1149</v>
      </c>
    </row>
    <row r="191" s="2" customFormat="1" ht="33" customHeight="1">
      <c r="A191" s="37"/>
      <c r="B191" s="38"/>
      <c r="C191" s="218" t="s">
        <v>291</v>
      </c>
      <c r="D191" s="218" t="s">
        <v>133</v>
      </c>
      <c r="E191" s="219" t="s">
        <v>380</v>
      </c>
      <c r="F191" s="220" t="s">
        <v>381</v>
      </c>
      <c r="G191" s="221" t="s">
        <v>382</v>
      </c>
      <c r="H191" s="222">
        <v>10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43</v>
      </c>
      <c r="O191" s="90"/>
      <c r="P191" s="228">
        <f>O191*H191</f>
        <v>0</v>
      </c>
      <c r="Q191" s="228">
        <v>0.42368</v>
      </c>
      <c r="R191" s="228">
        <f>Q191*H191</f>
        <v>4.2367999999999997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137</v>
      </c>
      <c r="AT191" s="230" t="s">
        <v>133</v>
      </c>
      <c r="AU191" s="230" t="s">
        <v>88</v>
      </c>
      <c r="AY191" s="16" t="s">
        <v>131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86</v>
      </c>
      <c r="BK191" s="231">
        <f>ROUND(I191*H191,2)</f>
        <v>0</v>
      </c>
      <c r="BL191" s="16" t="s">
        <v>137</v>
      </c>
      <c r="BM191" s="230" t="s">
        <v>1150</v>
      </c>
    </row>
    <row r="192" s="2" customFormat="1" ht="33" customHeight="1">
      <c r="A192" s="37"/>
      <c r="B192" s="38"/>
      <c r="C192" s="218" t="s">
        <v>294</v>
      </c>
      <c r="D192" s="218" t="s">
        <v>133</v>
      </c>
      <c r="E192" s="219" t="s">
        <v>1151</v>
      </c>
      <c r="F192" s="220" t="s">
        <v>1152</v>
      </c>
      <c r="G192" s="221" t="s">
        <v>382</v>
      </c>
      <c r="H192" s="222">
        <v>11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43</v>
      </c>
      <c r="O192" s="90"/>
      <c r="P192" s="228">
        <f>O192*H192</f>
        <v>0</v>
      </c>
      <c r="Q192" s="228">
        <v>0.42080000000000001</v>
      </c>
      <c r="R192" s="228">
        <f>Q192*H192</f>
        <v>4.6288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137</v>
      </c>
      <c r="AT192" s="230" t="s">
        <v>133</v>
      </c>
      <c r="AU192" s="230" t="s">
        <v>88</v>
      </c>
      <c r="AY192" s="16" t="s">
        <v>131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86</v>
      </c>
      <c r="BK192" s="231">
        <f>ROUND(I192*H192,2)</f>
        <v>0</v>
      </c>
      <c r="BL192" s="16" t="s">
        <v>137</v>
      </c>
      <c r="BM192" s="230" t="s">
        <v>1153</v>
      </c>
    </row>
    <row r="193" s="2" customFormat="1" ht="37.8" customHeight="1">
      <c r="A193" s="37"/>
      <c r="B193" s="38"/>
      <c r="C193" s="218" t="s">
        <v>299</v>
      </c>
      <c r="D193" s="218" t="s">
        <v>133</v>
      </c>
      <c r="E193" s="219" t="s">
        <v>385</v>
      </c>
      <c r="F193" s="220" t="s">
        <v>386</v>
      </c>
      <c r="G193" s="221" t="s">
        <v>382</v>
      </c>
      <c r="H193" s="222">
        <v>10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43</v>
      </c>
      <c r="O193" s="90"/>
      <c r="P193" s="228">
        <f>O193*H193</f>
        <v>0</v>
      </c>
      <c r="Q193" s="228">
        <v>3.6139999999999999</v>
      </c>
      <c r="R193" s="228">
        <f>Q193*H193</f>
        <v>36.140000000000001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137</v>
      </c>
      <c r="AT193" s="230" t="s">
        <v>133</v>
      </c>
      <c r="AU193" s="230" t="s">
        <v>88</v>
      </c>
      <c r="AY193" s="16" t="s">
        <v>131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86</v>
      </c>
      <c r="BK193" s="231">
        <f>ROUND(I193*H193,2)</f>
        <v>0</v>
      </c>
      <c r="BL193" s="16" t="s">
        <v>137</v>
      </c>
      <c r="BM193" s="230" t="s">
        <v>1154</v>
      </c>
    </row>
    <row r="194" s="2" customFormat="1">
      <c r="A194" s="37"/>
      <c r="B194" s="38"/>
      <c r="C194" s="39"/>
      <c r="D194" s="234" t="s">
        <v>270</v>
      </c>
      <c r="E194" s="39"/>
      <c r="F194" s="255" t="s">
        <v>1155</v>
      </c>
      <c r="G194" s="39"/>
      <c r="H194" s="39"/>
      <c r="I194" s="256"/>
      <c r="J194" s="39"/>
      <c r="K194" s="39"/>
      <c r="L194" s="43"/>
      <c r="M194" s="257"/>
      <c r="N194" s="258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270</v>
      </c>
      <c r="AU194" s="16" t="s">
        <v>88</v>
      </c>
    </row>
    <row r="195" s="2" customFormat="1" ht="24.15" customHeight="1">
      <c r="A195" s="37"/>
      <c r="B195" s="38"/>
      <c r="C195" s="218" t="s">
        <v>304</v>
      </c>
      <c r="D195" s="218" t="s">
        <v>133</v>
      </c>
      <c r="E195" s="219" t="s">
        <v>394</v>
      </c>
      <c r="F195" s="220" t="s">
        <v>972</v>
      </c>
      <c r="G195" s="221" t="s">
        <v>382</v>
      </c>
      <c r="H195" s="222">
        <v>10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43</v>
      </c>
      <c r="O195" s="90"/>
      <c r="P195" s="228">
        <f>O195*H195</f>
        <v>0</v>
      </c>
      <c r="Q195" s="228">
        <v>0.00107</v>
      </c>
      <c r="R195" s="228">
        <f>Q195*H195</f>
        <v>0.010699999999999999</v>
      </c>
      <c r="S195" s="228">
        <v>0.037999999999999999</v>
      </c>
      <c r="T195" s="229">
        <f>S195*H195</f>
        <v>0.38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137</v>
      </c>
      <c r="AT195" s="230" t="s">
        <v>133</v>
      </c>
      <c r="AU195" s="230" t="s">
        <v>88</v>
      </c>
      <c r="AY195" s="16" t="s">
        <v>131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86</v>
      </c>
      <c r="BK195" s="231">
        <f>ROUND(I195*H195,2)</f>
        <v>0</v>
      </c>
      <c r="BL195" s="16" t="s">
        <v>137</v>
      </c>
      <c r="BM195" s="230" t="s">
        <v>1156</v>
      </c>
    </row>
    <row r="196" s="2" customFormat="1" ht="37.8" customHeight="1">
      <c r="A196" s="37"/>
      <c r="B196" s="38"/>
      <c r="C196" s="218" t="s">
        <v>308</v>
      </c>
      <c r="D196" s="218" t="s">
        <v>133</v>
      </c>
      <c r="E196" s="219" t="s">
        <v>454</v>
      </c>
      <c r="F196" s="220" t="s">
        <v>391</v>
      </c>
      <c r="G196" s="221" t="s">
        <v>382</v>
      </c>
      <c r="H196" s="222">
        <v>11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43</v>
      </c>
      <c r="O196" s="90"/>
      <c r="P196" s="228">
        <f>O196*H196</f>
        <v>0</v>
      </c>
      <c r="Q196" s="228">
        <v>3.6139999999999999</v>
      </c>
      <c r="R196" s="228">
        <f>Q196*H196</f>
        <v>39.753999999999998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137</v>
      </c>
      <c r="AT196" s="230" t="s">
        <v>133</v>
      </c>
      <c r="AU196" s="230" t="s">
        <v>88</v>
      </c>
      <c r="AY196" s="16" t="s">
        <v>131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86</v>
      </c>
      <c r="BK196" s="231">
        <f>ROUND(I196*H196,2)</f>
        <v>0</v>
      </c>
      <c r="BL196" s="16" t="s">
        <v>137</v>
      </c>
      <c r="BM196" s="230" t="s">
        <v>1157</v>
      </c>
    </row>
    <row r="197" s="2" customFormat="1" ht="62.7" customHeight="1">
      <c r="A197" s="37"/>
      <c r="B197" s="38"/>
      <c r="C197" s="218" t="s">
        <v>312</v>
      </c>
      <c r="D197" s="218" t="s">
        <v>133</v>
      </c>
      <c r="E197" s="219" t="s">
        <v>480</v>
      </c>
      <c r="F197" s="220" t="s">
        <v>1158</v>
      </c>
      <c r="G197" s="221" t="s">
        <v>382</v>
      </c>
      <c r="H197" s="222">
        <v>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43</v>
      </c>
      <c r="O197" s="90"/>
      <c r="P197" s="228">
        <f>O197*H197</f>
        <v>0</v>
      </c>
      <c r="Q197" s="228">
        <v>3.6139999999999999</v>
      </c>
      <c r="R197" s="228">
        <f>Q197*H197</f>
        <v>3.6139999999999999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137</v>
      </c>
      <c r="AT197" s="230" t="s">
        <v>133</v>
      </c>
      <c r="AU197" s="230" t="s">
        <v>88</v>
      </c>
      <c r="AY197" s="16" t="s">
        <v>131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86</v>
      </c>
      <c r="BK197" s="231">
        <f>ROUND(I197*H197,2)</f>
        <v>0</v>
      </c>
      <c r="BL197" s="16" t="s">
        <v>137</v>
      </c>
      <c r="BM197" s="230" t="s">
        <v>1159</v>
      </c>
    </row>
    <row r="198" s="2" customFormat="1" ht="16.5" customHeight="1">
      <c r="A198" s="37"/>
      <c r="B198" s="38"/>
      <c r="C198" s="218" t="s">
        <v>320</v>
      </c>
      <c r="D198" s="218" t="s">
        <v>133</v>
      </c>
      <c r="E198" s="219" t="s">
        <v>325</v>
      </c>
      <c r="F198" s="220" t="s">
        <v>976</v>
      </c>
      <c r="G198" s="221" t="s">
        <v>382</v>
      </c>
      <c r="H198" s="222">
        <v>2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43</v>
      </c>
      <c r="O198" s="90"/>
      <c r="P198" s="228">
        <f>O198*H198</f>
        <v>0</v>
      </c>
      <c r="Q198" s="228">
        <v>0.34089999999999998</v>
      </c>
      <c r="R198" s="228">
        <f>Q198*H198</f>
        <v>0.68179999999999996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137</v>
      </c>
      <c r="AT198" s="230" t="s">
        <v>133</v>
      </c>
      <c r="AU198" s="230" t="s">
        <v>88</v>
      </c>
      <c r="AY198" s="16" t="s">
        <v>131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86</v>
      </c>
      <c r="BK198" s="231">
        <f>ROUND(I198*H198,2)</f>
        <v>0</v>
      </c>
      <c r="BL198" s="16" t="s">
        <v>137</v>
      </c>
      <c r="BM198" s="230" t="s">
        <v>1160</v>
      </c>
    </row>
    <row r="199" s="2" customFormat="1" ht="16.5" customHeight="1">
      <c r="A199" s="37"/>
      <c r="B199" s="38"/>
      <c r="C199" s="218" t="s">
        <v>324</v>
      </c>
      <c r="D199" s="218" t="s">
        <v>133</v>
      </c>
      <c r="E199" s="219" t="s">
        <v>438</v>
      </c>
      <c r="F199" s="220" t="s">
        <v>407</v>
      </c>
      <c r="G199" s="221" t="s">
        <v>382</v>
      </c>
      <c r="H199" s="222">
        <v>2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43</v>
      </c>
      <c r="O199" s="90"/>
      <c r="P199" s="228">
        <f>O199*H199</f>
        <v>0</v>
      </c>
      <c r="Q199" s="228">
        <v>0.34089999999999998</v>
      </c>
      <c r="R199" s="228">
        <f>Q199*H199</f>
        <v>0.68179999999999996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137</v>
      </c>
      <c r="AT199" s="230" t="s">
        <v>133</v>
      </c>
      <c r="AU199" s="230" t="s">
        <v>88</v>
      </c>
      <c r="AY199" s="16" t="s">
        <v>131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86</v>
      </c>
      <c r="BK199" s="231">
        <f>ROUND(I199*H199,2)</f>
        <v>0</v>
      </c>
      <c r="BL199" s="16" t="s">
        <v>137</v>
      </c>
      <c r="BM199" s="230" t="s">
        <v>1161</v>
      </c>
    </row>
    <row r="200" s="12" customFormat="1" ht="22.8" customHeight="1">
      <c r="A200" s="12"/>
      <c r="B200" s="202"/>
      <c r="C200" s="203"/>
      <c r="D200" s="204" t="s">
        <v>77</v>
      </c>
      <c r="E200" s="216" t="s">
        <v>171</v>
      </c>
      <c r="F200" s="216" t="s">
        <v>409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SUM(P201:P226)</f>
        <v>0</v>
      </c>
      <c r="Q200" s="210"/>
      <c r="R200" s="211">
        <f>SUM(R201:R226)</f>
        <v>587.07885614999998</v>
      </c>
      <c r="S200" s="210"/>
      <c r="T200" s="212">
        <f>SUM(T201:T226)</f>
        <v>5.7599999999999998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86</v>
      </c>
      <c r="AT200" s="214" t="s">
        <v>77</v>
      </c>
      <c r="AU200" s="214" t="s">
        <v>86</v>
      </c>
      <c r="AY200" s="213" t="s">
        <v>131</v>
      </c>
      <c r="BK200" s="215">
        <f>SUM(BK201:BK226)</f>
        <v>0</v>
      </c>
    </row>
    <row r="201" s="2" customFormat="1" ht="24.15" customHeight="1">
      <c r="A201" s="37"/>
      <c r="B201" s="38"/>
      <c r="C201" s="218" t="s">
        <v>328</v>
      </c>
      <c r="D201" s="218" t="s">
        <v>133</v>
      </c>
      <c r="E201" s="219" t="s">
        <v>980</v>
      </c>
      <c r="F201" s="220" t="s">
        <v>981</v>
      </c>
      <c r="G201" s="221" t="s">
        <v>365</v>
      </c>
      <c r="H201" s="222">
        <v>1064.05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43</v>
      </c>
      <c r="O201" s="90"/>
      <c r="P201" s="228">
        <f>O201*H201</f>
        <v>0</v>
      </c>
      <c r="Q201" s="228">
        <v>0.14066999999999999</v>
      </c>
      <c r="R201" s="228">
        <f>Q201*H201</f>
        <v>149.67991349999997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137</v>
      </c>
      <c r="AT201" s="230" t="s">
        <v>133</v>
      </c>
      <c r="AU201" s="230" t="s">
        <v>88</v>
      </c>
      <c r="AY201" s="16" t="s">
        <v>131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86</v>
      </c>
      <c r="BK201" s="231">
        <f>ROUND(I201*H201,2)</f>
        <v>0</v>
      </c>
      <c r="BL201" s="16" t="s">
        <v>137</v>
      </c>
      <c r="BM201" s="230" t="s">
        <v>1162</v>
      </c>
    </row>
    <row r="202" s="2" customFormat="1">
      <c r="A202" s="37"/>
      <c r="B202" s="38"/>
      <c r="C202" s="39"/>
      <c r="D202" s="234" t="s">
        <v>270</v>
      </c>
      <c r="E202" s="39"/>
      <c r="F202" s="255" t="s">
        <v>1163</v>
      </c>
      <c r="G202" s="39"/>
      <c r="H202" s="39"/>
      <c r="I202" s="256"/>
      <c r="J202" s="39"/>
      <c r="K202" s="39"/>
      <c r="L202" s="43"/>
      <c r="M202" s="257"/>
      <c r="N202" s="258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270</v>
      </c>
      <c r="AU202" s="16" t="s">
        <v>88</v>
      </c>
    </row>
    <row r="203" s="13" customFormat="1">
      <c r="A203" s="13"/>
      <c r="B203" s="232"/>
      <c r="C203" s="233"/>
      <c r="D203" s="234" t="s">
        <v>142</v>
      </c>
      <c r="E203" s="235" t="s">
        <v>1</v>
      </c>
      <c r="F203" s="236" t="s">
        <v>1164</v>
      </c>
      <c r="G203" s="233"/>
      <c r="H203" s="237">
        <v>1064.05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142</v>
      </c>
      <c r="AU203" s="243" t="s">
        <v>88</v>
      </c>
      <c r="AV203" s="13" t="s">
        <v>88</v>
      </c>
      <c r="AW203" s="13" t="s">
        <v>32</v>
      </c>
      <c r="AX203" s="13" t="s">
        <v>86</v>
      </c>
      <c r="AY203" s="243" t="s">
        <v>131</v>
      </c>
    </row>
    <row r="204" s="2" customFormat="1" ht="21.75" customHeight="1">
      <c r="A204" s="37"/>
      <c r="B204" s="38"/>
      <c r="C204" s="244" t="s">
        <v>333</v>
      </c>
      <c r="D204" s="244" t="s">
        <v>222</v>
      </c>
      <c r="E204" s="245" t="s">
        <v>985</v>
      </c>
      <c r="F204" s="246" t="s">
        <v>986</v>
      </c>
      <c r="G204" s="247" t="s">
        <v>365</v>
      </c>
      <c r="H204" s="248">
        <v>567.00800000000004</v>
      </c>
      <c r="I204" s="249"/>
      <c r="J204" s="250">
        <f>ROUND(I204*H204,2)</f>
        <v>0</v>
      </c>
      <c r="K204" s="251"/>
      <c r="L204" s="252"/>
      <c r="M204" s="253" t="s">
        <v>1</v>
      </c>
      <c r="N204" s="254" t="s">
        <v>43</v>
      </c>
      <c r="O204" s="90"/>
      <c r="P204" s="228">
        <f>O204*H204</f>
        <v>0</v>
      </c>
      <c r="Q204" s="228">
        <v>0.065000000000000002</v>
      </c>
      <c r="R204" s="228">
        <f>Q204*H204</f>
        <v>36.855520000000006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166</v>
      </c>
      <c r="AT204" s="230" t="s">
        <v>222</v>
      </c>
      <c r="AU204" s="230" t="s">
        <v>88</v>
      </c>
      <c r="AY204" s="16" t="s">
        <v>131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86</v>
      </c>
      <c r="BK204" s="231">
        <f>ROUND(I204*H204,2)</f>
        <v>0</v>
      </c>
      <c r="BL204" s="16" t="s">
        <v>137</v>
      </c>
      <c r="BM204" s="230" t="s">
        <v>1165</v>
      </c>
    </row>
    <row r="205" s="13" customFormat="1">
      <c r="A205" s="13"/>
      <c r="B205" s="232"/>
      <c r="C205" s="233"/>
      <c r="D205" s="234" t="s">
        <v>142</v>
      </c>
      <c r="E205" s="235" t="s">
        <v>1</v>
      </c>
      <c r="F205" s="236" t="s">
        <v>1166</v>
      </c>
      <c r="G205" s="233"/>
      <c r="H205" s="237">
        <v>567.00800000000004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142</v>
      </c>
      <c r="AU205" s="243" t="s">
        <v>88</v>
      </c>
      <c r="AV205" s="13" t="s">
        <v>88</v>
      </c>
      <c r="AW205" s="13" t="s">
        <v>32</v>
      </c>
      <c r="AX205" s="13" t="s">
        <v>86</v>
      </c>
      <c r="AY205" s="243" t="s">
        <v>131</v>
      </c>
    </row>
    <row r="206" s="2" customFormat="1" ht="24.15" customHeight="1">
      <c r="A206" s="37"/>
      <c r="B206" s="38"/>
      <c r="C206" s="218" t="s">
        <v>337</v>
      </c>
      <c r="D206" s="218" t="s">
        <v>133</v>
      </c>
      <c r="E206" s="219" t="s">
        <v>422</v>
      </c>
      <c r="F206" s="220" t="s">
        <v>423</v>
      </c>
      <c r="G206" s="221" t="s">
        <v>365</v>
      </c>
      <c r="H206" s="222">
        <v>34.909999999999997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43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137</v>
      </c>
      <c r="AT206" s="230" t="s">
        <v>133</v>
      </c>
      <c r="AU206" s="230" t="s">
        <v>88</v>
      </c>
      <c r="AY206" s="16" t="s">
        <v>131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86</v>
      </c>
      <c r="BK206" s="231">
        <f>ROUND(I206*H206,2)</f>
        <v>0</v>
      </c>
      <c r="BL206" s="16" t="s">
        <v>137</v>
      </c>
      <c r="BM206" s="230" t="s">
        <v>1167</v>
      </c>
    </row>
    <row r="207" s="2" customFormat="1" ht="24.15" customHeight="1">
      <c r="A207" s="37"/>
      <c r="B207" s="38"/>
      <c r="C207" s="218" t="s">
        <v>340</v>
      </c>
      <c r="D207" s="218" t="s">
        <v>133</v>
      </c>
      <c r="E207" s="219" t="s">
        <v>426</v>
      </c>
      <c r="F207" s="220" t="s">
        <v>427</v>
      </c>
      <c r="G207" s="221" t="s">
        <v>365</v>
      </c>
      <c r="H207" s="222">
        <v>34.909999999999997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43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137</v>
      </c>
      <c r="AT207" s="230" t="s">
        <v>133</v>
      </c>
      <c r="AU207" s="230" t="s">
        <v>88</v>
      </c>
      <c r="AY207" s="16" t="s">
        <v>131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86</v>
      </c>
      <c r="BK207" s="231">
        <f>ROUND(I207*H207,2)</f>
        <v>0</v>
      </c>
      <c r="BL207" s="16" t="s">
        <v>137</v>
      </c>
      <c r="BM207" s="230" t="s">
        <v>1168</v>
      </c>
    </row>
    <row r="208" s="2" customFormat="1" ht="21.75" customHeight="1">
      <c r="A208" s="37"/>
      <c r="B208" s="38"/>
      <c r="C208" s="218" t="s">
        <v>344</v>
      </c>
      <c r="D208" s="218" t="s">
        <v>133</v>
      </c>
      <c r="E208" s="219" t="s">
        <v>430</v>
      </c>
      <c r="F208" s="220" t="s">
        <v>431</v>
      </c>
      <c r="G208" s="221" t="s">
        <v>365</v>
      </c>
      <c r="H208" s="222">
        <v>34.909999999999997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43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137</v>
      </c>
      <c r="AT208" s="230" t="s">
        <v>133</v>
      </c>
      <c r="AU208" s="230" t="s">
        <v>88</v>
      </c>
      <c r="AY208" s="16" t="s">
        <v>131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86</v>
      </c>
      <c r="BK208" s="231">
        <f>ROUND(I208*H208,2)</f>
        <v>0</v>
      </c>
      <c r="BL208" s="16" t="s">
        <v>137</v>
      </c>
      <c r="BM208" s="230" t="s">
        <v>1169</v>
      </c>
    </row>
    <row r="209" s="2" customFormat="1" ht="24.15" customHeight="1">
      <c r="A209" s="37"/>
      <c r="B209" s="38"/>
      <c r="C209" s="218" t="s">
        <v>347</v>
      </c>
      <c r="D209" s="218" t="s">
        <v>133</v>
      </c>
      <c r="E209" s="219" t="s">
        <v>721</v>
      </c>
      <c r="F209" s="220" t="s">
        <v>722</v>
      </c>
      <c r="G209" s="221" t="s">
        <v>136</v>
      </c>
      <c r="H209" s="222">
        <v>15.619999999999999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43</v>
      </c>
      <c r="O209" s="90"/>
      <c r="P209" s="228">
        <f>O209*H209</f>
        <v>0</v>
      </c>
      <c r="Q209" s="228">
        <v>16.75142</v>
      </c>
      <c r="R209" s="228">
        <f>Q209*H209</f>
        <v>261.65718039999996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137</v>
      </c>
      <c r="AT209" s="230" t="s">
        <v>133</v>
      </c>
      <c r="AU209" s="230" t="s">
        <v>88</v>
      </c>
      <c r="AY209" s="16" t="s">
        <v>131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86</v>
      </c>
      <c r="BK209" s="231">
        <f>ROUND(I209*H209,2)</f>
        <v>0</v>
      </c>
      <c r="BL209" s="16" t="s">
        <v>137</v>
      </c>
      <c r="BM209" s="230" t="s">
        <v>1170</v>
      </c>
    </row>
    <row r="210" s="13" customFormat="1">
      <c r="A210" s="13"/>
      <c r="B210" s="232"/>
      <c r="C210" s="233"/>
      <c r="D210" s="234" t="s">
        <v>142</v>
      </c>
      <c r="E210" s="235" t="s">
        <v>1</v>
      </c>
      <c r="F210" s="236" t="s">
        <v>1171</v>
      </c>
      <c r="G210" s="233"/>
      <c r="H210" s="237">
        <v>15.619999999999999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142</v>
      </c>
      <c r="AU210" s="243" t="s">
        <v>88</v>
      </c>
      <c r="AV210" s="13" t="s">
        <v>88</v>
      </c>
      <c r="AW210" s="13" t="s">
        <v>32</v>
      </c>
      <c r="AX210" s="13" t="s">
        <v>86</v>
      </c>
      <c r="AY210" s="243" t="s">
        <v>131</v>
      </c>
    </row>
    <row r="211" s="2" customFormat="1" ht="24.15" customHeight="1">
      <c r="A211" s="37"/>
      <c r="B211" s="38"/>
      <c r="C211" s="218" t="s">
        <v>351</v>
      </c>
      <c r="D211" s="218" t="s">
        <v>133</v>
      </c>
      <c r="E211" s="219" t="s">
        <v>725</v>
      </c>
      <c r="F211" s="220" t="s">
        <v>726</v>
      </c>
      <c r="G211" s="221" t="s">
        <v>365</v>
      </c>
      <c r="H211" s="222">
        <v>19.440000000000001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43</v>
      </c>
      <c r="O211" s="90"/>
      <c r="P211" s="228">
        <f>O211*H211</f>
        <v>0</v>
      </c>
      <c r="Q211" s="228">
        <v>2.7045300000000001</v>
      </c>
      <c r="R211" s="228">
        <f>Q211*H211</f>
        <v>52.576063200000007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137</v>
      </c>
      <c r="AT211" s="230" t="s">
        <v>133</v>
      </c>
      <c r="AU211" s="230" t="s">
        <v>88</v>
      </c>
      <c r="AY211" s="16" t="s">
        <v>131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86</v>
      </c>
      <c r="BK211" s="231">
        <f>ROUND(I211*H211,2)</f>
        <v>0</v>
      </c>
      <c r="BL211" s="16" t="s">
        <v>137</v>
      </c>
      <c r="BM211" s="230" t="s">
        <v>1172</v>
      </c>
    </row>
    <row r="212" s="13" customFormat="1">
      <c r="A212" s="13"/>
      <c r="B212" s="232"/>
      <c r="C212" s="233"/>
      <c r="D212" s="234" t="s">
        <v>142</v>
      </c>
      <c r="E212" s="235" t="s">
        <v>1</v>
      </c>
      <c r="F212" s="236" t="s">
        <v>1173</v>
      </c>
      <c r="G212" s="233"/>
      <c r="H212" s="237">
        <v>19.440000000000001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142</v>
      </c>
      <c r="AU212" s="243" t="s">
        <v>88</v>
      </c>
      <c r="AV212" s="13" t="s">
        <v>88</v>
      </c>
      <c r="AW212" s="13" t="s">
        <v>32</v>
      </c>
      <c r="AX212" s="13" t="s">
        <v>86</v>
      </c>
      <c r="AY212" s="243" t="s">
        <v>131</v>
      </c>
    </row>
    <row r="213" s="2" customFormat="1" ht="16.5" customHeight="1">
      <c r="A213" s="37"/>
      <c r="B213" s="38"/>
      <c r="C213" s="244" t="s">
        <v>354</v>
      </c>
      <c r="D213" s="244" t="s">
        <v>222</v>
      </c>
      <c r="E213" s="245" t="s">
        <v>728</v>
      </c>
      <c r="F213" s="246" t="s">
        <v>729</v>
      </c>
      <c r="G213" s="247" t="s">
        <v>365</v>
      </c>
      <c r="H213" s="248">
        <v>20.411999999999999</v>
      </c>
      <c r="I213" s="249"/>
      <c r="J213" s="250">
        <f>ROUND(I213*H213,2)</f>
        <v>0</v>
      </c>
      <c r="K213" s="251"/>
      <c r="L213" s="252"/>
      <c r="M213" s="253" t="s">
        <v>1</v>
      </c>
      <c r="N213" s="254" t="s">
        <v>43</v>
      </c>
      <c r="O213" s="90"/>
      <c r="P213" s="228">
        <f>O213*H213</f>
        <v>0</v>
      </c>
      <c r="Q213" s="228">
        <v>1.7243999999999999</v>
      </c>
      <c r="R213" s="228">
        <f>Q213*H213</f>
        <v>35.198452799999998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166</v>
      </c>
      <c r="AT213" s="230" t="s">
        <v>222</v>
      </c>
      <c r="AU213" s="230" t="s">
        <v>88</v>
      </c>
      <c r="AY213" s="16" t="s">
        <v>131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86</v>
      </c>
      <c r="BK213" s="231">
        <f>ROUND(I213*H213,2)</f>
        <v>0</v>
      </c>
      <c r="BL213" s="16" t="s">
        <v>137</v>
      </c>
      <c r="BM213" s="230" t="s">
        <v>1174</v>
      </c>
    </row>
    <row r="214" s="13" customFormat="1">
      <c r="A214" s="13"/>
      <c r="B214" s="232"/>
      <c r="C214" s="233"/>
      <c r="D214" s="234" t="s">
        <v>142</v>
      </c>
      <c r="E214" s="235" t="s">
        <v>1</v>
      </c>
      <c r="F214" s="236" t="s">
        <v>1175</v>
      </c>
      <c r="G214" s="233"/>
      <c r="H214" s="237">
        <v>20.411999999999999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142</v>
      </c>
      <c r="AU214" s="243" t="s">
        <v>88</v>
      </c>
      <c r="AV214" s="13" t="s">
        <v>88</v>
      </c>
      <c r="AW214" s="13" t="s">
        <v>32</v>
      </c>
      <c r="AX214" s="13" t="s">
        <v>86</v>
      </c>
      <c r="AY214" s="243" t="s">
        <v>131</v>
      </c>
    </row>
    <row r="215" s="2" customFormat="1" ht="24.15" customHeight="1">
      <c r="A215" s="37"/>
      <c r="B215" s="38"/>
      <c r="C215" s="218" t="s">
        <v>358</v>
      </c>
      <c r="D215" s="218" t="s">
        <v>133</v>
      </c>
      <c r="E215" s="219" t="s">
        <v>732</v>
      </c>
      <c r="F215" s="220" t="s">
        <v>733</v>
      </c>
      <c r="G215" s="221" t="s">
        <v>154</v>
      </c>
      <c r="H215" s="222">
        <v>20.344999999999999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43</v>
      </c>
      <c r="O215" s="90"/>
      <c r="P215" s="228">
        <f>O215*H215</f>
        <v>0</v>
      </c>
      <c r="Q215" s="228">
        <v>2.5122499999999999</v>
      </c>
      <c r="R215" s="228">
        <f>Q215*H215</f>
        <v>51.111726249999997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137</v>
      </c>
      <c r="AT215" s="230" t="s">
        <v>133</v>
      </c>
      <c r="AU215" s="230" t="s">
        <v>88</v>
      </c>
      <c r="AY215" s="16" t="s">
        <v>131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86</v>
      </c>
      <c r="BK215" s="231">
        <f>ROUND(I215*H215,2)</f>
        <v>0</v>
      </c>
      <c r="BL215" s="16" t="s">
        <v>137</v>
      </c>
      <c r="BM215" s="230" t="s">
        <v>1176</v>
      </c>
    </row>
    <row r="216" s="13" customFormat="1">
      <c r="A216" s="13"/>
      <c r="B216" s="232"/>
      <c r="C216" s="233"/>
      <c r="D216" s="234" t="s">
        <v>142</v>
      </c>
      <c r="E216" s="235" t="s">
        <v>1</v>
      </c>
      <c r="F216" s="236" t="s">
        <v>1177</v>
      </c>
      <c r="G216" s="233"/>
      <c r="H216" s="237">
        <v>20.344999999999999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142</v>
      </c>
      <c r="AU216" s="243" t="s">
        <v>88</v>
      </c>
      <c r="AV216" s="13" t="s">
        <v>88</v>
      </c>
      <c r="AW216" s="13" t="s">
        <v>32</v>
      </c>
      <c r="AX216" s="13" t="s">
        <v>86</v>
      </c>
      <c r="AY216" s="243" t="s">
        <v>131</v>
      </c>
    </row>
    <row r="217" s="2" customFormat="1" ht="24.15" customHeight="1">
      <c r="A217" s="37"/>
      <c r="B217" s="38"/>
      <c r="C217" s="218" t="s">
        <v>362</v>
      </c>
      <c r="D217" s="218" t="s">
        <v>133</v>
      </c>
      <c r="E217" s="219" t="s">
        <v>994</v>
      </c>
      <c r="F217" s="220" t="s">
        <v>995</v>
      </c>
      <c r="G217" s="221" t="s">
        <v>154</v>
      </c>
      <c r="H217" s="222">
        <v>2.3999999999999999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43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2.3999999999999999</v>
      </c>
      <c r="T217" s="229">
        <f>S217*H217</f>
        <v>5.7599999999999998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137</v>
      </c>
      <c r="AT217" s="230" t="s">
        <v>133</v>
      </c>
      <c r="AU217" s="230" t="s">
        <v>88</v>
      </c>
      <c r="AY217" s="16" t="s">
        <v>131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86</v>
      </c>
      <c r="BK217" s="231">
        <f>ROUND(I217*H217,2)</f>
        <v>0</v>
      </c>
      <c r="BL217" s="16" t="s">
        <v>137</v>
      </c>
      <c r="BM217" s="230" t="s">
        <v>1178</v>
      </c>
    </row>
    <row r="218" s="2" customFormat="1" ht="33" customHeight="1">
      <c r="A218" s="37"/>
      <c r="B218" s="38"/>
      <c r="C218" s="218" t="s">
        <v>369</v>
      </c>
      <c r="D218" s="218" t="s">
        <v>133</v>
      </c>
      <c r="E218" s="219" t="s">
        <v>1000</v>
      </c>
      <c r="F218" s="220" t="s">
        <v>1001</v>
      </c>
      <c r="G218" s="221" t="s">
        <v>365</v>
      </c>
      <c r="H218" s="222">
        <v>497.04199999999997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43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137</v>
      </c>
      <c r="AT218" s="230" t="s">
        <v>133</v>
      </c>
      <c r="AU218" s="230" t="s">
        <v>88</v>
      </c>
      <c r="AY218" s="16" t="s">
        <v>131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86</v>
      </c>
      <c r="BK218" s="231">
        <f>ROUND(I218*H218,2)</f>
        <v>0</v>
      </c>
      <c r="BL218" s="16" t="s">
        <v>137</v>
      </c>
      <c r="BM218" s="230" t="s">
        <v>1179</v>
      </c>
    </row>
    <row r="219" s="13" customFormat="1">
      <c r="A219" s="13"/>
      <c r="B219" s="232"/>
      <c r="C219" s="233"/>
      <c r="D219" s="234" t="s">
        <v>142</v>
      </c>
      <c r="E219" s="235" t="s">
        <v>1</v>
      </c>
      <c r="F219" s="236" t="s">
        <v>1180</v>
      </c>
      <c r="G219" s="233"/>
      <c r="H219" s="237">
        <v>497.04199999999997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142</v>
      </c>
      <c r="AU219" s="243" t="s">
        <v>88</v>
      </c>
      <c r="AV219" s="13" t="s">
        <v>88</v>
      </c>
      <c r="AW219" s="13" t="s">
        <v>32</v>
      </c>
      <c r="AX219" s="13" t="s">
        <v>86</v>
      </c>
      <c r="AY219" s="243" t="s">
        <v>131</v>
      </c>
    </row>
    <row r="220" s="2" customFormat="1" ht="33" customHeight="1">
      <c r="A220" s="37"/>
      <c r="B220" s="38"/>
      <c r="C220" s="218" t="s">
        <v>374</v>
      </c>
      <c r="D220" s="218" t="s">
        <v>133</v>
      </c>
      <c r="E220" s="219" t="s">
        <v>1004</v>
      </c>
      <c r="F220" s="220" t="s">
        <v>1181</v>
      </c>
      <c r="G220" s="221" t="s">
        <v>136</v>
      </c>
      <c r="H220" s="222">
        <v>7.3600000000000003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43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137</v>
      </c>
      <c r="AT220" s="230" t="s">
        <v>133</v>
      </c>
      <c r="AU220" s="230" t="s">
        <v>88</v>
      </c>
      <c r="AY220" s="16" t="s">
        <v>131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86</v>
      </c>
      <c r="BK220" s="231">
        <f>ROUND(I220*H220,2)</f>
        <v>0</v>
      </c>
      <c r="BL220" s="16" t="s">
        <v>137</v>
      </c>
      <c r="BM220" s="230" t="s">
        <v>1182</v>
      </c>
    </row>
    <row r="221" s="2" customFormat="1" ht="24.15" customHeight="1">
      <c r="A221" s="37"/>
      <c r="B221" s="38"/>
      <c r="C221" s="218" t="s">
        <v>379</v>
      </c>
      <c r="D221" s="218" t="s">
        <v>133</v>
      </c>
      <c r="E221" s="219" t="s">
        <v>442</v>
      </c>
      <c r="F221" s="220" t="s">
        <v>1010</v>
      </c>
      <c r="G221" s="221" t="s">
        <v>382</v>
      </c>
      <c r="H221" s="222">
        <v>13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43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137</v>
      </c>
      <c r="AT221" s="230" t="s">
        <v>133</v>
      </c>
      <c r="AU221" s="230" t="s">
        <v>88</v>
      </c>
      <c r="AY221" s="16" t="s">
        <v>131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86</v>
      </c>
      <c r="BK221" s="231">
        <f>ROUND(I221*H221,2)</f>
        <v>0</v>
      </c>
      <c r="BL221" s="16" t="s">
        <v>137</v>
      </c>
      <c r="BM221" s="230" t="s">
        <v>1183</v>
      </c>
    </row>
    <row r="222" s="2" customFormat="1" ht="24.15" customHeight="1">
      <c r="A222" s="37"/>
      <c r="B222" s="38"/>
      <c r="C222" s="218" t="s">
        <v>384</v>
      </c>
      <c r="D222" s="218" t="s">
        <v>133</v>
      </c>
      <c r="E222" s="219" t="s">
        <v>446</v>
      </c>
      <c r="F222" s="220" t="s">
        <v>1012</v>
      </c>
      <c r="G222" s="221" t="s">
        <v>382</v>
      </c>
      <c r="H222" s="222">
        <v>8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43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137</v>
      </c>
      <c r="AT222" s="230" t="s">
        <v>133</v>
      </c>
      <c r="AU222" s="230" t="s">
        <v>88</v>
      </c>
      <c r="AY222" s="16" t="s">
        <v>131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86</v>
      </c>
      <c r="BK222" s="231">
        <f>ROUND(I222*H222,2)</f>
        <v>0</v>
      </c>
      <c r="BL222" s="16" t="s">
        <v>137</v>
      </c>
      <c r="BM222" s="230" t="s">
        <v>1184</v>
      </c>
    </row>
    <row r="223" s="2" customFormat="1" ht="16.5" customHeight="1">
      <c r="A223" s="37"/>
      <c r="B223" s="38"/>
      <c r="C223" s="218" t="s">
        <v>389</v>
      </c>
      <c r="D223" s="218" t="s">
        <v>133</v>
      </c>
      <c r="E223" s="219" t="s">
        <v>1185</v>
      </c>
      <c r="F223" s="220" t="s">
        <v>1186</v>
      </c>
      <c r="G223" s="221" t="s">
        <v>382</v>
      </c>
      <c r="H223" s="222">
        <v>2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43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137</v>
      </c>
      <c r="AT223" s="230" t="s">
        <v>133</v>
      </c>
      <c r="AU223" s="230" t="s">
        <v>88</v>
      </c>
      <c r="AY223" s="16" t="s">
        <v>131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86</v>
      </c>
      <c r="BK223" s="231">
        <f>ROUND(I223*H223,2)</f>
        <v>0</v>
      </c>
      <c r="BL223" s="16" t="s">
        <v>137</v>
      </c>
      <c r="BM223" s="230" t="s">
        <v>1187</v>
      </c>
    </row>
    <row r="224" s="2" customFormat="1" ht="21.75" customHeight="1">
      <c r="A224" s="37"/>
      <c r="B224" s="38"/>
      <c r="C224" s="218" t="s">
        <v>393</v>
      </c>
      <c r="D224" s="218" t="s">
        <v>133</v>
      </c>
      <c r="E224" s="219" t="s">
        <v>462</v>
      </c>
      <c r="F224" s="220" t="s">
        <v>1188</v>
      </c>
      <c r="G224" s="221" t="s">
        <v>136</v>
      </c>
      <c r="H224" s="222">
        <v>5.9000000000000004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43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137</v>
      </c>
      <c r="AT224" s="230" t="s">
        <v>133</v>
      </c>
      <c r="AU224" s="230" t="s">
        <v>88</v>
      </c>
      <c r="AY224" s="16" t="s">
        <v>131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86</v>
      </c>
      <c r="BK224" s="231">
        <f>ROUND(I224*H224,2)</f>
        <v>0</v>
      </c>
      <c r="BL224" s="16" t="s">
        <v>137</v>
      </c>
      <c r="BM224" s="230" t="s">
        <v>1189</v>
      </c>
    </row>
    <row r="225" s="2" customFormat="1" ht="16.5" customHeight="1">
      <c r="A225" s="37"/>
      <c r="B225" s="38"/>
      <c r="C225" s="218" t="s">
        <v>397</v>
      </c>
      <c r="D225" s="218" t="s">
        <v>133</v>
      </c>
      <c r="E225" s="219" t="s">
        <v>475</v>
      </c>
      <c r="F225" s="220" t="s">
        <v>1190</v>
      </c>
      <c r="G225" s="221" t="s">
        <v>136</v>
      </c>
      <c r="H225" s="222">
        <v>6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43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137</v>
      </c>
      <c r="AT225" s="230" t="s">
        <v>133</v>
      </c>
      <c r="AU225" s="230" t="s">
        <v>88</v>
      </c>
      <c r="AY225" s="16" t="s">
        <v>131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86</v>
      </c>
      <c r="BK225" s="231">
        <f>ROUND(I225*H225,2)</f>
        <v>0</v>
      </c>
      <c r="BL225" s="16" t="s">
        <v>137</v>
      </c>
      <c r="BM225" s="230" t="s">
        <v>1191</v>
      </c>
    </row>
    <row r="226" s="2" customFormat="1" ht="24.15" customHeight="1">
      <c r="A226" s="37"/>
      <c r="B226" s="38"/>
      <c r="C226" s="218" t="s">
        <v>401</v>
      </c>
      <c r="D226" s="218" t="s">
        <v>133</v>
      </c>
      <c r="E226" s="219" t="s">
        <v>470</v>
      </c>
      <c r="F226" s="220" t="s">
        <v>1192</v>
      </c>
      <c r="G226" s="221" t="s">
        <v>365</v>
      </c>
      <c r="H226" s="222">
        <v>7.5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43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137</v>
      </c>
      <c r="AT226" s="230" t="s">
        <v>133</v>
      </c>
      <c r="AU226" s="230" t="s">
        <v>88</v>
      </c>
      <c r="AY226" s="16" t="s">
        <v>131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86</v>
      </c>
      <c r="BK226" s="231">
        <f>ROUND(I226*H226,2)</f>
        <v>0</v>
      </c>
      <c r="BL226" s="16" t="s">
        <v>137</v>
      </c>
      <c r="BM226" s="230" t="s">
        <v>1193</v>
      </c>
    </row>
    <row r="227" s="12" customFormat="1" ht="22.8" customHeight="1">
      <c r="A227" s="12"/>
      <c r="B227" s="202"/>
      <c r="C227" s="203"/>
      <c r="D227" s="204" t="s">
        <v>77</v>
      </c>
      <c r="E227" s="216" t="s">
        <v>487</v>
      </c>
      <c r="F227" s="216" t="s">
        <v>488</v>
      </c>
      <c r="G227" s="203"/>
      <c r="H227" s="203"/>
      <c r="I227" s="206"/>
      <c r="J227" s="217">
        <f>BK227</f>
        <v>0</v>
      </c>
      <c r="K227" s="203"/>
      <c r="L227" s="208"/>
      <c r="M227" s="209"/>
      <c r="N227" s="210"/>
      <c r="O227" s="210"/>
      <c r="P227" s="211">
        <f>SUM(P228:P234)</f>
        <v>0</v>
      </c>
      <c r="Q227" s="210"/>
      <c r="R227" s="211">
        <f>SUM(R228:R234)</f>
        <v>0</v>
      </c>
      <c r="S227" s="210"/>
      <c r="T227" s="212">
        <f>SUM(T228:T234)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86</v>
      </c>
      <c r="AT227" s="214" t="s">
        <v>77</v>
      </c>
      <c r="AU227" s="214" t="s">
        <v>86</v>
      </c>
      <c r="AY227" s="213" t="s">
        <v>131</v>
      </c>
      <c r="BK227" s="215">
        <f>SUM(BK228:BK234)</f>
        <v>0</v>
      </c>
    </row>
    <row r="228" s="2" customFormat="1" ht="33" customHeight="1">
      <c r="A228" s="37"/>
      <c r="B228" s="38"/>
      <c r="C228" s="218" t="s">
        <v>405</v>
      </c>
      <c r="D228" s="218" t="s">
        <v>133</v>
      </c>
      <c r="E228" s="219" t="s">
        <v>502</v>
      </c>
      <c r="F228" s="220" t="s">
        <v>1018</v>
      </c>
      <c r="G228" s="221" t="s">
        <v>200</v>
      </c>
      <c r="H228" s="222">
        <v>96.343999999999994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43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137</v>
      </c>
      <c r="AT228" s="230" t="s">
        <v>133</v>
      </c>
      <c r="AU228" s="230" t="s">
        <v>88</v>
      </c>
      <c r="AY228" s="16" t="s">
        <v>131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86</v>
      </c>
      <c r="BK228" s="231">
        <f>ROUND(I228*H228,2)</f>
        <v>0</v>
      </c>
      <c r="BL228" s="16" t="s">
        <v>137</v>
      </c>
      <c r="BM228" s="230" t="s">
        <v>1194</v>
      </c>
    </row>
    <row r="229" s="2" customFormat="1" ht="21.75" customHeight="1">
      <c r="A229" s="37"/>
      <c r="B229" s="38"/>
      <c r="C229" s="218" t="s">
        <v>410</v>
      </c>
      <c r="D229" s="218" t="s">
        <v>133</v>
      </c>
      <c r="E229" s="219" t="s">
        <v>507</v>
      </c>
      <c r="F229" s="220" t="s">
        <v>1020</v>
      </c>
      <c r="G229" s="221" t="s">
        <v>200</v>
      </c>
      <c r="H229" s="222">
        <v>2755.7359999999999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43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137</v>
      </c>
      <c r="AT229" s="230" t="s">
        <v>133</v>
      </c>
      <c r="AU229" s="230" t="s">
        <v>88</v>
      </c>
      <c r="AY229" s="16" t="s">
        <v>131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86</v>
      </c>
      <c r="BK229" s="231">
        <f>ROUND(I229*H229,2)</f>
        <v>0</v>
      </c>
      <c r="BL229" s="16" t="s">
        <v>137</v>
      </c>
      <c r="BM229" s="230" t="s">
        <v>1195</v>
      </c>
    </row>
    <row r="230" s="13" customFormat="1">
      <c r="A230" s="13"/>
      <c r="B230" s="232"/>
      <c r="C230" s="233"/>
      <c r="D230" s="234" t="s">
        <v>142</v>
      </c>
      <c r="E230" s="235" t="s">
        <v>1</v>
      </c>
      <c r="F230" s="236" t="s">
        <v>1196</v>
      </c>
      <c r="G230" s="233"/>
      <c r="H230" s="237">
        <v>2755.7359999999999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142</v>
      </c>
      <c r="AU230" s="243" t="s">
        <v>88</v>
      </c>
      <c r="AV230" s="13" t="s">
        <v>88</v>
      </c>
      <c r="AW230" s="13" t="s">
        <v>32</v>
      </c>
      <c r="AX230" s="13" t="s">
        <v>86</v>
      </c>
      <c r="AY230" s="243" t="s">
        <v>131</v>
      </c>
    </row>
    <row r="231" s="2" customFormat="1" ht="16.5" customHeight="1">
      <c r="A231" s="37"/>
      <c r="B231" s="38"/>
      <c r="C231" s="218" t="s">
        <v>415</v>
      </c>
      <c r="D231" s="218" t="s">
        <v>133</v>
      </c>
      <c r="E231" s="219" t="s">
        <v>512</v>
      </c>
      <c r="F231" s="220" t="s">
        <v>1023</v>
      </c>
      <c r="G231" s="221" t="s">
        <v>200</v>
      </c>
      <c r="H231" s="222">
        <v>93.343999999999994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43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137</v>
      </c>
      <c r="AT231" s="230" t="s">
        <v>133</v>
      </c>
      <c r="AU231" s="230" t="s">
        <v>88</v>
      </c>
      <c r="AY231" s="16" t="s">
        <v>131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86</v>
      </c>
      <c r="BK231" s="231">
        <f>ROUND(I231*H231,2)</f>
        <v>0</v>
      </c>
      <c r="BL231" s="16" t="s">
        <v>137</v>
      </c>
      <c r="BM231" s="230" t="s">
        <v>1197</v>
      </c>
    </row>
    <row r="232" s="2" customFormat="1" ht="33" customHeight="1">
      <c r="A232" s="37"/>
      <c r="B232" s="38"/>
      <c r="C232" s="218" t="s">
        <v>417</v>
      </c>
      <c r="D232" s="218" t="s">
        <v>133</v>
      </c>
      <c r="E232" s="219" t="s">
        <v>1025</v>
      </c>
      <c r="F232" s="220" t="s">
        <v>1026</v>
      </c>
      <c r="G232" s="221" t="s">
        <v>200</v>
      </c>
      <c r="H232" s="222">
        <v>43.200000000000003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43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137</v>
      </c>
      <c r="AT232" s="230" t="s">
        <v>133</v>
      </c>
      <c r="AU232" s="230" t="s">
        <v>88</v>
      </c>
      <c r="AY232" s="16" t="s">
        <v>131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86</v>
      </c>
      <c r="BK232" s="231">
        <f>ROUND(I232*H232,2)</f>
        <v>0</v>
      </c>
      <c r="BL232" s="16" t="s">
        <v>137</v>
      </c>
      <c r="BM232" s="230" t="s">
        <v>1198</v>
      </c>
    </row>
    <row r="233" s="2" customFormat="1" ht="33" customHeight="1">
      <c r="A233" s="37"/>
      <c r="B233" s="38"/>
      <c r="C233" s="218" t="s">
        <v>421</v>
      </c>
      <c r="D233" s="218" t="s">
        <v>133</v>
      </c>
      <c r="E233" s="219" t="s">
        <v>1028</v>
      </c>
      <c r="F233" s="220" t="s">
        <v>1029</v>
      </c>
      <c r="G233" s="221" t="s">
        <v>200</v>
      </c>
      <c r="H233" s="222">
        <v>41.560000000000002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43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137</v>
      </c>
      <c r="AT233" s="230" t="s">
        <v>133</v>
      </c>
      <c r="AU233" s="230" t="s">
        <v>88</v>
      </c>
      <c r="AY233" s="16" t="s">
        <v>131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86</v>
      </c>
      <c r="BK233" s="231">
        <f>ROUND(I233*H233,2)</f>
        <v>0</v>
      </c>
      <c r="BL233" s="16" t="s">
        <v>137</v>
      </c>
      <c r="BM233" s="230" t="s">
        <v>1199</v>
      </c>
    </row>
    <row r="234" s="2" customFormat="1" ht="21.75" customHeight="1">
      <c r="A234" s="37"/>
      <c r="B234" s="38"/>
      <c r="C234" s="218" t="s">
        <v>425</v>
      </c>
      <c r="D234" s="218" t="s">
        <v>133</v>
      </c>
      <c r="E234" s="219" t="s">
        <v>1031</v>
      </c>
      <c r="F234" s="220" t="s">
        <v>1032</v>
      </c>
      <c r="G234" s="221" t="s">
        <v>200</v>
      </c>
      <c r="H234" s="222">
        <v>54.783999999999999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43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137</v>
      </c>
      <c r="AT234" s="230" t="s">
        <v>133</v>
      </c>
      <c r="AU234" s="230" t="s">
        <v>88</v>
      </c>
      <c r="AY234" s="16" t="s">
        <v>131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86</v>
      </c>
      <c r="BK234" s="231">
        <f>ROUND(I234*H234,2)</f>
        <v>0</v>
      </c>
      <c r="BL234" s="16" t="s">
        <v>137</v>
      </c>
      <c r="BM234" s="230" t="s">
        <v>1200</v>
      </c>
    </row>
    <row r="235" s="12" customFormat="1" ht="22.8" customHeight="1">
      <c r="A235" s="12"/>
      <c r="B235" s="202"/>
      <c r="C235" s="203"/>
      <c r="D235" s="204" t="s">
        <v>77</v>
      </c>
      <c r="E235" s="216" t="s">
        <v>523</v>
      </c>
      <c r="F235" s="216" t="s">
        <v>524</v>
      </c>
      <c r="G235" s="203"/>
      <c r="H235" s="203"/>
      <c r="I235" s="206"/>
      <c r="J235" s="217">
        <f>BK235</f>
        <v>0</v>
      </c>
      <c r="K235" s="203"/>
      <c r="L235" s="208"/>
      <c r="M235" s="209"/>
      <c r="N235" s="210"/>
      <c r="O235" s="210"/>
      <c r="P235" s="211">
        <f>P236</f>
        <v>0</v>
      </c>
      <c r="Q235" s="210"/>
      <c r="R235" s="211">
        <f>R236</f>
        <v>0</v>
      </c>
      <c r="S235" s="210"/>
      <c r="T235" s="212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86</v>
      </c>
      <c r="AT235" s="214" t="s">
        <v>77</v>
      </c>
      <c r="AU235" s="214" t="s">
        <v>86</v>
      </c>
      <c r="AY235" s="213" t="s">
        <v>131</v>
      </c>
      <c r="BK235" s="215">
        <f>BK236</f>
        <v>0</v>
      </c>
    </row>
    <row r="236" s="2" customFormat="1" ht="24.15" customHeight="1">
      <c r="A236" s="37"/>
      <c r="B236" s="38"/>
      <c r="C236" s="218" t="s">
        <v>429</v>
      </c>
      <c r="D236" s="218" t="s">
        <v>133</v>
      </c>
      <c r="E236" s="219" t="s">
        <v>1037</v>
      </c>
      <c r="F236" s="220" t="s">
        <v>1038</v>
      </c>
      <c r="G236" s="221" t="s">
        <v>200</v>
      </c>
      <c r="H236" s="222">
        <v>1501.1679999999999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43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137</v>
      </c>
      <c r="AT236" s="230" t="s">
        <v>133</v>
      </c>
      <c r="AU236" s="230" t="s">
        <v>88</v>
      </c>
      <c r="AY236" s="16" t="s">
        <v>131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86</v>
      </c>
      <c r="BK236" s="231">
        <f>ROUND(I236*H236,2)</f>
        <v>0</v>
      </c>
      <c r="BL236" s="16" t="s">
        <v>137</v>
      </c>
      <c r="BM236" s="230" t="s">
        <v>1201</v>
      </c>
    </row>
    <row r="237" s="12" customFormat="1" ht="25.92" customHeight="1">
      <c r="A237" s="12"/>
      <c r="B237" s="202"/>
      <c r="C237" s="203"/>
      <c r="D237" s="204" t="s">
        <v>77</v>
      </c>
      <c r="E237" s="205" t="s">
        <v>529</v>
      </c>
      <c r="F237" s="205" t="s">
        <v>530</v>
      </c>
      <c r="G237" s="203"/>
      <c r="H237" s="203"/>
      <c r="I237" s="206"/>
      <c r="J237" s="207">
        <f>BK237</f>
        <v>0</v>
      </c>
      <c r="K237" s="203"/>
      <c r="L237" s="208"/>
      <c r="M237" s="209"/>
      <c r="N237" s="210"/>
      <c r="O237" s="210"/>
      <c r="P237" s="211">
        <f>SUM(P238:P253)</f>
        <v>0</v>
      </c>
      <c r="Q237" s="210"/>
      <c r="R237" s="211">
        <f>SUM(R238:R253)</f>
        <v>0</v>
      </c>
      <c r="S237" s="210"/>
      <c r="T237" s="212">
        <f>SUM(T238:T253)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151</v>
      </c>
      <c r="AT237" s="214" t="s">
        <v>77</v>
      </c>
      <c r="AU237" s="214" t="s">
        <v>78</v>
      </c>
      <c r="AY237" s="213" t="s">
        <v>131</v>
      </c>
      <c r="BK237" s="215">
        <f>SUM(BK238:BK253)</f>
        <v>0</v>
      </c>
    </row>
    <row r="238" s="2" customFormat="1" ht="16.5" customHeight="1">
      <c r="A238" s="37"/>
      <c r="B238" s="38"/>
      <c r="C238" s="218" t="s">
        <v>433</v>
      </c>
      <c r="D238" s="218" t="s">
        <v>133</v>
      </c>
      <c r="E238" s="219" t="s">
        <v>532</v>
      </c>
      <c r="F238" s="220" t="s">
        <v>533</v>
      </c>
      <c r="G238" s="221" t="s">
        <v>477</v>
      </c>
      <c r="H238" s="222">
        <v>1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43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534</v>
      </c>
      <c r="AT238" s="230" t="s">
        <v>133</v>
      </c>
      <c r="AU238" s="230" t="s">
        <v>86</v>
      </c>
      <c r="AY238" s="16" t="s">
        <v>131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86</v>
      </c>
      <c r="BK238" s="231">
        <f>ROUND(I238*H238,2)</f>
        <v>0</v>
      </c>
      <c r="BL238" s="16" t="s">
        <v>534</v>
      </c>
      <c r="BM238" s="230" t="s">
        <v>1202</v>
      </c>
    </row>
    <row r="239" s="2" customFormat="1">
      <c r="A239" s="37"/>
      <c r="B239" s="38"/>
      <c r="C239" s="39"/>
      <c r="D239" s="234" t="s">
        <v>270</v>
      </c>
      <c r="E239" s="39"/>
      <c r="F239" s="255" t="s">
        <v>1056</v>
      </c>
      <c r="G239" s="39"/>
      <c r="H239" s="39"/>
      <c r="I239" s="256"/>
      <c r="J239" s="39"/>
      <c r="K239" s="39"/>
      <c r="L239" s="43"/>
      <c r="M239" s="257"/>
      <c r="N239" s="258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270</v>
      </c>
      <c r="AU239" s="16" t="s">
        <v>86</v>
      </c>
    </row>
    <row r="240" s="2" customFormat="1" ht="16.5" customHeight="1">
      <c r="A240" s="37"/>
      <c r="B240" s="38"/>
      <c r="C240" s="218" t="s">
        <v>437</v>
      </c>
      <c r="D240" s="218" t="s">
        <v>133</v>
      </c>
      <c r="E240" s="219" t="s">
        <v>1057</v>
      </c>
      <c r="F240" s="220" t="s">
        <v>1058</v>
      </c>
      <c r="G240" s="221" t="s">
        <v>382</v>
      </c>
      <c r="H240" s="222">
        <v>4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43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534</v>
      </c>
      <c r="AT240" s="230" t="s">
        <v>133</v>
      </c>
      <c r="AU240" s="230" t="s">
        <v>86</v>
      </c>
      <c r="AY240" s="16" t="s">
        <v>131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86</v>
      </c>
      <c r="BK240" s="231">
        <f>ROUND(I240*H240,2)</f>
        <v>0</v>
      </c>
      <c r="BL240" s="16" t="s">
        <v>534</v>
      </c>
      <c r="BM240" s="230" t="s">
        <v>1203</v>
      </c>
    </row>
    <row r="241" s="2" customFormat="1" ht="16.5" customHeight="1">
      <c r="A241" s="37"/>
      <c r="B241" s="38"/>
      <c r="C241" s="218" t="s">
        <v>441</v>
      </c>
      <c r="D241" s="218" t="s">
        <v>133</v>
      </c>
      <c r="E241" s="219" t="s">
        <v>538</v>
      </c>
      <c r="F241" s="220" t="s">
        <v>539</v>
      </c>
      <c r="G241" s="221" t="s">
        <v>477</v>
      </c>
      <c r="H241" s="222">
        <v>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43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534</v>
      </c>
      <c r="AT241" s="230" t="s">
        <v>133</v>
      </c>
      <c r="AU241" s="230" t="s">
        <v>86</v>
      </c>
      <c r="AY241" s="16" t="s">
        <v>131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86</v>
      </c>
      <c r="BK241" s="231">
        <f>ROUND(I241*H241,2)</f>
        <v>0</v>
      </c>
      <c r="BL241" s="16" t="s">
        <v>534</v>
      </c>
      <c r="BM241" s="230" t="s">
        <v>1204</v>
      </c>
    </row>
    <row r="242" s="2" customFormat="1">
      <c r="A242" s="37"/>
      <c r="B242" s="38"/>
      <c r="C242" s="39"/>
      <c r="D242" s="234" t="s">
        <v>270</v>
      </c>
      <c r="E242" s="39"/>
      <c r="F242" s="255" t="s">
        <v>541</v>
      </c>
      <c r="G242" s="39"/>
      <c r="H242" s="39"/>
      <c r="I242" s="256"/>
      <c r="J242" s="39"/>
      <c r="K242" s="39"/>
      <c r="L242" s="43"/>
      <c r="M242" s="257"/>
      <c r="N242" s="258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270</v>
      </c>
      <c r="AU242" s="16" t="s">
        <v>86</v>
      </c>
    </row>
    <row r="243" s="2" customFormat="1" ht="16.5" customHeight="1">
      <c r="A243" s="37"/>
      <c r="B243" s="38"/>
      <c r="C243" s="218" t="s">
        <v>445</v>
      </c>
      <c r="D243" s="218" t="s">
        <v>133</v>
      </c>
      <c r="E243" s="219" t="s">
        <v>543</v>
      </c>
      <c r="F243" s="220" t="s">
        <v>544</v>
      </c>
      <c r="G243" s="221" t="s">
        <v>477</v>
      </c>
      <c r="H243" s="222">
        <v>1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43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534</v>
      </c>
      <c r="AT243" s="230" t="s">
        <v>133</v>
      </c>
      <c r="AU243" s="230" t="s">
        <v>86</v>
      </c>
      <c r="AY243" s="16" t="s">
        <v>131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86</v>
      </c>
      <c r="BK243" s="231">
        <f>ROUND(I243*H243,2)</f>
        <v>0</v>
      </c>
      <c r="BL243" s="16" t="s">
        <v>534</v>
      </c>
      <c r="BM243" s="230" t="s">
        <v>1205</v>
      </c>
    </row>
    <row r="244" s="2" customFormat="1">
      <c r="A244" s="37"/>
      <c r="B244" s="38"/>
      <c r="C244" s="39"/>
      <c r="D244" s="234" t="s">
        <v>270</v>
      </c>
      <c r="E244" s="39"/>
      <c r="F244" s="255" t="s">
        <v>1062</v>
      </c>
      <c r="G244" s="39"/>
      <c r="H244" s="39"/>
      <c r="I244" s="256"/>
      <c r="J244" s="39"/>
      <c r="K244" s="39"/>
      <c r="L244" s="43"/>
      <c r="M244" s="257"/>
      <c r="N244" s="258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270</v>
      </c>
      <c r="AU244" s="16" t="s">
        <v>86</v>
      </c>
    </row>
    <row r="245" s="2" customFormat="1" ht="16.5" customHeight="1">
      <c r="A245" s="37"/>
      <c r="B245" s="38"/>
      <c r="C245" s="218" t="s">
        <v>449</v>
      </c>
      <c r="D245" s="218" t="s">
        <v>133</v>
      </c>
      <c r="E245" s="219" t="s">
        <v>553</v>
      </c>
      <c r="F245" s="220" t="s">
        <v>554</v>
      </c>
      <c r="G245" s="221" t="s">
        <v>477</v>
      </c>
      <c r="H245" s="222">
        <v>1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43</v>
      </c>
      <c r="O245" s="90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534</v>
      </c>
      <c r="AT245" s="230" t="s">
        <v>133</v>
      </c>
      <c r="AU245" s="230" t="s">
        <v>86</v>
      </c>
      <c r="AY245" s="16" t="s">
        <v>131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86</v>
      </c>
      <c r="BK245" s="231">
        <f>ROUND(I245*H245,2)</f>
        <v>0</v>
      </c>
      <c r="BL245" s="16" t="s">
        <v>534</v>
      </c>
      <c r="BM245" s="230" t="s">
        <v>1206</v>
      </c>
    </row>
    <row r="246" s="2" customFormat="1">
      <c r="A246" s="37"/>
      <c r="B246" s="38"/>
      <c r="C246" s="39"/>
      <c r="D246" s="234" t="s">
        <v>270</v>
      </c>
      <c r="E246" s="39"/>
      <c r="F246" s="255" t="s">
        <v>556</v>
      </c>
      <c r="G246" s="39"/>
      <c r="H246" s="39"/>
      <c r="I246" s="256"/>
      <c r="J246" s="39"/>
      <c r="K246" s="39"/>
      <c r="L246" s="43"/>
      <c r="M246" s="257"/>
      <c r="N246" s="258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270</v>
      </c>
      <c r="AU246" s="16" t="s">
        <v>86</v>
      </c>
    </row>
    <row r="247" s="2" customFormat="1" ht="16.5" customHeight="1">
      <c r="A247" s="37"/>
      <c r="B247" s="38"/>
      <c r="C247" s="218" t="s">
        <v>453</v>
      </c>
      <c r="D247" s="218" t="s">
        <v>133</v>
      </c>
      <c r="E247" s="219" t="s">
        <v>558</v>
      </c>
      <c r="F247" s="220" t="s">
        <v>559</v>
      </c>
      <c r="G247" s="221" t="s">
        <v>477</v>
      </c>
      <c r="H247" s="222">
        <v>1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43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534</v>
      </c>
      <c r="AT247" s="230" t="s">
        <v>133</v>
      </c>
      <c r="AU247" s="230" t="s">
        <v>86</v>
      </c>
      <c r="AY247" s="16" t="s">
        <v>131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86</v>
      </c>
      <c r="BK247" s="231">
        <f>ROUND(I247*H247,2)</f>
        <v>0</v>
      </c>
      <c r="BL247" s="16" t="s">
        <v>534</v>
      </c>
      <c r="BM247" s="230" t="s">
        <v>1207</v>
      </c>
    </row>
    <row r="248" s="2" customFormat="1">
      <c r="A248" s="37"/>
      <c r="B248" s="38"/>
      <c r="C248" s="39"/>
      <c r="D248" s="234" t="s">
        <v>270</v>
      </c>
      <c r="E248" s="39"/>
      <c r="F248" s="255" t="s">
        <v>1065</v>
      </c>
      <c r="G248" s="39"/>
      <c r="H248" s="39"/>
      <c r="I248" s="256"/>
      <c r="J248" s="39"/>
      <c r="K248" s="39"/>
      <c r="L248" s="43"/>
      <c r="M248" s="257"/>
      <c r="N248" s="258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270</v>
      </c>
      <c r="AU248" s="16" t="s">
        <v>86</v>
      </c>
    </row>
    <row r="249" s="2" customFormat="1" ht="24.15" customHeight="1">
      <c r="A249" s="37"/>
      <c r="B249" s="38"/>
      <c r="C249" s="218" t="s">
        <v>457</v>
      </c>
      <c r="D249" s="218" t="s">
        <v>133</v>
      </c>
      <c r="E249" s="219" t="s">
        <v>563</v>
      </c>
      <c r="F249" s="220" t="s">
        <v>564</v>
      </c>
      <c r="G249" s="221" t="s">
        <v>477</v>
      </c>
      <c r="H249" s="222">
        <v>1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43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534</v>
      </c>
      <c r="AT249" s="230" t="s">
        <v>133</v>
      </c>
      <c r="AU249" s="230" t="s">
        <v>86</v>
      </c>
      <c r="AY249" s="16" t="s">
        <v>131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86</v>
      </c>
      <c r="BK249" s="231">
        <f>ROUND(I249*H249,2)</f>
        <v>0</v>
      </c>
      <c r="BL249" s="16" t="s">
        <v>534</v>
      </c>
      <c r="BM249" s="230" t="s">
        <v>1208</v>
      </c>
    </row>
    <row r="250" s="2" customFormat="1" ht="16.5" customHeight="1">
      <c r="A250" s="37"/>
      <c r="B250" s="38"/>
      <c r="C250" s="218" t="s">
        <v>461</v>
      </c>
      <c r="D250" s="218" t="s">
        <v>133</v>
      </c>
      <c r="E250" s="219" t="s">
        <v>548</v>
      </c>
      <c r="F250" s="220" t="s">
        <v>549</v>
      </c>
      <c r="G250" s="221" t="s">
        <v>477</v>
      </c>
      <c r="H250" s="222">
        <v>1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43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534</v>
      </c>
      <c r="AT250" s="230" t="s">
        <v>133</v>
      </c>
      <c r="AU250" s="230" t="s">
        <v>86</v>
      </c>
      <c r="AY250" s="16" t="s">
        <v>131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86</v>
      </c>
      <c r="BK250" s="231">
        <f>ROUND(I250*H250,2)</f>
        <v>0</v>
      </c>
      <c r="BL250" s="16" t="s">
        <v>534</v>
      </c>
      <c r="BM250" s="230" t="s">
        <v>1209</v>
      </c>
    </row>
    <row r="251" s="2" customFormat="1">
      <c r="A251" s="37"/>
      <c r="B251" s="38"/>
      <c r="C251" s="39"/>
      <c r="D251" s="234" t="s">
        <v>270</v>
      </c>
      <c r="E251" s="39"/>
      <c r="F251" s="255" t="s">
        <v>551</v>
      </c>
      <c r="G251" s="39"/>
      <c r="H251" s="39"/>
      <c r="I251" s="256"/>
      <c r="J251" s="39"/>
      <c r="K251" s="39"/>
      <c r="L251" s="43"/>
      <c r="M251" s="257"/>
      <c r="N251" s="258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270</v>
      </c>
      <c r="AU251" s="16" t="s">
        <v>86</v>
      </c>
    </row>
    <row r="252" s="2" customFormat="1" ht="16.5" customHeight="1">
      <c r="A252" s="37"/>
      <c r="B252" s="38"/>
      <c r="C252" s="218" t="s">
        <v>465</v>
      </c>
      <c r="D252" s="218" t="s">
        <v>133</v>
      </c>
      <c r="E252" s="219" t="s">
        <v>567</v>
      </c>
      <c r="F252" s="220" t="s">
        <v>1068</v>
      </c>
      <c r="G252" s="221" t="s">
        <v>477</v>
      </c>
      <c r="H252" s="222">
        <v>1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43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534</v>
      </c>
      <c r="AT252" s="230" t="s">
        <v>133</v>
      </c>
      <c r="AU252" s="230" t="s">
        <v>86</v>
      </c>
      <c r="AY252" s="16" t="s">
        <v>131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86</v>
      </c>
      <c r="BK252" s="231">
        <f>ROUND(I252*H252,2)</f>
        <v>0</v>
      </c>
      <c r="BL252" s="16" t="s">
        <v>534</v>
      </c>
      <c r="BM252" s="230" t="s">
        <v>1210</v>
      </c>
    </row>
    <row r="253" s="2" customFormat="1">
      <c r="A253" s="37"/>
      <c r="B253" s="38"/>
      <c r="C253" s="39"/>
      <c r="D253" s="234" t="s">
        <v>270</v>
      </c>
      <c r="E253" s="39"/>
      <c r="F253" s="255" t="s">
        <v>570</v>
      </c>
      <c r="G253" s="39"/>
      <c r="H253" s="39"/>
      <c r="I253" s="256"/>
      <c r="J253" s="39"/>
      <c r="K253" s="39"/>
      <c r="L253" s="43"/>
      <c r="M253" s="270"/>
      <c r="N253" s="271"/>
      <c r="O253" s="272"/>
      <c r="P253" s="272"/>
      <c r="Q253" s="272"/>
      <c r="R253" s="272"/>
      <c r="S253" s="272"/>
      <c r="T253" s="273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270</v>
      </c>
      <c r="AU253" s="16" t="s">
        <v>86</v>
      </c>
    </row>
    <row r="254" s="2" customFormat="1" ht="6.96" customHeight="1">
      <c r="A254" s="37"/>
      <c r="B254" s="65"/>
      <c r="C254" s="66"/>
      <c r="D254" s="66"/>
      <c r="E254" s="66"/>
      <c r="F254" s="66"/>
      <c r="G254" s="66"/>
      <c r="H254" s="66"/>
      <c r="I254" s="66"/>
      <c r="J254" s="66"/>
      <c r="K254" s="66"/>
      <c r="L254" s="43"/>
      <c r="M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</row>
  </sheetData>
  <sheetProtection sheet="1" autoFilter="0" formatColumns="0" formatRows="0" objects="1" scenarios="1" spinCount="100000" saltValue="mcjGlu9R5S7lCJyECwJUTibpqXwTt2tdQZsmdWM2UEVjAsr1svjCO0IddWGQoR6dOoMtt+Ad/2liHovCm9P2pg==" hashValue="sGwL6V6YUcvDmI0HrdF/DDklDBZCNo+R2hAhHLRqkrM4HVK7AGkLiu8HpUyqf2zBXUMX16PmKImwWUZGydm6SQ==" algorithmName="SHA-512" password="CC35"/>
  <autoFilter ref="C126:K253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Krejčová Dita</dc:creator>
  <cp:lastModifiedBy>Krejčová Dita</cp:lastModifiedBy>
  <dcterms:created xsi:type="dcterms:W3CDTF">2023-06-29T11:32:55Z</dcterms:created>
  <dcterms:modified xsi:type="dcterms:W3CDTF">2023-06-29T11:33:00Z</dcterms:modified>
</cp:coreProperties>
</file>