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7-2023 - SOŠ Třešť - rekonstrukce 3+4NP DM\3NP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-3NP D.1.1-D.1.4.b Pol" sheetId="12" r:id="rId4"/>
    <sheet name="SO 01-3NP D.1.4.c Pol" sheetId="13" r:id="rId5"/>
    <sheet name="SO 01-3NP D.1.4.d Pol" sheetId="14" r:id="rId6"/>
    <sheet name="SO 01-3NP OVN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01-3NP D.1.1-D.1.4.b Pol'!$1:$7</definedName>
    <definedName name="_xlnm.Print_Titles" localSheetId="4">'SO 01-3NP D.1.4.c Pol'!$1:$7</definedName>
    <definedName name="_xlnm.Print_Titles" localSheetId="5">'SO 01-3NP D.1.4.d Pol'!$1:$7</definedName>
    <definedName name="_xlnm.Print_Titles" localSheetId="6">'SO 01-3NP OVN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01-3NP D.1.1-D.1.4.b Pol'!$A$1:$Y$1019</definedName>
    <definedName name="_xlnm.Print_Area" localSheetId="4">'SO 01-3NP D.1.4.c Pol'!$A$1:$Y$91</definedName>
    <definedName name="_xlnm.Print_Area" localSheetId="5">'SO 01-3NP D.1.4.d Pol'!$A$1:$Y$43</definedName>
    <definedName name="_xlnm.Print_Area" localSheetId="6">'SO 01-3NP OVN Pol'!$A$1:$Y$31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2" i="1"/>
  <c r="F42" i="1"/>
  <c r="G41" i="1"/>
  <c r="F41" i="1"/>
  <c r="G39" i="1"/>
  <c r="F39" i="1"/>
  <c r="G30" i="15"/>
  <c r="BA28" i="15"/>
  <c r="BA26" i="15"/>
  <c r="BA24" i="15"/>
  <c r="BA21" i="15"/>
  <c r="BA16" i="15"/>
  <c r="BA14" i="15"/>
  <c r="BA12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I17" i="15"/>
  <c r="K17" i="15"/>
  <c r="M17" i="15"/>
  <c r="O17" i="15"/>
  <c r="Q17" i="15"/>
  <c r="V17" i="15"/>
  <c r="G20" i="15"/>
  <c r="I20" i="15"/>
  <c r="I19" i="15" s="1"/>
  <c r="K20" i="15"/>
  <c r="M20" i="15"/>
  <c r="O20" i="15"/>
  <c r="Q20" i="15"/>
  <c r="Q19" i="15" s="1"/>
  <c r="V20" i="15"/>
  <c r="G23" i="15"/>
  <c r="G19" i="15" s="1"/>
  <c r="I23" i="15"/>
  <c r="K23" i="15"/>
  <c r="O23" i="15"/>
  <c r="O19" i="15" s="1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K19" i="15" s="1"/>
  <c r="O27" i="15"/>
  <c r="Q27" i="15"/>
  <c r="V27" i="15"/>
  <c r="V19" i="15" s="1"/>
  <c r="AE30" i="15"/>
  <c r="G42" i="14"/>
  <c r="G9" i="14"/>
  <c r="I9" i="14"/>
  <c r="I8" i="14" s="1"/>
  <c r="K9" i="14"/>
  <c r="K8" i="14" s="1"/>
  <c r="M9" i="14"/>
  <c r="O9" i="14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40" i="14"/>
  <c r="M40" i="14" s="1"/>
  <c r="I40" i="14"/>
  <c r="K40" i="14"/>
  <c r="O40" i="14"/>
  <c r="Q40" i="14"/>
  <c r="V40" i="14"/>
  <c r="AE42" i="14"/>
  <c r="AF42" i="14"/>
  <c r="G90" i="13"/>
  <c r="BA72" i="13"/>
  <c r="BA70" i="13"/>
  <c r="BA54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G8" i="13" s="1"/>
  <c r="I11" i="13"/>
  <c r="K11" i="13"/>
  <c r="M11" i="13"/>
  <c r="O11" i="13"/>
  <c r="Q11" i="13"/>
  <c r="V11" i="13"/>
  <c r="G12" i="13"/>
  <c r="M12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1" i="13"/>
  <c r="M21" i="13" s="1"/>
  <c r="I21" i="13"/>
  <c r="I20" i="13" s="1"/>
  <c r="K21" i="13"/>
  <c r="K20" i="13" s="1"/>
  <c r="O21" i="13"/>
  <c r="Q21" i="13"/>
  <c r="Q20" i="13" s="1"/>
  <c r="V21" i="13"/>
  <c r="V20" i="13" s="1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O20" i="13" s="1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3" i="13"/>
  <c r="M53" i="13" s="1"/>
  <c r="I53" i="13"/>
  <c r="I52" i="13" s="1"/>
  <c r="K53" i="13"/>
  <c r="K52" i="13" s="1"/>
  <c r="O53" i="13"/>
  <c r="Q53" i="13"/>
  <c r="Q52" i="13" s="1"/>
  <c r="V53" i="13"/>
  <c r="V52" i="13" s="1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O52" i="13" s="1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1" i="13"/>
  <c r="AF90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AE90" i="13"/>
  <c r="G1018" i="12"/>
  <c r="BA951" i="12"/>
  <c r="BA948" i="12"/>
  <c r="BA936" i="12"/>
  <c r="BA875" i="12"/>
  <c r="BA863" i="12"/>
  <c r="BA807" i="12"/>
  <c r="BA788" i="12"/>
  <c r="BA753" i="12"/>
  <c r="BA751" i="12"/>
  <c r="BA748" i="12"/>
  <c r="BA551" i="12"/>
  <c r="BA528" i="12"/>
  <c r="BA522" i="12"/>
  <c r="BA516" i="12"/>
  <c r="BA513" i="12"/>
  <c r="BA508" i="12"/>
  <c r="BA392" i="12"/>
  <c r="BA389" i="12"/>
  <c r="BA386" i="12"/>
  <c r="BA380" i="12"/>
  <c r="BA377" i="12"/>
  <c r="BA203" i="12"/>
  <c r="BA178" i="12"/>
  <c r="BA151" i="12"/>
  <c r="BA104" i="12"/>
  <c r="BA91" i="12"/>
  <c r="BA75" i="12"/>
  <c r="BA71" i="12"/>
  <c r="BA70" i="12"/>
  <c r="BA68" i="12"/>
  <c r="BA58" i="12"/>
  <c r="BA56" i="12"/>
  <c r="BA5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7" i="12"/>
  <c r="I17" i="12"/>
  <c r="K17" i="12"/>
  <c r="M17" i="12"/>
  <c r="O17" i="12"/>
  <c r="Q17" i="12"/>
  <c r="V17" i="12"/>
  <c r="G22" i="12"/>
  <c r="I22" i="12"/>
  <c r="K22" i="12"/>
  <c r="M22" i="12"/>
  <c r="O22" i="12"/>
  <c r="Q22" i="12"/>
  <c r="V22" i="12"/>
  <c r="G34" i="12"/>
  <c r="M34" i="12" s="1"/>
  <c r="I34" i="12"/>
  <c r="K34" i="12"/>
  <c r="O34" i="12"/>
  <c r="O8" i="12" s="1"/>
  <c r="Q34" i="12"/>
  <c r="V34" i="12"/>
  <c r="G41" i="12"/>
  <c r="M41" i="12" s="1"/>
  <c r="I41" i="12"/>
  <c r="K41" i="12"/>
  <c r="O41" i="12"/>
  <c r="Q41" i="12"/>
  <c r="V41" i="12"/>
  <c r="G47" i="12"/>
  <c r="I47" i="12"/>
  <c r="K47" i="12"/>
  <c r="M47" i="12"/>
  <c r="O47" i="12"/>
  <c r="Q47" i="12"/>
  <c r="V47" i="12"/>
  <c r="G53" i="12"/>
  <c r="I53" i="12"/>
  <c r="K53" i="12"/>
  <c r="M53" i="12"/>
  <c r="O53" i="12"/>
  <c r="Q53" i="12"/>
  <c r="V53" i="12"/>
  <c r="G74" i="12"/>
  <c r="M74" i="12" s="1"/>
  <c r="I74" i="12"/>
  <c r="I73" i="12" s="1"/>
  <c r="K74" i="12"/>
  <c r="K73" i="12" s="1"/>
  <c r="O74" i="12"/>
  <c r="Q74" i="12"/>
  <c r="Q73" i="12" s="1"/>
  <c r="V74" i="12"/>
  <c r="V73" i="12" s="1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90" i="12"/>
  <c r="M90" i="12" s="1"/>
  <c r="I90" i="12"/>
  <c r="K90" i="12"/>
  <c r="O90" i="12"/>
  <c r="O73" i="12" s="1"/>
  <c r="Q90" i="12"/>
  <c r="V90" i="12"/>
  <c r="G103" i="12"/>
  <c r="M103" i="12" s="1"/>
  <c r="I103" i="12"/>
  <c r="K103" i="12"/>
  <c r="O103" i="12"/>
  <c r="Q103" i="12"/>
  <c r="V103" i="12"/>
  <c r="G113" i="12"/>
  <c r="I113" i="12"/>
  <c r="K113" i="12"/>
  <c r="M113" i="12"/>
  <c r="O113" i="12"/>
  <c r="Q113" i="12"/>
  <c r="V113" i="12"/>
  <c r="G126" i="12"/>
  <c r="M126" i="12" s="1"/>
  <c r="M125" i="12" s="1"/>
  <c r="I126" i="12"/>
  <c r="I125" i="12" s="1"/>
  <c r="K126" i="12"/>
  <c r="K125" i="12" s="1"/>
  <c r="O126" i="12"/>
  <c r="O125" i="12" s="1"/>
  <c r="Q126" i="12"/>
  <c r="Q125" i="12" s="1"/>
  <c r="V126" i="12"/>
  <c r="V125" i="12" s="1"/>
  <c r="G130" i="12"/>
  <c r="I130" i="12"/>
  <c r="K130" i="12"/>
  <c r="M130" i="12"/>
  <c r="O130" i="12"/>
  <c r="Q130" i="12"/>
  <c r="V130" i="12"/>
  <c r="G135" i="12"/>
  <c r="I135" i="12"/>
  <c r="K135" i="12"/>
  <c r="M135" i="12"/>
  <c r="O135" i="12"/>
  <c r="Q135" i="12"/>
  <c r="V135" i="12"/>
  <c r="G139" i="12"/>
  <c r="M139" i="12" s="1"/>
  <c r="M138" i="12" s="1"/>
  <c r="I139" i="12"/>
  <c r="I138" i="12" s="1"/>
  <c r="K139" i="12"/>
  <c r="K138" i="12" s="1"/>
  <c r="O139" i="12"/>
  <c r="O138" i="12" s="1"/>
  <c r="Q139" i="12"/>
  <c r="Q138" i="12" s="1"/>
  <c r="V139" i="12"/>
  <c r="V138" i="12" s="1"/>
  <c r="G144" i="12"/>
  <c r="I144" i="12"/>
  <c r="K144" i="12"/>
  <c r="M144" i="12"/>
  <c r="O144" i="12"/>
  <c r="Q144" i="12"/>
  <c r="V144" i="12"/>
  <c r="G150" i="12"/>
  <c r="G149" i="12" s="1"/>
  <c r="I150" i="12"/>
  <c r="I149" i="12" s="1"/>
  <c r="K150" i="12"/>
  <c r="M150" i="12"/>
  <c r="O150" i="12"/>
  <c r="O149" i="12" s="1"/>
  <c r="Q150" i="12"/>
  <c r="Q149" i="12" s="1"/>
  <c r="V150" i="12"/>
  <c r="G157" i="12"/>
  <c r="M157" i="12" s="1"/>
  <c r="I157" i="12"/>
  <c r="K157" i="12"/>
  <c r="O157" i="12"/>
  <c r="Q157" i="12"/>
  <c r="V157" i="12"/>
  <c r="G168" i="12"/>
  <c r="I168" i="12"/>
  <c r="K168" i="12"/>
  <c r="M168" i="12"/>
  <c r="O168" i="12"/>
  <c r="Q168" i="12"/>
  <c r="V168" i="12"/>
  <c r="G175" i="12"/>
  <c r="I175" i="12"/>
  <c r="K175" i="12"/>
  <c r="K149" i="12" s="1"/>
  <c r="M175" i="12"/>
  <c r="O175" i="12"/>
  <c r="Q175" i="12"/>
  <c r="V175" i="12"/>
  <c r="V149" i="12" s="1"/>
  <c r="G177" i="12"/>
  <c r="I177" i="12"/>
  <c r="K177" i="12"/>
  <c r="M177" i="12"/>
  <c r="O177" i="12"/>
  <c r="Q177" i="12"/>
  <c r="V177" i="12"/>
  <c r="G182" i="12"/>
  <c r="I182" i="12"/>
  <c r="I181" i="12" s="1"/>
  <c r="K182" i="12"/>
  <c r="K181" i="12" s="1"/>
  <c r="M182" i="12"/>
  <c r="O182" i="12"/>
  <c r="Q182" i="12"/>
  <c r="Q181" i="12" s="1"/>
  <c r="V182" i="12"/>
  <c r="V181" i="12" s="1"/>
  <c r="G184" i="12"/>
  <c r="I184" i="12"/>
  <c r="K184" i="12"/>
  <c r="M184" i="12"/>
  <c r="O184" i="12"/>
  <c r="Q184" i="12"/>
  <c r="V184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O181" i="12" s="1"/>
  <c r="Q188" i="12"/>
  <c r="V188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G194" i="12"/>
  <c r="I194" i="12"/>
  <c r="K194" i="12"/>
  <c r="M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I198" i="12"/>
  <c r="K198" i="12"/>
  <c r="M198" i="12"/>
  <c r="O198" i="12"/>
  <c r="Q198" i="12"/>
  <c r="V198" i="12"/>
  <c r="G200" i="12"/>
  <c r="I200" i="12"/>
  <c r="K200" i="12"/>
  <c r="M200" i="12"/>
  <c r="O200" i="12"/>
  <c r="Q200" i="12"/>
  <c r="V200" i="12"/>
  <c r="G205" i="12"/>
  <c r="I205" i="12"/>
  <c r="K205" i="12"/>
  <c r="M205" i="12"/>
  <c r="O205" i="12"/>
  <c r="Q205" i="12"/>
  <c r="V205" i="12"/>
  <c r="G210" i="12"/>
  <c r="M210" i="12" s="1"/>
  <c r="I210" i="12"/>
  <c r="K210" i="12"/>
  <c r="O210" i="12"/>
  <c r="Q210" i="12"/>
  <c r="V210" i="12"/>
  <c r="G215" i="12"/>
  <c r="I215" i="12"/>
  <c r="K215" i="12"/>
  <c r="M215" i="12"/>
  <c r="O215" i="12"/>
  <c r="Q215" i="12"/>
  <c r="V215" i="12"/>
  <c r="G220" i="12"/>
  <c r="I220" i="12"/>
  <c r="K220" i="12"/>
  <c r="M220" i="12"/>
  <c r="O220" i="12"/>
  <c r="Q220" i="12"/>
  <c r="V220" i="12"/>
  <c r="G224" i="12"/>
  <c r="I224" i="12"/>
  <c r="K224" i="12"/>
  <c r="M224" i="12"/>
  <c r="O224" i="12"/>
  <c r="Q224" i="12"/>
  <c r="V224" i="12"/>
  <c r="G228" i="12"/>
  <c r="M228" i="12" s="1"/>
  <c r="I228" i="12"/>
  <c r="K228" i="12"/>
  <c r="O228" i="12"/>
  <c r="Q228" i="12"/>
  <c r="V228" i="12"/>
  <c r="G231" i="12"/>
  <c r="G230" i="12" s="1"/>
  <c r="I231" i="12"/>
  <c r="K231" i="12"/>
  <c r="K230" i="12" s="1"/>
  <c r="M231" i="12"/>
  <c r="O231" i="12"/>
  <c r="O230" i="12" s="1"/>
  <c r="Q231" i="12"/>
  <c r="V231" i="12"/>
  <c r="V230" i="12" s="1"/>
  <c r="G234" i="12"/>
  <c r="I234" i="12"/>
  <c r="K234" i="12"/>
  <c r="M234" i="12"/>
  <c r="O234" i="12"/>
  <c r="Q234" i="12"/>
  <c r="V234" i="12"/>
  <c r="G237" i="12"/>
  <c r="M237" i="12" s="1"/>
  <c r="I237" i="12"/>
  <c r="K237" i="12"/>
  <c r="O237" i="12"/>
  <c r="Q237" i="12"/>
  <c r="V237" i="12"/>
  <c r="G240" i="12"/>
  <c r="I240" i="12"/>
  <c r="I230" i="12" s="1"/>
  <c r="K240" i="12"/>
  <c r="M240" i="12"/>
  <c r="O240" i="12"/>
  <c r="Q240" i="12"/>
  <c r="Q230" i="12" s="1"/>
  <c r="V240" i="12"/>
  <c r="G243" i="12"/>
  <c r="I243" i="12"/>
  <c r="K243" i="12"/>
  <c r="M243" i="12"/>
  <c r="O243" i="12"/>
  <c r="Q243" i="12"/>
  <c r="V243" i="12"/>
  <c r="G246" i="12"/>
  <c r="I246" i="12"/>
  <c r="K246" i="12"/>
  <c r="M246" i="12"/>
  <c r="O246" i="12"/>
  <c r="Q246" i="12"/>
  <c r="V246" i="12"/>
  <c r="G249" i="12"/>
  <c r="M249" i="12" s="1"/>
  <c r="I249" i="12"/>
  <c r="K249" i="12"/>
  <c r="O249" i="12"/>
  <c r="Q249" i="12"/>
  <c r="V249" i="12"/>
  <c r="G252" i="12"/>
  <c r="I252" i="12"/>
  <c r="K252" i="12"/>
  <c r="M252" i="12"/>
  <c r="O252" i="12"/>
  <c r="Q252" i="12"/>
  <c r="V252" i="12"/>
  <c r="G259" i="12"/>
  <c r="I259" i="12"/>
  <c r="K259" i="12"/>
  <c r="M259" i="12"/>
  <c r="O259" i="12"/>
  <c r="Q259" i="12"/>
  <c r="V259" i="12"/>
  <c r="G266" i="12"/>
  <c r="I266" i="12"/>
  <c r="K266" i="12"/>
  <c r="M266" i="12"/>
  <c r="O266" i="12"/>
  <c r="Q266" i="12"/>
  <c r="V266" i="12"/>
  <c r="G270" i="12"/>
  <c r="M270" i="12" s="1"/>
  <c r="I270" i="12"/>
  <c r="K270" i="12"/>
  <c r="O270" i="12"/>
  <c r="Q270" i="12"/>
  <c r="V270" i="12"/>
  <c r="G276" i="12"/>
  <c r="I276" i="12"/>
  <c r="K276" i="12"/>
  <c r="M276" i="12"/>
  <c r="O276" i="12"/>
  <c r="Q276" i="12"/>
  <c r="V276" i="12"/>
  <c r="G281" i="12"/>
  <c r="I281" i="12"/>
  <c r="K281" i="12"/>
  <c r="M281" i="12"/>
  <c r="O281" i="12"/>
  <c r="Q281" i="12"/>
  <c r="V281" i="12"/>
  <c r="G285" i="12"/>
  <c r="I285" i="12"/>
  <c r="K285" i="12"/>
  <c r="M285" i="12"/>
  <c r="O285" i="12"/>
  <c r="Q285" i="12"/>
  <c r="V285" i="12"/>
  <c r="G289" i="12"/>
  <c r="M289" i="12" s="1"/>
  <c r="I289" i="12"/>
  <c r="K289" i="12"/>
  <c r="O289" i="12"/>
  <c r="Q289" i="12"/>
  <c r="V289" i="12"/>
  <c r="G293" i="12"/>
  <c r="I293" i="12"/>
  <c r="K293" i="12"/>
  <c r="M293" i="12"/>
  <c r="O293" i="12"/>
  <c r="Q293" i="12"/>
  <c r="V293" i="12"/>
  <c r="G297" i="12"/>
  <c r="I297" i="12"/>
  <c r="K297" i="12"/>
  <c r="M297" i="12"/>
  <c r="O297" i="12"/>
  <c r="Q297" i="12"/>
  <c r="V297" i="12"/>
  <c r="G300" i="12"/>
  <c r="I300" i="12"/>
  <c r="K300" i="12"/>
  <c r="M300" i="12"/>
  <c r="O300" i="12"/>
  <c r="Q300" i="12"/>
  <c r="V300" i="12"/>
  <c r="G301" i="12"/>
  <c r="M301" i="12" s="1"/>
  <c r="I301" i="12"/>
  <c r="K301" i="12"/>
  <c r="O301" i="12"/>
  <c r="Q301" i="12"/>
  <c r="V301" i="12"/>
  <c r="G304" i="12"/>
  <c r="I304" i="12"/>
  <c r="K304" i="12"/>
  <c r="M304" i="12"/>
  <c r="O304" i="12"/>
  <c r="Q304" i="12"/>
  <c r="V304" i="12"/>
  <c r="G307" i="12"/>
  <c r="I307" i="12"/>
  <c r="K307" i="12"/>
  <c r="M307" i="12"/>
  <c r="O307" i="12"/>
  <c r="Q307" i="12"/>
  <c r="V307" i="12"/>
  <c r="G310" i="12"/>
  <c r="I310" i="12"/>
  <c r="K310" i="12"/>
  <c r="M310" i="12"/>
  <c r="O310" i="12"/>
  <c r="Q310" i="12"/>
  <c r="V310" i="12"/>
  <c r="G313" i="12"/>
  <c r="M313" i="12" s="1"/>
  <c r="I313" i="12"/>
  <c r="K313" i="12"/>
  <c r="O313" i="12"/>
  <c r="Q313" i="12"/>
  <c r="V313" i="12"/>
  <c r="G322" i="12"/>
  <c r="I322" i="12"/>
  <c r="K322" i="12"/>
  <c r="M322" i="12"/>
  <c r="O322" i="12"/>
  <c r="Q322" i="12"/>
  <c r="V322" i="12"/>
  <c r="G330" i="12"/>
  <c r="I330" i="12"/>
  <c r="K330" i="12"/>
  <c r="M330" i="12"/>
  <c r="O330" i="12"/>
  <c r="Q330" i="12"/>
  <c r="V330" i="12"/>
  <c r="G333" i="12"/>
  <c r="I333" i="12"/>
  <c r="K333" i="12"/>
  <c r="M333" i="12"/>
  <c r="O333" i="12"/>
  <c r="Q333" i="12"/>
  <c r="V333" i="12"/>
  <c r="G336" i="12"/>
  <c r="M336" i="12" s="1"/>
  <c r="I336" i="12"/>
  <c r="K336" i="12"/>
  <c r="O336" i="12"/>
  <c r="Q336" i="12"/>
  <c r="V336" i="12"/>
  <c r="G341" i="12"/>
  <c r="I341" i="12"/>
  <c r="K341" i="12"/>
  <c r="M341" i="12"/>
  <c r="O341" i="12"/>
  <c r="Q341" i="12"/>
  <c r="V341" i="12"/>
  <c r="G346" i="12"/>
  <c r="I346" i="12"/>
  <c r="K346" i="12"/>
  <c r="M346" i="12"/>
  <c r="O346" i="12"/>
  <c r="Q346" i="12"/>
  <c r="V346" i="12"/>
  <c r="G349" i="12"/>
  <c r="M349" i="12" s="1"/>
  <c r="I349" i="12"/>
  <c r="I348" i="12" s="1"/>
  <c r="K349" i="12"/>
  <c r="K348" i="12" s="1"/>
  <c r="O349" i="12"/>
  <c r="O348" i="12" s="1"/>
  <c r="Q349" i="12"/>
  <c r="Q348" i="12" s="1"/>
  <c r="V349" i="12"/>
  <c r="V348" i="12" s="1"/>
  <c r="G351" i="12"/>
  <c r="I351" i="12"/>
  <c r="K351" i="12"/>
  <c r="M351" i="12"/>
  <c r="O351" i="12"/>
  <c r="Q351" i="12"/>
  <c r="V351" i="12"/>
  <c r="G355" i="12"/>
  <c r="I355" i="12"/>
  <c r="K355" i="12"/>
  <c r="M355" i="12"/>
  <c r="O355" i="12"/>
  <c r="Q355" i="12"/>
  <c r="V355" i="12"/>
  <c r="G357" i="12"/>
  <c r="I357" i="12"/>
  <c r="K357" i="12"/>
  <c r="M357" i="12"/>
  <c r="O357" i="12"/>
  <c r="Q357" i="12"/>
  <c r="V357" i="12"/>
  <c r="G360" i="12"/>
  <c r="M360" i="12" s="1"/>
  <c r="I360" i="12"/>
  <c r="K360" i="12"/>
  <c r="O360" i="12"/>
  <c r="Q360" i="12"/>
  <c r="V360" i="12"/>
  <c r="G364" i="12"/>
  <c r="I364" i="12"/>
  <c r="K364" i="12"/>
  <c r="M364" i="12"/>
  <c r="O364" i="12"/>
  <c r="Q364" i="12"/>
  <c r="V364" i="12"/>
  <c r="G367" i="12"/>
  <c r="I367" i="12"/>
  <c r="K367" i="12"/>
  <c r="M367" i="12"/>
  <c r="O367" i="12"/>
  <c r="Q367" i="12"/>
  <c r="V367" i="12"/>
  <c r="G370" i="12"/>
  <c r="I370" i="12"/>
  <c r="K370" i="12"/>
  <c r="M370" i="12"/>
  <c r="O370" i="12"/>
  <c r="Q370" i="12"/>
  <c r="V370" i="12"/>
  <c r="G373" i="12"/>
  <c r="M373" i="12" s="1"/>
  <c r="I373" i="12"/>
  <c r="K373" i="12"/>
  <c r="O373" i="12"/>
  <c r="Q373" i="12"/>
  <c r="V373" i="12"/>
  <c r="G376" i="12"/>
  <c r="I376" i="12"/>
  <c r="K376" i="12"/>
  <c r="M376" i="12"/>
  <c r="O376" i="12"/>
  <c r="Q376" i="12"/>
  <c r="V376" i="12"/>
  <c r="G379" i="12"/>
  <c r="I379" i="12"/>
  <c r="K379" i="12"/>
  <c r="M379" i="12"/>
  <c r="O379" i="12"/>
  <c r="Q379" i="12"/>
  <c r="V379" i="12"/>
  <c r="G383" i="12"/>
  <c r="I383" i="12"/>
  <c r="K383" i="12"/>
  <c r="M383" i="12"/>
  <c r="O383" i="12"/>
  <c r="Q383" i="12"/>
  <c r="V383" i="12"/>
  <c r="G385" i="12"/>
  <c r="M385" i="12" s="1"/>
  <c r="I385" i="12"/>
  <c r="K385" i="12"/>
  <c r="O385" i="12"/>
  <c r="Q385" i="12"/>
  <c r="V385" i="12"/>
  <c r="G388" i="12"/>
  <c r="I388" i="12"/>
  <c r="K388" i="12"/>
  <c r="M388" i="12"/>
  <c r="O388" i="12"/>
  <c r="Q388" i="12"/>
  <c r="V388" i="12"/>
  <c r="G391" i="12"/>
  <c r="I391" i="12"/>
  <c r="K391" i="12"/>
  <c r="M391" i="12"/>
  <c r="O391" i="12"/>
  <c r="Q391" i="12"/>
  <c r="V391" i="12"/>
  <c r="G394" i="12"/>
  <c r="I394" i="12"/>
  <c r="K394" i="12"/>
  <c r="M394" i="12"/>
  <c r="O394" i="12"/>
  <c r="Q394" i="12"/>
  <c r="V394" i="12"/>
  <c r="G396" i="12"/>
  <c r="M396" i="12" s="1"/>
  <c r="I396" i="12"/>
  <c r="K396" i="12"/>
  <c r="O396" i="12"/>
  <c r="Q396" i="12"/>
  <c r="V396" i="12"/>
  <c r="G399" i="12"/>
  <c r="I399" i="12"/>
  <c r="K399" i="12"/>
  <c r="M399" i="12"/>
  <c r="O399" i="12"/>
  <c r="Q399" i="12"/>
  <c r="V399" i="12"/>
  <c r="G401" i="12"/>
  <c r="I401" i="12"/>
  <c r="K401" i="12"/>
  <c r="M401" i="12"/>
  <c r="O401" i="12"/>
  <c r="Q401" i="12"/>
  <c r="V401" i="12"/>
  <c r="G403" i="12"/>
  <c r="I403" i="12"/>
  <c r="K403" i="12"/>
  <c r="M403" i="12"/>
  <c r="O403" i="12"/>
  <c r="Q403" i="12"/>
  <c r="V403" i="12"/>
  <c r="G405" i="12"/>
  <c r="O405" i="12"/>
  <c r="G406" i="12"/>
  <c r="M406" i="12" s="1"/>
  <c r="M405" i="12" s="1"/>
  <c r="I406" i="12"/>
  <c r="I405" i="12" s="1"/>
  <c r="K406" i="12"/>
  <c r="K405" i="12" s="1"/>
  <c r="O406" i="12"/>
  <c r="Q406" i="12"/>
  <c r="Q405" i="12" s="1"/>
  <c r="V406" i="12"/>
  <c r="V405" i="12" s="1"/>
  <c r="G408" i="12"/>
  <c r="I408" i="12"/>
  <c r="K408" i="12"/>
  <c r="M408" i="12"/>
  <c r="O408" i="12"/>
  <c r="Q408" i="12"/>
  <c r="V408" i="12"/>
  <c r="G411" i="12"/>
  <c r="I411" i="12"/>
  <c r="K411" i="12"/>
  <c r="M411" i="12"/>
  <c r="O411" i="12"/>
  <c r="Q411" i="12"/>
  <c r="V411" i="12"/>
  <c r="G414" i="12"/>
  <c r="M414" i="12" s="1"/>
  <c r="I414" i="12"/>
  <c r="I413" i="12" s="1"/>
  <c r="K414" i="12"/>
  <c r="K413" i="12" s="1"/>
  <c r="O414" i="12"/>
  <c r="Q414" i="12"/>
  <c r="Q413" i="12" s="1"/>
  <c r="V414" i="12"/>
  <c r="V413" i="12" s="1"/>
  <c r="G419" i="12"/>
  <c r="I419" i="12"/>
  <c r="K419" i="12"/>
  <c r="M419" i="12"/>
  <c r="O419" i="12"/>
  <c r="Q419" i="12"/>
  <c r="V419" i="12"/>
  <c r="G421" i="12"/>
  <c r="I421" i="12"/>
  <c r="K421" i="12"/>
  <c r="M421" i="12"/>
  <c r="O421" i="12"/>
  <c r="Q421" i="12"/>
  <c r="V421" i="12"/>
  <c r="G423" i="12"/>
  <c r="M423" i="12" s="1"/>
  <c r="I423" i="12"/>
  <c r="K423" i="12"/>
  <c r="O423" i="12"/>
  <c r="O413" i="12" s="1"/>
  <c r="Q423" i="12"/>
  <c r="V423" i="12"/>
  <c r="G425" i="12"/>
  <c r="I425" i="12"/>
  <c r="K425" i="12"/>
  <c r="M425" i="12"/>
  <c r="O425" i="12"/>
  <c r="Q425" i="12"/>
  <c r="V425" i="12"/>
  <c r="G427" i="12"/>
  <c r="I427" i="12"/>
  <c r="K427" i="12"/>
  <c r="M427" i="12"/>
  <c r="O427" i="12"/>
  <c r="Q427" i="12"/>
  <c r="V427" i="12"/>
  <c r="G429" i="12"/>
  <c r="I429" i="12"/>
  <c r="K429" i="12"/>
  <c r="M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I433" i="12"/>
  <c r="K433" i="12"/>
  <c r="M433" i="12"/>
  <c r="O433" i="12"/>
  <c r="Q433" i="12"/>
  <c r="V433" i="12"/>
  <c r="G435" i="12"/>
  <c r="I435" i="12"/>
  <c r="K435" i="12"/>
  <c r="M435" i="12"/>
  <c r="O435" i="12"/>
  <c r="Q435" i="12"/>
  <c r="V435" i="12"/>
  <c r="G437" i="12"/>
  <c r="I437" i="12"/>
  <c r="K437" i="12"/>
  <c r="M437" i="12"/>
  <c r="O437" i="12"/>
  <c r="Q437" i="12"/>
  <c r="V437" i="12"/>
  <c r="G439" i="12"/>
  <c r="O439" i="12"/>
  <c r="G440" i="12"/>
  <c r="I440" i="12"/>
  <c r="I439" i="12" s="1"/>
  <c r="K440" i="12"/>
  <c r="K439" i="12" s="1"/>
  <c r="M440" i="12"/>
  <c r="M439" i="12" s="1"/>
  <c r="O440" i="12"/>
  <c r="Q440" i="12"/>
  <c r="Q439" i="12" s="1"/>
  <c r="V440" i="12"/>
  <c r="V439" i="12" s="1"/>
  <c r="G442" i="12"/>
  <c r="I442" i="12"/>
  <c r="K442" i="12"/>
  <c r="M442" i="12"/>
  <c r="O442" i="12"/>
  <c r="Q442" i="12"/>
  <c r="V442" i="12"/>
  <c r="G444" i="12"/>
  <c r="I444" i="12"/>
  <c r="K444" i="12"/>
  <c r="M444" i="12"/>
  <c r="O444" i="12"/>
  <c r="Q444" i="12"/>
  <c r="V444" i="12"/>
  <c r="G446" i="12"/>
  <c r="M446" i="12" s="1"/>
  <c r="I446" i="12"/>
  <c r="I445" i="12" s="1"/>
  <c r="K446" i="12"/>
  <c r="K445" i="12" s="1"/>
  <c r="O446" i="12"/>
  <c r="Q446" i="12"/>
  <c r="Q445" i="12" s="1"/>
  <c r="V446" i="12"/>
  <c r="V445" i="12" s="1"/>
  <c r="G452" i="12"/>
  <c r="I452" i="12"/>
  <c r="K452" i="12"/>
  <c r="M452" i="12"/>
  <c r="O452" i="12"/>
  <c r="Q452" i="12"/>
  <c r="V452" i="12"/>
  <c r="G458" i="12"/>
  <c r="I458" i="12"/>
  <c r="K458" i="12"/>
  <c r="M458" i="12"/>
  <c r="O458" i="12"/>
  <c r="Q458" i="12"/>
  <c r="V458" i="12"/>
  <c r="G464" i="12"/>
  <c r="M464" i="12" s="1"/>
  <c r="I464" i="12"/>
  <c r="K464" i="12"/>
  <c r="O464" i="12"/>
  <c r="O445" i="12" s="1"/>
  <c r="Q464" i="12"/>
  <c r="V464" i="12"/>
  <c r="G466" i="12"/>
  <c r="M466" i="12" s="1"/>
  <c r="I466" i="12"/>
  <c r="K466" i="12"/>
  <c r="O466" i="12"/>
  <c r="Q466" i="12"/>
  <c r="V466" i="12"/>
  <c r="G472" i="12"/>
  <c r="I472" i="12"/>
  <c r="K472" i="12"/>
  <c r="M472" i="12"/>
  <c r="O472" i="12"/>
  <c r="Q472" i="12"/>
  <c r="V472" i="12"/>
  <c r="G478" i="12"/>
  <c r="I478" i="12"/>
  <c r="K478" i="12"/>
  <c r="M478" i="12"/>
  <c r="O478" i="12"/>
  <c r="Q478" i="12"/>
  <c r="V478" i="12"/>
  <c r="G484" i="12"/>
  <c r="M484" i="12" s="1"/>
  <c r="I484" i="12"/>
  <c r="K484" i="12"/>
  <c r="O484" i="12"/>
  <c r="Q484" i="12"/>
  <c r="V484" i="12"/>
  <c r="G486" i="12"/>
  <c r="I486" i="12"/>
  <c r="K486" i="12"/>
  <c r="M486" i="12"/>
  <c r="O486" i="12"/>
  <c r="Q486" i="12"/>
  <c r="V486" i="12"/>
  <c r="G488" i="12"/>
  <c r="I488" i="12"/>
  <c r="K488" i="12"/>
  <c r="M488" i="12"/>
  <c r="O488" i="12"/>
  <c r="Q488" i="12"/>
  <c r="V488" i="12"/>
  <c r="G490" i="12"/>
  <c r="I490" i="12"/>
  <c r="K490" i="12"/>
  <c r="M490" i="12"/>
  <c r="O490" i="12"/>
  <c r="Q490" i="12"/>
  <c r="V490" i="12"/>
  <c r="G493" i="12"/>
  <c r="M493" i="12" s="1"/>
  <c r="I493" i="12"/>
  <c r="K493" i="12"/>
  <c r="O493" i="12"/>
  <c r="Q493" i="12"/>
  <c r="V493" i="12"/>
  <c r="G495" i="12"/>
  <c r="I495" i="12"/>
  <c r="K495" i="12"/>
  <c r="M495" i="12"/>
  <c r="M494" i="12" s="1"/>
  <c r="O495" i="12"/>
  <c r="Q495" i="12"/>
  <c r="V495" i="12"/>
  <c r="G498" i="12"/>
  <c r="G494" i="12" s="1"/>
  <c r="I498" i="12"/>
  <c r="K498" i="12"/>
  <c r="M498" i="12"/>
  <c r="O498" i="12"/>
  <c r="Q498" i="12"/>
  <c r="V498" i="12"/>
  <c r="G507" i="12"/>
  <c r="M507" i="12" s="1"/>
  <c r="I507" i="12"/>
  <c r="K507" i="12"/>
  <c r="O507" i="12"/>
  <c r="Q507" i="12"/>
  <c r="V507" i="12"/>
  <c r="G515" i="12"/>
  <c r="M515" i="12" s="1"/>
  <c r="I515" i="12"/>
  <c r="I494" i="12" s="1"/>
  <c r="K515" i="12"/>
  <c r="O515" i="12"/>
  <c r="Q515" i="12"/>
  <c r="Q494" i="12" s="1"/>
  <c r="V515" i="12"/>
  <c r="G521" i="12"/>
  <c r="I521" i="12"/>
  <c r="K521" i="12"/>
  <c r="M521" i="12"/>
  <c r="O521" i="12"/>
  <c r="Q521" i="12"/>
  <c r="V521" i="12"/>
  <c r="G527" i="12"/>
  <c r="I527" i="12"/>
  <c r="K527" i="12"/>
  <c r="M527" i="12"/>
  <c r="O527" i="12"/>
  <c r="Q527" i="12"/>
  <c r="V527" i="12"/>
  <c r="G538" i="12"/>
  <c r="M538" i="12" s="1"/>
  <c r="I538" i="12"/>
  <c r="K538" i="12"/>
  <c r="O538" i="12"/>
  <c r="Q538" i="12"/>
  <c r="V538" i="12"/>
  <c r="Q540" i="12"/>
  <c r="G541" i="12"/>
  <c r="I541" i="12"/>
  <c r="K541" i="12"/>
  <c r="M541" i="12"/>
  <c r="M540" i="12" s="1"/>
  <c r="O541" i="12"/>
  <c r="Q541" i="12"/>
  <c r="V541" i="12"/>
  <c r="G545" i="12"/>
  <c r="G540" i="12" s="1"/>
  <c r="I545" i="12"/>
  <c r="K545" i="12"/>
  <c r="M545" i="12"/>
  <c r="O545" i="12"/>
  <c r="Q545" i="12"/>
  <c r="V545" i="12"/>
  <c r="G547" i="12"/>
  <c r="M547" i="12" s="1"/>
  <c r="I547" i="12"/>
  <c r="K547" i="12"/>
  <c r="O547" i="12"/>
  <c r="Q547" i="12"/>
  <c r="V547" i="12"/>
  <c r="G549" i="12"/>
  <c r="M549" i="12" s="1"/>
  <c r="I549" i="12"/>
  <c r="I540" i="12" s="1"/>
  <c r="K549" i="12"/>
  <c r="O549" i="12"/>
  <c r="Q549" i="12"/>
  <c r="V549" i="12"/>
  <c r="G555" i="12"/>
  <c r="I555" i="12"/>
  <c r="K555" i="12"/>
  <c r="M555" i="12"/>
  <c r="O555" i="12"/>
  <c r="Q555" i="12"/>
  <c r="V555" i="12"/>
  <c r="G565" i="12"/>
  <c r="I565" i="12"/>
  <c r="K565" i="12"/>
  <c r="M565" i="12"/>
  <c r="O565" i="12"/>
  <c r="Q565" i="12"/>
  <c r="V565" i="12"/>
  <c r="G568" i="12"/>
  <c r="M568" i="12" s="1"/>
  <c r="I568" i="12"/>
  <c r="K568" i="12"/>
  <c r="O568" i="12"/>
  <c r="Q568" i="12"/>
  <c r="V568" i="12"/>
  <c r="G574" i="12"/>
  <c r="M574" i="12" s="1"/>
  <c r="I574" i="12"/>
  <c r="K574" i="12"/>
  <c r="O574" i="12"/>
  <c r="Q574" i="12"/>
  <c r="V574" i="12"/>
  <c r="G577" i="12"/>
  <c r="I577" i="12"/>
  <c r="K577" i="12"/>
  <c r="M577" i="12"/>
  <c r="O577" i="12"/>
  <c r="Q577" i="12"/>
  <c r="V577" i="12"/>
  <c r="G581" i="12"/>
  <c r="I581" i="12"/>
  <c r="K581" i="12"/>
  <c r="M581" i="12"/>
  <c r="O581" i="12"/>
  <c r="Q581" i="12"/>
  <c r="V581" i="12"/>
  <c r="G585" i="12"/>
  <c r="M585" i="12" s="1"/>
  <c r="I585" i="12"/>
  <c r="K585" i="12"/>
  <c r="O585" i="12"/>
  <c r="Q585" i="12"/>
  <c r="V585" i="12"/>
  <c r="G587" i="12"/>
  <c r="M587" i="12" s="1"/>
  <c r="I587" i="12"/>
  <c r="K587" i="12"/>
  <c r="O587" i="12"/>
  <c r="Q587" i="12"/>
  <c r="V587" i="12"/>
  <c r="G589" i="12"/>
  <c r="I589" i="12"/>
  <c r="K589" i="12"/>
  <c r="M589" i="12"/>
  <c r="O589" i="12"/>
  <c r="Q589" i="12"/>
  <c r="V589" i="12"/>
  <c r="G591" i="12"/>
  <c r="I591" i="12"/>
  <c r="K591" i="12"/>
  <c r="M591" i="12"/>
  <c r="O591" i="12"/>
  <c r="Q591" i="12"/>
  <c r="V591" i="12"/>
  <c r="G594" i="12"/>
  <c r="M594" i="12" s="1"/>
  <c r="I594" i="12"/>
  <c r="K594" i="12"/>
  <c r="O594" i="12"/>
  <c r="Q594" i="12"/>
  <c r="V594" i="12"/>
  <c r="G597" i="12"/>
  <c r="M597" i="12" s="1"/>
  <c r="I597" i="12"/>
  <c r="K597" i="12"/>
  <c r="O597" i="12"/>
  <c r="Q597" i="12"/>
  <c r="V597" i="12"/>
  <c r="G601" i="12"/>
  <c r="I601" i="12"/>
  <c r="K601" i="12"/>
  <c r="M601" i="12"/>
  <c r="O601" i="12"/>
  <c r="Q601" i="12"/>
  <c r="V601" i="12"/>
  <c r="G603" i="12"/>
  <c r="I603" i="12"/>
  <c r="K603" i="12"/>
  <c r="M603" i="12"/>
  <c r="O603" i="12"/>
  <c r="Q603" i="12"/>
  <c r="V603" i="12"/>
  <c r="G607" i="12"/>
  <c r="O607" i="12"/>
  <c r="G608" i="12"/>
  <c r="M608" i="12" s="1"/>
  <c r="M607" i="12" s="1"/>
  <c r="I608" i="12"/>
  <c r="I607" i="12" s="1"/>
  <c r="K608" i="12"/>
  <c r="K607" i="12" s="1"/>
  <c r="O608" i="12"/>
  <c r="Q608" i="12"/>
  <c r="Q607" i="12" s="1"/>
  <c r="V608" i="12"/>
  <c r="V607" i="12" s="1"/>
  <c r="V613" i="12"/>
  <c r="G614" i="12"/>
  <c r="I614" i="12"/>
  <c r="K614" i="12"/>
  <c r="M614" i="12"/>
  <c r="O614" i="12"/>
  <c r="Q614" i="12"/>
  <c r="V614" i="12"/>
  <c r="G618" i="12"/>
  <c r="M618" i="12" s="1"/>
  <c r="I618" i="12"/>
  <c r="K618" i="12"/>
  <c r="O618" i="12"/>
  <c r="Q618" i="12"/>
  <c r="V618" i="12"/>
  <c r="G622" i="12"/>
  <c r="I622" i="12"/>
  <c r="K622" i="12"/>
  <c r="M622" i="12"/>
  <c r="O622" i="12"/>
  <c r="Q622" i="12"/>
  <c r="V622" i="12"/>
  <c r="G629" i="12"/>
  <c r="I629" i="12"/>
  <c r="K629" i="12"/>
  <c r="K613" i="12" s="1"/>
  <c r="M629" i="12"/>
  <c r="O629" i="12"/>
  <c r="Q629" i="12"/>
  <c r="V629" i="12"/>
  <c r="G633" i="12"/>
  <c r="I633" i="12"/>
  <c r="K633" i="12"/>
  <c r="M633" i="12"/>
  <c r="O633" i="12"/>
  <c r="Q633" i="12"/>
  <c r="V633" i="12"/>
  <c r="G637" i="12"/>
  <c r="M637" i="12" s="1"/>
  <c r="I637" i="12"/>
  <c r="K637" i="12"/>
  <c r="O637" i="12"/>
  <c r="Q637" i="12"/>
  <c r="V637" i="12"/>
  <c r="G647" i="12"/>
  <c r="I647" i="12"/>
  <c r="K647" i="12"/>
  <c r="M647" i="12"/>
  <c r="O647" i="12"/>
  <c r="Q647" i="12"/>
  <c r="V647" i="12"/>
  <c r="G657" i="12"/>
  <c r="I657" i="12"/>
  <c r="K657" i="12"/>
  <c r="M657" i="12"/>
  <c r="O657" i="12"/>
  <c r="Q657" i="12"/>
  <c r="V657" i="12"/>
  <c r="G671" i="12"/>
  <c r="I671" i="12"/>
  <c r="K671" i="12"/>
  <c r="M671" i="12"/>
  <c r="O671" i="12"/>
  <c r="Q671" i="12"/>
  <c r="V671" i="12"/>
  <c r="G677" i="12"/>
  <c r="M677" i="12" s="1"/>
  <c r="I677" i="12"/>
  <c r="K677" i="12"/>
  <c r="O677" i="12"/>
  <c r="Q677" i="12"/>
  <c r="V677" i="12"/>
  <c r="G687" i="12"/>
  <c r="I687" i="12"/>
  <c r="K687" i="12"/>
  <c r="M687" i="12"/>
  <c r="O687" i="12"/>
  <c r="Q687" i="12"/>
  <c r="V687" i="12"/>
  <c r="V689" i="12"/>
  <c r="G690" i="12"/>
  <c r="I690" i="12"/>
  <c r="K690" i="12"/>
  <c r="M690" i="12"/>
  <c r="O690" i="12"/>
  <c r="O689" i="12" s="1"/>
  <c r="Q690" i="12"/>
  <c r="V690" i="12"/>
  <c r="G702" i="12"/>
  <c r="M702" i="12" s="1"/>
  <c r="I702" i="12"/>
  <c r="K702" i="12"/>
  <c r="O702" i="12"/>
  <c r="Q702" i="12"/>
  <c r="V702" i="12"/>
  <c r="G707" i="12"/>
  <c r="I707" i="12"/>
  <c r="K707" i="12"/>
  <c r="M707" i="12"/>
  <c r="O707" i="12"/>
  <c r="Q707" i="12"/>
  <c r="V707" i="12"/>
  <c r="G713" i="12"/>
  <c r="I713" i="12"/>
  <c r="K713" i="12"/>
  <c r="K689" i="12" s="1"/>
  <c r="M713" i="12"/>
  <c r="O713" i="12"/>
  <c r="Q713" i="12"/>
  <c r="V713" i="12"/>
  <c r="G716" i="12"/>
  <c r="I716" i="12"/>
  <c r="K716" i="12"/>
  <c r="M716" i="12"/>
  <c r="O716" i="12"/>
  <c r="Q716" i="12"/>
  <c r="V716" i="12"/>
  <c r="G719" i="12"/>
  <c r="M719" i="12" s="1"/>
  <c r="I719" i="12"/>
  <c r="K719" i="12"/>
  <c r="O719" i="12"/>
  <c r="Q719" i="12"/>
  <c r="V719" i="12"/>
  <c r="G724" i="12"/>
  <c r="I724" i="12"/>
  <c r="K724" i="12"/>
  <c r="M724" i="12"/>
  <c r="O724" i="12"/>
  <c r="Q724" i="12"/>
  <c r="V724" i="12"/>
  <c r="G732" i="12"/>
  <c r="I732" i="12"/>
  <c r="K732" i="12"/>
  <c r="M732" i="12"/>
  <c r="O732" i="12"/>
  <c r="Q732" i="12"/>
  <c r="V732" i="12"/>
  <c r="G735" i="12"/>
  <c r="I735" i="12"/>
  <c r="K735" i="12"/>
  <c r="O735" i="12"/>
  <c r="O734" i="12" s="1"/>
  <c r="Q735" i="12"/>
  <c r="V735" i="12"/>
  <c r="G737" i="12"/>
  <c r="I737" i="12"/>
  <c r="K737" i="12"/>
  <c r="M737" i="12"/>
  <c r="O737" i="12"/>
  <c r="Q737" i="12"/>
  <c r="V737" i="12"/>
  <c r="G747" i="12"/>
  <c r="I747" i="12"/>
  <c r="K747" i="12"/>
  <c r="M747" i="12"/>
  <c r="O747" i="12"/>
  <c r="Q747" i="12"/>
  <c r="V747" i="12"/>
  <c r="G768" i="12"/>
  <c r="I768" i="12"/>
  <c r="K768" i="12"/>
  <c r="M768" i="12"/>
  <c r="O768" i="12"/>
  <c r="Q768" i="12"/>
  <c r="V768" i="12"/>
  <c r="G777" i="12"/>
  <c r="M777" i="12" s="1"/>
  <c r="I777" i="12"/>
  <c r="K777" i="12"/>
  <c r="O777" i="12"/>
  <c r="Q777" i="12"/>
  <c r="V777" i="12"/>
  <c r="G779" i="12"/>
  <c r="I779" i="12"/>
  <c r="K779" i="12"/>
  <c r="K778" i="12" s="1"/>
  <c r="M779" i="12"/>
  <c r="O779" i="12"/>
  <c r="Q779" i="12"/>
  <c r="V779" i="12"/>
  <c r="V778" i="12" s="1"/>
  <c r="G785" i="12"/>
  <c r="I785" i="12"/>
  <c r="K785" i="12"/>
  <c r="M785" i="12"/>
  <c r="O785" i="12"/>
  <c r="Q785" i="12"/>
  <c r="V785" i="12"/>
  <c r="G794" i="12"/>
  <c r="M794" i="12" s="1"/>
  <c r="I794" i="12"/>
  <c r="I778" i="12" s="1"/>
  <c r="K794" i="12"/>
  <c r="O794" i="12"/>
  <c r="Q794" i="12"/>
  <c r="Q778" i="12" s="1"/>
  <c r="V794" i="12"/>
  <c r="G806" i="12"/>
  <c r="I806" i="12"/>
  <c r="K806" i="12"/>
  <c r="M806" i="12"/>
  <c r="O806" i="12"/>
  <c r="Q806" i="12"/>
  <c r="V806" i="12"/>
  <c r="K811" i="12"/>
  <c r="G812" i="12"/>
  <c r="G811" i="12" s="1"/>
  <c r="I812" i="12"/>
  <c r="K812" i="12"/>
  <c r="O812" i="12"/>
  <c r="O811" i="12" s="1"/>
  <c r="Q812" i="12"/>
  <c r="Q811" i="12" s="1"/>
  <c r="V812" i="12"/>
  <c r="G815" i="12"/>
  <c r="M815" i="12" s="1"/>
  <c r="I815" i="12"/>
  <c r="K815" i="12"/>
  <c r="O815" i="12"/>
  <c r="Q815" i="12"/>
  <c r="V815" i="12"/>
  <c r="G827" i="12"/>
  <c r="I827" i="12"/>
  <c r="K827" i="12"/>
  <c r="M827" i="12"/>
  <c r="O827" i="12"/>
  <c r="Q827" i="12"/>
  <c r="V827" i="12"/>
  <c r="V811" i="12" s="1"/>
  <c r="K852" i="12"/>
  <c r="M852" i="12"/>
  <c r="V852" i="12"/>
  <c r="G853" i="12"/>
  <c r="I853" i="12"/>
  <c r="I852" i="12" s="1"/>
  <c r="K853" i="12"/>
  <c r="M853" i="12"/>
  <c r="O853" i="12"/>
  <c r="Q853" i="12"/>
  <c r="Q852" i="12" s="1"/>
  <c r="V853" i="12"/>
  <c r="G857" i="12"/>
  <c r="M857" i="12" s="1"/>
  <c r="I857" i="12"/>
  <c r="K857" i="12"/>
  <c r="O857" i="12"/>
  <c r="Q857" i="12"/>
  <c r="V857" i="12"/>
  <c r="I861" i="12"/>
  <c r="K861" i="12"/>
  <c r="Q861" i="12"/>
  <c r="G862" i="12"/>
  <c r="G861" i="12" s="1"/>
  <c r="I862" i="12"/>
  <c r="K862" i="12"/>
  <c r="M862" i="12"/>
  <c r="O862" i="12"/>
  <c r="O861" i="12" s="1"/>
  <c r="Q862" i="12"/>
  <c r="V862" i="12"/>
  <c r="V861" i="12" s="1"/>
  <c r="G864" i="12"/>
  <c r="I864" i="12"/>
  <c r="K864" i="12"/>
  <c r="M864" i="12"/>
  <c r="O864" i="12"/>
  <c r="Q864" i="12"/>
  <c r="V864" i="12"/>
  <c r="G867" i="12"/>
  <c r="O867" i="12"/>
  <c r="Q867" i="12"/>
  <c r="G868" i="12"/>
  <c r="I868" i="12"/>
  <c r="I867" i="12" s="1"/>
  <c r="K868" i="12"/>
  <c r="K867" i="12" s="1"/>
  <c r="M868" i="12"/>
  <c r="M867" i="12" s="1"/>
  <c r="O868" i="12"/>
  <c r="Q868" i="12"/>
  <c r="V868" i="12"/>
  <c r="V867" i="12" s="1"/>
  <c r="G871" i="12"/>
  <c r="G870" i="12" s="1"/>
  <c r="I871" i="12"/>
  <c r="K871" i="12"/>
  <c r="O871" i="12"/>
  <c r="Q871" i="12"/>
  <c r="V871" i="12"/>
  <c r="G874" i="12"/>
  <c r="M874" i="12" s="1"/>
  <c r="I874" i="12"/>
  <c r="K874" i="12"/>
  <c r="O874" i="12"/>
  <c r="Q874" i="12"/>
  <c r="V874" i="12"/>
  <c r="G885" i="12"/>
  <c r="I885" i="12"/>
  <c r="K885" i="12"/>
  <c r="K870" i="12" s="1"/>
  <c r="M885" i="12"/>
  <c r="O885" i="12"/>
  <c r="Q885" i="12"/>
  <c r="V885" i="12"/>
  <c r="V870" i="12" s="1"/>
  <c r="G887" i="12"/>
  <c r="I887" i="12"/>
  <c r="K887" i="12"/>
  <c r="M887" i="12"/>
  <c r="O887" i="12"/>
  <c r="Q887" i="12"/>
  <c r="V887" i="12"/>
  <c r="G897" i="12"/>
  <c r="I897" i="12"/>
  <c r="K897" i="12"/>
  <c r="M897" i="12"/>
  <c r="O897" i="12"/>
  <c r="Q897" i="12"/>
  <c r="V897" i="12"/>
  <c r="G910" i="12"/>
  <c r="M910" i="12" s="1"/>
  <c r="I910" i="12"/>
  <c r="K910" i="12"/>
  <c r="O910" i="12"/>
  <c r="Q910" i="12"/>
  <c r="V910" i="12"/>
  <c r="G916" i="12"/>
  <c r="I916" i="12"/>
  <c r="K916" i="12"/>
  <c r="M916" i="12"/>
  <c r="O916" i="12"/>
  <c r="Q916" i="12"/>
  <c r="V916" i="12"/>
  <c r="G923" i="12"/>
  <c r="I923" i="12"/>
  <c r="K923" i="12"/>
  <c r="M923" i="12"/>
  <c r="O923" i="12"/>
  <c r="Q923" i="12"/>
  <c r="V923" i="12"/>
  <c r="G927" i="12"/>
  <c r="M927" i="12" s="1"/>
  <c r="I927" i="12"/>
  <c r="K927" i="12"/>
  <c r="O927" i="12"/>
  <c r="Q927" i="12"/>
  <c r="V927" i="12"/>
  <c r="G928" i="12"/>
  <c r="M928" i="12" s="1"/>
  <c r="I928" i="12"/>
  <c r="K928" i="12"/>
  <c r="O928" i="12"/>
  <c r="Q928" i="12"/>
  <c r="V928" i="12"/>
  <c r="G929" i="12"/>
  <c r="I929" i="12"/>
  <c r="K929" i="12"/>
  <c r="M929" i="12"/>
  <c r="O929" i="12"/>
  <c r="Q929" i="12"/>
  <c r="V929" i="12"/>
  <c r="G933" i="12"/>
  <c r="M933" i="12" s="1"/>
  <c r="I933" i="12"/>
  <c r="K933" i="12"/>
  <c r="O933" i="12"/>
  <c r="Q933" i="12"/>
  <c r="V933" i="12"/>
  <c r="G934" i="12"/>
  <c r="O934" i="12"/>
  <c r="G935" i="12"/>
  <c r="I935" i="12"/>
  <c r="I934" i="12" s="1"/>
  <c r="K935" i="12"/>
  <c r="K934" i="12" s="1"/>
  <c r="M935" i="12"/>
  <c r="M934" i="12" s="1"/>
  <c r="O935" i="12"/>
  <c r="Q935" i="12"/>
  <c r="Q934" i="12" s="1"/>
  <c r="V935" i="12"/>
  <c r="V934" i="12" s="1"/>
  <c r="G938" i="12"/>
  <c r="G937" i="12" s="1"/>
  <c r="I938" i="12"/>
  <c r="I937" i="12" s="1"/>
  <c r="K938" i="12"/>
  <c r="M938" i="12"/>
  <c r="O938" i="12"/>
  <c r="O937" i="12" s="1"/>
  <c r="Q938" i="12"/>
  <c r="Q937" i="12" s="1"/>
  <c r="V938" i="12"/>
  <c r="G947" i="12"/>
  <c r="M947" i="12" s="1"/>
  <c r="I947" i="12"/>
  <c r="K947" i="12"/>
  <c r="O947" i="12"/>
  <c r="Q947" i="12"/>
  <c r="V947" i="12"/>
  <c r="G950" i="12"/>
  <c r="I950" i="12"/>
  <c r="K950" i="12"/>
  <c r="M950" i="12"/>
  <c r="O950" i="12"/>
  <c r="Q950" i="12"/>
  <c r="V950" i="12"/>
  <c r="G957" i="12"/>
  <c r="M957" i="12" s="1"/>
  <c r="I957" i="12"/>
  <c r="K957" i="12"/>
  <c r="K937" i="12" s="1"/>
  <c r="O957" i="12"/>
  <c r="Q957" i="12"/>
  <c r="V957" i="12"/>
  <c r="V937" i="12" s="1"/>
  <c r="G974" i="12"/>
  <c r="I974" i="12"/>
  <c r="K974" i="12"/>
  <c r="M974" i="12"/>
  <c r="O974" i="12"/>
  <c r="Q974" i="12"/>
  <c r="V974" i="12"/>
  <c r="G977" i="12"/>
  <c r="M977" i="12" s="1"/>
  <c r="I977" i="12"/>
  <c r="K977" i="12"/>
  <c r="O977" i="12"/>
  <c r="Q977" i="12"/>
  <c r="V977" i="12"/>
  <c r="G988" i="12"/>
  <c r="I988" i="12"/>
  <c r="K988" i="12"/>
  <c r="M988" i="12"/>
  <c r="O988" i="12"/>
  <c r="Q988" i="12"/>
  <c r="V988" i="12"/>
  <c r="G990" i="12"/>
  <c r="I990" i="12"/>
  <c r="K990" i="12"/>
  <c r="M990" i="12"/>
  <c r="O990" i="12"/>
  <c r="Q990" i="12"/>
  <c r="V990" i="12"/>
  <c r="G996" i="12"/>
  <c r="M996" i="12" s="1"/>
  <c r="I996" i="12"/>
  <c r="I995" i="12" s="1"/>
  <c r="K996" i="12"/>
  <c r="K995" i="12" s="1"/>
  <c r="O996" i="12"/>
  <c r="O995" i="12" s="1"/>
  <c r="Q996" i="12"/>
  <c r="Q995" i="12" s="1"/>
  <c r="V996" i="12"/>
  <c r="V995" i="12" s="1"/>
  <c r="G1000" i="12"/>
  <c r="I1000" i="12"/>
  <c r="K1000" i="12"/>
  <c r="M1000" i="12"/>
  <c r="O1000" i="12"/>
  <c r="Q1000" i="12"/>
  <c r="V1000" i="12"/>
  <c r="G1002" i="12"/>
  <c r="I1002" i="12"/>
  <c r="K1002" i="12"/>
  <c r="M1002" i="12"/>
  <c r="O1002" i="12"/>
  <c r="Q1002" i="12"/>
  <c r="V1002" i="12"/>
  <c r="G1006" i="12"/>
  <c r="I1006" i="12"/>
  <c r="K1006" i="12"/>
  <c r="M1006" i="12"/>
  <c r="O1006" i="12"/>
  <c r="Q1006" i="12"/>
  <c r="V1006" i="12"/>
  <c r="G1009" i="12"/>
  <c r="M1009" i="12" s="1"/>
  <c r="I1009" i="12"/>
  <c r="K1009" i="12"/>
  <c r="O1009" i="12"/>
  <c r="Q1009" i="12"/>
  <c r="V1009" i="12"/>
  <c r="G1012" i="12"/>
  <c r="I1012" i="12"/>
  <c r="K1012" i="12"/>
  <c r="M1012" i="12"/>
  <c r="O1012" i="12"/>
  <c r="Q1012" i="12"/>
  <c r="V1012" i="12"/>
  <c r="G1014" i="12"/>
  <c r="I1014" i="12"/>
  <c r="K1014" i="12"/>
  <c r="M1014" i="12"/>
  <c r="O1014" i="12"/>
  <c r="Q1014" i="12"/>
  <c r="V1014" i="12"/>
  <c r="AE1018" i="12"/>
  <c r="I20" i="1"/>
  <c r="I19" i="1"/>
  <c r="I18" i="1"/>
  <c r="I17" i="1"/>
  <c r="I16" i="1"/>
  <c r="I91" i="1"/>
  <c r="J90" i="1" s="1"/>
  <c r="J81" i="1"/>
  <c r="J69" i="1"/>
  <c r="J62" i="1"/>
  <c r="F46" i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6" i="1" s="1"/>
  <c r="J71" i="1" l="1"/>
  <c r="J65" i="1"/>
  <c r="J64" i="1"/>
  <c r="J79" i="1"/>
  <c r="J60" i="1"/>
  <c r="J73" i="1"/>
  <c r="J77" i="1"/>
  <c r="J85" i="1"/>
  <c r="J61" i="1"/>
  <c r="J67" i="1"/>
  <c r="J75" i="1"/>
  <c r="J83" i="1"/>
  <c r="J89" i="1"/>
  <c r="J87" i="1"/>
  <c r="J59" i="1"/>
  <c r="J63" i="1"/>
  <c r="J66" i="1"/>
  <c r="J68" i="1"/>
  <c r="J70" i="1"/>
  <c r="J72" i="1"/>
  <c r="J74" i="1"/>
  <c r="J76" i="1"/>
  <c r="J78" i="1"/>
  <c r="J80" i="1"/>
  <c r="J82" i="1"/>
  <c r="J84" i="1"/>
  <c r="J86" i="1"/>
  <c r="A26" i="1"/>
  <c r="G26" i="1"/>
  <c r="G28" i="1"/>
  <c r="G23" i="1"/>
  <c r="M23" i="15"/>
  <c r="M19" i="15" s="1"/>
  <c r="M15" i="15"/>
  <c r="M8" i="15" s="1"/>
  <c r="AF30" i="15"/>
  <c r="M12" i="14"/>
  <c r="M8" i="14" s="1"/>
  <c r="M20" i="13"/>
  <c r="M8" i="13"/>
  <c r="M52" i="13"/>
  <c r="G52" i="13"/>
  <c r="G20" i="13"/>
  <c r="M71" i="13"/>
  <c r="M937" i="12"/>
  <c r="M995" i="12"/>
  <c r="O870" i="12"/>
  <c r="AF1018" i="12"/>
  <c r="O778" i="12"/>
  <c r="G778" i="12"/>
  <c r="V734" i="12"/>
  <c r="I734" i="12"/>
  <c r="Q689" i="12"/>
  <c r="I689" i="12"/>
  <c r="Q613" i="12"/>
  <c r="I613" i="12"/>
  <c r="M445" i="12"/>
  <c r="M73" i="12"/>
  <c r="G995" i="12"/>
  <c r="Q870" i="12"/>
  <c r="I870" i="12"/>
  <c r="I811" i="12"/>
  <c r="M778" i="12"/>
  <c r="Q734" i="12"/>
  <c r="M735" i="12"/>
  <c r="M734" i="12" s="1"/>
  <c r="G734" i="12"/>
  <c r="G689" i="12"/>
  <c r="O613" i="12"/>
  <c r="G613" i="12"/>
  <c r="M413" i="12"/>
  <c r="M149" i="12"/>
  <c r="O494" i="12"/>
  <c r="M348" i="12"/>
  <c r="M8" i="12"/>
  <c r="M689" i="12"/>
  <c r="M613" i="12"/>
  <c r="O540" i="12"/>
  <c r="M871" i="12"/>
  <c r="M870" i="12" s="1"/>
  <c r="M861" i="12"/>
  <c r="O852" i="12"/>
  <c r="G852" i="12"/>
  <c r="M812" i="12"/>
  <c r="M811" i="12" s="1"/>
  <c r="K734" i="12"/>
  <c r="V540" i="12"/>
  <c r="K540" i="12"/>
  <c r="V494" i="12"/>
  <c r="K494" i="12"/>
  <c r="M230" i="12"/>
  <c r="M181" i="12"/>
  <c r="G348" i="12"/>
  <c r="G138" i="12"/>
  <c r="G125" i="12"/>
  <c r="G445" i="12"/>
  <c r="G413" i="12"/>
  <c r="G181" i="12"/>
  <c r="G73" i="12"/>
  <c r="G8" i="12"/>
  <c r="J88" i="1"/>
  <c r="I39" i="1"/>
  <c r="I46" i="1" s="1"/>
  <c r="I21" i="1"/>
  <c r="J28" i="1"/>
  <c r="J26" i="1"/>
  <c r="G38" i="1"/>
  <c r="F38" i="1"/>
  <c r="J23" i="1"/>
  <c r="J24" i="1"/>
  <c r="J25" i="1"/>
  <c r="J27" i="1"/>
  <c r="E24" i="1"/>
  <c r="E26" i="1"/>
  <c r="J91" i="1" l="1"/>
  <c r="A23" i="1"/>
  <c r="J45" i="1"/>
  <c r="J41" i="1"/>
  <c r="J39" i="1"/>
  <c r="J46" i="1" s="1"/>
  <c r="J44" i="1"/>
  <c r="J42" i="1"/>
  <c r="J4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<sst xmlns="http://schemas.openxmlformats.org/spreadsheetml/2006/main" count="4845" uniqueCount="1407">
  <si>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</si>
  <si>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</si>
  <si>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</si>
  <si>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</si>
  <si>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</si>
  <si>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</si>
  <si>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</si>
  <si>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</si>
  <si>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</si>
  <si>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</si>
  <si>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</si>
  <si>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</si>
  <si>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</si>
  <si>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</si>
  <si>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</si>
  <si>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</si>
  <si>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</si>
  <si>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</si>
  <si>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</si>
  <si>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</si>
  <si>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</si>
  <si>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</si>
  <si>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</si>
  <si>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</si>
  <si>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</si>
  <si>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</si>
  <si>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</si>
  <si>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</si>
  <si>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</si>
  <si>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</si>
  <si>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</si>
  <si>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</si>
  <si>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</si>
  <si>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</si>
  <si>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</si>
  <si>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</si>
  <si>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</si>
  <si>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</si>
  <si>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</si>
  <si>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</si>
  <si>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</si>
  <si>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</si>
  <si>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</si>
  <si>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Miroslav Korecký</t>
  </si>
  <si>
    <t>07-2023-3NP</t>
  </si>
  <si>
    <t>SOŠ,SOU Třešť - Rekonstrukce 3NP DM</t>
  </si>
  <si>
    <t>Kraj Vysočina</t>
  </si>
  <si>
    <t>Žižkova 1882/57</t>
  </si>
  <si>
    <t>Jihlava</t>
  </si>
  <si>
    <t>58733</t>
  </si>
  <si>
    <t>70890749</t>
  </si>
  <si>
    <t>CZ70890749</t>
  </si>
  <si>
    <t>Stavba</t>
  </si>
  <si>
    <t>Stavební objekt</t>
  </si>
  <si>
    <t>SO 01-3NP</t>
  </si>
  <si>
    <t>Domov mládeže - Rekonstrukce 3NP</t>
  </si>
  <si>
    <t>D.1.1-D.1.4.b</t>
  </si>
  <si>
    <t>Rekonstrukce 3.NP - stavebně architektonická část, ZTI, VZT</t>
  </si>
  <si>
    <t>D.1.4.c</t>
  </si>
  <si>
    <t>Silnoproudá elektrotechnika</t>
  </si>
  <si>
    <t>D.1.4.d</t>
  </si>
  <si>
    <t>Datové rozvody, WIFI AP, IP kamery</t>
  </si>
  <si>
    <t>OVN</t>
  </si>
  <si>
    <t>VN a ON</t>
  </si>
  <si>
    <t>Celkem za stavbu</t>
  </si>
  <si>
    <t>CZK</t>
  </si>
  <si>
    <t>#POPS</t>
  </si>
  <si>
    <t>Popis stavby: 07-2023-3NP - SOŠ,SOU Třešť - Rekonstrukce 3NP DM</t>
  </si>
  <si>
    <t>#POPO</t>
  </si>
  <si>
    <t>Popis objektu: SO 01-3NP - Domov mládeže - Rekonstrukce 3NP</t>
  </si>
  <si>
    <t>#POPR</t>
  </si>
  <si>
    <t>Popis rozpočtu: D.1.1-D.1.4.b - Rekonstrukce 3.NP - stavebně architektonická část, ZTI, VZT</t>
  </si>
  <si>
    <t>Popis rozpočtu: D.1.4.c - Silnoproudá elektrotechnika</t>
  </si>
  <si>
    <t>Popis rozpočtu: D.1.4.d - Datové rozvody, WIFI AP, IP kamery</t>
  </si>
  <si>
    <t>Popis rozpočtu: OVN - VN a ON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</si>
  <si>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</si>
  <si>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</si>
  <si>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</si>
  <si>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</si>
  <si>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</si>
  <si>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</si>
  <si>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</si>
  <si>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</si>
  <si>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</si>
  <si>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</si>
  <si>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</si>
  <si>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</si>
  <si>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</si>
  <si>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</si>
  <si>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</si>
  <si>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</si>
  <si>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HZS</t>
  </si>
  <si>
    <t>Práce mimo ceník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</si>
  <si>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</si>
  <si>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</si>
  <si>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</si>
  <si>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</si>
  <si>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</si>
  <si>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</si>
  <si>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</si>
  <si>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</si>
  <si>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</si>
  <si>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</si>
  <si>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</si>
  <si>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Vzduchotechnika</t>
  </si>
  <si>
    <t>734</t>
  </si>
  <si>
    <t>Armatury</t>
  </si>
  <si>
    <t>735</t>
  </si>
  <si>
    <t>Otopná tělesa</t>
  </si>
  <si>
    <t>741</t>
  </si>
  <si>
    <t>Elektroinstalace - silnoproud</t>
  </si>
  <si>
    <t>7631</t>
  </si>
  <si>
    <t>Konstrukce sádrokartonové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</si>
  <si>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</si>
  <si>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</si>
  <si>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</si>
  <si>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</si>
  <si>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</si>
  <si>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</si>
  <si>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</si>
  <si>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</si>
  <si>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</si>
  <si>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</si>
  <si>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</si>
  <si>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</si>
  <si>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</si>
  <si>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</si>
  <si>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</si>
  <si>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</si>
  <si>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799</t>
  </si>
  <si>
    <t>Ostatní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</si>
  <si>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</si>
  <si>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</si>
  <si>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</si>
  <si>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</si>
  <si>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</si>
  <si>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</si>
  <si>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</si>
  <si>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</si>
  <si>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</si>
  <si>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</si>
  <si>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</si>
  <si>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</si>
  <si>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</si>
  <si>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</si>
  <si>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</si>
  <si>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</si>
  <si>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</si>
  <si>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</si>
  <si>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</si>
  <si>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</si>
  <si>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</si>
  <si>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</si>
  <si>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</si>
  <si>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</si>
  <si>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</si>
  <si>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</si>
  <si>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</si>
  <si>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</si>
  <si>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</si>
  <si>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</si>
  <si>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</si>
  <si>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</si>
  <si>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</si>
  <si>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</si>
  <si>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</si>
  <si>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</si>
  <si>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</si>
  <si>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</si>
  <si>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342254711R00</t>
  </si>
  <si>
    <t>Příčky z cihel a tvárnic nepálených příčky z příčkovek pórobetonových tloušťky 125 mm</t>
  </si>
  <si>
    <t>m2</t>
  </si>
  <si>
    <t>801-1</t>
  </si>
  <si>
    <t>RTS 23/ I</t>
  </si>
  <si>
    <t>Práce</t>
  </si>
  <si>
    <t>Běžná</t>
  </si>
  <si>
    <t>POL1_</t>
  </si>
  <si>
    <t>včetně pomocného lešení</t>
  </si>
  <si>
    <t>SPI</t>
  </si>
  <si>
    <t>Začátek provozního součtu</t>
  </si>
  <si>
    <t>VV</t>
  </si>
  <si>
    <t xml:space="preserve">  instalační přizdívky : 1,13*1,23</t>
  </si>
  <si>
    <t xml:space="preserve">  odpočet montážního systému závěsného WC : -0,42*0,76</t>
  </si>
  <si>
    <t xml:space="preserve">  Mezisoučet</t>
  </si>
  <si>
    <t>Konec provozního součtu</t>
  </si>
  <si>
    <t>celkem (24 jednotek) : 24*1,0707</t>
  </si>
  <si>
    <t>342270040RAB</t>
  </si>
  <si>
    <t>Příčky z tvárnic nepálených porobetonových, tloušťky 50 mm</t>
  </si>
  <si>
    <t>AP-HSV</t>
  </si>
  <si>
    <t>Agregovaná položka</t>
  </si>
  <si>
    <t>POL2_</t>
  </si>
  <si>
    <t xml:space="preserve">  obestavba jádra : 0,83*2,63000</t>
  </si>
  <si>
    <t>celkem (24 jednotek) : 24*2,1829</t>
  </si>
  <si>
    <t>342270041RAA</t>
  </si>
  <si>
    <t>Příčky z tvárnic nepálených porobetonových, tloušťky 75 mm</t>
  </si>
  <si>
    <t xml:space="preserve">  příčka zázemí-pokoj : 3,46000*2,63000-0,90*2,02</t>
  </si>
  <si>
    <t xml:space="preserve">  příčka předsíň-koupelna : 1,66*2,63000-0,80*2,02</t>
  </si>
  <si>
    <t xml:space="preserve">  obestavba jádra : 0,45*2,63000</t>
  </si>
  <si>
    <t xml:space="preserve">  instalační předstěny v koupelně : 1,13*1,03</t>
  </si>
  <si>
    <t xml:space="preserve">  0,9*2,63000</t>
  </si>
  <si>
    <t xml:space="preserve">  1,26*2,63000</t>
  </si>
  <si>
    <t xml:space="preserve">  podezdívka čela sprchové vaničky : 1,04*0,125</t>
  </si>
  <si>
    <t>celkem (24 jednotek) : 24*18,1898</t>
  </si>
  <si>
    <t>342270042RA0</t>
  </si>
  <si>
    <t>Příčky z tvárnic nepálených porobetonových, tloušťky 100 mm</t>
  </si>
  <si>
    <t xml:space="preserve">  obestavba jádra : 0,90*2,63000</t>
  </si>
  <si>
    <t xml:space="preserve">  odpočet niky ve sprše : -0,60*0,40</t>
  </si>
  <si>
    <t>celkem (24 jednotek) : 24*2,127</t>
  </si>
  <si>
    <t>342941112R00</t>
  </si>
  <si>
    <t>Kotvení příček ke konstrukci přistřelenými kotvami</t>
  </si>
  <si>
    <t>m</t>
  </si>
  <si>
    <t>Včetně dodávky kotev a spojovacího materiálu.</t>
  </si>
  <si>
    <t>Včetně dodávky kotev i spojovacího materiálu.</t>
  </si>
  <si>
    <t>POP</t>
  </si>
  <si>
    <t>Kotvy z nerez oceli upevněné ke stávající betonové konstrukci nastřelenou kotvou (po 0,5 metru)</t>
  </si>
  <si>
    <t>příčka předsíň - pokoj jednotky : 2*2,61*24</t>
  </si>
  <si>
    <t>příčka předsíň - koupelna : 1*2,61*24</t>
  </si>
  <si>
    <t>342941122R00</t>
  </si>
  <si>
    <t>Kotvení příček ke konstrukci stropu nastřelenou kotvou</t>
  </si>
  <si>
    <t>Kotvy z nerez oceli upevněné ke stropu nastřelenou kotvou (po 1,2 m).</t>
  </si>
  <si>
    <t>příčka předsíň - pokoj jednotky : 3,46*24</t>
  </si>
  <si>
    <t>příčka předsíň - koupelna : 1,66*24</t>
  </si>
  <si>
    <t>5534765812RX</t>
  </si>
  <si>
    <t>Dvířka revizní do zdiva RFS 200x400x15 mm, EI20</t>
  </si>
  <si>
    <t>kus</t>
  </si>
  <si>
    <t>Vlastní</t>
  </si>
  <si>
    <t>Indiv</t>
  </si>
  <si>
    <t>Specifikace</t>
  </si>
  <si>
    <t>POL3_</t>
  </si>
  <si>
    <t>Revizní dvířka do ZDIVA protipožární RFS tl.15 mm GKF US EI20</t>
  </si>
  <si>
    <t>Kompletní sestava je spojena pomocí pevného pantu a umožňuje tak otevírání křídla dvířek v případě potřeby. Na venkovním rámu jsou navíc přivařené montážní úchyty.</t>
  </si>
  <si>
    <t/>
  </si>
  <si>
    <t>Výplň dvířek je tvořena červenou deskou, upevněnou pomocí samovrtných šroubů.</t>
  </si>
  <si>
    <t>Hlavní výhody modelu:</t>
  </si>
  <si>
    <t>• Svařované rámy</t>
  </si>
  <si>
    <t>• Lehce otevíratelný tlačný zámek</t>
  </si>
  <si>
    <t>• Venkovní rám přizpůsobený pro zděnou stěnu</t>
  </si>
  <si>
    <t>• Certifikát požární odolnosti do 20 minut</t>
  </si>
  <si>
    <t>Pohodlné otevírání a zavírání je zaručeno tlačnými US zámky, které jsou umístěné na venkovním rámu. Zatlačení na desku vnitřního rámu v místě zámku způsobí vycvaknutí či zacvaknutí západky.</t>
  </si>
  <si>
    <t>Tato dvířka mohou být použita i pro přilepení keramického obkladu, čímž je možné zakrýt hliníkový rám a vytvořit takzvaná neviditelná dvířka.</t>
  </si>
  <si>
    <t>D.1.1-10, pol.č. X2 : 1*24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</si>
  <si>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</si>
  <si>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</si>
  <si>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</si>
  <si>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okno pokoj : 2,14*1,60*24</t>
  </si>
  <si>
    <t>dveře z chodeb : 0,8*1,97*(24+4)</t>
  </si>
  <si>
    <t>vnitřní dveře jednotek : 0,7*1,97*24</t>
  </si>
  <si>
    <t>0,8*1,97*24</t>
  </si>
  <si>
    <t>611451231R00</t>
  </si>
  <si>
    <t>Oprava vnitřních cementových štukových omítek ocelí hlazených, stropů železobetonových rovných tvárnicových nebo kleneb v množství opravované plochy  v množství opravované plochy přes 5 do 10 %</t>
  </si>
  <si>
    <t>801-4</t>
  </si>
  <si>
    <t>Včetně pomocného pracovního lešení o výšce podlahy do 1900 mm a pro zatížení do 1,5 kPa.</t>
  </si>
  <si>
    <t xml:space="preserve">D.1.1-08, skladba C 1 : </t>
  </si>
  <si>
    <t>pokoj jednotky : 3,46000*4,17000*24</t>
  </si>
  <si>
    <t>612451331R00</t>
  </si>
  <si>
    <t>Oprava vnitřních cementových omítek stěn v množství opravované plochy přes 10 do 30 %, štukových plstí hlazených</t>
  </si>
  <si>
    <t xml:space="preserve">D.1.1-08, skladba ST 1.1, ST 3.1 : </t>
  </si>
  <si>
    <t>předsíň jednotky - stěna se vstupními dveřmi, stěna 6 : ((1,66+1,29)*2,55-0,90*2,02*2)*24</t>
  </si>
  <si>
    <t>pokoj jednotky : ((2*3,46000+2*4,17000)*2,63000-0,90*2,02-2,14*1,60)*24</t>
  </si>
  <si>
    <t>centrální chodba : (2*39,46+2*2,26)*2,50-0,90*2,02*22-1,34*2,05*2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</si>
  <si>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</si>
  <si>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</si>
  <si>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</si>
  <si>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 xml:space="preserve">D.1.1-08, skladba ST 1.1 - opravy a nové povrchy : </t>
  </si>
  <si>
    <t>předsíň jednotky - 100% plochy : ((2*1,66+2*1,29)*2,55-(2*0,90+0,80)*2,02)*24</t>
  </si>
  <si>
    <t>pokoj jednotky - 10% plochy : ((2*3,46000+2*4,17000)*2,63000-0,90*2,02-2,14*1,60)*24*0,10</t>
  </si>
  <si>
    <t>Mezisoučet</t>
  </si>
  <si>
    <t xml:space="preserve">D.1.1-08, skladba ST 1.2 - nové povrchy : </t>
  </si>
  <si>
    <t>stěna pokoj 3 : (3,46000*2,63000-0,90*2,02)*24</t>
  </si>
  <si>
    <t xml:space="preserve">D.1.1-08, skladba ST 1.1 - opravy 100% plochy : </t>
  </si>
  <si>
    <t>centrální chodba : ((2*39,46+2*2,26)*2,50-0,90*2,02*22-1,34*2,05*2)*1,00</t>
  </si>
  <si>
    <t>centrální chodba - odpočet plochy u R-NN a R-DATA : -1,20*2,50</t>
  </si>
  <si>
    <t>612471473R00</t>
  </si>
  <si>
    <t>Maltovinová plastická úprava povrchu stěn jednovrstvá, stěrkováním s vyhlazením</t>
  </si>
  <si>
    <t>pilířů, svislých panelových konstrukcí, s oprášením podkladu, bez zakrývání při stříkání (viz 610 99)</t>
  </si>
  <si>
    <t xml:space="preserve">D.1.1-08, skladba ST 2.2 : </t>
  </si>
  <si>
    <t xml:space="preserve">  koupelny - nové stěny z porobetonu pod hydroizolační stěrku : 1,13*1,0+(0,08+0,90+1,02+0,90+0,55+1,13+1,66)*2,55-0,80*2,02</t>
  </si>
  <si>
    <t xml:space="preserve">  vrchní plocha přizdívek : (0,08+0,13)*1,13</t>
  </si>
  <si>
    <t xml:space="preserve">  plocha niky ve sprchovém koutu : (0,62+0,42)*2*0,10</t>
  </si>
  <si>
    <t>24 ubytovacích jednotek : 15,8713*24</t>
  </si>
  <si>
    <t>612481211RT2</t>
  </si>
  <si>
    <t>Vyztužení povrchu vnitřních stěn sklotextilní síťovinou s dodávkou síťoviny a stěrkového tmelu</t>
  </si>
  <si>
    <t xml:space="preserve">D.1.1-08, skladba ST 1.2 : </t>
  </si>
  <si>
    <t xml:space="preserve">  předsíň - nové stěny : (1,66+1,29)*2,6-(0,8*2,02+0,9*2,02)</t>
  </si>
  <si>
    <t xml:space="preserve">  pokoj - nová stěna 3 : 3,46*2,60-0,9*2,02</t>
  </si>
  <si>
    <t>celkem 24 ubytovacích jednotek : 11,414*24</t>
  </si>
  <si>
    <t xml:space="preserve">skladba ST 2.2 : </t>
  </si>
  <si>
    <t xml:space="preserve">  koupelny - nové stěny z porobetonu pod hydroizolační stěrku : </t>
  </si>
  <si>
    <t>632411110R00</t>
  </si>
  <si>
    <t>Potěr ze suchých směsí samonivelační polymercementová stěrka, pevnost v tlaku 20 MPa, tloušťky 10 mm, bez penetrace</t>
  </si>
  <si>
    <t>s rozprostřením a uhlazením</t>
  </si>
  <si>
    <t xml:space="preserve">D.1.1-08, skladba P 1 : </t>
  </si>
  <si>
    <t>koupelny : 2,57*24</t>
  </si>
  <si>
    <t>632411115R0X</t>
  </si>
  <si>
    <t>Potěr ze SMS, cementový, ruční zpracování, tl. 15 mm</t>
  </si>
  <si>
    <t xml:space="preserve">D.1.1-08, skladba P 3 : </t>
  </si>
  <si>
    <t>podlaha chodby - schodiště 300.1 : 22,54</t>
  </si>
  <si>
    <t>podlaha chodby - schodiště 300.3 : 17,23</t>
  </si>
  <si>
    <t>podlaha úklidová místnost 3.02 : 1,51</t>
  </si>
  <si>
    <t>632411125R0X</t>
  </si>
  <si>
    <t>Potěr ze SMS, cementový, ruční zpracování, tl. 25 mm</t>
  </si>
  <si>
    <t>podlaha centrální chodby 300.2 : 88,58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</si>
  <si>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</si>
  <si>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</si>
  <si>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>zárubeň pro porobetonové zdivo š. 75 mm - typ YH 75, bez těsnění</t>
  </si>
  <si>
    <t xml:space="preserve">dle D.1.1-08 : </t>
  </si>
  <si>
    <t>dveře D1 - levé : 13</t>
  </si>
  <si>
    <t>dveře D1 - pravé : 11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</si>
  <si>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</si>
  <si>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100 mm</t>
  </si>
  <si>
    <t>zárubeň pro porobetonové zdivo š. 75 mm - typ YHt 75, s těsněním</t>
  </si>
  <si>
    <t>dveře D2 - levé : 13</t>
  </si>
  <si>
    <t>dveře D2 - pravé : 11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</si>
  <si>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</si>
  <si>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</si>
  <si>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</si>
  <si>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-Nanesení hydroizolační stěrky ve dvou vrstvách. Vlepení těsnicí pásky do spoje podlaha-stěna, přitlačení a uhlazení, přetažení pásky další vrstvou izolační stěrky.</t>
  </si>
  <si>
    <t>-plochy pod sprchovým koutem a plochy podlahy koupelen</t>
  </si>
  <si>
    <t xml:space="preserve">D.1.1-08, skladba P 1, P 4 : </t>
  </si>
  <si>
    <t>plochy pod sprchovým koutem : 0,91*1,01*24</t>
  </si>
  <si>
    <t>plochy podlahy koupelen : 2,57*24</t>
  </si>
  <si>
    <t>plocha podlahy úklidové místnosti : 1,51</t>
  </si>
  <si>
    <t>711212002RT3</t>
  </si>
  <si>
    <t>Izolace proti vodě stěrka hydroizolační  proti zemní vlhkosti</t>
  </si>
  <si>
    <t>800-711</t>
  </si>
  <si>
    <t>jednovrstvá, dvousložková</t>
  </si>
  <si>
    <t xml:space="preserve">D.1.1-08, skladba ST 2.1, ST 2.2 : </t>
  </si>
  <si>
    <t xml:space="preserve">  pod obklad s hydroizol. stěrkou - sprcha : (0,9+1,03+0,9)*2,5</t>
  </si>
  <si>
    <t xml:space="preserve">  pod obklad - nika : (0,6+0,4)*2*0,10</t>
  </si>
  <si>
    <t xml:space="preserve">  pod obklad - umyvadlo : 1,13*0,6</t>
  </si>
  <si>
    <t>7,953*24</t>
  </si>
  <si>
    <t>úklidová místnost - čelní stěna : 0,84*1,50</t>
  </si>
  <si>
    <t>711212601R00</t>
  </si>
  <si>
    <t>Izolace proti vodě doplňky  těsnicí pás š.120 mm do spoje podlaha-stěna</t>
  </si>
  <si>
    <t xml:space="preserve">  koupelna - obvod podlahy : 6,97</t>
  </si>
  <si>
    <t xml:space="preserve">  odpočet dveří : -0,80</t>
  </si>
  <si>
    <t>24 jednotek : 6,17*24</t>
  </si>
  <si>
    <t>711212611R00</t>
  </si>
  <si>
    <t>Izolace proti vodě doplňky  těsnicí pás šířky 120 mm do svislých koutů</t>
  </si>
  <si>
    <t>koupelna - sprcha, 24 jednotek : 2*2,25*24</t>
  </si>
  <si>
    <t>711212621R00</t>
  </si>
  <si>
    <t>Izolace proti vodě doplňky  těsnění prostupů těsnicí manžetou</t>
  </si>
  <si>
    <t>Cena obsahuje nanesení hydroizolační stěrky, dodávku a vložení manžety.</t>
  </si>
  <si>
    <t>sprchová armatura : 1*24</t>
  </si>
  <si>
    <t>28615282.AR</t>
  </si>
  <si>
    <t>Koleno plastové pro vnitřní kanalizaci typ: jednoznačné; spoj: hrdlový; potrubí: jednovrstvé; materiál: PP; povrch: hladký; jmenovitý úhel = 45,0 °; DN/OD = 40; Dmax = 54,2 mm</t>
  </si>
  <si>
    <t>SPCM</t>
  </si>
  <si>
    <t>dle výkazu tvarovky kanalizace - D.1.4.a-01 : 1*24</t>
  </si>
  <si>
    <t>28615284.AR</t>
  </si>
  <si>
    <t>Koleno plastové pro vnitřní kanalizaci typ: jednoznačné; spoj: hrdlový; potrubí: jednovrstvé; materiál: PP; povrch: hladký; jmenovitý úhel = 87,0 °; DN/OD = 40; Dmax = 54,2 mm</t>
  </si>
  <si>
    <t>dle výkazu tvarovky kanalizace - D.1.4.a-01 : 5*24</t>
  </si>
  <si>
    <t>28615286.AR</t>
  </si>
  <si>
    <t>Koleno plastové pro vnitřní kanalizaci typ: jednoznačné; spoj: hrdlový; potrubí: jednovrstvé; materiál: PP; povrch: hladký; jmenovitý úhel = 30,0 °; DN/OD = 50; Dmax = 64,2 mm</t>
  </si>
  <si>
    <t>28615287.AR</t>
  </si>
  <si>
    <t>Koleno plastové pro vnitřní kanalizaci typ: jednoznačné; spoj: hrdlový; potrubí: jednovrstvé; materiál: PP; povrch: hladký; jmenovitý úhel = 45,0 °; DN/OD = 50; Dmax = 64,2 mm</t>
  </si>
  <si>
    <t>28615297.AR</t>
  </si>
  <si>
    <t>Koleno plastové pro vnitřní kanalizaci typ: jednoznačné; spoj: hrdlový; potrubí: jednovrstvé; materiál: PP; povrch: hladký; jmenovitý úhel = 45,0 °; DN/OD = 110; Dmax = 127,8 mm</t>
  </si>
  <si>
    <t>dle výkazu tvarovky kanalizace - D.1.4.a-01 : 3*24</t>
  </si>
  <si>
    <t>28615335.AR</t>
  </si>
  <si>
    <t>Odbočka plastová pro vnitřní kanalizaci typ: jednoduchá, redukovaná; spoj: hrdlový; potrubí: jednovrstvé; materiál: PP; povrch: hladký; jmenovitý úhel = 45,0 °; DN/OD = 50; DN/OD3 = 40</t>
  </si>
  <si>
    <t>28615360.AR</t>
  </si>
  <si>
    <t>Odbočka plastová pro vnitřní kanalizaci typ: jednoduchá, redukovaná; spoj: hrdlový; potrubí: jednovrstvé; materiál: PP; povrch: hladký; jmenovitý úhel = 45,0 °; DN/OD = 110; DN/OD3 = 50</t>
  </si>
  <si>
    <t>28615370.AR</t>
  </si>
  <si>
    <t>Odbočka plastová pro vnitřní kanalizaci typ: jednoduchá, jednoznačná; spoj: hrdlový; potrubí: jednovrstvé; materiál: PP; povrch: hladký; jmenovitý úhel = 45,0 °; DN/OD = 110</t>
  </si>
  <si>
    <t>28654093.AR</t>
  </si>
  <si>
    <t>Spojka plastová pro vnitřní kanalizaci typ: redukovaná excentrická; spoj: svařovaný na tupo, elektrosvařovaný; potrubí: jednovrstvé; materiál: PE-HD; povrch: hladký; DN = 50; DN2 = 40</t>
  </si>
  <si>
    <t>721-01R</t>
  </si>
  <si>
    <t>Příplatek za montáž tvarovek do stávajícího svislého potrubí vnitřní kanalizace, D+M, kompletní provedení</t>
  </si>
  <si>
    <t>ks</t>
  </si>
  <si>
    <t>-položka bude užita v případě nemožnosti otočení stávajících odbočných tvarovek</t>
  </si>
  <si>
    <t>-položka obsahuje všechen materiál potřebný pro dodatečné vysazení odbočky (přesuvky apod.)</t>
  </si>
  <si>
    <t>-obsahuje dodávku panelákové rohové dvojodbočky krátké levé/pravé - typ HTPEK 110/110/50-67° (variantně 87°)</t>
  </si>
  <si>
    <t>2 ks/koupelna : 2*24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</si>
  <si>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</si>
  <si>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</si>
  <si>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</si>
  <si>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</si>
  <si>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Potrubí včetně tvarovek. Bez zednických výpomocí.</t>
  </si>
  <si>
    <t xml:space="preserve">dle výkazu potrubí kanalizace - D.1.4.a-01 : </t>
  </si>
  <si>
    <t>PP-HT d40 : 2,8*24</t>
  </si>
  <si>
    <t>721176103R00</t>
  </si>
  <si>
    <t>Potrubí HT připojovací vnější průměr D 50 mm, tloušťka stěny 1,8 mm, DN 50</t>
  </si>
  <si>
    <t>PP-HT d50 : 0,6*24</t>
  </si>
  <si>
    <t>721176105R00</t>
  </si>
  <si>
    <t>Potrubí HT připojovací vnější průměr D 110 mm, tloušťka stěny 2,7 mm, DN 100</t>
  </si>
  <si>
    <t>PP-HT d110 : 0,7*24</t>
  </si>
  <si>
    <t>721194104R00</t>
  </si>
  <si>
    <t>Zřízení přípojek na potrubí D 40 mm, materiál ve specifikaci</t>
  </si>
  <si>
    <t>vyvedení a upevnění odpadních výpustek,</t>
  </si>
  <si>
    <t xml:space="preserve">dle výkazu potrubí vodovodu - D.1.4.a-01 : </t>
  </si>
  <si>
    <t>pro umyvadlo : 1*24</t>
  </si>
  <si>
    <t>721290111R00</t>
  </si>
  <si>
    <t>Zkouška těsnosti kanalizace v objektech vodou, DN 125</t>
  </si>
  <si>
    <t>Odkaz na mn. položky pořadí 34 : 67,20000</t>
  </si>
  <si>
    <t>Odkaz na mn. položky pořadí 35 : 14,40000</t>
  </si>
  <si>
    <t>Odkaz na mn. položky pořadí 36 : 16,80000</t>
  </si>
  <si>
    <t>998721101R00</t>
  </si>
  <si>
    <t>Přesun hmot pro vnitřní kanalizaci v objektech výšky do 6 m</t>
  </si>
  <si>
    <t>t</t>
  </si>
  <si>
    <t>Přesun hmot</t>
  </si>
  <si>
    <t>POL7_</t>
  </si>
  <si>
    <t>50 m vodorovně, měřeno od těžiště půdorysné plochy skládky do těžiště půdorysné plochy objektu</t>
  </si>
  <si>
    <t>28654000R</t>
  </si>
  <si>
    <t>koleno PPR; 90,0 °; PN 20; di = 16,0 mm; hladké; spoj svařovaný</t>
  </si>
  <si>
    <t xml:space="preserve">dle výkazu tvarovky vodovodu - D.1.4.a-01 : </t>
  </si>
  <si>
    <t>koleno d16 : 10*24</t>
  </si>
  <si>
    <t>28654002R</t>
  </si>
  <si>
    <t>koleno PPR; 90,0 °; PN 20; di = 20,0 mm; hladké; spoj svařovaný</t>
  </si>
  <si>
    <t>koleno d20 : 5*24</t>
  </si>
  <si>
    <t>28654072R</t>
  </si>
  <si>
    <t>T-kus 90,0 °; PPR; jednoznačný; PN 20; di = 20,0 mm; di2= 20,0 mm; di3= 20,0 mm; spoj svařovaný</t>
  </si>
  <si>
    <t>Tkus d20 : 1*24</t>
  </si>
  <si>
    <t>28654100R</t>
  </si>
  <si>
    <t>T-kus 90,0 °; PPR; redukovaný; PN 20; di = 20,0 mm; di2= 16,0 mm; di3= 20,0 mm; spoj svařovaný</t>
  </si>
  <si>
    <t>Tkus redukovaný d20x16x20 : 2*24</t>
  </si>
  <si>
    <t>28654142R</t>
  </si>
  <si>
    <t>spojka/nátrubek PPR; PN 20; di = 20,0 mm; spoj svařovaný</t>
  </si>
  <si>
    <t>nátrubek d20 : 5*24</t>
  </si>
  <si>
    <t>28654195R</t>
  </si>
  <si>
    <t>redukce vnitřní/vnější; PPR; PN 20; D = 20,0 mm; D2 = 16,0 mm; l = 32 mm; hladká; spoj svařovaný</t>
  </si>
  <si>
    <t>redukce d20x16 : 3*24</t>
  </si>
  <si>
    <t>28654320R</t>
  </si>
  <si>
    <t>koleno nástěnné; PPR; 90,0 °; PN 20; di = 16,0 mm; hladké; spoj svařovaný; se závitem vnitřním; mosaz G 1/2"</t>
  </si>
  <si>
    <t xml:space="preserve">dle výkazu tvarovky vodovod - D.1.4.a-01 : </t>
  </si>
  <si>
    <t>nástěnné koleno d16x1/2" : 4*24</t>
  </si>
  <si>
    <t>722172741R00</t>
  </si>
  <si>
    <t>Potrubí z plastických hmot z trub PP-RCT, D 16 mm, s 2,2 mm, S 3,2, polyfúzně svařované, bez zednických výpomocí</t>
  </si>
  <si>
    <t>včetně tvarovek, bez zednických výpomocí</t>
  </si>
  <si>
    <t>Potrubí včetně tvarovek bez zednických výpomocí.</t>
  </si>
  <si>
    <t>Včetně pomocného lešení o výšce podlahy do 1900 mm a pro zatížení do 1,5 kPa.</t>
  </si>
  <si>
    <t>studená voda d16 mm : 4,2*24</t>
  </si>
  <si>
    <t>teplá voda d16 mm : 3,4*24</t>
  </si>
  <si>
    <t>722172742R00</t>
  </si>
  <si>
    <t>Potrubí z plastických hmot z trub PP-RCT, D 20 mm, s 2,3 mm, S 3,2, polyfúzně svařované, bez zednických výpomocí</t>
  </si>
  <si>
    <t>studená voda d20 mm : 1,4*24</t>
  </si>
  <si>
    <t>teplá voda d20 mm : 1,3*24</t>
  </si>
  <si>
    <t>722175121R00</t>
  </si>
  <si>
    <t>Montáž tvarovek - bez dodávky materiálu svařovaných polyfuzně, D do 16 mm, dva spoje</t>
  </si>
  <si>
    <t>722175122R00</t>
  </si>
  <si>
    <t>Montáž tvarovek - bez dodávky materiálu svařovaných polyfuzně, D přes 16 do 20 mm, dva spoje</t>
  </si>
  <si>
    <t>722175132R00</t>
  </si>
  <si>
    <t>Montáž tvarovek - bez dodávky materiálu svařovaných polyfuzně, D přes 16 do 20 mm, tři spoje</t>
  </si>
  <si>
    <t>722181211RT6</t>
  </si>
  <si>
    <t>Izolace vodovodního potrubí návleková z trubic z pěnového polyetylenu, tloušťka stěny 6 mm, d 18 mm</t>
  </si>
  <si>
    <t>V položce je kalkulována dodávka izolační trubice, spon a lepicí pásky.</t>
  </si>
  <si>
    <t>722181211RZ6</t>
  </si>
  <si>
    <t>Izolace vodovodního potrubí návleková z trubic z pěnového polyetylenu, tloušťka stěny 6 mm, d 20 mm</t>
  </si>
  <si>
    <t>722181213RT6</t>
  </si>
  <si>
    <t>Izolace vodovodního potrubí návleková z trubic z pěnového polyetylenu, tloušťka stěny 13 mm, d 18 mm</t>
  </si>
  <si>
    <t>722181213RZ6</t>
  </si>
  <si>
    <t>Izolace vodovodního potrubí návleková z trubic z pěnového polyetylenu, tloušťka stěny 13 mm, d 20 mm</t>
  </si>
  <si>
    <t>722190401R00</t>
  </si>
  <si>
    <t>Vyvedení a upevnění výpustek DN 15</t>
  </si>
  <si>
    <t>7222-01R</t>
  </si>
  <si>
    <t>Uzavření požaárního vodovodu a jeho odvodnění, zpětné zprovoznění požárního vodovodu</t>
  </si>
  <si>
    <t>soubor</t>
  </si>
  <si>
    <t>722220864R00</t>
  </si>
  <si>
    <t>Demontáž armatur závitových se dvěma závity, G 2"</t>
  </si>
  <si>
    <t>chodba u schodiště 300.1, 300.3 : 1+1</t>
  </si>
  <si>
    <t>chodba u schodiště ve 2NP : 1+1</t>
  </si>
  <si>
    <t>722249105R00</t>
  </si>
  <si>
    <t>Montáž armatur požárních hydrant, G 2"</t>
  </si>
  <si>
    <t>722254110R00</t>
  </si>
  <si>
    <t>Demontáž požárního příslušenství hydrantových skříní</t>
  </si>
  <si>
    <t>722254111R00</t>
  </si>
  <si>
    <t>Montáž hydrantové skříně s výzbrojí</t>
  </si>
  <si>
    <t>722254116RT1</t>
  </si>
  <si>
    <t>Požární příslušenství skříň hydrantová ocelová s nátěrem s výzbrojí , C 52</t>
  </si>
  <si>
    <t>- viz výkres D.1.1-02 - poznámka č.1</t>
  </si>
  <si>
    <t>- plná dvířka skříně</t>
  </si>
  <si>
    <t>- barva červená RAL3000</t>
  </si>
  <si>
    <t>- skříň bude na těsno doléhat k novému SDK zákrytu požárního vodovodu</t>
  </si>
  <si>
    <t>- rozměr 570x500x210mm</t>
  </si>
  <si>
    <t>- skříň bude nově bvybavena zploštilou hadicí C52 délky 20 metrů a požární proudnicí</t>
  </si>
  <si>
    <t>722254127R01</t>
  </si>
  <si>
    <t>Skříň hydrantová bez výzbroje - suché hydranty, skříň pro 2x PHP do 6kg, kovová, lakovaná</t>
  </si>
  <si>
    <t>- plná dvířka skříně s rozbitným sklem, skříň zamykatelná s klíčem uvnitř skříně</t>
  </si>
  <si>
    <t>- skříň pro 2x PHP bude osazena pod hydrantovou skříní</t>
  </si>
  <si>
    <t>- rozměr 660x520x210mm nebo 700x500x220mm</t>
  </si>
  <si>
    <t>722259991R00</t>
  </si>
  <si>
    <t xml:space="preserve">Zkoušky a revize tlaková zkouška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</si>
  <si>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</si>
  <si>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</si>
  <si>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</si>
  <si>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</si>
  <si>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Včetně dodávky vody, uzavření a zabezpečení konců potrubí.</t>
  </si>
  <si>
    <t>Odkaz na mn. položky pořadí 47 : 182,40000</t>
  </si>
  <si>
    <t>Odkaz na mn. položky pořadí 48 : 64,80000</t>
  </si>
  <si>
    <t>722290234R00</t>
  </si>
  <si>
    <t>Proplach a dezinfekce vodovodního potrubí do DN 80</t>
  </si>
  <si>
    <t>Včetně dodání desinfekčního prostředku.</t>
  </si>
  <si>
    <t>998722101R00</t>
  </si>
  <si>
    <t>Přesun hmot pro vnitřní vodovod v objektech výšky do 6 m</t>
  </si>
  <si>
    <t>vodorovně do 50 m</t>
  </si>
  <si>
    <t>551674502R</t>
  </si>
  <si>
    <t>Sedátko záchodové s poklopem; materiál: plast; tvar: oválný; barva: bílá</t>
  </si>
  <si>
    <t>dle D.1.1.A-05, pol. č. 10 : 1*24</t>
  </si>
  <si>
    <t>615290743R</t>
  </si>
  <si>
    <t>zrcadlo provedení bílé; s osvětlením; s poličkou; š = 383 mm; h = 605,0 mm; tl = 125 mm</t>
  </si>
  <si>
    <t>- kompletní D+M včetně napojení</t>
  </si>
  <si>
    <t>-dle specifikace</t>
  </si>
  <si>
    <t>D.1.1.A-05, pol.č. 12 : 1*24</t>
  </si>
  <si>
    <t>64240062R</t>
  </si>
  <si>
    <t>Mísa záchodová se samostatným přívodem vody; materiál: keramika; zabudování: nástěnné; tvar: oválný; splachování: hluboké; odpad: vodorovný; barva: bílá</t>
  </si>
  <si>
    <t>D.1.1.A-05, pol.č. 10 : 1*24</t>
  </si>
  <si>
    <t>725-01</t>
  </si>
  <si>
    <t>Skleněná polička s hrazdou, 300x125 mm, tl. skla 8 mm, D+M</t>
  </si>
  <si>
    <t>D.1.1.A-05, pol.č. 13 : 2*24</t>
  </si>
  <si>
    <t>725019101R00</t>
  </si>
  <si>
    <t>Výlevka diturvitová s plastovou mřížkou, stojící</t>
  </si>
  <si>
    <t>-plastová mřížka je součístí dodávky výlevky.</t>
  </si>
  <si>
    <t>D.1.1-07, pro m.č. 202 - položka č. 01 : 1</t>
  </si>
  <si>
    <t>725-02</t>
  </si>
  <si>
    <t>Dvojitý držák na ručníky, mosaz, chrom, šířka 500 mm, D+M</t>
  </si>
  <si>
    <t>D.1.1.A-05, pol.č. 15 : 1*24</t>
  </si>
  <si>
    <t>725-03</t>
  </si>
  <si>
    <t>Háček na ručník, leštěná nerez, 56x53x56 mm, D+M</t>
  </si>
  <si>
    <t>D.1.1.A-05, pol.č. 14 : 2*24</t>
  </si>
  <si>
    <t>725-04</t>
  </si>
  <si>
    <t>Nástěnná WC štětka, chrom, matný plast, D+M</t>
  </si>
  <si>
    <t>D.1.1.A-05, pol.č. 17 : 1*24</t>
  </si>
  <si>
    <t>725-05</t>
  </si>
  <si>
    <t>Dvojitě zalomený háček na dveře, lakovaný kov, bílý, D+M</t>
  </si>
  <si>
    <t>D.1.1.A-05, pol.č. 18 : 2*24</t>
  </si>
  <si>
    <t>725100001RA0</t>
  </si>
  <si>
    <t xml:space="preserve">Zařizovací předměty - dodávka a montáž umyvadla, baterie, zápachové uzávěrky,  </t>
  </si>
  <si>
    <t>Osazení umyvadla, sifonu a vodovodní baterie, rohových ventilů vodovodu. S dodávkou materiálu dle specifikace. Včetně pomocného montážního materiálu. Včetně napojení na kanalizaci a vodovod.</t>
  </si>
  <si>
    <t>D.1.1.A-05, pol.č. 01, 02, 03, 04 : 1*24</t>
  </si>
  <si>
    <t>725100005RA0</t>
  </si>
  <si>
    <t xml:space="preserve">Zařizovací předměty - dodávka a montáž sprchové kabiny, baterie, zápachové uzávěrky,  </t>
  </si>
  <si>
    <t>Osazení sprchového boxu - sprchové vanička z litého mramoru 90x100 cm výšky 3-3,5 cm včetně podezdění nebo rektifikovatelných nožiček + zástěna s posuvnými dveřmi s celk. šířkou 100 cm, osazení nízkého sprchového sifonu, vyvedení a upevnění vodovodní a kanalizační výpustky, osazení sprchové baterie - podomítkové provedení včetně  stěnového vývodu, hadice a rozety pro ruční sprchu, včetně vývodu pro pevnou hlavovou sprchu, včetně kompletace všech prvků. Včetně silikonové spáry vanička-stěna z barevného silikonového zmelu.</t>
  </si>
  <si>
    <t>S dodávkou materiálu dle specifikace - viz D.1.1.A-06.</t>
  </si>
  <si>
    <t>D.1.1.A-05, pol.č. 05, 06, 07, 08, 09 : 1*24</t>
  </si>
  <si>
    <t>725119306R00</t>
  </si>
  <si>
    <t>Klozetové mísy montáž  závěsné</t>
  </si>
  <si>
    <t>1*24</t>
  </si>
  <si>
    <t>725290010RA0</t>
  </si>
  <si>
    <t>Demontáž zařizovacích předmětů klozetu včetně splachovací nádrže</t>
  </si>
  <si>
    <t>Svislé přemístění ze 3. NP, nebo 1. PP, vodorovné vnitrostaveništní přemístění do 30 m, odvoz na skládku do 10 km. Včetně poplatku za skládku.</t>
  </si>
  <si>
    <t>D.1.1-01 : 1*24</t>
  </si>
  <si>
    <t>725290020RA0</t>
  </si>
  <si>
    <t>Demontáž zařizovacích předmětů umyvadla včetně baterie a konzol</t>
  </si>
  <si>
    <t>725290030RA0</t>
  </si>
  <si>
    <t>Demontáž zařizovacích předmětů vany včetně baterie a obezdění</t>
  </si>
  <si>
    <t>725292035R00</t>
  </si>
  <si>
    <t>Koupelnové doplňky držák na toaletní papír , nerezový</t>
  </si>
  <si>
    <t>D.1.1.A-05, pol.č. 16 : 1*24</t>
  </si>
  <si>
    <t>725330820R00</t>
  </si>
  <si>
    <t>Demontáž výlevek diturvitových</t>
  </si>
  <si>
    <t>bez výtokových armatur a bez nádrže a splachovacího potrubí,</t>
  </si>
  <si>
    <t>D.1.1-01, m.č. 202 : 1</t>
  </si>
  <si>
    <t>725800924R00</t>
  </si>
  <si>
    <t>Opravy zařizovacích armatur zpětná montáž baterie nástěnné</t>
  </si>
  <si>
    <t>D.1.1-01, baterie úklidová místnost 202 : 1</t>
  </si>
  <si>
    <t>725820801R00</t>
  </si>
  <si>
    <t>Demontáž baterií nástěnných do G 3/4"</t>
  </si>
  <si>
    <t>998725101R00</t>
  </si>
  <si>
    <t>Přesun hmot pro zařizovací předměty v objektech výšky do 6 m</t>
  </si>
  <si>
    <t>28696752R</t>
  </si>
  <si>
    <t>tlačítko ovládací plastové; pro ovládání zepředu; ovládací síla do 20,0 N; množství splachování 2; barva Bílá / pochromovaná lesklá / bílá</t>
  </si>
  <si>
    <t>D.1.1.A-05, pol.č. 11 : 1*24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</si>
  <si>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</si>
  <si>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</si>
  <si>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Včetně dodávky a připevnění montážního prvku vč. napojení na kanalizační a vodovodní potrubí.</t>
  </si>
  <si>
    <t>D.1.1-09 - pol. X3 : 1*24</t>
  </si>
  <si>
    <t>998726121R00</t>
  </si>
  <si>
    <t>Přesun hmot pro předstěnové systémy v objektech výšky do 6 m</t>
  </si>
  <si>
    <t>429148016R</t>
  </si>
  <si>
    <t>ventilátor do koupelny připojení k potrubí pr. 100 mm; s kuličk.ložisky,časovým spínačem 2-30 min. a čidlem vlhkosti; výkon 14 W; materiál ABS plast; napájecí napětí 230 V; 50 Hz; průtok vzduchu 95 m3/h; teplota do 40 °C; otáčky 2 300,0 ot/min; akustický tlak 34 dB (A); IP 34</t>
  </si>
  <si>
    <t>RTS 22/ I</t>
  </si>
  <si>
    <t>- ventilátor se spínáním ovládacím tlačítkem</t>
  </si>
  <si>
    <t>- s automatickým programovatelným doběhem</t>
  </si>
  <si>
    <t>- s vestavěným hygrostatem</t>
  </si>
  <si>
    <t>koupelna jednotky : 1*24</t>
  </si>
  <si>
    <t>429822002R</t>
  </si>
  <si>
    <t>tvarovka do potrubí kruhová; oblouk segmentový 90°; d = 100 mm; materiál ocel; povrch pozink; se 3-mi segmenty</t>
  </si>
  <si>
    <t>Odkaz na mn. položky pořadí 99 : 48,00000</t>
  </si>
  <si>
    <t>429825021R</t>
  </si>
  <si>
    <t>tvarovka do potrubí čtyřhranná; přechod osový na kruhové potrubí; 100 x 300 mm. délka 500 mm, průměr potrubí 100 mm, s přírubovou lištou; materiál ocel; povrch pozink</t>
  </si>
  <si>
    <t>Odkaz na mn. položky pořadí 98 : 24,00000</t>
  </si>
  <si>
    <t>713300851R00</t>
  </si>
  <si>
    <t>Odstranění tepelné izolace těles z desek z lehčených hmot  s konstrukcí bez povrchové úpravy</t>
  </si>
  <si>
    <t>800-713</t>
  </si>
  <si>
    <t>koupelna jednotky - zkrácení potrubí : (0,1+0,3)*2*0,5*24</t>
  </si>
  <si>
    <t>728111812R00</t>
  </si>
  <si>
    <t>Demontáž potrubí plechového čtyřhranného do průřezu 0,03 m2</t>
  </si>
  <si>
    <t>800-728</t>
  </si>
  <si>
    <t>koupelna jednotky, v rámci vybourání umakartového jádra : 0,35*24</t>
  </si>
  <si>
    <t>728112111R00</t>
  </si>
  <si>
    <t>Montáž kruhového plechového potrubí do průměru d 100 mm</t>
  </si>
  <si>
    <t>D.1.4.b-01, výkaz VZT kulatého potrubí : 0,20*24</t>
  </si>
  <si>
    <t>728211212R00</t>
  </si>
  <si>
    <t>Montáž tvarovky pro čtyřhranné plechové potrubí do průřezu 0,03 m2, - osového nebo pravoúhlého přechodu</t>
  </si>
  <si>
    <t>D.1.4.b-01, výkaz tvarovek VZT potrubí : 1*24</t>
  </si>
  <si>
    <t>728212111R00</t>
  </si>
  <si>
    <t>Montáž tvarovky pro kruhové plechové potrubí do průměru d 100 mm, - oblouku</t>
  </si>
  <si>
    <t>D.1.4.b-01, výkaz tvarovek VZT potrubí : 2*24</t>
  </si>
  <si>
    <t>728415811R00</t>
  </si>
  <si>
    <t>Demontáž větrací nebo ventilační mřížky do průřezu 0,04 m2</t>
  </si>
  <si>
    <t>koupelna jednotky, v rámci vybourání umakartového jádra : 1*24</t>
  </si>
  <si>
    <t>728614212R00</t>
  </si>
  <si>
    <t>Montáž axiálního nízkotlakého ventilátoru potrubního do kruhového potrubí, do průměru d 200 mm</t>
  </si>
  <si>
    <t>998728101R00</t>
  </si>
  <si>
    <t>Přesun hmot pro vzduchotechniku v objektech výšky do 6 m</t>
  </si>
  <si>
    <t>734200821R00</t>
  </si>
  <si>
    <t xml:space="preserve">Demontáž závitových armatur se dvěma závity, do G 1/2" </t>
  </si>
  <si>
    <t>800-731</t>
  </si>
  <si>
    <t>Obnova regulace stávajících článkových radiátorů ve 2NP - demontáž stávajících, 2ks/radiátor : (13+15+2)*2</t>
  </si>
  <si>
    <t>734223122RT2</t>
  </si>
  <si>
    <t>Ventil termostatický, dvouregulační, přímý, mosazný, DN 15, s termostatickou hlavicí, PN 10, vnitřní závit, včetně dodávky materiálu</t>
  </si>
  <si>
    <t>Obnova regulace stávajících článkových radiátorů ve 2NP : 13+15+2</t>
  </si>
  <si>
    <t>734263312R00</t>
  </si>
  <si>
    <t>Šroubení topenářské, přímé, mosazné, DN 15, PN 10, včetně dodávky materiálu</t>
  </si>
  <si>
    <t>735110911R00</t>
  </si>
  <si>
    <t>Opravy otopných těles článkových litinových přetěsnění radiátorové růžice</t>
  </si>
  <si>
    <t xml:space="preserve">Oprava článkových radiátorů ve 2NP : </t>
  </si>
  <si>
    <t>pokoje - vnitřní sekce, 10-13 článků v.600 mm : 4*22</t>
  </si>
  <si>
    <t>klubovny, 10-13 článků v.600 mm : 4*2</t>
  </si>
  <si>
    <t>krajní štítová sekce, 20-24 článků v.600 mm : 4*4</t>
  </si>
  <si>
    <t>chodby, 9-10 článků v.600 mm : 4*2</t>
  </si>
  <si>
    <t>735110911R01</t>
  </si>
  <si>
    <t>Oprava-přetěsnění radiátorového článku</t>
  </si>
  <si>
    <t>pokoje - vnitřní sekce, 10-13 článků v.600 mm : (10+13)/2*22</t>
  </si>
  <si>
    <t>klubovny, 10-13 článků v.600 mm : (10+13)/2*2</t>
  </si>
  <si>
    <t>krajní štítová sekce, 20-24 článků v.600 mm : 20*3+24*1</t>
  </si>
  <si>
    <t>chodby, 9-10 článků v.600 mm : 9*1+10*1</t>
  </si>
  <si>
    <t>735110912R00</t>
  </si>
  <si>
    <t>Opravy otopných těles článkových litinových rozpojení otopného tělesa teplovodního</t>
  </si>
  <si>
    <t>pokoje - vnitřní sekce, 10-13 článků v.600 mm : 22</t>
  </si>
  <si>
    <t>klubovny, 10-13 článků v.600 mm : 2</t>
  </si>
  <si>
    <t>krajní štítová sekce, 20-24 článků v.600 mm : 4</t>
  </si>
  <si>
    <t>chodby, 9-10 článků v.600 mm : 2</t>
  </si>
  <si>
    <t>735110914R00</t>
  </si>
  <si>
    <t>Opravy otopných těles článkových litinových stažení otopného tělesa</t>
  </si>
  <si>
    <t>Odkaz na mn. položky pořadí 108 : 30,00000</t>
  </si>
  <si>
    <t>735111810R00</t>
  </si>
  <si>
    <t>Demontáž radiátorů litinových článkových</t>
  </si>
  <si>
    <t>pokoje - vnitřní sekce, 10-13 článků v.600 mm : 0,8*0,6*22</t>
  </si>
  <si>
    <t>klubovny, 10-13 článků v.600 mm : 0,8*0,6*2</t>
  </si>
  <si>
    <t>krajní štítová sekce, 20-31 článků v.600 mm : 1,2*0,6*3+1,8*0,6*1</t>
  </si>
  <si>
    <t>chodby, 9-10 článků v.600 mm : 0,55*0,6*1+0,6*0,6*1</t>
  </si>
  <si>
    <t>735117110R00</t>
  </si>
  <si>
    <t>Otopná tělesa litinová článková doplňkové práce odpojení a připojení těles po nátěru</t>
  </si>
  <si>
    <t>krajní štítová sekce, 20-24 článků v.600 mm : 1,2*0,6*3+1,5*0,6*1</t>
  </si>
  <si>
    <t>735118110R00</t>
  </si>
  <si>
    <t>Otopná tělesa litinová článková doplňkové práce tlaková zkouška - vodou</t>
  </si>
  <si>
    <t>735191902R00</t>
  </si>
  <si>
    <t>Ostatní opravy otopných těles vyzkoušení otopných těles po opravě tlakem  litinových</t>
  </si>
  <si>
    <t>Odkaz na mn. položky pořadí 111 : 15,27000</t>
  </si>
  <si>
    <t>735192911R00</t>
  </si>
  <si>
    <t>Ostatní opravy otopných těles zpětná montáž otopných těles článkových  litinových</t>
  </si>
  <si>
    <t>7352918-01R</t>
  </si>
  <si>
    <t>Oprava konzol otopných těles, dle potřeby přemístění konzoly</t>
  </si>
  <si>
    <t>celkem 30 článkových těles, v rozsahu 25% : 30*2*0,25</t>
  </si>
  <si>
    <t>735494811R00</t>
  </si>
  <si>
    <t>Vypuštění vody z otopných soustav bez kotlů, ohříváků, zásobníků a nádrží</t>
  </si>
  <si>
    <t>( bez kotlů, ohříváků, zásobníků a nádrží )</t>
  </si>
  <si>
    <t>Odkaz na mn. položky pořadí 110 : 15,45000</t>
  </si>
  <si>
    <t>735890801R00</t>
  </si>
  <si>
    <t>Vnitrostaveništní přemístění demontovaných hmot  otopných těles vodorovně 100 m  z objektů výšky do 6 m</t>
  </si>
  <si>
    <t>Přesun suti</t>
  </si>
  <si>
    <t>POL8_</t>
  </si>
  <si>
    <t>342264098RT2</t>
  </si>
  <si>
    <t>Příplatky k podhledům sádrokartonovým příplatek k podhledu sádrokartonovému za plochu přes 2 do 5 m2</t>
  </si>
  <si>
    <t>podhled v koupelně jednotky : 2,8*24</t>
  </si>
  <si>
    <t>podhled v předsíni jednotky : 2,15*24</t>
  </si>
  <si>
    <t>342267111RT3</t>
  </si>
  <si>
    <t>Obklady konstrukcí sádrokartonovými deskami obklady dřevěných konstrukcí  obklad sloupů a trámů do 500 x500 mm  1x opláštění, dvoustranné, deska impregnovaná tloušťky 12,5 mm</t>
  </si>
  <si>
    <t>SDK zákryt - dešťová kanalizace - chodba schodiště 300.1 : 2,60</t>
  </si>
  <si>
    <t>SDK zákryt - dešťová kanalizace - předsíň ubyt. jednotky : 2,60</t>
  </si>
  <si>
    <t>SDK zákryt - dešťová kanalizace - chodba schodiště 300.3 : 2,60</t>
  </si>
  <si>
    <t>SDK zákryt - rozvody SLP - centrální chodba 300.2 : 2,50</t>
  </si>
  <si>
    <t>SDK zákryt požárního vodovodu - pozn. 1 : 2,60+2,60</t>
  </si>
  <si>
    <t>2NP - SDK zákryt požárního vodovodu - pozn. 1 : 2,60+2,60</t>
  </si>
  <si>
    <t>347015119R00</t>
  </si>
  <si>
    <t>Předstěny opláštěné sádrokartonovými deskami předsazené stěny volně stojící s minerální izolací tl. 40 mm 1x ocelová konstrukce CW 50, tloušťka stěny 65 mm, tloušťka desky 12,5, vysokopevnostní, tl. izolace 40 mm, požární odolnost EI 30</t>
  </si>
  <si>
    <t>Předsazené stěny, volně stojící, systém OK11, samostatná ocelová konstrukce z profilů CW 50 a UW 50, 1x opláštěná, tl. 65 mm, bez minerální izolace, vysokopevnostní desky DFRIEH2 tl. 12,5 mm.</t>
  </si>
  <si>
    <t>3.21.00 RS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</si>
  <si>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</si>
  <si>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</si>
  <si>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</si>
  <si>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D.1.1-08, skladba ST 4.2, SDK zákryt rozvaděče NN a SLP : (1,2+0,5)*2,55</t>
  </si>
  <si>
    <t>416021121R00</t>
  </si>
  <si>
    <t>Podhledy na kovové konstrukci opláštěné deskami sádrokartonovými nosná konstrukce z profilů CD s přímým uchycením 1x deska, tloušťky 12,5 mm, standard, bez izolace</t>
  </si>
  <si>
    <t>Podhledy sádrokartonové, systém PK11, kovová konstrukce CD s přímým uchycením, 1x opláštěná, bez  minerální izolace, desky standard RB (A) tl. 12,5mm</t>
  </si>
  <si>
    <t>s úpravou rohů, koutů a hran konstrukcí, přebroušení a tmelení spár, povrch Q2</t>
  </si>
  <si>
    <t xml:space="preserve">D.1.1-05, skladba C 4 : </t>
  </si>
  <si>
    <t>416021123R00</t>
  </si>
  <si>
    <t>Podhledy na kovové konstrukci opláštěné deskami sádrokartonovými nosná konstrukce z profilů CD s přímým uchycením 1x deska, tloušťky 12,5 mm, impregnovaná, bez izolace</t>
  </si>
  <si>
    <t>Podhledy sádrokartonové, systém PK11, kovová konstrukce CD s přímým uchycením, 1x opláštěná, bez  minerální izolace, desky impregnované RBI (H2) tl. 12,5mm</t>
  </si>
  <si>
    <t>4.05.21</t>
  </si>
  <si>
    <t xml:space="preserve">D.1.1-05, skladba C 3 : </t>
  </si>
  <si>
    <t>podhled v koupelně : 2,8*24</t>
  </si>
  <si>
    <t>416063402R00</t>
  </si>
  <si>
    <t>Podhledy kazetové z desek sádrokartonových podhledy z demontovatelných lamel sádrokartonových akustických 300x1800 mm tl 12,5 mm bez izolace</t>
  </si>
  <si>
    <t>Demontovatelné lamelové podhledy Rigips, systém KK11, bez zavěšení do nosné stropní konstrukce, bez minerální izolace, lamely Gyptone Quattro 55, tl. 12,5mm</t>
  </si>
  <si>
    <t>4.07.79</t>
  </si>
  <si>
    <t>dle výkresu D.1.1-05</t>
  </si>
  <si>
    <t>vybraná část lamel typu Base 33 - plné</t>
  </si>
  <si>
    <t>-obsahuje nezbytnou úpravu lamel na příslušný rozměr</t>
  </si>
  <si>
    <t>-úpravu koutů, rohů a hran</t>
  </si>
  <si>
    <t>-v položce je zakalkulováno ztratné</t>
  </si>
  <si>
    <t>-neobsahuje pomocné lešení</t>
  </si>
  <si>
    <t xml:space="preserve">D.1.1-08, skladba C 2 : </t>
  </si>
  <si>
    <t>centrální chodba 300.2 - výkres D.1.1-05 : 39,46*2,26</t>
  </si>
  <si>
    <t>998763101R00</t>
  </si>
  <si>
    <t>Přesun hmot dřevostaveb v objektech výšky do 6 m</t>
  </si>
  <si>
    <t>800-763</t>
  </si>
  <si>
    <t>50 m vodorovně</t>
  </si>
  <si>
    <t>54914582R</t>
  </si>
  <si>
    <t>kování stavební - prvek: dveřní kování se zajištěním; provedení Cr; pro dveře WC, koupelen</t>
  </si>
  <si>
    <t>pro dveře WC a koupelen tl. 40 - 45 mm</t>
  </si>
  <si>
    <t>stavební kování, dle specifikace</t>
  </si>
  <si>
    <t>D.1.1-09, pol. D1, D2 : 13+11+13+11</t>
  </si>
  <si>
    <t>766-01R</t>
  </si>
  <si>
    <t>Dveře vnitřní HPL 0,8 plné hladké polodrážkové, 1kř. 70x197 cm, výplň DTD, povrch HPL unidekor U708 ST9</t>
  </si>
  <si>
    <t>D.1.1-09, položka D1 : 13+11</t>
  </si>
  <si>
    <t>766-02R</t>
  </si>
  <si>
    <t>Dveře vnitřní HPL 0,8 částečně prosklené 1/3, hladké polodrážkové, 1kř. 80x197 cm, výplň DTD, povrch HPL unidekor U708 ST9, sklo bezpečnostní pískované</t>
  </si>
  <si>
    <t>D.1.1-09, položka D2 : 13+11</t>
  </si>
  <si>
    <t>766-03R</t>
  </si>
  <si>
    <t>Úprava dřevěných prahů dveří</t>
  </si>
  <si>
    <t>- všechny prahy mezi ubytovacími jednotkami, klubovnami a navazujícíc chodbou s keramickou dlažbou</t>
  </si>
  <si>
    <t>- jedná se o výškovou úpravu prahu dle nivelity nových podlahch na chodbách / předíních / klubovnách / ostatních místností</t>
  </si>
  <si>
    <t>- předmětem je vyfrézování prahu pro jeho osazení na podlahy s různou nivelitou</t>
  </si>
  <si>
    <t>- v případě ubytovacích jednotek s max. výškou prahu do 20 mm</t>
  </si>
  <si>
    <t>dřevěné prahy dveří : 22+4+3</t>
  </si>
  <si>
    <t>766-04R</t>
  </si>
  <si>
    <t>HPL kompaktní deska CGS tl. 6 mm, s černým jádrem, odstín světle šedá, formát 2790x2060mm, dekor U708 ST9 dle vzorníku Egger</t>
  </si>
  <si>
    <t>- pro obklad stěny centrální chodby</t>
  </si>
  <si>
    <t xml:space="preserve">D.1.1-02, D.1.1-04 : </t>
  </si>
  <si>
    <t xml:space="preserve">  délka obkladu stěn centrální chodby : (4,76*5+0,64*5+2,3)*2</t>
  </si>
  <si>
    <t xml:space="preserve">  odpočet v části u rozvaděče NN a DATA : -1,20</t>
  </si>
  <si>
    <t>z 1ks desky = 4ks dl. 4,76m, celkem 10 ks : 2,5</t>
  </si>
  <si>
    <t>dl.0,64 = celkem 10 ks, potřeba : 0,75</t>
  </si>
  <si>
    <t>zaokrouhlení na celé desky : 0,75</t>
  </si>
  <si>
    <t>766411811R00</t>
  </si>
  <si>
    <t>Demontáž obložení stěn panely velikosti do 1,5 m2</t>
  </si>
  <si>
    <t>800-766</t>
  </si>
  <si>
    <t xml:space="preserve">D.1.1.-02 : </t>
  </si>
  <si>
    <t>demontáž stávajícího obkladu stěn centrální chodby : (4,76*5+2,3)*2*0,45</t>
  </si>
  <si>
    <t>766414142R00</t>
  </si>
  <si>
    <t>Montáž obložení stěn, sloupů a pilířů o ploše do 5 m2, panely obkladovými, z aglomerovaných desek, velikosti přes 0,6 do 1,5 m2</t>
  </si>
  <si>
    <t>- MONTÁŽ VIDITELNÁ ŠROUBOVÁNÍM</t>
  </si>
  <si>
    <t>- nerez vruty se zapuštěnou hlavou, kotvení na hmoždiny</t>
  </si>
  <si>
    <t>montáž obkladu stěn centrální chodby : (4,76*5+0,64*5+2,3)*2*0,45</t>
  </si>
  <si>
    <t>odpočet v části u rozvaděče NN a DATA : -1,20*0,45</t>
  </si>
  <si>
    <t>766421811R00</t>
  </si>
  <si>
    <t>Demontáž obložení podhledů panely velikosti do 1,5 m2</t>
  </si>
  <si>
    <t>garnýž - okno - pokoj ubytovací jednotky : 3,46*0,15*24</t>
  </si>
  <si>
    <t>garnýž - okno - klubovny/kuchyňka : 3,46*0,15*2</t>
  </si>
  <si>
    <t>766660012RA0</t>
  </si>
  <si>
    <t>Montáž dveří dřevěných otevíravých do ocelové nebo fošnové zárubně, dokování závěsů, montáž a dodávka dveřních prahů šířky do 15 cm. Bez dodávky dveří. šířky 70 cm</t>
  </si>
  <si>
    <t>-dodávka a montáž případného prahu nebo přechodové lišty, bez dodávky dveří - dveře ve specifikaci.</t>
  </si>
  <si>
    <t>-montáž do kovové zárubně</t>
  </si>
  <si>
    <t>D.1.1-08, pol. D1 : 13+11</t>
  </si>
  <si>
    <t>766660014RA0</t>
  </si>
  <si>
    <t>Montáž dveří dřevěných otevíravých do ocelové nebo fošnové zárubně, dokování závěsů, montáž a dodávka dveřních prahů šířky do 15 cm. Bez dodávky dveří. šířky 80 cm</t>
  </si>
  <si>
    <t>-Dodávka a montáž případného prahu nebo přechodové lišty, bez dodávky dveří - dveře ve specifikaci.</t>
  </si>
  <si>
    <t>D.1.1-08, pol. D2 : 13+11</t>
  </si>
  <si>
    <t>766661112R00</t>
  </si>
  <si>
    <t>Montáž dveřních křídel kompletizovaných otevíravých ,  , do ocelové nebo fošnové zárubně, jednokřídlových, šířky do 800 mm</t>
  </si>
  <si>
    <t>zpětné osazení stávajících dveřních křídel : 22+4+3</t>
  </si>
  <si>
    <t>766662811R00</t>
  </si>
  <si>
    <t>Demontáž dveřních křídel prahů dveří  jednokřídlových</t>
  </si>
  <si>
    <t>stávající dveře na chodbách : 22+4+3</t>
  </si>
  <si>
    <t>766670021R00</t>
  </si>
  <si>
    <t xml:space="preserve">Montáž kliky a štítku </t>
  </si>
  <si>
    <t>D.1.1-09 : 2*24</t>
  </si>
  <si>
    <t>766695212R00</t>
  </si>
  <si>
    <t>Ostatní montáž prahů dveří  jednokřídlých, šířky do 100 mm</t>
  </si>
  <si>
    <t>-zpětná montáž stávajících prahů dveří</t>
  </si>
  <si>
    <t>zpětná montáž prahů : 22+4+3</t>
  </si>
  <si>
    <t>767649191R00</t>
  </si>
  <si>
    <t>Montáž dveří montáž doplňků dveří samozavírače hydraulického</t>
  </si>
  <si>
    <t>800-767</t>
  </si>
  <si>
    <t>-zpětná montáž samozavírače dveří</t>
  </si>
  <si>
    <t>Odkaz na mn. položky pořadí 180 : 29,00000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</si>
  <si>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</si>
  <si>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</si>
  <si>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</si>
  <si>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</si>
  <si>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-pro zpětné osazení</t>
  </si>
  <si>
    <t>stávající dveře do pokojů, kluboven, kuchyňky a ostatních společných prostor : 22+4+3</t>
  </si>
  <si>
    <t>998766101R00</t>
  </si>
  <si>
    <t>Přesun hmot pro konstrukce truhlářské v objektech výšky do 6 m</t>
  </si>
  <si>
    <t>998766192R00</t>
  </si>
  <si>
    <t>Přesun hmot pro konstrukce truhlářské příplatek k ceně za zvětšený přesun přes vymezenou největší dopravní vzdálenost  do 100 m</t>
  </si>
  <si>
    <t>vodorovný přesun vyvěšených dveřních křídel do skladu, v rámci podlaží</t>
  </si>
  <si>
    <t>Odkaz na dem. hmot. položky pořadí 140 : 0,87000</t>
  </si>
  <si>
    <t>767999801R00</t>
  </si>
  <si>
    <t>Demontáž ostatních doplňků staveb doplňků staveb  o hmotnosti přes 20 do 50 kg</t>
  </si>
  <si>
    <t>kg</t>
  </si>
  <si>
    <t xml:space="preserve">plechový zákryt, základní rozměr 200x200x2600mm, plech tl. 0,6mm : </t>
  </si>
  <si>
    <t>2x chodba u schodiště : 5+6</t>
  </si>
  <si>
    <t>1x předsíň ubyt. jednotky : 5</t>
  </si>
  <si>
    <t>plechový zákryt za dveřmi centrální chodby, 500x60x2600, plech tl. 0,6mm : 7</t>
  </si>
  <si>
    <t>59764-01</t>
  </si>
  <si>
    <t>Dlažba 600x600x10 mm s texturou, slinutá, neglazovaná, rektifikovaná, světle šedá, R10, součinitel smyk. tření min.  0,50</t>
  </si>
  <si>
    <t>D.1.1-A-01, označ. D1</t>
  </si>
  <si>
    <t xml:space="preserve">D.1.1.A-01, prořez 5% : </t>
  </si>
  <si>
    <t>podlaha chodby 300.2 - označ D1 : 88*(0,6*0,6)*1,05</t>
  </si>
  <si>
    <t>59764-02</t>
  </si>
  <si>
    <t>Dlažba 600x600x10 mm matná, slinutá, neglazovaná, rektifikovaná, světle šedá, R10, součinitel smyk. tření min.  0,50</t>
  </si>
  <si>
    <t>D.1.1-A-01, označ. D2</t>
  </si>
  <si>
    <t>podlaha chodby 300.2 - označ D2 : 109*(0,6*0,6)*1,05</t>
  </si>
  <si>
    <t>59764-03</t>
  </si>
  <si>
    <t>Dlažba 300x600x10 mm s texturou, slinutá, neglazovaná, rektifikovaná, světle šedá, R10, součinitel smyk. tření min.  0,50</t>
  </si>
  <si>
    <t>D.1.1-A-01, označ. D3</t>
  </si>
  <si>
    <t>podlaha chodby 300.2 - označ D3 : 55*(0,3*0,6)*1,05</t>
  </si>
  <si>
    <t>podlaha chodby - schodiště 300.1 : 22,54*1,05</t>
  </si>
  <si>
    <t>podlaha chodby - schodiště 300.3 : 17,23*1,05</t>
  </si>
  <si>
    <t>podlaha úklidová místnost 302 : 1,51*1,05</t>
  </si>
  <si>
    <t>59764-04</t>
  </si>
  <si>
    <t>Dlažba 300x600x10 mm matná, slinutá, neglazovaná, rektifikovaná, světle šedá, R10, součinitel smyk. tření min.  0,50</t>
  </si>
  <si>
    <t>D.1.1-A-01, označ. D4</t>
  </si>
  <si>
    <t>podlaha chodby 300.2 - označ D4 : 77*(0,3*0,6)*1,05</t>
  </si>
  <si>
    <t>59764-05</t>
  </si>
  <si>
    <t>Dlažba 600x600x10 mm matná, slinutá, neglazovaná, rektifikovaná, šedá, R9-R10, neprobarvená</t>
  </si>
  <si>
    <t>D.1.1.A-03,04, označ. A</t>
  </si>
  <si>
    <t xml:space="preserve">D.1.1.A-03, prořez 5% : </t>
  </si>
  <si>
    <t>podlaha koupelny - označ. A, 5ks 60x60/koupelna : (0,60*0,60*5)*24*1,05</t>
  </si>
  <si>
    <t>771-01R</t>
  </si>
  <si>
    <t>Sokl 60x9,5 cm, slinutý, neglazovaný, rektifikovaný, R10, označ. SOKL 1, světele šedý s texturou</t>
  </si>
  <si>
    <t>-dle specifikace na výkrese D.1.1.A-01</t>
  </si>
  <si>
    <t xml:space="preserve">D.1.1-08, skladba P 3, odvozeno z tab. míst na výkrese D.1.1-02, označení SOKL 1 : </t>
  </si>
  <si>
    <t xml:space="preserve">  podlaha chodby - schodiště 300.1 : (28,44-(0,90*3+1,39+0,7)-3,46)/0,60</t>
  </si>
  <si>
    <t xml:space="preserve">  podlaha chodby - schodiště 300.3 : (20,06-(0,90*3)-3,46)/0,60</t>
  </si>
  <si>
    <t xml:space="preserve">  zaokrouhl. + prořez 7% : 57*1,07</t>
  </si>
  <si>
    <t>771-02R</t>
  </si>
  <si>
    <t>Sokl 60x9,5 cm, slinutý, neglazovaný, rektifikovaný, R10, označ. SOKL 2, světele šedý matný</t>
  </si>
  <si>
    <t xml:space="preserve">D.1.1-08, skladba P 3, odvozeno z tab. míst na výkrese D.1.1-02, označení SOKL 2 : </t>
  </si>
  <si>
    <t xml:space="preserve">  podlaha chodby 300.2 : (83,44-(22*0,9+2*1,39))/0,60</t>
  </si>
  <si>
    <t xml:space="preserve">  zaokrouhl. + prořez 7% : 102*1,07</t>
  </si>
  <si>
    <t>110</t>
  </si>
  <si>
    <t>771100010RAA</t>
  </si>
  <si>
    <t>Vyrovnání podkladů pod dlažby stěrkovými hmotami tl. 3 mm, použití v interiéru, s penetrací</t>
  </si>
  <si>
    <t>-vyrovnávací stěrka podlahy, systémové řešení</t>
  </si>
  <si>
    <t>D.1.1-08, skladba P 1, výměry z tabulky místností - koupelna : (1,13*1,46+0,70*0,08)*24</t>
  </si>
  <si>
    <t>D.1.1-08, skladba P 2, výměry z tabulky místností - předsíň : 2,13*24</t>
  </si>
  <si>
    <t>podlaha pokoje : 14,41*24</t>
  </si>
  <si>
    <t>sklad 301 : 7,96</t>
  </si>
  <si>
    <t>klubovny 305, 306 : 20,34*2</t>
  </si>
  <si>
    <t xml:space="preserve">D.1.1-08, skladba P 3, výměry z tabulky místností : </t>
  </si>
  <si>
    <t>podlaha chodby 300.2 : 88,58</t>
  </si>
  <si>
    <t>podlaha úklidová místnost 302 : 1,51</t>
  </si>
  <si>
    <t>771475014R00</t>
  </si>
  <si>
    <t>Montáž soklíků z dlaždic keramických výšky 100 mm, soklíků vodorovných, kladených do flexibilního tmele</t>
  </si>
  <si>
    <t>800-771</t>
  </si>
  <si>
    <t>-obklad soklu na chodbách</t>
  </si>
  <si>
    <t xml:space="preserve">D.1.1-08, skladba P 3, odvozeno z tab. míst na výkrese D.1.1-02 : </t>
  </si>
  <si>
    <t>podlaha chodby 300.2 : 83,44-(22*0,9+2*1,39)</t>
  </si>
  <si>
    <t>podlaha chodby - schodiště 300.1 : 28,44-(0,90*3+1,39+0,7)-3,46</t>
  </si>
  <si>
    <t>podlaha chodby - schodiště 300.3 : 20,06-(0,90*3)-3,46</t>
  </si>
  <si>
    <t>771575118R00</t>
  </si>
  <si>
    <t>Montáž podlah z dlaždic keramických 600 x 600 mm, režných nebo glazovaných, hladkých, kladených do flexibilního tmele</t>
  </si>
  <si>
    <t>podlaha koupelny : (1,13*1,46+0,70*0,08)*24</t>
  </si>
  <si>
    <t>998771101R00</t>
  </si>
  <si>
    <t>Přesun hmot pro podlahy z dlaždic v objektech výšky do 6 m</t>
  </si>
  <si>
    <t>28342458R</t>
  </si>
  <si>
    <t>lišta soklová; pro vinylové podlahy; materiál měkké PVC; š = 30,0 mm; h = 30,0 mm; 8 dekorů</t>
  </si>
  <si>
    <t xml:space="preserve">  ztratné 2% : </t>
  </si>
  <si>
    <t xml:space="preserve">  3.NP - odvozeno z tab. místností na D.1.1-02 : </t>
  </si>
  <si>
    <t xml:space="preserve">  sklad 301 : 11,52-0,8</t>
  </si>
  <si>
    <t xml:space="preserve">  klubovny 305, 306 : (18,68-0,8)*2</t>
  </si>
  <si>
    <t xml:space="preserve">  předsíně ubytovacích jednotek : (5,89-2*0,8-0,7)*24</t>
  </si>
  <si>
    <t xml:space="preserve">  pokoje ubytovacích jednotek : (15,25-0,8)*24</t>
  </si>
  <si>
    <t>ztratné 2% : 479,44*0,02</t>
  </si>
  <si>
    <t>zaokrouhlení na celé 50m dle balení : (500-479,44*1,02)</t>
  </si>
  <si>
    <t>284123002R</t>
  </si>
  <si>
    <t>podlahovina PVC v rolích; š = 2 000,0 mm; l = 20 000 mm; tl. 2,00 mm; homogenní; povrch. úprava tvrzený polyuretan; protiskluzná; oblast komerční, průmyslová</t>
  </si>
  <si>
    <t>specifikace viz  D.1.1.A-06</t>
  </si>
  <si>
    <t xml:space="preserve">ztratné 15% : </t>
  </si>
  <si>
    <t>Odkaz na mn. položky pořadí 161 : 445,60000*0,15</t>
  </si>
  <si>
    <t>zaokrouhlení na celé role á40m2 : (520-445,60*1,15)</t>
  </si>
  <si>
    <t>776401800RT1</t>
  </si>
  <si>
    <t>Demontáž soklíků nebo lišt pryžových nebo PVC odstranění a uložení na hromady</t>
  </si>
  <si>
    <t>800-775</t>
  </si>
  <si>
    <t xml:space="preserve">3.NP - odvozeno z tab. místností na D.1.1-02 : </t>
  </si>
  <si>
    <t>sklad 301 : 11,52-0,8</t>
  </si>
  <si>
    <t>klubovny 305, 306 : (18,68-0,8)*2</t>
  </si>
  <si>
    <t>předsíně ubytovacích jednotek : (5,89-2*0,8-0,6)*24</t>
  </si>
  <si>
    <t>pokoje ubytovacích jednotek : (15,25-0,8)*24</t>
  </si>
  <si>
    <t>776511810RT1</t>
  </si>
  <si>
    <t>Odstranění povlakových podlah z nášlapné plochy lepených, bez podložky, z ploch přes 20 m2</t>
  </si>
  <si>
    <t xml:space="preserve">dle tabulky místností D.1.1-02 : </t>
  </si>
  <si>
    <t>z kluboven (mč 305,306) : 20,34*2</t>
  </si>
  <si>
    <t>776511810RT2</t>
  </si>
  <si>
    <t>Odstranění povlakových podlah z nášlapné plochy lepených, bez podložky, z ploch přes 10 do 20 m2</t>
  </si>
  <si>
    <t xml:space="preserve">dle D.1.1-02 : </t>
  </si>
  <si>
    <t>z pokoje/kanceláře : 14,41*24</t>
  </si>
  <si>
    <t>776511810RT3</t>
  </si>
  <si>
    <t>Odstranění povlakových podlah z nášlapné plochy lepených, bez podložky, z ploch do 10 m2</t>
  </si>
  <si>
    <t>ze skladu (mč 301) : 7,96</t>
  </si>
  <si>
    <t>z předsíně jednotky : 2,13*24</t>
  </si>
  <si>
    <t>z koupelny jednotky : (1,23*1,65+0,8*1,23)*24</t>
  </si>
  <si>
    <t>776520110RAX</t>
  </si>
  <si>
    <t>Podlaha povlaková z PVC pásů, soklík, stěrka, podlahovina zátěžová, oblast použítí střední až velmi vysoká zátěž</t>
  </si>
  <si>
    <t>dle D.1.1-08 - skladba P 2</t>
  </si>
  <si>
    <t xml:space="preserve">D.1.1-08, skladba P 2 : </t>
  </si>
  <si>
    <t>podlaha sklad 301 : 7,96</t>
  </si>
  <si>
    <t>podlaha klubovny 305, 306 : 20,34*2</t>
  </si>
  <si>
    <t>podlaha pokoje ubytovací jednotky : 14,41*24</t>
  </si>
  <si>
    <t>podlaha předsíně ubytovací jednotky : 2,13*24</t>
  </si>
  <si>
    <t>998776101R00</t>
  </si>
  <si>
    <t>Přesun hmot pro podlahy povlakové v objektech výšky do 6 m</t>
  </si>
  <si>
    <t>59761-01R</t>
  </si>
  <si>
    <t>Keram obklad - příplatek za prořez</t>
  </si>
  <si>
    <t>prořez 15% : 419,67*0,15</t>
  </si>
  <si>
    <t>781101111R00</t>
  </si>
  <si>
    <t>Příprava podkladu před provedením obkladu vyrovnání podkladu maltou ze SMS tl. do 7 mm</t>
  </si>
  <si>
    <t xml:space="preserve">  pod obklad s hydroizol. stěrkou - sprcha : (0,9+1,03+0,9)*2,6</t>
  </si>
  <si>
    <t xml:space="preserve">  (0,6+0,4)*2*0,10</t>
  </si>
  <si>
    <t>8,236*24</t>
  </si>
  <si>
    <t>781475115RA0</t>
  </si>
  <si>
    <t xml:space="preserve">Obklad vnitřní keramický nad 300 x 300 mm, do flexibilního tmelu,  ,  </t>
  </si>
  <si>
    <t>z dlaždic keramických kladených do malty, včetně spárování a podílu práce v omezeném prostoru a na malých plochách.</t>
  </si>
  <si>
    <t>Pro suché/vlhké prostředí.</t>
  </si>
  <si>
    <t>Keramický obklad (definovaný standard): glazovaný povrch, matný/lesklý formát 20x40 cm tl. 7mm a 30x60 cm, tl. 10 mm, nerektifikovaný, v odstínu dle specifikace D.1.1.A-03 a 04 (celkem 3 odstíny obkladů pro 2 barevné provedení: koupelnu č. 1 a koupelnu č. 2 - barevnost obkladů koupelen dle výkresu D.1.1.A-03 a 04</t>
  </si>
  <si>
    <t>Spárořez obkladu v provedení dle D.1.1.A-03 a 04</t>
  </si>
  <si>
    <t>Obsahuje kompletní provedení včetně spárovací hmoty (barevnost dle výkresu D.1.1.A-03 a 04), vč. spárování barevným silikonovým tmelem</t>
  </si>
  <si>
    <t xml:space="preserve">obklad stěn koupelny, výška obkladu do stropu (min. v.2,55 m) : </t>
  </si>
  <si>
    <t xml:space="preserve">  stěna 1 : 1,66*2,55-0,125*1,20-0,08*1-0,8*2,02</t>
  </si>
  <si>
    <t xml:space="preserve">  stěna 2 : 1,13*2,55+1,13*0,08+1,55*0,08+0,9*2,55</t>
  </si>
  <si>
    <t xml:space="preserve">  stěna 3 : 1,04*2,55+0,55*2,55-0,125*1,20</t>
  </si>
  <si>
    <t xml:space="preserve">  stěna 4 : 0,9*2,55+1,13*2,55+1,13*0,125</t>
  </si>
  <si>
    <t xml:space="preserve">  nika - ostění : (0,6+0,4)*2*0,10</t>
  </si>
  <si>
    <t>17,20015*24</t>
  </si>
  <si>
    <t>obklad stěny úklidové komory : (2*1,80+2*0,84-0,70)*1,5</t>
  </si>
  <si>
    <t xml:space="preserve">prořez - příplatek za prořez ker. obkladu je uveden v samostatné položce : </t>
  </si>
  <si>
    <t>781497131RS2</t>
  </si>
  <si>
    <t xml:space="preserve">Lišty k obkladům profil ukončovací nerez odolná proti oděru, uložení do tmele, výška profilu 10 mm,  </t>
  </si>
  <si>
    <t xml:space="preserve">dle D.1.1.A-03 a 04, provedení z jednoho kusu bez napojování : </t>
  </si>
  <si>
    <t xml:space="preserve">  vodorovné hrany přizdívek : 1,13*2</t>
  </si>
  <si>
    <t xml:space="preserve">  svislé hrany přizdívek : 1,5+2,5</t>
  </si>
  <si>
    <t xml:space="preserve">  nika : (0,6+0,4)*2</t>
  </si>
  <si>
    <t>dopočet na celé lišty dl. 2,5 metru : 3,5*2,5*24</t>
  </si>
  <si>
    <t>998781101R00</t>
  </si>
  <si>
    <t>Přesun hmot pro obklady keramické v objektech výšky do 6 m</t>
  </si>
  <si>
    <t>783222100R00</t>
  </si>
  <si>
    <t xml:space="preserve">Nátěry kov.stavebních doplňk.konstrukcí syntetické dvojnásobné,  </t>
  </si>
  <si>
    <t>800-783</t>
  </si>
  <si>
    <t>včetně pomocného lešení, včetně přípravných prací - zakrývání okolních ploch</t>
  </si>
  <si>
    <t>-barva světle šedá - okenní šedá RAL 7040</t>
  </si>
  <si>
    <t xml:space="preserve">nátěr nových kovových zárubní : </t>
  </si>
  <si>
    <t>dveře D1 : (0,70+2,02*2)*(0,05*2+0,095)*24</t>
  </si>
  <si>
    <t>dveře D2 : (0,80+2,02*2)*(0,05*2+0,095)*24</t>
  </si>
  <si>
    <t>783322220R00</t>
  </si>
  <si>
    <t>Nátěry otopných těles syntetické ocelových radiátorrů článkových, dvojnásobné s 1 x emailováním</t>
  </si>
  <si>
    <t>-pro litinová nebo kovová článková topná tělesa</t>
  </si>
  <si>
    <t>-1x syntetický základní nátěr např. S 2000</t>
  </si>
  <si>
    <t>-2x email na radiátory speciální např. S 2119 - lesklý bílý, spotřeba 1 litr/16 m2, 1m2=4 články 20x60 cm, aplikace 2. vrstvy min. po 24 hodinách</t>
  </si>
  <si>
    <t xml:space="preserve">Oprava článkových radiátorů ve 2NP, 1 m2= 4 články 200x600 : </t>
  </si>
  <si>
    <t>pokoje - vnitřní sekce, 10-13 článků v.600 mm : (10+13)/2*22*0,25</t>
  </si>
  <si>
    <t>klubovny, 10-13 článků v.600 mm : (10+13)/2*2*0,25</t>
  </si>
  <si>
    <t>krajní štítová sekce, 20-24 článků v.600 mm : 20*3*0,25+24*1*0,25</t>
  </si>
  <si>
    <t>chodby, 9-10 článků v.600 mm : 9*1*0,25+10*1*0,25</t>
  </si>
  <si>
    <t>783424140R00</t>
  </si>
  <si>
    <t>Nátěry potrubí a armatur syntetické potrubí, do DN 50 mm, dvojnásobné se základním nátěrem</t>
  </si>
  <si>
    <t>na vzduchu schnoucí</t>
  </si>
  <si>
    <t>pokoje - připojení radiátor DN15 : 1,3*2*24</t>
  </si>
  <si>
    <t>klubovny - připojení radiátor DN15 : 1,3*2*2</t>
  </si>
  <si>
    <t>sklad - připojení radiátor DN15 : 1*2</t>
  </si>
  <si>
    <t>chodby - připojení radiátor DN15 : 1,3*2*2</t>
  </si>
  <si>
    <t xml:space="preserve">stoupací potrubí DN40 : </t>
  </si>
  <si>
    <t>strana schodiště : 2,6*2*8</t>
  </si>
  <si>
    <t>strana proti schodišti : 2,6*2*9</t>
  </si>
  <si>
    <t>štíty - chodby : 2,6*2*2</t>
  </si>
  <si>
    <t>783624920R00</t>
  </si>
  <si>
    <t>Údržba nátěrů truhlářských výrobků, syntetické dvojnásobné s 1x emailováním a 1x tmelením</t>
  </si>
  <si>
    <t>na vzduchu schnoucí dveří vícevýplňových (profilovaných) a žaluziových nebo oken dvoudílných tříkřídlových a vícekřídlových a oken třídílných a vícedílných nebo vestavěného nábytku.</t>
  </si>
  <si>
    <t xml:space="preserve">D.1.1.-02, D.1.1-05 : </t>
  </si>
  <si>
    <t>lakování plochy stávajícího obkladu stěn chodby 200.2 : (4,76*5+2,3)*2*0,45</t>
  </si>
  <si>
    <t>lakování hran obkladů stěn chodby 200.2 - šířka 30 mm : ((4,76+0,45)*2*0,03*5+(2,3+0,45)*2*0,03)*2</t>
  </si>
  <si>
    <t>784-01R</t>
  </si>
  <si>
    <t>Lokální vyspravení děr v omítce sádrovou stěrkou - po demontážích úchytů garnyže oken</t>
  </si>
  <si>
    <t>pokoje ubytovacích jednotek : 4*24</t>
  </si>
  <si>
    <t>klubovny : 4*2</t>
  </si>
  <si>
    <t>784402801R00</t>
  </si>
  <si>
    <t>Odstranění maleb oškrabáním, v místnostech do 3,8 m</t>
  </si>
  <si>
    <t>800-784</t>
  </si>
  <si>
    <t xml:space="preserve">  stěny ubytovací jednotky / kanceláře: : </t>
  </si>
  <si>
    <t xml:space="preserve">  předsíň : (1,66*2+1,29*2)*2,63000-0,8*2,02-0,9*2,02*2</t>
  </si>
  <si>
    <t xml:space="preserve">  pokoj : (2*3,46000+2*4,17000)*2,63000-0,9*2,02-2,14*1,60</t>
  </si>
  <si>
    <t xml:space="preserve">  ostění okna : (2,14+2*1,60)*0,15</t>
  </si>
  <si>
    <t xml:space="preserve">  stropy ubytovací jednotky / kanceláře: : </t>
  </si>
  <si>
    <t xml:space="preserve">  pokoj : 3,46000*4,17000</t>
  </si>
  <si>
    <t>60,386*24</t>
  </si>
  <si>
    <t>centrální chodba : (2*39,46+2*2,26)*2,50-(0,9*2,02*22+1,39*2,05*2)</t>
  </si>
  <si>
    <t>784450075RA0</t>
  </si>
  <si>
    <t>Malby z malířských směsí disperzní, penetrace jednonásobná, malba dvojnásobná, bílá</t>
  </si>
  <si>
    <t xml:space="preserve">  výmalba celého prostoru ubytovací jednotky : </t>
  </si>
  <si>
    <t xml:space="preserve">  stěny: : </t>
  </si>
  <si>
    <t xml:space="preserve">  stropy: : </t>
  </si>
  <si>
    <t xml:space="preserve">  předsíň : 1,66*1,29</t>
  </si>
  <si>
    <t xml:space="preserve">  koupelna : 2,8</t>
  </si>
  <si>
    <t>65,3274*24</t>
  </si>
  <si>
    <t>chodba - m.č. 300.2 : (2*39,46+2*2,26)*2,50-(0,9*2,02*22+1,39*2,05*2)</t>
  </si>
  <si>
    <t>chodba - m.č. 300.1 : (7,06+5,86+1,52+4,11+1,80+7,2-1,75+7,2)*2,6</t>
  </si>
  <si>
    <t>-(1,34*2,05+0,9*2,02*3+0,7*2,02+0,9*2,1)</t>
  </si>
  <si>
    <t>chodba - m.č. 300.3 : (7,06+2,26+3,46+7,2+7,2-1,75)*2,60</t>
  </si>
  <si>
    <t>-(1,34*2,05+0,9*2,02*3-2,14*1,60)</t>
  </si>
  <si>
    <t>klubovna 305, 306 : ((5,88+3,46)*2*2,60-0,90*2,02-2,14*1,60)*2</t>
  </si>
  <si>
    <t>(2,14+2*1,60)*0,15*2</t>
  </si>
  <si>
    <t>strop : 20,34*2</t>
  </si>
  <si>
    <t>62461131R</t>
  </si>
  <si>
    <t>tapeta papírová; hluboká ražba; š = 530 mm; l = 10 050,0 mm; plocha 5,0 m2; rudá</t>
  </si>
  <si>
    <t>-konečný vzor vliesové tapety bude vybrán na stavbě dle předložených vzorků</t>
  </si>
  <si>
    <t>D.1.1..A-06, pol.T1 : 11</t>
  </si>
  <si>
    <t>pol. T2 : 9+15</t>
  </si>
  <si>
    <t>785411122R00</t>
  </si>
  <si>
    <t>Tapetování povrchů lepením tapetování stěn, výšky do 3,8 m, tapetami vliesovými, se vzorem</t>
  </si>
  <si>
    <t xml:space="preserve">D.1.1.-08, skladba 3.1, skladba 4.2 : </t>
  </si>
  <si>
    <t>centrální chodba : (2,65*2,5*5)*2+1,50*2,50</t>
  </si>
  <si>
    <t>předsíň jednotky - stěna 6 : 1,66*2,50*24</t>
  </si>
  <si>
    <t>799-01</t>
  </si>
  <si>
    <t>Kompletní vystěhování ubytovací jednotky včetně přesunu v rámci areálu školy, skříň, 2x postel, stůl+židle, zavěšené police</t>
  </si>
  <si>
    <t>kpl</t>
  </si>
  <si>
    <t>-místo složení v areálu školy upřesní provozovatel, předpoklad je přesun na výšku max. 2 podlaží, vodorovný přesun do vzdálenosti 250 metrů</t>
  </si>
  <si>
    <t>799-02</t>
  </si>
  <si>
    <t>Značení únikových cest v celém podlaží, demontáž stávajících tabulek, zpětná montáž do shodné pozice</t>
  </si>
  <si>
    <t>-demontáž stávajícího značení - komplet</t>
  </si>
  <si>
    <t>-zpětná montáž značení po provedení nových povrchů stěn a stropů - komplet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</si>
  <si>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</si>
  <si>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</si>
  <si>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dle tab. místností 2.NP - celková plocha podlaží : 656,4</t>
  </si>
  <si>
    <t>766661821R00</t>
  </si>
  <si>
    <t>Demontáž dveřních křídel dokování  samozavírače</t>
  </si>
  <si>
    <t>-pro zpětnou montáž</t>
  </si>
  <si>
    <t>766900040RAA</t>
  </si>
  <si>
    <t>Demontáž stěn plných</t>
  </si>
  <si>
    <t>Svislé přemístění ze 3. NP, nebo 1. PP, vodorovné vnitrostaveništní přemístění do 30 m, odvoz na skládku do 10 km. Bez poplatku za skládku.</t>
  </si>
  <si>
    <t xml:space="preserve">  dělící příčka pokoje vč. dveří : 3,46000*2,63000</t>
  </si>
  <si>
    <t xml:space="preserve">  koupelnové jádro - stěny vč. dveří : 1,65*2,30*2</t>
  </si>
  <si>
    <t xml:space="preserve">  2,15*2,30*2</t>
  </si>
  <si>
    <t xml:space="preserve">  (0,80+0,96)*2,30</t>
  </si>
  <si>
    <t xml:space="preserve">  strop : 2,94</t>
  </si>
  <si>
    <t>celkem (24 jednotek) : 33,5678*24</t>
  </si>
  <si>
    <t>965042141RT1</t>
  </si>
  <si>
    <t>Bourání podkladů pod dlažby nebo litých celistvých dlažeb a mazanin  betonových nebo z litého asfaltu, tloušťky do 100 mm, plochy přes 4 m2</t>
  </si>
  <si>
    <t>m3</t>
  </si>
  <si>
    <t>podlaha centrální chodby, tl. bet. mazaniny do 50mm : 39,46*2,26*0,05</t>
  </si>
  <si>
    <t>965048515R00</t>
  </si>
  <si>
    <t>Bourání podkladů pod dlažby nebo litých celistvých dlažeb a mazanin  Broušení betonového povrchu do tloušťky 5 mm</t>
  </si>
  <si>
    <t xml:space="preserve">Skladba P 2 - broušení stávajícího bet. povrchu pro novou PVC krytinu : </t>
  </si>
  <si>
    <t>předsíně ubytovacích jednotek - 100% plochy : 2,13*24</t>
  </si>
  <si>
    <t>pokoje ubytovacích jednotek, klubovny - lokálně, do 20% plochy místnosti : (14,41*24+20,34*2)*0,20</t>
  </si>
  <si>
    <t xml:space="preserve">Skladba P 3 - broušení stáv. betonového povrchu pro novou dlažbu : </t>
  </si>
  <si>
    <t>centrální chodba - návaznost na stávající AL protipožární dveře : 2,26*1,0*2</t>
  </si>
  <si>
    <t>chodba 300.1, odhad v ploše 50% : 22,54*0,50</t>
  </si>
  <si>
    <t>chodba 300.3, odhad v ploše 50% : 17,23*0,50</t>
  </si>
  <si>
    <t>965048516R00</t>
  </si>
  <si>
    <t>Bourání podkladů pod dlažby nebo litých celistvých dlažeb a mazanin  Broušení betonového povrchu příplatek za každý další 1 mm broušení</t>
  </si>
  <si>
    <t xml:space="preserve">  Skladba P 2 - broušení stávajícího bet. povrchu pro novou PVC krytinu : </t>
  </si>
  <si>
    <t xml:space="preserve">  předsíně ubytovacích jednotek - 100% plochy : 2,13*24</t>
  </si>
  <si>
    <t xml:space="preserve">  pokoje ubytovacích jednotek, klubovny - lokálně, do 20% plochy místnosti : (14,41*24+20,34*2)*0,20</t>
  </si>
  <si>
    <t xml:space="preserve">  Skladba P 3 - broušení stáv. betonového povrchu pro novou dlažbu : </t>
  </si>
  <si>
    <t xml:space="preserve">  centrální chodba - návaznost na stávající AL protipožární dveře : 2,26*1,0*2</t>
  </si>
  <si>
    <t xml:space="preserve">  chodba 300.1, odhad v ploše 50% : 22,54*0,50</t>
  </si>
  <si>
    <t xml:space="preserve">  chodba 300.3, odhad v ploše 50% : 17,23*0,50</t>
  </si>
  <si>
    <t>příplatek celkem do 5 mm : (128,424+24,405)*5</t>
  </si>
  <si>
    <t>965081702R00</t>
  </si>
  <si>
    <t>Bourání podlah Soklíků z dlažeb keramických tloušťky do 10 mm, výšky do 100 mm</t>
  </si>
  <si>
    <t>bez podkladního lože, s jakoukoliv výplní spár</t>
  </si>
  <si>
    <t xml:space="preserve">D.1.1-01 : </t>
  </si>
  <si>
    <t>podlaha centrální chodby 300.2 : 83,44-(22*0,9+2*1,39)</t>
  </si>
  <si>
    <t>965081713RT2</t>
  </si>
  <si>
    <t>Bourání podlah z keramických dlaždic, tloušťky do 10 mm, plochy přes 1 m2</t>
  </si>
  <si>
    <t>974051413R00</t>
  </si>
  <si>
    <t>Frézování drážek pro instalace ve zdivu pórobetonovém hloubky do 30 mm , šířky do 30 mm</t>
  </si>
  <si>
    <t>pokoj - svislá drážka pro vedení EL a data : 2,6*21</t>
  </si>
  <si>
    <t>pokoj 304 a 362 - svislá drážka navíc : 2,6*2</t>
  </si>
  <si>
    <t>pokoj/předsíň - drážka pro vedení stávajícího SLP : 2,6*2</t>
  </si>
  <si>
    <t>974051513R00</t>
  </si>
  <si>
    <t>Frézování drážek pro instalace ve zdivu betonovém hloubky do 30 mm, šířky do 30 mm</t>
  </si>
  <si>
    <t>974051515R00</t>
  </si>
  <si>
    <t>Frézování drážek pro instalace ve zdivu betonovém hloubky od 31 mm do 50 mm, šířky od 31 mm do 50 mm</t>
  </si>
  <si>
    <t>974053515R00</t>
  </si>
  <si>
    <t>Frézování drážek pro instalace v podlahách betonových hloubky od 31 mm do 50 mm, šířky od 31 mm do 50 mm</t>
  </si>
  <si>
    <t>D.1.1-01, poznámka č. 2 : (3,46+1,65)*24</t>
  </si>
  <si>
    <t>pro EL a datové rozvody v podlaze - pokoj : (3,8+3,5)*22+3,5*2</t>
  </si>
  <si>
    <t>pro EL a datové rozvody v podlaze - klubovny : 3,5+3,5+5,5</t>
  </si>
  <si>
    <t>974054508R00</t>
  </si>
  <si>
    <t>Vyvrtání kapes pro krabice ve zdivu betonovém průměr do 80 mm</t>
  </si>
  <si>
    <t>POL1_1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</si>
  <si>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</si>
  <si>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</si>
  <si>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</si>
  <si>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979011311RT1</t>
  </si>
  <si>
    <t>Svislá doprava suti a vybouraných hmot shozem s naložením suti do shozu</t>
  </si>
  <si>
    <t>Odkaz na dem. hmot. položky pořadí 182 : 9,80976</t>
  </si>
  <si>
    <t>Odkaz na dem. hmot. položky pořadí 185 : 0,03798</t>
  </si>
  <si>
    <t>Odkaz na dem. hmot. položky pořadí 186 : 2,59720</t>
  </si>
  <si>
    <t>Odkaz na dem. hmot. položky pořadí 187 : 0,04030</t>
  </si>
  <si>
    <t>Odkaz na dem. hmot. položky pořadí 188 : 0,41904</t>
  </si>
  <si>
    <t>Odkaz na dem. hmot. položky pořadí 189 : 1,29600</t>
  </si>
  <si>
    <t>Odkaz na dem. hmot. položky pořadí 190 : 1,81644</t>
  </si>
  <si>
    <t>Odkaz na dem. hmot. položky pořadí 191 : 0,11385</t>
  </si>
  <si>
    <t>979012119R00</t>
  </si>
  <si>
    <t>Svislá doprava suti a vybouraných hmot svislá doprava suti na výšku do 3,5 m, příplatek za každých dalších i započatých 3,5 m výšky přes 3,5 m</t>
  </si>
  <si>
    <t>821-1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</si>
  <si>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</si>
  <si>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Odkaz na mn. položky pořadí 195 : 24,72529</t>
  </si>
  <si>
    <t>979013112R00</t>
  </si>
  <si>
    <t xml:space="preserve">Svislá doprava suti a vybouraných hmot svislá doprava vybouraných hmot na výšku do 3,5 m,  </t>
  </si>
  <si>
    <t>Odkaz na dem. hmot. položky pořadí 157 : 0,03855</t>
  </si>
  <si>
    <t>Odkaz na dem. hmot. položky pořadí 158 : 0,04068</t>
  </si>
  <si>
    <t>Odkaz na dem. hmot. položky pořadí 160 : 0,13140</t>
  </si>
  <si>
    <t>Odkaz na dem. hmot. položky pořadí 159 : 0,34584</t>
  </si>
  <si>
    <t>Odkaz na dem. hmot. položky pořadí 181 : 24,16882</t>
  </si>
  <si>
    <t>979081111RT2</t>
  </si>
  <si>
    <t>Odvoz suti a vybouraných hmot na skládku do 1 km</t>
  </si>
  <si>
    <t>Včetně naložení na dopravní prostředek a složení na skládku, bez poplatku za skládku.</t>
  </si>
  <si>
    <t>Odkaz na dem. hmot. položky pořadí 183 : 1,92565</t>
  </si>
  <si>
    <t>Odkaz na dem. hmot. položky pořadí 184 : 1,92565</t>
  </si>
  <si>
    <t>979081121RT2</t>
  </si>
  <si>
    <t>Odvoz suti a vybouraných hmot na skládku příplatek za každý další 1 km</t>
  </si>
  <si>
    <t xml:space="preserve">skladka Jihlava - Henčov, vzdálenost skládky 25 km : </t>
  </si>
  <si>
    <t>Odkaz na mn. položky pořadí 196 : 44,70714*24</t>
  </si>
  <si>
    <t>979990107R00</t>
  </si>
  <si>
    <t>Poplatek za skládku za uložení, směs betonu, cihel a dřeva,  , skupina 17 09 04 z Katalogu odpadů</t>
  </si>
  <si>
    <t>979990161R00</t>
  </si>
  <si>
    <t>Poplatek za skládku za uložení, dřevo,  , skupina 17 02 01 z Katalogu odpadů</t>
  </si>
  <si>
    <t>979990181R00</t>
  </si>
  <si>
    <t>Poplatek za skládku za uložení, PVC podlahová krytina,  , skupina 20 03 07 z Katalogu odpadů</t>
  </si>
  <si>
    <t>210201526R0X</t>
  </si>
  <si>
    <t>Montáž svítidla LED podstropního - nouzové osvětlení,částečně zapuštěné do podhledu</t>
  </si>
  <si>
    <t>-specifikace D.1.1.A-06, položka SV4</t>
  </si>
  <si>
    <t xml:space="preserve">D.1.1.A-06, pol.č. SV4 : </t>
  </si>
  <si>
    <t>světlo - nouzové osvětlení - podhled chodby : 4</t>
  </si>
  <si>
    <t>210201531R00</t>
  </si>
  <si>
    <t>Zapojení LED zrcadla</t>
  </si>
  <si>
    <t>zapojení osvětleného zrcadla v koupelně : 1*24</t>
  </si>
  <si>
    <t>348360101R</t>
  </si>
  <si>
    <t>LED svítidlo interiérové na zavěšení, či přisazení ke stropu; IP 20; 10 W; typ modulu 1 x 1300 lm, spektrum 840; max.teplota okolí 35 °C; min.teplota okolí -25 °C; použití: pro kanceláře, chodby, interiéry škol, knihovny, nemocnice, odbavovací haly; mat.tělesa ocelový plech bílé barvy (RAL 9003); difuzor (světelně činný kryt) oboustranně pískovaný akrylát (PMMA); upevnění pomocí vrutů přímo na strop nebo stěnu, zavěšením na strop pomocí lankových závěsů; délka 640 mm; šířka 195 mm; výška 34 mm</t>
  </si>
  <si>
    <t>- specifikace dle D.1.1.A-06, pol.č. SV1</t>
  </si>
  <si>
    <t>- dodávka a montáž svítidla</t>
  </si>
  <si>
    <t>D.1.1.A-06, pol.č. SV1, podhledové : 4*24</t>
  </si>
  <si>
    <t>M21-SV3</t>
  </si>
  <si>
    <t>Svítidlo LED podhledový panel 50 W, 300x1200 mm, IP40, zapuštěná montáž do lamelového podhledu</t>
  </si>
  <si>
    <t>-specifikace dle D.1.1.A-06, pol.č. SV3</t>
  </si>
  <si>
    <t>D.1.1.A-05, pol.č. SV3 : 11</t>
  </si>
  <si>
    <t>M21-SV4</t>
  </si>
  <si>
    <t>Nouzové LED svítidlo vestavné do podhledu, 3 W, 24 VDC, pro centrální baterii, vč. piktogramu</t>
  </si>
  <si>
    <t>-specifikace dle D.1.1.A-06, pol.č. SV4</t>
  </si>
  <si>
    <t>D.1.1.A-05, pol.č. SV4 : 4</t>
  </si>
  <si>
    <t>M21-SV5</t>
  </si>
  <si>
    <t>Svítidlo chodba u schodiště, LES34S/840 PSU, W20L120, vč. montáže a zapojení</t>
  </si>
  <si>
    <t>- nové svítidlo - výměna na chodbě u schodiště</t>
  </si>
  <si>
    <t>M21-X1</t>
  </si>
  <si>
    <t>Hodiny interiérové digitální, oboustranné, s výškou číslic 100 mm, 4 segmentový displej, stropní závěs</t>
  </si>
  <si>
    <t>-specifikace D.1.1-10 - pol.č. X1</t>
  </si>
  <si>
    <t>D.1.1-09 - pol.č. X1 : 1</t>
  </si>
  <si>
    <t>SUM</t>
  </si>
  <si>
    <t>Revizní dvířka jsou vyráběna z hliníkových profilů, které jsou svařovány do venkovního a vnitřního rámu.</t>
  </si>
  <si>
    <t>Vnitřní křídlo je osazeno protipožárním těsněním, které se při vysoké teplotě mnohonásobně zvětší a zabrání tak průniku ohně.</t>
  </si>
  <si>
    <t>• Pevně ukotvený vnitřní rám</t>
  </si>
  <si>
    <t>Místnosti s výskytem zvýšené vlhkosti jako jsou koupelny či záchody, vyžadují použití odolnější červené desky, která obsahuje impregnovanou vrstvu.</t>
  </si>
  <si>
    <t>Těsnicí manžeta pro utěsnění sprchových a vanových armatur a potrubních průchodek. Rozměr manžety 120x120 mm.</t>
  </si>
  <si>
    <t>Včetně:</t>
  </si>
  <si>
    <t>Obkladačky na lepící tmel - standard C1T S1, plocha spárována pružnou cementovou probarvenou hmotou,</t>
  </si>
  <si>
    <t>END</t>
  </si>
  <si>
    <t>001</t>
  </si>
  <si>
    <t>Výchozí revize</t>
  </si>
  <si>
    <t>hod</t>
  </si>
  <si>
    <t>002</t>
  </si>
  <si>
    <t>Úprava PD dle potřeb realizace</t>
  </si>
  <si>
    <t>003</t>
  </si>
  <si>
    <t>Dokumentace skutečného provedení</t>
  </si>
  <si>
    <t>004</t>
  </si>
  <si>
    <t>Měření intenzity osvětlení</t>
  </si>
  <si>
    <t>005</t>
  </si>
  <si>
    <t>Zrušení stávajícího patrového rozvaděče R3P a R3L, vč. stavebního zapravení</t>
  </si>
  <si>
    <t>006</t>
  </si>
  <si>
    <t>Ekologická likvidace odpadu</t>
  </si>
  <si>
    <t>blok</t>
  </si>
  <si>
    <t>007</t>
  </si>
  <si>
    <t>Koordinace s dodavateli</t>
  </si>
  <si>
    <t>R-položka</t>
  </si>
  <si>
    <t>POL12_0</t>
  </si>
  <si>
    <t>009</t>
  </si>
  <si>
    <t>Koordinace přípravy kabelových tras vč. mat.</t>
  </si>
  <si>
    <t>012</t>
  </si>
  <si>
    <t>Koordinace rozvodů termokamerou</t>
  </si>
  <si>
    <t>014</t>
  </si>
  <si>
    <t>Kontrola rozvodů orgánem státní správy</t>
  </si>
  <si>
    <t>020</t>
  </si>
  <si>
    <t>741910511-R01</t>
  </si>
  <si>
    <t>Montáž se zhotovením konstrukce pro upevnění přístrojů do 5 kg</t>
  </si>
  <si>
    <t>POL1_7</t>
  </si>
  <si>
    <t>741910512-R02</t>
  </si>
  <si>
    <t>Montáž se zhotovením konstrukce pro upevnění přístrojů do 10 kg</t>
  </si>
  <si>
    <t>741910513-R03</t>
  </si>
  <si>
    <t>Montáž se zhotovením konstrukce pro upevnění přístrojů do 50 kg</t>
  </si>
  <si>
    <t>31179127R</t>
  </si>
  <si>
    <t>tyč závitová M12; l = 1 000 mm; mat. ocel 4,8 - DIN 975; povrch pozink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</si>
  <si>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</si>
  <si>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</si>
  <si>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</si>
  <si>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</si>
  <si>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</si>
  <si>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</si>
  <si>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</si>
  <si>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</si>
  <si>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341116250R</t>
  </si>
  <si>
    <t>kabel 1-CYKY; silový; pro pevné uložení ve vnitřních a venk.prostorách v zemi, betonu; Cu jádro,tvar jádraRMV-vícežilové lanové kulaté zhuštěné jádro; počet a průřez žil 5x25mm2; počet žil 5; teplota použití -35 až 70 °C; max.provoz.teplota při zkratu 160 °C; min.teplota pokládky -5 °C; průřez vodiče 25 mm2; samozhášivý; odolnost vůči UV záření; barva pláště černá</t>
  </si>
  <si>
    <t>34141356R</t>
  </si>
  <si>
    <t>vodič CMA; silový, ohebný, propojovací jednožilový; jádro Cu lanované pocínované; počet žil 1; jmen.průřez jádra 4,00 mm2; vnější průměr max 5,2 mm; izolace PVC mrazuvzdorná; tl. izolace 0,8 mm; odolný proti šíření plamene</t>
  </si>
  <si>
    <t>34141357R</t>
  </si>
  <si>
    <t>vodič CMA; silový, ohebný, propojovací jednožilový; jádro Cu lanované pocínované; počet žil 1; jmen.průřez jádra 6,00 mm2; vnější průměr max 6,0 mm; izolace PVC mrazuvzdorná; tl. izolace 0,8 mm; odolný proti šíření plamene</t>
  </si>
  <si>
    <t>34141359R</t>
  </si>
  <si>
    <t>vodič CMA; silový, ohebný, propojovací jednožilový; jádro Cu lanované pocínované; počet žil 1; jmen.průřez jádra 16,00 mm2; vnější průměr max 8,8 mm; izolace PVC mrazuvzdorná; tl. izolace 1,0 mm; odolný proti šíření plamene</t>
  </si>
  <si>
    <t>34531510R</t>
  </si>
  <si>
    <t>čidlo pohybu stropní, přisazené; IP 20; napájecí napětí 230 V; dosah 360°</t>
  </si>
  <si>
    <t>34535400R</t>
  </si>
  <si>
    <t>strojek pro jednopólový spínač; řazení 1, 1So; 10AX, 250VAC</t>
  </si>
  <si>
    <t>34535443R</t>
  </si>
  <si>
    <t>strojek pro spínač sériový; řazení 5; 10AX, 250VAC</t>
  </si>
  <si>
    <t>34535456R</t>
  </si>
  <si>
    <t>strojek pro ovladač; řazení 1/O, 1/OSo, 1/OS; 10 A, 250 V AC</t>
  </si>
  <si>
    <t>34551365R</t>
  </si>
  <si>
    <t>zásuvka dvojnásobná s ochrannými kolíky; řazení 2x(2P+PE); 16 A, 250 V AC</t>
  </si>
  <si>
    <t>34551615R</t>
  </si>
  <si>
    <t>zásuvka jednonásobná s ochr.kolíkem, clonkami, víčkem; řazení 2P+PE; 16 A, 250 V AC; IP 40</t>
  </si>
  <si>
    <t>34551633R</t>
  </si>
  <si>
    <t>zásuvka s ochranným kolíkem, s clonkami, s ochranou před přepětím; řazení 2P+PE; 16 A, 250 V AC; IP 40</t>
  </si>
  <si>
    <t>34551633R01</t>
  </si>
  <si>
    <t>Zásuvka dvojnásobná s clonkami, s ochranou před přepětím, bezšroubové svorky 5599A-A02357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</si>
  <si>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</si>
  <si>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</si>
  <si>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3457115963R</t>
  </si>
  <si>
    <t>trubka ohebná, elektroinstalační; mat. PVC samozhášivé; vnější pr.= 32,0 mm; vnitřní pr.= 31,2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</si>
  <si>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34571512R</t>
  </si>
  <si>
    <t>krabice elektroinstalační pod omítku; přístrojová; mat. PVC samozhášivé; teplot.rozsah -5 až 60 °C; určeno pro rozvody s napětím 400 V a proudem max. 16 A; rozměry-průměr,hloubka 71x71x42 mm</t>
  </si>
  <si>
    <t>345715165R</t>
  </si>
  <si>
    <t>krabice elektroinstalační pod omítku; přístrojová; mat. PVC samozhášivé; teplot.rozsah -5 až 60 °C; určeno pro rozvody s napětím 400 V a proudem max. 16 A; rozměry-průměr,hloubka 73, 66 mm</t>
  </si>
  <si>
    <t>34571523R</t>
  </si>
  <si>
    <t>krabice elektroinstalační pod omítku; odbočná s víčkem; mat. PVC samozhášivé; teplot.rozsah -5 až 60 °C; určeno pro rozvody s napětím 400 V a proudem max. 16 A; rozměry-průměr,hloubka pr.103x50 mm</t>
  </si>
  <si>
    <t>34572172R</t>
  </si>
  <si>
    <t>lišta elektroinstalační hranatá; mat. PVC samozhášivé; Š x V 21,2 x 19,2 mm; délka 2,00 m; bílá; stupeň hořlavosti A1-F; teplot.rozsah -5 až 60 °C</t>
  </si>
  <si>
    <t>34572176R</t>
  </si>
  <si>
    <t>lišta elektroinstalační hranatá; mat. PVC samozhášivé; Š x V 41,1 x 18,5 mm; délka 2,00 m; bílá; stupeň hořlavosti A1-F; teplot.rozsah -5 až 60 °C</t>
  </si>
  <si>
    <t>35441935R</t>
  </si>
  <si>
    <t>svorka na vodovodní potrubí, pr.D 22mm, Js 1/2"; provedení Fe/Zn</t>
  </si>
  <si>
    <t>35713 PC</t>
  </si>
  <si>
    <t>Rozvodnice RJ, rozvodnice nástěnná, neprůhledné dveře, 1 řada, šířka 14 modulárních jednotek</t>
  </si>
  <si>
    <t>POL3_-1</t>
  </si>
  <si>
    <t>35714 PC</t>
  </si>
  <si>
    <t>Rozvaděč R30P</t>
  </si>
  <si>
    <t>5531300002R01</t>
  </si>
  <si>
    <t>Žlab kabelový drátěný DZI 50x100 BZNCR l = 3 m, s integrovanou spojkou</t>
  </si>
  <si>
    <t>713552111R00</t>
  </si>
  <si>
    <t>Protipožární kabelové přepážky Protipožární trubní ucpávky EI 120, do D 25 mm, stěna</t>
  </si>
  <si>
    <t>Otvor se utěsní minerální vlnou. Prostup i potrubí před a za prostupem je natřeno protipožární stěrkou. Cena obsahuje dodávku minerální vlny a pořární stěrky.</t>
  </si>
  <si>
    <t>210010003R00</t>
  </si>
  <si>
    <t xml:space="preserve">Montáž trubky ohebné, z PVC, uložené pod omítku, vnější průměr 25 mm,  ,  </t>
  </si>
  <si>
    <t>210010105R00</t>
  </si>
  <si>
    <t>Montáž lišty elektroinstalační, z PVC, šířky do 40 mm, uložená pevně šroubováním</t>
  </si>
  <si>
    <t>210010320R00</t>
  </si>
  <si>
    <t xml:space="preserve">Montáž krabice plastové přístrojové, kruhové, o průměru 73 mm, hloubky 42 mm,  , do zdiva, se zapojením,  </t>
  </si>
  <si>
    <t>210010321R00</t>
  </si>
  <si>
    <t xml:space="preserve">Montáž krabice plastové univerzální, kruhové,  ,  ,  , do zdiva, se zapojením,  </t>
  </si>
  <si>
    <t>210010323R00</t>
  </si>
  <si>
    <t xml:space="preserve">Montáž krabice plastové odbočné, čtvercové,  ,  ,  , do zdiva, se zapojením,  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</si>
  <si>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</si>
  <si>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</si>
  <si>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</si>
  <si>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</si>
  <si>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210110055R00</t>
  </si>
  <si>
    <t>Montáž ovladače zapuštěného a polozapuštěného včetně zapojení, řazení 1/0</t>
  </si>
  <si>
    <t>210110041R00</t>
  </si>
  <si>
    <t>Montáž spínače zapuštěného a polozapuštěného včetně zapojení, jednopólového,  , řazení 1</t>
  </si>
  <si>
    <t>210110043R00</t>
  </si>
  <si>
    <t>Montáž spínače zapuštěného a polozapuštěného včetně zapojení, sériového,  , řazení 5</t>
  </si>
  <si>
    <t>210111012R00</t>
  </si>
  <si>
    <t xml:space="preserve">Montáž zásuvky domovní zapuštěné včetně zapojení, průběžné zapojení,  , provedení 2P+PE,  </t>
  </si>
  <si>
    <t>210111013R00</t>
  </si>
  <si>
    <t xml:space="preserve">Montáž zásuvky domovní v krabici s přepěťovou ochranou s optickou signalizací včetně zapojení,  , provedení 2P+PE,  </t>
  </si>
  <si>
    <t>210111014R00</t>
  </si>
  <si>
    <t xml:space="preserve">Montáž zásuvky domovní zapuštěné včetně zapojení,  , provedení 2x (2P+PE),  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</si>
  <si>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</si>
  <si>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</si>
  <si>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</si>
  <si>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210190051R00</t>
  </si>
  <si>
    <t>Montáž rozvaděče skříňového, nebo panelového děleného, za 1 pole, do hmotnosti 200 kg</t>
  </si>
  <si>
    <t>210201511R00</t>
  </si>
  <si>
    <t xml:space="preserve">Montáž svítidla LED do bytových nebo společenských místností, stropního přisazeného,  </t>
  </si>
  <si>
    <t>s vestavěným LED modulem</t>
  </si>
  <si>
    <t>210201526R00</t>
  </si>
  <si>
    <t xml:space="preserve">Montáž svítidla LED do technických prostor, stropního vestavného,  </t>
  </si>
  <si>
    <t>210810017R00</t>
  </si>
  <si>
    <t>Montáž kabelu CYKY 750 V, 5 x (4 až 16 mm2), volně uloženého</t>
  </si>
  <si>
    <t>210810045R00</t>
  </si>
  <si>
    <t>Montáž kabelu CYKY 750 V, 3 x 1,5 mm2, pevně uloženého</t>
  </si>
  <si>
    <t>210810046R00</t>
  </si>
  <si>
    <t>Montáž kabelu CYKY 750 V, 3 x 2,5 mm2, pevně uloženého</t>
  </si>
  <si>
    <t>210810056R00</t>
  </si>
  <si>
    <t>Montáž kabelu CYKY 750 V, 5 x 2,5 mm2, pevně uloženého</t>
  </si>
  <si>
    <t>210810057R00</t>
  </si>
  <si>
    <t>Montáž kabelu CYKY 750 V, 5 žilového, pevně uloženého</t>
  </si>
  <si>
    <t>220264112R00</t>
  </si>
  <si>
    <t>Žlab drátěný přímý, včetně uchycení na stěnu, výšky 60 mm, šířky 100 mm, pr. drátu 3,9 mm, s integrovanou spojkou</t>
  </si>
  <si>
    <t>650072621R00</t>
  </si>
  <si>
    <t>Montáž čidla pohybu, stropního, přisazeného</t>
  </si>
  <si>
    <t>M65</t>
  </si>
  <si>
    <t>650101711R00</t>
  </si>
  <si>
    <t>Svítidla bodového, stropního, vestavného</t>
  </si>
  <si>
    <t>650111261R00</t>
  </si>
  <si>
    <t>Uzemnění a hromosvod volně</t>
  </si>
  <si>
    <t>650142113R00</t>
  </si>
  <si>
    <t>Ukončení kabelu smršťovací koncovkou, do průřezu 3 x 1,5 mm2</t>
  </si>
  <si>
    <t>650142117R00</t>
  </si>
  <si>
    <t>Ukončení kabelu smršťovací koncovkou, do průřezu 5 x 1,5 mm2</t>
  </si>
  <si>
    <t>650142519R00</t>
  </si>
  <si>
    <t>Ukončení kabelu smršťovací koncovkou, do průřezu 5 x 25 mm2</t>
  </si>
  <si>
    <t>M22-01R</t>
  </si>
  <si>
    <t>RACK 19” 18U hl. 500 mm, nástěnný, skleněné dveře, odnímací boky, uzamykatelný</t>
  </si>
  <si>
    <t>POL3_0</t>
  </si>
  <si>
    <t>M22-02R</t>
  </si>
  <si>
    <t>Patch panel 19” 1U 24x RJ45 CAT 5E STP</t>
  </si>
  <si>
    <t>M22-03R</t>
  </si>
  <si>
    <t>Patch panel 19” 1U 24x RJ45 CAT 5E UTP</t>
  </si>
  <si>
    <t>M22-04R</t>
  </si>
  <si>
    <t>Vyvazovací panel 19” 1U</t>
  </si>
  <si>
    <t>M22-05R</t>
  </si>
  <si>
    <t>Napájecí panel s přepěťovou ochranou 19” 1U</t>
  </si>
  <si>
    <t>M22-06.1R</t>
  </si>
  <si>
    <t>Krytka datové zásuvky ABB Tango bílá + nosná maska jednoduchá</t>
  </si>
  <si>
    <t>M22-06R</t>
  </si>
  <si>
    <t>Keystone 1x RJ45 dle typu společného rámečku se zásuvkami a vypínačem</t>
  </si>
  <si>
    <t>M22-07R</t>
  </si>
  <si>
    <t>Trubka ohebná 750N 20 mm</t>
  </si>
  <si>
    <t>M22-08R</t>
  </si>
  <si>
    <t>Koleno tuhé 20 mm</t>
  </si>
  <si>
    <t>M22-09R</t>
  </si>
  <si>
    <t>Lišta vkládací 40 x 20 mm, bezhalogenová</t>
  </si>
  <si>
    <t>M22-10R</t>
  </si>
  <si>
    <t>Drátěný žlab 100 x 50 mm</t>
  </si>
  <si>
    <t>M22-11R</t>
  </si>
  <si>
    <t>Spojka žlabu</t>
  </si>
  <si>
    <t>M22-12R</t>
  </si>
  <si>
    <t>Nosník žlabu</t>
  </si>
  <si>
    <t>M22-13R</t>
  </si>
  <si>
    <t>Kabel UTP CAT 5E LSOH</t>
  </si>
  <si>
    <t>M22-14R</t>
  </si>
  <si>
    <t>Kabel STP CAT 5E LSOH</t>
  </si>
  <si>
    <t>M22-15R</t>
  </si>
  <si>
    <t>Patch kabel CAT 5E UTP 0,5 m</t>
  </si>
  <si>
    <t>M22-16R</t>
  </si>
  <si>
    <t>Patch kabel CAT 5E UTP 1 m</t>
  </si>
  <si>
    <t>M22-17R</t>
  </si>
  <si>
    <t>Switch Aruba 2530 24 PoE+</t>
  </si>
  <si>
    <t>M22-18R</t>
  </si>
  <si>
    <t>Switch Aruba 2530 48</t>
  </si>
  <si>
    <t>M22-19R</t>
  </si>
  <si>
    <t>Kabel 10G SFP+ DAC, 1 m</t>
  </si>
  <si>
    <t>M22-20R</t>
  </si>
  <si>
    <t>IP kamera 4Mp, 3,6 mm, WDR 120 dB, IR 30 m, H.265</t>
  </si>
  <si>
    <t>M22-21R</t>
  </si>
  <si>
    <t>WIFI AP Unifi</t>
  </si>
  <si>
    <t>M22-22R</t>
  </si>
  <si>
    <t>Controler, UBNT Unifi Cloud Key</t>
  </si>
  <si>
    <t>M22-23R</t>
  </si>
  <si>
    <t>Konektor FTP RJ45</t>
  </si>
  <si>
    <t>M22-24R</t>
  </si>
  <si>
    <t>Drobný montážní materiál - sada</t>
  </si>
  <si>
    <t>M22-25R</t>
  </si>
  <si>
    <t>Montážní práce - komplet</t>
  </si>
  <si>
    <t>M22-25.1R</t>
  </si>
  <si>
    <t>Instalace stávajícího stoupacího vedení SLP pod omítku, ve 2 místnostech, na výšku 2,60m</t>
  </si>
  <si>
    <t>- obsahuje ochrannu stávajících kabelů po dobu stavebních prací</t>
  </si>
  <si>
    <t>- nová drážka v novém zdivu z porobetonu pro vedení svislé kabeláže</t>
  </si>
  <si>
    <t>- úrava trasy vedení do nové pozice</t>
  </si>
  <si>
    <t>- stavební zapravení drážky</t>
  </si>
  <si>
    <t>M22-26R</t>
  </si>
  <si>
    <t>Konfigurace aktivních prvků a oživení systému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</si>
  <si>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</si>
  <si>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</si>
  <si>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</si>
  <si>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</si>
  <si>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</si>
  <si>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</si>
  <si>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</si>
  <si>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</si>
  <si>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</si>
  <si>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</si>
  <si>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</si>
  <si>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</si>
  <si>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</si>
  <si>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</si>
  <si>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</si>
  <si>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</si>
  <si>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</si>
  <si>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</si>
  <si>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</si>
  <si>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</si>
  <si>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</si>
  <si>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- viz výkres D.1.1-01 - poznámky přípravné práce, bod 1, 2 a 3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</si>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</sst>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5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3CqIHcviOU2Bb3RtFYEX/Wk7poQTAnpB7HeK556e7U4lxPfChTJE0nRmrweaQ2h7sGwtQCj0gjXi+PRHJTZHBw==" saltValue="61LC0eU7AXJR15b1GSfTS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 x14ac:dyDescent="0.25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 x14ac:dyDescent="0.25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SUMIF(F59:F90,A16,I59:I90)+SUMIF(F59:F90,"PSU",I59:I90)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SUMIF(F59:F90,A17,I59:I90)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SUMIF(F59:F90,A18,I59:I90)</f>
        <v>0</v>
      </c>
      <c r="J18" s="85"/>
    </row>
    <row r="19" spans="1:10" ht="23.25" customHeight="1" x14ac:dyDescent="0.25">
      <c r="A19" s="196" t="s">
        <v>138</v>
      </c>
      <c r="B19" s="38" t="s">
        <v>27</v>
      </c>
      <c r="C19" s="62"/>
      <c r="D19" s="63"/>
      <c r="E19" s="83"/>
      <c r="F19" s="84"/>
      <c r="G19" s="83"/>
      <c r="H19" s="84"/>
      <c r="I19" s="83">
        <f>SUMIF(F59:F90,A19,I59:I90)</f>
        <v>0</v>
      </c>
      <c r="J19" s="85"/>
    </row>
    <row r="20" spans="1:10" ht="23.25" customHeight="1" x14ac:dyDescent="0.25">
      <c r="A20" s="196" t="s">
        <v>139</v>
      </c>
      <c r="B20" s="38" t="s">
        <v>28</v>
      </c>
      <c r="C20" s="62"/>
      <c r="D20" s="63"/>
      <c r="E20" s="83"/>
      <c r="F20" s="84"/>
      <c r="G20" s="83"/>
      <c r="H20" s="84"/>
      <c r="I20" s="83">
        <f>SUMIF(F59:F90,A20,I59:I90)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52</v>
      </c>
      <c r="C39" s="147"/>
      <c r="D39" s="147"/>
      <c r="E39" s="147"/>
      <c r="F39" s="148">
        <f>'SO 01-3NP D.1.1-D.1.4.b Pol'!AE1018+'SO 01-3NP D.1.4.c Pol'!AE90+'SO 01-3NP D.1.4.d Pol'!AE42+'SO 01-3NP OVN Pol'!AE30</f>
        <v>0</v>
      </c>
      <c r="G39" s="149">
        <f>'SO 01-3NP D.1.1-D.1.4.b Pol'!AF1018+'SO 01-3NP D.1.4.c Pol'!AF90+'SO 01-3NP D.1.4.d Pol'!AF42+'SO 01-3NP OVN Pol'!AF30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6">
        <v>2</v>
      </c>
      <c r="B40" s="152"/>
      <c r="C40" s="153" t="s">
        <v>53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5">
      <c r="A41" s="136">
        <v>2</v>
      </c>
      <c r="B41" s="152" t="s">
        <v>54</v>
      </c>
      <c r="C41" s="153" t="s">
        <v>55</v>
      </c>
      <c r="D41" s="153"/>
      <c r="E41" s="153"/>
      <c r="F41" s="154">
        <f>'SO 01-3NP D.1.1-D.1.4.b Pol'!AE1018+'SO 01-3NP D.1.4.c Pol'!AE90+'SO 01-3NP D.1.4.d Pol'!AE42+'SO 01-3NP OVN Pol'!AE30</f>
        <v>0</v>
      </c>
      <c r="G41" s="155">
        <f>'SO 01-3NP D.1.1-D.1.4.b Pol'!AF1018+'SO 01-3NP D.1.4.c Pol'!AF90+'SO 01-3NP D.1.4.d Pol'!AF42+'SO 01-3NP OVN Pol'!AF30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5">
      <c r="A42" s="136">
        <v>3</v>
      </c>
      <c r="B42" s="157" t="s">
        <v>56</v>
      </c>
      <c r="C42" s="147" t="s">
        <v>57</v>
      </c>
      <c r="D42" s="147"/>
      <c r="E42" s="147"/>
      <c r="F42" s="158">
        <f>'SO 01-3NP D.1.1-D.1.4.b Pol'!AE1018</f>
        <v>0</v>
      </c>
      <c r="G42" s="150">
        <f>'SO 01-3NP D.1.1-D.1.4.b Pol'!AF1018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6">
        <v>3</v>
      </c>
      <c r="B43" s="157" t="s">
        <v>58</v>
      </c>
      <c r="C43" s="147" t="s">
        <v>59</v>
      </c>
      <c r="D43" s="147"/>
      <c r="E43" s="147"/>
      <c r="F43" s="158">
        <f>'SO 01-3NP D.1.4.c Pol'!AE90</f>
        <v>0</v>
      </c>
      <c r="G43" s="150">
        <f>'SO 01-3NP D.1.4.c Pol'!AF90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6">
        <v>3</v>
      </c>
      <c r="B44" s="157" t="s">
        <v>60</v>
      </c>
      <c r="C44" s="147" t="s">
        <v>61</v>
      </c>
      <c r="D44" s="147"/>
      <c r="E44" s="147"/>
      <c r="F44" s="158">
        <f>'SO 01-3NP D.1.4.d Pol'!AE42</f>
        <v>0</v>
      </c>
      <c r="G44" s="150">
        <f>'SO 01-3NP D.1.4.d Pol'!AF42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6">
        <v>3</v>
      </c>
      <c r="B45" s="157" t="s">
        <v>62</v>
      </c>
      <c r="C45" s="147" t="s">
        <v>63</v>
      </c>
      <c r="D45" s="147"/>
      <c r="E45" s="147"/>
      <c r="F45" s="158">
        <f>'SO 01-3NP OVN Pol'!AE30</f>
        <v>0</v>
      </c>
      <c r="G45" s="150">
        <f>'SO 01-3NP OVN Pol'!AF30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5">
      <c r="A46" s="136"/>
      <c r="B46" s="159" t="s">
        <v>64</v>
      </c>
      <c r="C46" s="160"/>
      <c r="D46" s="160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3">
        <f>SUMIF(A39:A45,"=1",I39:I45)</f>
        <v>0</v>
      </c>
      <c r="J46" s="164">
        <f>SUMIF(A39:A45,"=1",J39:J45)</f>
        <v>0</v>
      </c>
    </row>
    <row r="48" spans="1:10" x14ac:dyDescent="0.25">
      <c r="A48" t="s">
        <v>66</v>
      </c>
      <c r="B48" t="s">
        <v>67</v>
      </c>
    </row>
    <row r="49" spans="1:10" x14ac:dyDescent="0.25">
      <c r="A49" t="s">
        <v>68</v>
      </c>
      <c r="B49" t="s">
        <v>69</v>
      </c>
    </row>
    <row r="50" spans="1:10" x14ac:dyDescent="0.25">
      <c r="A50" t="s">
        <v>70</v>
      </c>
      <c r="B50" t="s">
        <v>71</v>
      </c>
    </row>
    <row r="51" spans="1:10" x14ac:dyDescent="0.25">
      <c r="A51" t="s">
        <v>70</v>
      </c>
      <c r="B51" t="s">
        <v>72</v>
      </c>
    </row>
    <row r="52" spans="1:10" x14ac:dyDescent="0.25">
      <c r="A52" t="s">
        <v>70</v>
      </c>
      <c r="B52" t="s">
        <v>73</v>
      </c>
    </row>
    <row r="53" spans="1:10" x14ac:dyDescent="0.25">
      <c r="A53" t="s">
        <v>70</v>
      </c>
      <c r="B53" t="s">
        <v>74</v>
      </c>
    </row>
    <row r="56" spans="1:10" ht="15.6" x14ac:dyDescent="0.3">
      <c r="B56" s="175" t="s">
        <v>75</v>
      </c>
    </row>
    <row r="58" spans="1:10" ht="25.5" customHeight="1" x14ac:dyDescent="0.25">
      <c r="A58" s="177"/>
      <c r="B58" s="180" t="s">
        <v>17</v>
      </c>
      <c r="C58" s="180" t="s">
        <v>5</v>
      </c>
      <c r="D58" s="181"/>
      <c r="E58" s="181"/>
      <c r="F58" s="182" t="s">
        <v>76</v>
      </c>
      <c r="G58" s="182"/>
      <c r="H58" s="182"/>
      <c r="I58" s="182" t="s">
        <v>29</v>
      </c>
      <c r="J58" s="182" t="s">
        <v>0</v>
      </c>
    </row>
    <row r="59" spans="1:10" ht="36.75" customHeight="1" x14ac:dyDescent="0.25">
      <c r="A59" s="178"/>
      <c r="B59" s="183" t="s">
        <v>77</v>
      </c>
      <c r="C59" s="184" t="s">
        <v>78</v>
      </c>
      <c r="D59" s="185"/>
      <c r="E59" s="185"/>
      <c r="F59" s="192" t="s">
        <v>24</v>
      </c>
      <c r="G59" s="193"/>
      <c r="H59" s="193"/>
      <c r="I59" s="193">
        <f>'SO 01-3NP D.1.1-D.1.4.b Pol'!G8</f>
        <v>0</v>
      </c>
      <c r="J59" s="189" t="str">
        <f>IF(I91=0,"",I59/I91*100)</f>
        <v/>
      </c>
    </row>
    <row r="60" spans="1:10" ht="36.75" customHeight="1" x14ac:dyDescent="0.25">
      <c r="A60" s="178"/>
      <c r="B60" s="183" t="s">
        <v>79</v>
      </c>
      <c r="C60" s="184" t="s">
        <v>80</v>
      </c>
      <c r="D60" s="185"/>
      <c r="E60" s="185"/>
      <c r="F60" s="192" t="s">
        <v>24</v>
      </c>
      <c r="G60" s="193"/>
      <c r="H60" s="193"/>
      <c r="I60" s="193">
        <f>'SO 01-3NP D.1.1-D.1.4.b Pol'!G73</f>
        <v>0</v>
      </c>
      <c r="J60" s="189" t="str">
        <f>IF(I91=0,"",I60/I91*100)</f>
        <v/>
      </c>
    </row>
    <row r="61" spans="1:10" ht="36.75" customHeight="1" x14ac:dyDescent="0.25">
      <c r="A61" s="178"/>
      <c r="B61" s="183" t="s">
        <v>81</v>
      </c>
      <c r="C61" s="184" t="s">
        <v>82</v>
      </c>
      <c r="D61" s="185"/>
      <c r="E61" s="185"/>
      <c r="F61" s="192" t="s">
        <v>24</v>
      </c>
      <c r="G61" s="193"/>
      <c r="H61" s="193"/>
      <c r="I61" s="193">
        <f>'SO 01-3NP D.1.1-D.1.4.b Pol'!G125</f>
        <v>0</v>
      </c>
      <c r="J61" s="189" t="str">
        <f>IF(I91=0,"",I61/I91*100)</f>
        <v/>
      </c>
    </row>
    <row r="62" spans="1:10" ht="36.75" customHeight="1" x14ac:dyDescent="0.25">
      <c r="A62" s="178"/>
      <c r="B62" s="183" t="s">
        <v>83</v>
      </c>
      <c r="C62" s="184" t="s">
        <v>84</v>
      </c>
      <c r="D62" s="185"/>
      <c r="E62" s="185"/>
      <c r="F62" s="192" t="s">
        <v>24</v>
      </c>
      <c r="G62" s="193"/>
      <c r="H62" s="193"/>
      <c r="I62" s="193">
        <f>'SO 01-3NP D.1.1-D.1.4.b Pol'!G138</f>
        <v>0</v>
      </c>
      <c r="J62" s="189" t="str">
        <f>IF(I91=0,"",I62/I91*100)</f>
        <v/>
      </c>
    </row>
    <row r="63" spans="1:10" ht="36.75" customHeight="1" x14ac:dyDescent="0.25">
      <c r="A63" s="178"/>
      <c r="B63" s="183" t="s">
        <v>85</v>
      </c>
      <c r="C63" s="184" t="s">
        <v>86</v>
      </c>
      <c r="D63" s="185"/>
      <c r="E63" s="185"/>
      <c r="F63" s="192" t="s">
        <v>24</v>
      </c>
      <c r="G63" s="193"/>
      <c r="H63" s="193"/>
      <c r="I63" s="193">
        <f>'SO 01-3NP D.1.1-D.1.4.b Pol'!G867</f>
        <v>0</v>
      </c>
      <c r="J63" s="189" t="str">
        <f>IF(I91=0,"",I63/I91*100)</f>
        <v/>
      </c>
    </row>
    <row r="64" spans="1:10" ht="36.75" customHeight="1" x14ac:dyDescent="0.25">
      <c r="A64" s="178"/>
      <c r="B64" s="183" t="s">
        <v>87</v>
      </c>
      <c r="C64" s="184" t="s">
        <v>88</v>
      </c>
      <c r="D64" s="185"/>
      <c r="E64" s="185"/>
      <c r="F64" s="192" t="s">
        <v>24</v>
      </c>
      <c r="G64" s="193"/>
      <c r="H64" s="193"/>
      <c r="I64" s="193">
        <f>'SO 01-3NP D.1.1-D.1.4.b Pol'!G870</f>
        <v>0</v>
      </c>
      <c r="J64" s="189" t="str">
        <f>IF(I91=0,"",I64/I91*100)</f>
        <v/>
      </c>
    </row>
    <row r="65" spans="1:10" ht="36.75" customHeight="1" x14ac:dyDescent="0.25">
      <c r="A65" s="178"/>
      <c r="B65" s="183" t="s">
        <v>89</v>
      </c>
      <c r="C65" s="184" t="s">
        <v>90</v>
      </c>
      <c r="D65" s="185"/>
      <c r="E65" s="185"/>
      <c r="F65" s="192" t="s">
        <v>24</v>
      </c>
      <c r="G65" s="193"/>
      <c r="H65" s="193"/>
      <c r="I65" s="193">
        <f>'SO 01-3NP D.1.1-D.1.4.b Pol'!G934</f>
        <v>0</v>
      </c>
      <c r="J65" s="189" t="str">
        <f>IF(I91=0,"",I65/I91*100)</f>
        <v/>
      </c>
    </row>
    <row r="66" spans="1:10" ht="36.75" customHeight="1" x14ac:dyDescent="0.25">
      <c r="A66" s="178"/>
      <c r="B66" s="183" t="s">
        <v>91</v>
      </c>
      <c r="C66" s="184" t="s">
        <v>92</v>
      </c>
      <c r="D66" s="185"/>
      <c r="E66" s="185"/>
      <c r="F66" s="192" t="s">
        <v>24</v>
      </c>
      <c r="G66" s="193"/>
      <c r="H66" s="193"/>
      <c r="I66" s="193">
        <f>'SO 01-3NP D.1.4.c Pol'!G8</f>
        <v>0</v>
      </c>
      <c r="J66" s="189" t="str">
        <f>IF(I91=0,"",I66/I91*100)</f>
        <v/>
      </c>
    </row>
    <row r="67" spans="1:10" ht="36.75" customHeight="1" x14ac:dyDescent="0.25">
      <c r="A67" s="178"/>
      <c r="B67" s="183" t="s">
        <v>93</v>
      </c>
      <c r="C67" s="184" t="s">
        <v>94</v>
      </c>
      <c r="D67" s="185"/>
      <c r="E67" s="185"/>
      <c r="F67" s="192" t="s">
        <v>25</v>
      </c>
      <c r="G67" s="193"/>
      <c r="H67" s="193"/>
      <c r="I67" s="193">
        <f>'SO 01-3NP D.1.1-D.1.4.b Pol'!G149</f>
        <v>0</v>
      </c>
      <c r="J67" s="189" t="str">
        <f>IF(I91=0,"",I67/I91*100)</f>
        <v/>
      </c>
    </row>
    <row r="68" spans="1:10" ht="36.75" customHeight="1" x14ac:dyDescent="0.25">
      <c r="A68" s="178"/>
      <c r="B68" s="183" t="s">
        <v>95</v>
      </c>
      <c r="C68" s="184" t="s">
        <v>96</v>
      </c>
      <c r="D68" s="185"/>
      <c r="E68" s="185"/>
      <c r="F68" s="192" t="s">
        <v>25</v>
      </c>
      <c r="G68" s="193"/>
      <c r="H68" s="193"/>
      <c r="I68" s="193">
        <f>'SO 01-3NP D.1.1-D.1.4.b Pol'!G181</f>
        <v>0</v>
      </c>
      <c r="J68" s="189" t="str">
        <f>IF(I91=0,"",I68/I91*100)</f>
        <v/>
      </c>
    </row>
    <row r="69" spans="1:10" ht="36.75" customHeight="1" x14ac:dyDescent="0.25">
      <c r="A69" s="178"/>
      <c r="B69" s="183" t="s">
        <v>97</v>
      </c>
      <c r="C69" s="184" t="s">
        <v>98</v>
      </c>
      <c r="D69" s="185"/>
      <c r="E69" s="185"/>
      <c r="F69" s="192" t="s">
        <v>25</v>
      </c>
      <c r="G69" s="193"/>
      <c r="H69" s="193"/>
      <c r="I69" s="193">
        <f>'SO 01-3NP D.1.1-D.1.4.b Pol'!G230</f>
        <v>0</v>
      </c>
      <c r="J69" s="189" t="str">
        <f>IF(I91=0,"",I69/I91*100)</f>
        <v/>
      </c>
    </row>
    <row r="70" spans="1:10" ht="36.75" customHeight="1" x14ac:dyDescent="0.25">
      <c r="A70" s="178"/>
      <c r="B70" s="183" t="s">
        <v>99</v>
      </c>
      <c r="C70" s="184" t="s">
        <v>100</v>
      </c>
      <c r="D70" s="185"/>
      <c r="E70" s="185"/>
      <c r="F70" s="192" t="s">
        <v>25</v>
      </c>
      <c r="G70" s="193"/>
      <c r="H70" s="193"/>
      <c r="I70" s="193">
        <f>'SO 01-3NP D.1.1-D.1.4.b Pol'!G348</f>
        <v>0</v>
      </c>
      <c r="J70" s="189" t="str">
        <f>IF(I91=0,"",I70/I91*100)</f>
        <v/>
      </c>
    </row>
    <row r="71" spans="1:10" ht="36.75" customHeight="1" x14ac:dyDescent="0.25">
      <c r="A71" s="178"/>
      <c r="B71" s="183" t="s">
        <v>101</v>
      </c>
      <c r="C71" s="184" t="s">
        <v>102</v>
      </c>
      <c r="D71" s="185"/>
      <c r="E71" s="185"/>
      <c r="F71" s="192" t="s">
        <v>25</v>
      </c>
      <c r="G71" s="193"/>
      <c r="H71" s="193"/>
      <c r="I71" s="193">
        <f>'SO 01-3NP D.1.1-D.1.4.b Pol'!G405</f>
        <v>0</v>
      </c>
      <c r="J71" s="189" t="str">
        <f>IF(I91=0,"",I71/I91*100)</f>
        <v/>
      </c>
    </row>
    <row r="72" spans="1:10" ht="36.75" customHeight="1" x14ac:dyDescent="0.25">
      <c r="A72" s="178"/>
      <c r="B72" s="183" t="s">
        <v>103</v>
      </c>
      <c r="C72" s="184" t="s">
        <v>104</v>
      </c>
      <c r="D72" s="185"/>
      <c r="E72" s="185"/>
      <c r="F72" s="192" t="s">
        <v>25</v>
      </c>
      <c r="G72" s="193"/>
      <c r="H72" s="193"/>
      <c r="I72" s="193">
        <f>'SO 01-3NP D.1.1-D.1.4.b Pol'!G413</f>
        <v>0</v>
      </c>
      <c r="J72" s="189" t="str">
        <f>IF(I91=0,"",I72/I91*100)</f>
        <v/>
      </c>
    </row>
    <row r="73" spans="1:10" ht="36.75" customHeight="1" x14ac:dyDescent="0.25">
      <c r="A73" s="178"/>
      <c r="B73" s="183" t="s">
        <v>105</v>
      </c>
      <c r="C73" s="184" t="s">
        <v>106</v>
      </c>
      <c r="D73" s="185"/>
      <c r="E73" s="185"/>
      <c r="F73" s="192" t="s">
        <v>25</v>
      </c>
      <c r="G73" s="193"/>
      <c r="H73" s="193"/>
      <c r="I73" s="193">
        <f>'SO 01-3NP D.1.1-D.1.4.b Pol'!G439</f>
        <v>0</v>
      </c>
      <c r="J73" s="189" t="str">
        <f>IF(I91=0,"",I73/I91*100)</f>
        <v/>
      </c>
    </row>
    <row r="74" spans="1:10" ht="36.75" customHeight="1" x14ac:dyDescent="0.25">
      <c r="A74" s="178"/>
      <c r="B74" s="183" t="s">
        <v>107</v>
      </c>
      <c r="C74" s="184" t="s">
        <v>108</v>
      </c>
      <c r="D74" s="185"/>
      <c r="E74" s="185"/>
      <c r="F74" s="192" t="s">
        <v>25</v>
      </c>
      <c r="G74" s="193"/>
      <c r="H74" s="193"/>
      <c r="I74" s="193">
        <f>'SO 01-3NP D.1.1-D.1.4.b Pol'!G445</f>
        <v>0</v>
      </c>
      <c r="J74" s="189" t="str">
        <f>IF(I91=0,"",I74/I91*100)</f>
        <v/>
      </c>
    </row>
    <row r="75" spans="1:10" ht="36.75" customHeight="1" x14ac:dyDescent="0.25">
      <c r="A75" s="178"/>
      <c r="B75" s="183" t="s">
        <v>109</v>
      </c>
      <c r="C75" s="184" t="s">
        <v>110</v>
      </c>
      <c r="D75" s="185"/>
      <c r="E75" s="185"/>
      <c r="F75" s="192" t="s">
        <v>25</v>
      </c>
      <c r="G75" s="193"/>
      <c r="H75" s="193"/>
      <c r="I75" s="193">
        <f>'SO 01-3NP D.1.4.c Pol'!G20</f>
        <v>0</v>
      </c>
      <c r="J75" s="189" t="str">
        <f>IF(I91=0,"",I75/I91*100)</f>
        <v/>
      </c>
    </row>
    <row r="76" spans="1:10" ht="36.75" customHeight="1" x14ac:dyDescent="0.25">
      <c r="A76" s="178"/>
      <c r="B76" s="183" t="s">
        <v>111</v>
      </c>
      <c r="C76" s="184" t="s">
        <v>112</v>
      </c>
      <c r="D76" s="185"/>
      <c r="E76" s="185"/>
      <c r="F76" s="192" t="s">
        <v>25</v>
      </c>
      <c r="G76" s="193"/>
      <c r="H76" s="193"/>
      <c r="I76" s="193">
        <f>'SO 01-3NP D.1.1-D.1.4.b Pol'!G494</f>
        <v>0</v>
      </c>
      <c r="J76" s="189" t="str">
        <f>IF(I91=0,"",I76/I91*100)</f>
        <v/>
      </c>
    </row>
    <row r="77" spans="1:10" ht="36.75" customHeight="1" x14ac:dyDescent="0.25">
      <c r="A77" s="178"/>
      <c r="B77" s="183" t="s">
        <v>113</v>
      </c>
      <c r="C77" s="184" t="s">
        <v>114</v>
      </c>
      <c r="D77" s="185"/>
      <c r="E77" s="185"/>
      <c r="F77" s="192" t="s">
        <v>25</v>
      </c>
      <c r="G77" s="193"/>
      <c r="H77" s="193"/>
      <c r="I77" s="193">
        <f>'SO 01-3NP D.1.1-D.1.4.b Pol'!G540</f>
        <v>0</v>
      </c>
      <c r="J77" s="189" t="str">
        <f>IF(I91=0,"",I77/I91*100)</f>
        <v/>
      </c>
    </row>
    <row r="78" spans="1:10" ht="36.75" customHeight="1" x14ac:dyDescent="0.25">
      <c r="A78" s="178"/>
      <c r="B78" s="183" t="s">
        <v>115</v>
      </c>
      <c r="C78" s="184" t="s">
        <v>116</v>
      </c>
      <c r="D78" s="185"/>
      <c r="E78" s="185"/>
      <c r="F78" s="192" t="s">
        <v>25</v>
      </c>
      <c r="G78" s="193"/>
      <c r="H78" s="193"/>
      <c r="I78" s="193">
        <f>'SO 01-3NP D.1.1-D.1.4.b Pol'!G607</f>
        <v>0</v>
      </c>
      <c r="J78" s="189" t="str">
        <f>IF(I91=0,"",I78/I91*100)</f>
        <v/>
      </c>
    </row>
    <row r="79" spans="1:10" ht="36.75" customHeight="1" x14ac:dyDescent="0.25">
      <c r="A79" s="178"/>
      <c r="B79" s="183" t="s">
        <v>117</v>
      </c>
      <c r="C79" s="184" t="s">
        <v>118</v>
      </c>
      <c r="D79" s="185"/>
      <c r="E79" s="185"/>
      <c r="F79" s="192" t="s">
        <v>25</v>
      </c>
      <c r="G79" s="193"/>
      <c r="H79" s="193"/>
      <c r="I79" s="193">
        <f>'SO 01-3NP D.1.1-D.1.4.b Pol'!G613</f>
        <v>0</v>
      </c>
      <c r="J79" s="189" t="str">
        <f>IF(I91=0,"",I79/I91*100)</f>
        <v/>
      </c>
    </row>
    <row r="80" spans="1:10" ht="36.75" customHeight="1" x14ac:dyDescent="0.25">
      <c r="A80" s="178"/>
      <c r="B80" s="183" t="s">
        <v>119</v>
      </c>
      <c r="C80" s="184" t="s">
        <v>120</v>
      </c>
      <c r="D80" s="185"/>
      <c r="E80" s="185"/>
      <c r="F80" s="192" t="s">
        <v>25</v>
      </c>
      <c r="G80" s="193"/>
      <c r="H80" s="193"/>
      <c r="I80" s="193">
        <f>'SO 01-3NP D.1.1-D.1.4.b Pol'!G689</f>
        <v>0</v>
      </c>
      <c r="J80" s="189" t="str">
        <f>IF(I91=0,"",I80/I91*100)</f>
        <v/>
      </c>
    </row>
    <row r="81" spans="1:10" ht="36.75" customHeight="1" x14ac:dyDescent="0.25">
      <c r="A81" s="178"/>
      <c r="B81" s="183" t="s">
        <v>121</v>
      </c>
      <c r="C81" s="184" t="s">
        <v>122</v>
      </c>
      <c r="D81" s="185"/>
      <c r="E81" s="185"/>
      <c r="F81" s="192" t="s">
        <v>25</v>
      </c>
      <c r="G81" s="193"/>
      <c r="H81" s="193"/>
      <c r="I81" s="193">
        <f>'SO 01-3NP D.1.1-D.1.4.b Pol'!G734</f>
        <v>0</v>
      </c>
      <c r="J81" s="189" t="str">
        <f>IF(I91=0,"",I81/I91*100)</f>
        <v/>
      </c>
    </row>
    <row r="82" spans="1:10" ht="36.75" customHeight="1" x14ac:dyDescent="0.25">
      <c r="A82" s="178"/>
      <c r="B82" s="183" t="s">
        <v>123</v>
      </c>
      <c r="C82" s="184" t="s">
        <v>124</v>
      </c>
      <c r="D82" s="185"/>
      <c r="E82" s="185"/>
      <c r="F82" s="192" t="s">
        <v>25</v>
      </c>
      <c r="G82" s="193"/>
      <c r="H82" s="193"/>
      <c r="I82" s="193">
        <f>'SO 01-3NP D.1.1-D.1.4.b Pol'!G778</f>
        <v>0</v>
      </c>
      <c r="J82" s="189" t="str">
        <f>IF(I91=0,"",I82/I91*100)</f>
        <v/>
      </c>
    </row>
    <row r="83" spans="1:10" ht="36.75" customHeight="1" x14ac:dyDescent="0.25">
      <c r="A83" s="178"/>
      <c r="B83" s="183" t="s">
        <v>125</v>
      </c>
      <c r="C83" s="184" t="s">
        <v>126</v>
      </c>
      <c r="D83" s="185"/>
      <c r="E83" s="185"/>
      <c r="F83" s="192" t="s">
        <v>25</v>
      </c>
      <c r="G83" s="193"/>
      <c r="H83" s="193"/>
      <c r="I83" s="193">
        <f>'SO 01-3NP D.1.1-D.1.4.b Pol'!G811</f>
        <v>0</v>
      </c>
      <c r="J83" s="189" t="str">
        <f>IF(I91=0,"",I83/I91*100)</f>
        <v/>
      </c>
    </row>
    <row r="84" spans="1:10" ht="36.75" customHeight="1" x14ac:dyDescent="0.25">
      <c r="A84" s="178"/>
      <c r="B84" s="183" t="s">
        <v>127</v>
      </c>
      <c r="C84" s="184" t="s">
        <v>128</v>
      </c>
      <c r="D84" s="185"/>
      <c r="E84" s="185"/>
      <c r="F84" s="192" t="s">
        <v>25</v>
      </c>
      <c r="G84" s="193"/>
      <c r="H84" s="193"/>
      <c r="I84" s="193">
        <f>'SO 01-3NP D.1.1-D.1.4.b Pol'!G852</f>
        <v>0</v>
      </c>
      <c r="J84" s="189" t="str">
        <f>IF(I91=0,"",I84/I91*100)</f>
        <v/>
      </c>
    </row>
    <row r="85" spans="1:10" ht="36.75" customHeight="1" x14ac:dyDescent="0.25">
      <c r="A85" s="178"/>
      <c r="B85" s="183" t="s">
        <v>129</v>
      </c>
      <c r="C85" s="184" t="s">
        <v>130</v>
      </c>
      <c r="D85" s="185"/>
      <c r="E85" s="185"/>
      <c r="F85" s="192" t="s">
        <v>25</v>
      </c>
      <c r="G85" s="193"/>
      <c r="H85" s="193"/>
      <c r="I85" s="193">
        <f>'SO 01-3NP D.1.1-D.1.4.b Pol'!G861</f>
        <v>0</v>
      </c>
      <c r="J85" s="189" t="str">
        <f>IF(I91=0,"",I85/I91*100)</f>
        <v/>
      </c>
    </row>
    <row r="86" spans="1:10" ht="36.75" customHeight="1" x14ac:dyDescent="0.25">
      <c r="A86" s="178"/>
      <c r="B86" s="183" t="s">
        <v>131</v>
      </c>
      <c r="C86" s="184" t="s">
        <v>132</v>
      </c>
      <c r="D86" s="185"/>
      <c r="E86" s="185"/>
      <c r="F86" s="192" t="s">
        <v>26</v>
      </c>
      <c r="G86" s="193"/>
      <c r="H86" s="193"/>
      <c r="I86" s="193">
        <f>'SO 01-3NP D.1.1-D.1.4.b Pol'!G995+'SO 01-3NP D.1.4.c Pol'!G52</f>
        <v>0</v>
      </c>
      <c r="J86" s="189" t="str">
        <f>IF(I91=0,"",I86/I91*100)</f>
        <v/>
      </c>
    </row>
    <row r="87" spans="1:10" ht="36.75" customHeight="1" x14ac:dyDescent="0.25">
      <c r="A87" s="178"/>
      <c r="B87" s="183" t="s">
        <v>133</v>
      </c>
      <c r="C87" s="184" t="s">
        <v>134</v>
      </c>
      <c r="D87" s="185"/>
      <c r="E87" s="185"/>
      <c r="F87" s="192" t="s">
        <v>26</v>
      </c>
      <c r="G87" s="193"/>
      <c r="H87" s="193"/>
      <c r="I87" s="193">
        <f>'SO 01-3NP D.1.4.d Pol'!G8</f>
        <v>0</v>
      </c>
      <c r="J87" s="189" t="str">
        <f>IF(I91=0,"",I87/I91*100)</f>
        <v/>
      </c>
    </row>
    <row r="88" spans="1:10" ht="36.75" customHeight="1" x14ac:dyDescent="0.25">
      <c r="A88" s="178"/>
      <c r="B88" s="183" t="s">
        <v>135</v>
      </c>
      <c r="C88" s="184" t="s">
        <v>136</v>
      </c>
      <c r="D88" s="185"/>
      <c r="E88" s="185"/>
      <c r="F88" s="192" t="s">
        <v>137</v>
      </c>
      <c r="G88" s="193"/>
      <c r="H88" s="193"/>
      <c r="I88" s="193">
        <f>'SO 01-3NP D.1.1-D.1.4.b Pol'!G937</f>
        <v>0</v>
      </c>
      <c r="J88" s="189" t="str">
        <f>IF(I91=0,"",I88/I91*100)</f>
        <v/>
      </c>
    </row>
    <row r="89" spans="1:10" ht="36.75" customHeight="1" x14ac:dyDescent="0.25">
      <c r="A89" s="178"/>
      <c r="B89" s="183" t="s">
        <v>138</v>
      </c>
      <c r="C89" s="184" t="s">
        <v>27</v>
      </c>
      <c r="D89" s="185"/>
      <c r="E89" s="185"/>
      <c r="F89" s="192" t="s">
        <v>138</v>
      </c>
      <c r="G89" s="193"/>
      <c r="H89" s="193"/>
      <c r="I89" s="193">
        <f>'SO 01-3NP OVN Pol'!G8</f>
        <v>0</v>
      </c>
      <c r="J89" s="189" t="str">
        <f>IF(I91=0,"",I89/I91*100)</f>
        <v/>
      </c>
    </row>
    <row r="90" spans="1:10" ht="36.75" customHeight="1" x14ac:dyDescent="0.25">
      <c r="A90" s="178"/>
      <c r="B90" s="183" t="s">
        <v>139</v>
      </c>
      <c r="C90" s="184" t="s">
        <v>28</v>
      </c>
      <c r="D90" s="185"/>
      <c r="E90" s="185"/>
      <c r="F90" s="192" t="s">
        <v>139</v>
      </c>
      <c r="G90" s="193"/>
      <c r="H90" s="193"/>
      <c r="I90" s="193">
        <f>'SO 01-3NP OVN Pol'!G19</f>
        <v>0</v>
      </c>
      <c r="J90" s="189" t="str">
        <f>IF(I91=0,"",I90/I91*100)</f>
        <v/>
      </c>
    </row>
    <row r="91" spans="1:10" ht="25.5" customHeight="1" x14ac:dyDescent="0.25">
      <c r="A91" s="179"/>
      <c r="B91" s="186" t="s">
        <v>1</v>
      </c>
      <c r="C91" s="187"/>
      <c r="D91" s="188"/>
      <c r="E91" s="188"/>
      <c r="F91" s="194"/>
      <c r="G91" s="195"/>
      <c r="H91" s="195"/>
      <c r="I91" s="195">
        <f>SUM(I59:I90)</f>
        <v>0</v>
      </c>
      <c r="J91" s="190">
        <f>SUM(J59:J90)</f>
        <v>0</v>
      </c>
    </row>
    <row r="92" spans="1:10" x14ac:dyDescent="0.25">
      <c r="F92" s="135"/>
      <c r="G92" s="135"/>
      <c r="H92" s="135"/>
      <c r="I92" s="135"/>
      <c r="J92" s="191"/>
    </row>
    <row r="93" spans="1:10" x14ac:dyDescent="0.25">
      <c r="F93" s="135"/>
      <c r="G93" s="135"/>
      <c r="H93" s="135"/>
      <c r="I93" s="135"/>
      <c r="J93" s="191"/>
    </row>
    <row r="94" spans="1:10" x14ac:dyDescent="0.25">
      <c r="F94" s="135"/>
      <c r="G94" s="135"/>
      <c r="H94" s="135"/>
      <c r="I94" s="135"/>
      <c r="J94" s="191"/>
    </row>
  </sheetData>
  <sheetProtection algorithmName="SHA-512" hashValue="Ya5vUqthugdma4Jzpyei66VtiG8Cfzc4/CPra1vYTVxDU/32C+hWknZhbnClbnDKGGozfd/xKVScvHU7iD3Mrw==" saltValue="X1jZG89Zxsuxg2v15LuX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clQY1WzTr3XTgoJ1YMzJJJEv6P5qsM+uttw5Cys7usoYCpPnQ9K4/bW1AYNgFhlAFrQnd0+GLBYoKT/tEqVU2w==" saltValue="FkDx3GBf5sVP9KHH9fug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140</v>
      </c>
      <c r="B1" s="197"/>
      <c r="C1" s="197"/>
      <c r="D1" s="197"/>
      <c r="E1" s="197"/>
      <c r="F1" s="197"/>
      <c r="G1" s="197"/>
      <c r="AG1" t="s">
        <v>141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142</v>
      </c>
    </row>
    <row r="3" spans="1:60" ht="25.05" customHeight="1" x14ac:dyDescent="0.25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142</v>
      </c>
      <c r="AG3" t="s">
        <v>143</v>
      </c>
    </row>
    <row r="4" spans="1:60" ht="25.05" customHeight="1" x14ac:dyDescent="0.25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144</v>
      </c>
    </row>
    <row r="5" spans="1:60" x14ac:dyDescent="0.25">
      <c r="D5" s="10"/>
    </row>
    <row r="6" spans="1:60" ht="39.6" x14ac:dyDescent="0.25">
      <c r="A6" s="208" t="s">
        <v>145</v>
      </c>
      <c r="B6" s="210" t="s">
        <v>146</v>
      </c>
      <c r="C6" s="210" t="s">
        <v>147</v>
      </c>
      <c r="D6" s="209" t="s">
        <v>148</v>
      </c>
      <c r="E6" s="208" t="s">
        <v>149</v>
      </c>
      <c r="F6" s="207" t="s">
        <v>150</v>
      </c>
      <c r="G6" s="208" t="s">
        <v>29</v>
      </c>
      <c r="H6" s="211" t="s">
        <v>30</v>
      </c>
      <c r="I6" s="211" t="s">
        <v>151</v>
      </c>
      <c r="J6" s="211" t="s">
        <v>31</v>
      </c>
      <c r="K6" s="211" t="s">
        <v>152</v>
      </c>
      <c r="L6" s="211" t="s">
        <v>153</v>
      </c>
      <c r="M6" s="211" t="s">
        <v>154</v>
      </c>
      <c r="N6" s="211" t="s">
        <v>155</v>
      </c>
      <c r="O6" s="211" t="s">
        <v>156</v>
      </c>
      <c r="P6" s="211" t="s">
        <v>157</v>
      </c>
      <c r="Q6" s="211" t="s">
        <v>158</v>
      </c>
      <c r="R6" s="211" t="s">
        <v>159</v>
      </c>
      <c r="S6" s="211" t="s">
        <v>160</v>
      </c>
      <c r="T6" s="211" t="s">
        <v>161</v>
      </c>
      <c r="U6" s="211" t="s">
        <v>162</v>
      </c>
      <c r="V6" s="211" t="s">
        <v>163</v>
      </c>
      <c r="W6" s="211" t="s">
        <v>164</v>
      </c>
      <c r="X6" s="211" t="s">
        <v>165</v>
      </c>
      <c r="Y6" s="211" t="s">
        <v>166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35" t="s">
        <v>167</v>
      </c>
      <c r="B8" s="236" t="s">
        <v>77</v>
      </c>
      <c r="C8" s="260" t="s">
        <v>78</v>
      </c>
      <c r="D8" s="237"/>
      <c r="E8" s="238"/>
      <c r="F8" s="239"/>
      <c r="G8" s="239">
        <f>SUMIF(AG9:AG72,"&lt;&gt;NOR",G9:G72)</f>
        <v>0</v>
      </c>
      <c r="H8" s="239"/>
      <c r="I8" s="239">
        <f>SUM(I9:I72)</f>
        <v>0</v>
      </c>
      <c r="J8" s="239"/>
      <c r="K8" s="239">
        <f>SUM(K9:K72)</f>
        <v>0</v>
      </c>
      <c r="L8" s="239"/>
      <c r="M8" s="239">
        <f>SUM(M9:M72)</f>
        <v>0</v>
      </c>
      <c r="N8" s="238"/>
      <c r="O8" s="238">
        <f>SUM(O9:O72)</f>
        <v>34.220000000000006</v>
      </c>
      <c r="P8" s="238"/>
      <c r="Q8" s="238">
        <f>SUM(Q9:Q72)</f>
        <v>0</v>
      </c>
      <c r="R8" s="239"/>
      <c r="S8" s="239"/>
      <c r="T8" s="240"/>
      <c r="U8" s="234"/>
      <c r="V8" s="234">
        <f>SUM(V9:V72)</f>
        <v>355.8</v>
      </c>
      <c r="W8" s="234"/>
      <c r="X8" s="234"/>
      <c r="Y8" s="234"/>
      <c r="AG8" t="s">
        <v>168</v>
      </c>
    </row>
    <row r="9" spans="1:60" outlineLevel="1" x14ac:dyDescent="0.25">
      <c r="A9" s="242">
        <v>1</v>
      </c>
      <c r="B9" s="243" t="s">
        <v>169</v>
      </c>
      <c r="C9" s="261" t="s">
        <v>170</v>
      </c>
      <c r="D9" s="244" t="s">
        <v>171</v>
      </c>
      <c r="E9" s="245">
        <v>25.6968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0.11518</v>
      </c>
      <c r="O9" s="245">
        <f>ROUND(E9*N9,2)</f>
        <v>2.96</v>
      </c>
      <c r="P9" s="245">
        <v>0</v>
      </c>
      <c r="Q9" s="245">
        <f>ROUND(E9*P9,2)</f>
        <v>0</v>
      </c>
      <c r="R9" s="247" t="s">
        <v>172</v>
      </c>
      <c r="S9" s="247" t="s">
        <v>173</v>
      </c>
      <c r="T9" s="248" t="s">
        <v>173</v>
      </c>
      <c r="U9" s="222">
        <v>0.69</v>
      </c>
      <c r="V9" s="222">
        <f>ROUND(E9*U9,2)</f>
        <v>17.73</v>
      </c>
      <c r="W9" s="222"/>
      <c r="X9" s="222" t="s">
        <v>174</v>
      </c>
      <c r="Y9" s="222" t="s">
        <v>175</v>
      </c>
      <c r="Z9" s="212"/>
      <c r="AA9" s="212"/>
      <c r="AB9" s="212"/>
      <c r="AC9" s="212"/>
      <c r="AD9" s="212"/>
      <c r="AE9" s="212"/>
      <c r="AF9" s="212"/>
      <c r="AG9" s="212" t="s">
        <v>176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62" t="s">
        <v>177</v>
      </c>
      <c r="D10" s="249"/>
      <c r="E10" s="249"/>
      <c r="F10" s="249"/>
      <c r="G10" s="249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63" t="s">
        <v>179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180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64" t="s">
        <v>181</v>
      </c>
      <c r="D12" s="223"/>
      <c r="E12" s="224">
        <v>1.3898999999999999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180</v>
      </c>
      <c r="AH12" s="212">
        <v>2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64" t="s">
        <v>182</v>
      </c>
      <c r="D13" s="223"/>
      <c r="E13" s="224">
        <v>-0.31919999999999998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180</v>
      </c>
      <c r="AH13" s="212">
        <v>2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65" t="s">
        <v>183</v>
      </c>
      <c r="D14" s="225"/>
      <c r="E14" s="226">
        <v>1.0707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180</v>
      </c>
      <c r="AH14" s="212">
        <v>3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63" t="s">
        <v>184</v>
      </c>
      <c r="D15" s="223"/>
      <c r="E15" s="224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180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66" t="s">
        <v>185</v>
      </c>
      <c r="D16" s="227"/>
      <c r="E16" s="228">
        <v>25.6968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180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2">
        <v>2</v>
      </c>
      <c r="B17" s="243" t="s">
        <v>186</v>
      </c>
      <c r="C17" s="261" t="s">
        <v>187</v>
      </c>
      <c r="D17" s="244" t="s">
        <v>171</v>
      </c>
      <c r="E17" s="245">
        <v>52.389600000000002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4.6460000000000001E-2</v>
      </c>
      <c r="O17" s="245">
        <f>ROUND(E17*N17,2)</f>
        <v>2.4300000000000002</v>
      </c>
      <c r="P17" s="245">
        <v>0</v>
      </c>
      <c r="Q17" s="245">
        <f>ROUND(E17*P17,2)</f>
        <v>0</v>
      </c>
      <c r="R17" s="247" t="s">
        <v>188</v>
      </c>
      <c r="S17" s="247" t="s">
        <v>173</v>
      </c>
      <c r="T17" s="248" t="s">
        <v>173</v>
      </c>
      <c r="U17" s="222">
        <v>0.55703000000000003</v>
      </c>
      <c r="V17" s="222">
        <f>ROUND(E17*U17,2)</f>
        <v>29.18</v>
      </c>
      <c r="W17" s="222"/>
      <c r="X17" s="222" t="s">
        <v>189</v>
      </c>
      <c r="Y17" s="222" t="s">
        <v>175</v>
      </c>
      <c r="Z17" s="212"/>
      <c r="AA17" s="212"/>
      <c r="AB17" s="212"/>
      <c r="AC17" s="212"/>
      <c r="AD17" s="212"/>
      <c r="AE17" s="212"/>
      <c r="AF17" s="212"/>
      <c r="AG17" s="212" t="s">
        <v>190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19"/>
      <c r="B18" s="220"/>
      <c r="C18" s="263" t="s">
        <v>179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180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19"/>
      <c r="B19" s="220"/>
      <c r="C19" s="264" t="s">
        <v>191</v>
      </c>
      <c r="D19" s="223"/>
      <c r="E19" s="224">
        <v>2.1829000000000001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180</v>
      </c>
      <c r="AH19" s="212">
        <v>2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63" t="s">
        <v>184</v>
      </c>
      <c r="D20" s="223"/>
      <c r="E20" s="224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180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66" t="s">
        <v>192</v>
      </c>
      <c r="D21" s="227"/>
      <c r="E21" s="228">
        <v>52.389600000000002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180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2">
        <v>3</v>
      </c>
      <c r="B22" s="243" t="s">
        <v>193</v>
      </c>
      <c r="C22" s="261" t="s">
        <v>194</v>
      </c>
      <c r="D22" s="244" t="s">
        <v>171</v>
      </c>
      <c r="E22" s="245">
        <v>436.55520000000001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5.654E-2</v>
      </c>
      <c r="O22" s="245">
        <f>ROUND(E22*N22,2)</f>
        <v>24.68</v>
      </c>
      <c r="P22" s="245">
        <v>0</v>
      </c>
      <c r="Q22" s="245">
        <f>ROUND(E22*P22,2)</f>
        <v>0</v>
      </c>
      <c r="R22" s="247" t="s">
        <v>188</v>
      </c>
      <c r="S22" s="247" t="s">
        <v>173</v>
      </c>
      <c r="T22" s="248" t="s">
        <v>173</v>
      </c>
      <c r="U22" s="222">
        <v>0.56562000000000001</v>
      </c>
      <c r="V22" s="222">
        <f>ROUND(E22*U22,2)</f>
        <v>246.92</v>
      </c>
      <c r="W22" s="222"/>
      <c r="X22" s="222" t="s">
        <v>189</v>
      </c>
      <c r="Y22" s="222" t="s">
        <v>175</v>
      </c>
      <c r="Z22" s="212"/>
      <c r="AA22" s="212"/>
      <c r="AB22" s="212"/>
      <c r="AC22" s="212"/>
      <c r="AD22" s="212"/>
      <c r="AE22" s="212"/>
      <c r="AF22" s="212"/>
      <c r="AG22" s="212" t="s">
        <v>190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63" t="s">
        <v>179</v>
      </c>
      <c r="D23" s="223"/>
      <c r="E23" s="224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180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64" t="s">
        <v>195</v>
      </c>
      <c r="D24" s="223"/>
      <c r="E24" s="224">
        <v>7.2817999999999996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180</v>
      </c>
      <c r="AH24" s="212">
        <v>2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64" t="s">
        <v>196</v>
      </c>
      <c r="D25" s="223"/>
      <c r="E25" s="224">
        <v>2.7498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180</v>
      </c>
      <c r="AH25" s="212">
        <v>2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4" t="s">
        <v>197</v>
      </c>
      <c r="D26" s="223"/>
      <c r="E26" s="224">
        <v>1.1835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180</v>
      </c>
      <c r="AH26" s="212">
        <v>2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64" t="s">
        <v>198</v>
      </c>
      <c r="D27" s="223"/>
      <c r="E27" s="224">
        <v>1.1638999999999999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180</v>
      </c>
      <c r="AH27" s="212">
        <v>2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64" t="s">
        <v>199</v>
      </c>
      <c r="D28" s="223"/>
      <c r="E28" s="224">
        <v>2.367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180</v>
      </c>
      <c r="AH28" s="212">
        <v>2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19"/>
      <c r="B29" s="220"/>
      <c r="C29" s="264" t="s">
        <v>200</v>
      </c>
      <c r="D29" s="223"/>
      <c r="E29" s="224">
        <v>3.3138000000000001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180</v>
      </c>
      <c r="AH29" s="212">
        <v>2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19"/>
      <c r="B30" s="220"/>
      <c r="C30" s="264" t="s">
        <v>201</v>
      </c>
      <c r="D30" s="223"/>
      <c r="E30" s="224">
        <v>0.13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180</v>
      </c>
      <c r="AH30" s="212">
        <v>2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65" t="s">
        <v>183</v>
      </c>
      <c r="D31" s="225"/>
      <c r="E31" s="226">
        <v>18.189800000000002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180</v>
      </c>
      <c r="AH31" s="212">
        <v>3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63" t="s">
        <v>184</v>
      </c>
      <c r="D32" s="223"/>
      <c r="E32" s="224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180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66" t="s">
        <v>202</v>
      </c>
      <c r="D33" s="227"/>
      <c r="E33" s="228">
        <v>436.55520000000001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180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2">
        <v>4</v>
      </c>
      <c r="B34" s="243" t="s">
        <v>203</v>
      </c>
      <c r="C34" s="261" t="s">
        <v>204</v>
      </c>
      <c r="D34" s="244" t="s">
        <v>171</v>
      </c>
      <c r="E34" s="245">
        <v>51.048000000000002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7.4709999999999999E-2</v>
      </c>
      <c r="O34" s="245">
        <f>ROUND(E34*N34,2)</f>
        <v>3.81</v>
      </c>
      <c r="P34" s="245">
        <v>0</v>
      </c>
      <c r="Q34" s="245">
        <f>ROUND(E34*P34,2)</f>
        <v>0</v>
      </c>
      <c r="R34" s="247" t="s">
        <v>188</v>
      </c>
      <c r="S34" s="247" t="s">
        <v>173</v>
      </c>
      <c r="T34" s="248" t="s">
        <v>173</v>
      </c>
      <c r="U34" s="222">
        <v>0.59280999999999995</v>
      </c>
      <c r="V34" s="222">
        <f>ROUND(E34*U34,2)</f>
        <v>30.26</v>
      </c>
      <c r="W34" s="222"/>
      <c r="X34" s="222" t="s">
        <v>189</v>
      </c>
      <c r="Y34" s="222" t="s">
        <v>175</v>
      </c>
      <c r="Z34" s="212"/>
      <c r="AA34" s="212"/>
      <c r="AB34" s="212"/>
      <c r="AC34" s="212"/>
      <c r="AD34" s="212"/>
      <c r="AE34" s="212"/>
      <c r="AF34" s="212"/>
      <c r="AG34" s="212" t="s">
        <v>190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63" t="s">
        <v>179</v>
      </c>
      <c r="D35" s="223"/>
      <c r="E35" s="224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180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64" t="s">
        <v>205</v>
      </c>
      <c r="D36" s="223"/>
      <c r="E36" s="224">
        <v>2.367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180</v>
      </c>
      <c r="AH36" s="212">
        <v>2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4" t="s">
        <v>206</v>
      </c>
      <c r="D37" s="223"/>
      <c r="E37" s="224">
        <v>-0.24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180</v>
      </c>
      <c r="AH37" s="212">
        <v>2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5" t="s">
        <v>183</v>
      </c>
      <c r="D38" s="225"/>
      <c r="E38" s="226">
        <v>2.1269999999999998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180</v>
      </c>
      <c r="AH38" s="212">
        <v>3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3" t="s">
        <v>184</v>
      </c>
      <c r="D39" s="223"/>
      <c r="E39" s="224"/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180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6" t="s">
        <v>207</v>
      </c>
      <c r="D40" s="227"/>
      <c r="E40" s="228">
        <v>51.048000000000002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180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2">
        <v>5</v>
      </c>
      <c r="B41" s="243" t="s">
        <v>208</v>
      </c>
      <c r="C41" s="261" t="s">
        <v>209</v>
      </c>
      <c r="D41" s="244" t="s">
        <v>210</v>
      </c>
      <c r="E41" s="245">
        <v>187.92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1.0499999999999999E-3</v>
      </c>
      <c r="O41" s="245">
        <f>ROUND(E41*N41,2)</f>
        <v>0.2</v>
      </c>
      <c r="P41" s="245">
        <v>0</v>
      </c>
      <c r="Q41" s="245">
        <f>ROUND(E41*P41,2)</f>
        <v>0</v>
      </c>
      <c r="R41" s="247" t="s">
        <v>172</v>
      </c>
      <c r="S41" s="247" t="s">
        <v>173</v>
      </c>
      <c r="T41" s="248" t="s">
        <v>173</v>
      </c>
      <c r="U41" s="222">
        <v>0.123</v>
      </c>
      <c r="V41" s="222">
        <f>ROUND(E41*U41,2)</f>
        <v>23.11</v>
      </c>
      <c r="W41" s="222"/>
      <c r="X41" s="222" t="s">
        <v>174</v>
      </c>
      <c r="Y41" s="222" t="s">
        <v>175</v>
      </c>
      <c r="Z41" s="212"/>
      <c r="AA41" s="212"/>
      <c r="AB41" s="212"/>
      <c r="AC41" s="212"/>
      <c r="AD41" s="212"/>
      <c r="AE41" s="212"/>
      <c r="AF41" s="212"/>
      <c r="AG41" s="212" t="s">
        <v>176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19"/>
      <c r="B42" s="220"/>
      <c r="C42" s="262" t="s">
        <v>211</v>
      </c>
      <c r="D42" s="249"/>
      <c r="E42" s="249"/>
      <c r="F42" s="249"/>
      <c r="G42" s="249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178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67" t="s">
        <v>212</v>
      </c>
      <c r="D43" s="250"/>
      <c r="E43" s="250"/>
      <c r="F43" s="250"/>
      <c r="G43" s="250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213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7" t="s">
        <v>214</v>
      </c>
      <c r="D44" s="250"/>
      <c r="E44" s="250"/>
      <c r="F44" s="250"/>
      <c r="G44" s="250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213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19"/>
      <c r="B45" s="220"/>
      <c r="C45" s="266" t="s">
        <v>215</v>
      </c>
      <c r="D45" s="227"/>
      <c r="E45" s="228">
        <v>125.28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180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66" t="s">
        <v>216</v>
      </c>
      <c r="D46" s="227"/>
      <c r="E46" s="228">
        <v>62.64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180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2">
        <v>6</v>
      </c>
      <c r="B47" s="243" t="s">
        <v>217</v>
      </c>
      <c r="C47" s="261" t="s">
        <v>218</v>
      </c>
      <c r="D47" s="244" t="s">
        <v>210</v>
      </c>
      <c r="E47" s="245">
        <v>122.88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5.1999999999999995E-4</v>
      </c>
      <c r="O47" s="245">
        <f>ROUND(E47*N47,2)</f>
        <v>0.06</v>
      </c>
      <c r="P47" s="245">
        <v>0</v>
      </c>
      <c r="Q47" s="245">
        <f>ROUND(E47*P47,2)</f>
        <v>0</v>
      </c>
      <c r="R47" s="247" t="s">
        <v>172</v>
      </c>
      <c r="S47" s="247" t="s">
        <v>173</v>
      </c>
      <c r="T47" s="248" t="s">
        <v>173</v>
      </c>
      <c r="U47" s="222">
        <v>7.0000000000000007E-2</v>
      </c>
      <c r="V47" s="222">
        <f>ROUND(E47*U47,2)</f>
        <v>8.6</v>
      </c>
      <c r="W47" s="222"/>
      <c r="X47" s="222" t="s">
        <v>174</v>
      </c>
      <c r="Y47" s="222" t="s">
        <v>175</v>
      </c>
      <c r="Z47" s="212"/>
      <c r="AA47" s="212"/>
      <c r="AB47" s="212"/>
      <c r="AC47" s="212"/>
      <c r="AD47" s="212"/>
      <c r="AE47" s="212"/>
      <c r="AF47" s="212"/>
      <c r="AG47" s="212" t="s">
        <v>176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62" t="s">
        <v>211</v>
      </c>
      <c r="D48" s="249"/>
      <c r="E48" s="249"/>
      <c r="F48" s="249"/>
      <c r="G48" s="249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67" t="s">
        <v>212</v>
      </c>
      <c r="D49" s="250"/>
      <c r="E49" s="250"/>
      <c r="F49" s="250"/>
      <c r="G49" s="250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213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7" t="s">
        <v>219</v>
      </c>
      <c r="D50" s="250"/>
      <c r="E50" s="250"/>
      <c r="F50" s="250"/>
      <c r="G50" s="250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213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19"/>
      <c r="B51" s="220"/>
      <c r="C51" s="266" t="s">
        <v>220</v>
      </c>
      <c r="D51" s="227"/>
      <c r="E51" s="228">
        <v>83.04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180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6" t="s">
        <v>221</v>
      </c>
      <c r="D52" s="227"/>
      <c r="E52" s="228">
        <v>39.840000000000003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180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2">
        <v>7</v>
      </c>
      <c r="B53" s="243" t="s">
        <v>222</v>
      </c>
      <c r="C53" s="261" t="s">
        <v>223</v>
      </c>
      <c r="D53" s="244" t="s">
        <v>224</v>
      </c>
      <c r="E53" s="245">
        <v>24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3.3E-3</v>
      </c>
      <c r="O53" s="245">
        <f>ROUND(E53*N53,2)</f>
        <v>0.08</v>
      </c>
      <c r="P53" s="245">
        <v>0</v>
      </c>
      <c r="Q53" s="245">
        <f>ROUND(E53*P53,2)</f>
        <v>0</v>
      </c>
      <c r="R53" s="247"/>
      <c r="S53" s="247" t="s">
        <v>225</v>
      </c>
      <c r="T53" s="248" t="s">
        <v>226</v>
      </c>
      <c r="U53" s="222">
        <v>0</v>
      </c>
      <c r="V53" s="222">
        <f>ROUND(E53*U53,2)</f>
        <v>0</v>
      </c>
      <c r="W53" s="222"/>
      <c r="X53" s="222" t="s">
        <v>227</v>
      </c>
      <c r="Y53" s="222" t="s">
        <v>175</v>
      </c>
      <c r="Z53" s="212"/>
      <c r="AA53" s="212"/>
      <c r="AB53" s="212"/>
      <c r="AC53" s="212"/>
      <c r="AD53" s="212"/>
      <c r="AE53" s="212"/>
      <c r="AF53" s="212"/>
      <c r="AG53" s="212" t="s">
        <v>228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19"/>
      <c r="B54" s="220"/>
      <c r="C54" s="268" t="s">
        <v>229</v>
      </c>
      <c r="D54" s="251"/>
      <c r="E54" s="251"/>
      <c r="F54" s="251"/>
      <c r="G54" s="251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213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7" t="s">
        <v>1154</v>
      </c>
      <c r="D55" s="250"/>
      <c r="E55" s="250"/>
      <c r="F55" s="250"/>
      <c r="G55" s="250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213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52" t="str">
        <f>C55</f>
        <v>Revizní dvířka jsou vyráběna z hliníkových profilů, které jsou svařovány do venkovního a vnitřního rámu.</v>
      </c>
      <c r="BB55" s="212"/>
      <c r="BC55" s="212"/>
      <c r="BD55" s="212"/>
      <c r="BE55" s="212"/>
      <c r="BF55" s="212"/>
      <c r="BG55" s="212"/>
      <c r="BH55" s="212"/>
    </row>
    <row r="56" spans="1:60" ht="21" outlineLevel="3" x14ac:dyDescent="0.25">
      <c r="A56" s="219"/>
      <c r="B56" s="220"/>
      <c r="C56" s="267" t="s">
        <v>230</v>
      </c>
      <c r="D56" s="250"/>
      <c r="E56" s="250"/>
      <c r="F56" s="250"/>
      <c r="G56" s="250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213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52" t="str">
        <f>C56</f>
        <v>Kompletní sestava je spojena pomocí pevného pantu a umožňuje tak otevírání křídla dvířek v případě potřeby. Na venkovním rámu jsou navíc přivařené montážní úchyty.</v>
      </c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9" t="s">
        <v>231</v>
      </c>
      <c r="D57" s="229"/>
      <c r="E57" s="230"/>
      <c r="F57" s="231"/>
      <c r="G57" s="231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213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7" t="s">
        <v>1155</v>
      </c>
      <c r="D58" s="250"/>
      <c r="E58" s="250"/>
      <c r="F58" s="250"/>
      <c r="G58" s="250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213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52" t="str">
        <f>C58</f>
        <v>Vnitřní křídlo je osazeno protipožárním těsněním, které se při vysoké teplotě mnohonásobně zvětší a zabrání tak průniku ohně.</v>
      </c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7" t="s">
        <v>232</v>
      </c>
      <c r="D59" s="250"/>
      <c r="E59" s="250"/>
      <c r="F59" s="250"/>
      <c r="G59" s="250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213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69" t="s">
        <v>231</v>
      </c>
      <c r="D60" s="229"/>
      <c r="E60" s="230"/>
      <c r="F60" s="231"/>
      <c r="G60" s="231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213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67" t="s">
        <v>233</v>
      </c>
      <c r="D61" s="250"/>
      <c r="E61" s="250"/>
      <c r="F61" s="250"/>
      <c r="G61" s="250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213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67" t="s">
        <v>234</v>
      </c>
      <c r="D62" s="250"/>
      <c r="E62" s="250"/>
      <c r="F62" s="250"/>
      <c r="G62" s="250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213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67" t="s">
        <v>235</v>
      </c>
      <c r="D63" s="250"/>
      <c r="E63" s="250"/>
      <c r="F63" s="250"/>
      <c r="G63" s="250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213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67" t="s">
        <v>236</v>
      </c>
      <c r="D64" s="250"/>
      <c r="E64" s="250"/>
      <c r="F64" s="250"/>
      <c r="G64" s="250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213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7" t="s">
        <v>237</v>
      </c>
      <c r="D65" s="250"/>
      <c r="E65" s="250"/>
      <c r="F65" s="250"/>
      <c r="G65" s="250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213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7" t="s">
        <v>1156</v>
      </c>
      <c r="D66" s="250"/>
      <c r="E66" s="250"/>
      <c r="F66" s="250"/>
      <c r="G66" s="250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213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19"/>
      <c r="B67" s="220"/>
      <c r="C67" s="269" t="s">
        <v>231</v>
      </c>
      <c r="D67" s="229"/>
      <c r="E67" s="230"/>
      <c r="F67" s="231"/>
      <c r="G67" s="23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213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1" outlineLevel="3" x14ac:dyDescent="0.25">
      <c r="A68" s="219"/>
      <c r="B68" s="220"/>
      <c r="C68" s="267" t="s">
        <v>238</v>
      </c>
      <c r="D68" s="250"/>
      <c r="E68" s="250"/>
      <c r="F68" s="250"/>
      <c r="G68" s="250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213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52" t="str">
        <f>C68</f>
        <v>Pohodlné otevírání a zavírání je zaručeno tlačnými US zámky, které jsou umístěné na venkovním rámu. Zatlačení na desku vnitřního rámu v místě zámku způsobí vycvaknutí či zacvaknutí západky.</v>
      </c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9" t="s">
        <v>231</v>
      </c>
      <c r="D69" s="229"/>
      <c r="E69" s="230"/>
      <c r="F69" s="231"/>
      <c r="G69" s="231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213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1" outlineLevel="3" x14ac:dyDescent="0.25">
      <c r="A70" s="219"/>
      <c r="B70" s="220"/>
      <c r="C70" s="267" t="s">
        <v>1157</v>
      </c>
      <c r="D70" s="250"/>
      <c r="E70" s="250"/>
      <c r="F70" s="250"/>
      <c r="G70" s="250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213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52" t="str">
        <f>C70</f>
        <v>Místnosti s výskytem zvýšené vlhkosti jako jsou koupelny či záchody, vyžadují použití odolnější červené desky, která obsahuje impregnovanou vrstvu.</v>
      </c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7" t="s">
        <v>239</v>
      </c>
      <c r="D71" s="250"/>
      <c r="E71" s="250"/>
      <c r="F71" s="250"/>
      <c r="G71" s="250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213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52" t="str">
        <f>C71</f>
        <v>Tato dvířka mohou být použita i pro přilepení keramického obkladu, čímž je možné zakrýt hliníkový rám a vytvořit takzvaná neviditelná dvířka.</v>
      </c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66" t="s">
        <v>240</v>
      </c>
      <c r="D72" s="227"/>
      <c r="E72" s="228">
        <v>24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180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5">
      <c r="A73" s="235" t="s">
        <v>167</v>
      </c>
      <c r="B73" s="236" t="s">
        <v>79</v>
      </c>
      <c r="C73" s="260" t="s">
        <v>80</v>
      </c>
      <c r="D73" s="237"/>
      <c r="E73" s="238"/>
      <c r="F73" s="239"/>
      <c r="G73" s="239">
        <f>SUMIF(AG74:AG124,"&lt;&gt;NOR",G74:G124)</f>
        <v>0</v>
      </c>
      <c r="H73" s="239"/>
      <c r="I73" s="239">
        <f>SUM(I74:I124)</f>
        <v>0</v>
      </c>
      <c r="J73" s="239"/>
      <c r="K73" s="239">
        <f>SUM(K74:K124)</f>
        <v>0</v>
      </c>
      <c r="L73" s="239"/>
      <c r="M73" s="239">
        <f>SUM(M74:M124)</f>
        <v>0</v>
      </c>
      <c r="N73" s="238"/>
      <c r="O73" s="238">
        <f>SUM(O74:O124)</f>
        <v>22.360000000000003</v>
      </c>
      <c r="P73" s="238"/>
      <c r="Q73" s="238">
        <f>SUM(Q74:Q124)</f>
        <v>0</v>
      </c>
      <c r="R73" s="239"/>
      <c r="S73" s="239"/>
      <c r="T73" s="240"/>
      <c r="U73" s="234"/>
      <c r="V73" s="234">
        <f>SUM(V74:V124)</f>
        <v>835.1</v>
      </c>
      <c r="W73" s="234"/>
      <c r="X73" s="234"/>
      <c r="Y73" s="234"/>
      <c r="AG73" t="s">
        <v>168</v>
      </c>
    </row>
    <row r="74" spans="1:60" outlineLevel="1" x14ac:dyDescent="0.25">
      <c r="A74" s="242">
        <v>8</v>
      </c>
      <c r="B74" s="243" t="s">
        <v>241</v>
      </c>
      <c r="C74" s="261" t="s">
        <v>242</v>
      </c>
      <c r="D74" s="244" t="s">
        <v>171</v>
      </c>
      <c r="E74" s="245">
        <v>197.22399999999999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4.0000000000000003E-5</v>
      </c>
      <c r="O74" s="245">
        <f>ROUND(E74*N74,2)</f>
        <v>0.01</v>
      </c>
      <c r="P74" s="245">
        <v>0</v>
      </c>
      <c r="Q74" s="245">
        <f>ROUND(E74*P74,2)</f>
        <v>0</v>
      </c>
      <c r="R74" s="247" t="s">
        <v>172</v>
      </c>
      <c r="S74" s="247" t="s">
        <v>173</v>
      </c>
      <c r="T74" s="248" t="s">
        <v>173</v>
      </c>
      <c r="U74" s="222">
        <v>7.8E-2</v>
      </c>
      <c r="V74" s="222">
        <f>ROUND(E74*U74,2)</f>
        <v>15.38</v>
      </c>
      <c r="W74" s="222"/>
      <c r="X74" s="222" t="s">
        <v>174</v>
      </c>
      <c r="Y74" s="222" t="s">
        <v>175</v>
      </c>
      <c r="Z74" s="212"/>
      <c r="AA74" s="212"/>
      <c r="AB74" s="212"/>
      <c r="AC74" s="212"/>
      <c r="AD74" s="212"/>
      <c r="AE74" s="212"/>
      <c r="AF74" s="212"/>
      <c r="AG74" s="212" t="s">
        <v>176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1" outlineLevel="2" x14ac:dyDescent="0.25">
      <c r="A75" s="219"/>
      <c r="B75" s="220"/>
      <c r="C75" s="262" t="s">
        <v>243</v>
      </c>
      <c r="D75" s="249"/>
      <c r="E75" s="249"/>
      <c r="F75" s="249"/>
      <c r="G75" s="249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178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52" t="str">
        <f>C75</f>
        <v>které se zřizují před úpravami povrchu, a obalení osazených dveřních zárubní před znečištěním při úpravách povrchu nástřikem plastických maltovin včetně pozdějšího odkrytí,</v>
      </c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19"/>
      <c r="B76" s="220"/>
      <c r="C76" s="266" t="s">
        <v>244</v>
      </c>
      <c r="D76" s="227"/>
      <c r="E76" s="228">
        <v>82.176000000000002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180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66" t="s">
        <v>245</v>
      </c>
      <c r="D77" s="227"/>
      <c r="E77" s="228">
        <v>44.128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180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19"/>
      <c r="B78" s="220"/>
      <c r="C78" s="266" t="s">
        <v>246</v>
      </c>
      <c r="D78" s="227"/>
      <c r="E78" s="228">
        <v>33.095999999999997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180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66" t="s">
        <v>247</v>
      </c>
      <c r="D79" s="227"/>
      <c r="E79" s="228">
        <v>37.823999999999998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180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30.6" outlineLevel="1" x14ac:dyDescent="0.25">
      <c r="A80" s="242">
        <v>9</v>
      </c>
      <c r="B80" s="243" t="s">
        <v>248</v>
      </c>
      <c r="C80" s="261" t="s">
        <v>249</v>
      </c>
      <c r="D80" s="244" t="s">
        <v>171</v>
      </c>
      <c r="E80" s="245">
        <v>346.27679999999998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5.62E-3</v>
      </c>
      <c r="O80" s="245">
        <f>ROUND(E80*N80,2)</f>
        <v>1.95</v>
      </c>
      <c r="P80" s="245">
        <v>0</v>
      </c>
      <c r="Q80" s="245">
        <f>ROUND(E80*P80,2)</f>
        <v>0</v>
      </c>
      <c r="R80" s="247" t="s">
        <v>250</v>
      </c>
      <c r="S80" s="247" t="s">
        <v>173</v>
      </c>
      <c r="T80" s="248" t="s">
        <v>173</v>
      </c>
      <c r="U80" s="222">
        <v>0.18007000000000001</v>
      </c>
      <c r="V80" s="222">
        <f>ROUND(E80*U80,2)</f>
        <v>62.35</v>
      </c>
      <c r="W80" s="222"/>
      <c r="X80" s="222" t="s">
        <v>174</v>
      </c>
      <c r="Y80" s="222" t="s">
        <v>175</v>
      </c>
      <c r="Z80" s="212"/>
      <c r="AA80" s="212"/>
      <c r="AB80" s="212"/>
      <c r="AC80" s="212"/>
      <c r="AD80" s="212"/>
      <c r="AE80" s="212"/>
      <c r="AF80" s="212"/>
      <c r="AG80" s="212" t="s">
        <v>176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5">
      <c r="A81" s="219"/>
      <c r="B81" s="220"/>
      <c r="C81" s="268" t="s">
        <v>251</v>
      </c>
      <c r="D81" s="251"/>
      <c r="E81" s="251"/>
      <c r="F81" s="251"/>
      <c r="G81" s="251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213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19"/>
      <c r="B82" s="220"/>
      <c r="C82" s="266" t="s">
        <v>252</v>
      </c>
      <c r="D82" s="227"/>
      <c r="E82" s="228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180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6" t="s">
        <v>253</v>
      </c>
      <c r="D83" s="227"/>
      <c r="E83" s="228">
        <v>346.27679999999998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180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0.399999999999999" outlineLevel="1" x14ac:dyDescent="0.25">
      <c r="A84" s="242">
        <v>10</v>
      </c>
      <c r="B84" s="243" t="s">
        <v>254</v>
      </c>
      <c r="C84" s="261" t="s">
        <v>255</v>
      </c>
      <c r="D84" s="244" t="s">
        <v>171</v>
      </c>
      <c r="E84" s="245">
        <v>1093.7891999999999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1.418E-2</v>
      </c>
      <c r="O84" s="245">
        <f>ROUND(E84*N84,2)</f>
        <v>15.51</v>
      </c>
      <c r="P84" s="245">
        <v>0</v>
      </c>
      <c r="Q84" s="245">
        <f>ROUND(E84*P84,2)</f>
        <v>0</v>
      </c>
      <c r="R84" s="247" t="s">
        <v>250</v>
      </c>
      <c r="S84" s="247" t="s">
        <v>173</v>
      </c>
      <c r="T84" s="248" t="s">
        <v>173</v>
      </c>
      <c r="U84" s="222">
        <v>0.38551000000000002</v>
      </c>
      <c r="V84" s="222">
        <f>ROUND(E84*U84,2)</f>
        <v>421.67</v>
      </c>
      <c r="W84" s="222"/>
      <c r="X84" s="222" t="s">
        <v>174</v>
      </c>
      <c r="Y84" s="222" t="s">
        <v>175</v>
      </c>
      <c r="Z84" s="212"/>
      <c r="AA84" s="212"/>
      <c r="AB84" s="212"/>
      <c r="AC84" s="212"/>
      <c r="AD84" s="212"/>
      <c r="AE84" s="212"/>
      <c r="AF84" s="212"/>
      <c r="AG84" s="212" t="s">
        <v>176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19"/>
      <c r="B85" s="220"/>
      <c r="C85" s="268" t="s">
        <v>251</v>
      </c>
      <c r="D85" s="251"/>
      <c r="E85" s="251"/>
      <c r="F85" s="251"/>
      <c r="G85" s="251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213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66" t="s">
        <v>256</v>
      </c>
      <c r="D86" s="227"/>
      <c r="E86" s="228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180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6" t="s">
        <v>257</v>
      </c>
      <c r="D87" s="227"/>
      <c r="E87" s="228">
        <v>93.275999999999996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180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6" t="s">
        <v>258</v>
      </c>
      <c r="D88" s="227"/>
      <c r="E88" s="228">
        <v>837.40319999999997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180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6" t="s">
        <v>259</v>
      </c>
      <c r="D89" s="227"/>
      <c r="E89" s="228">
        <v>163.11000000000001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180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2">
        <v>11</v>
      </c>
      <c r="B90" s="243" t="s">
        <v>260</v>
      </c>
      <c r="C90" s="261" t="s">
        <v>261</v>
      </c>
      <c r="D90" s="244" t="s">
        <v>171</v>
      </c>
      <c r="E90" s="245">
        <v>653.64552000000003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4.4600000000000004E-3</v>
      </c>
      <c r="O90" s="245">
        <f>ROUND(E90*N90,2)</f>
        <v>2.92</v>
      </c>
      <c r="P90" s="245">
        <v>0</v>
      </c>
      <c r="Q90" s="245">
        <f>ROUND(E90*P90,2)</f>
        <v>0</v>
      </c>
      <c r="R90" s="247" t="s">
        <v>172</v>
      </c>
      <c r="S90" s="247" t="s">
        <v>173</v>
      </c>
      <c r="T90" s="248" t="s">
        <v>173</v>
      </c>
      <c r="U90" s="222">
        <v>0.25115999999999999</v>
      </c>
      <c r="V90" s="222">
        <f>ROUND(E90*U90,2)</f>
        <v>164.17</v>
      </c>
      <c r="W90" s="222"/>
      <c r="X90" s="222" t="s">
        <v>174</v>
      </c>
      <c r="Y90" s="222" t="s">
        <v>175</v>
      </c>
      <c r="Z90" s="212"/>
      <c r="AA90" s="212"/>
      <c r="AB90" s="212"/>
      <c r="AC90" s="212"/>
      <c r="AD90" s="212"/>
      <c r="AE90" s="212"/>
      <c r="AF90" s="212"/>
      <c r="AG90" s="212" t="s">
        <v>176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19"/>
      <c r="B91" s="220"/>
      <c r="C91" s="262" t="s">
        <v>262</v>
      </c>
      <c r="D91" s="249"/>
      <c r="E91" s="249"/>
      <c r="F91" s="249"/>
      <c r="G91" s="249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178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52" t="str">
        <f>C91</f>
        <v>na rovném povrchu vnitřních stěn, pilířů, svislých panelových konstrukcí, s nejnutnějším obroušením podkladu (pemzou apod.) a oprášením,</v>
      </c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19"/>
      <c r="B92" s="220"/>
      <c r="C92" s="266" t="s">
        <v>263</v>
      </c>
      <c r="D92" s="227"/>
      <c r="E92" s="228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180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6" t="s">
        <v>264</v>
      </c>
      <c r="D93" s="227"/>
      <c r="E93" s="228">
        <v>235.03200000000001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180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6" t="s">
        <v>265</v>
      </c>
      <c r="D94" s="227"/>
      <c r="E94" s="228">
        <v>83.740319999999997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180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70" t="s">
        <v>266</v>
      </c>
      <c r="D95" s="232"/>
      <c r="E95" s="233">
        <v>318.77231999999998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180</v>
      </c>
      <c r="AH95" s="212">
        <v>1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6" t="s">
        <v>267</v>
      </c>
      <c r="D96" s="227"/>
      <c r="E96" s="228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180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6" t="s">
        <v>268</v>
      </c>
      <c r="D97" s="227"/>
      <c r="E97" s="228">
        <v>174.76320000000001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180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70" t="s">
        <v>266</v>
      </c>
      <c r="D98" s="232"/>
      <c r="E98" s="233">
        <v>174.76320000000001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180</v>
      </c>
      <c r="AH98" s="212">
        <v>1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6" t="s">
        <v>269</v>
      </c>
      <c r="D99" s="227"/>
      <c r="E99" s="228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180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6" t="s">
        <v>270</v>
      </c>
      <c r="D100" s="227"/>
      <c r="E100" s="228">
        <v>163.11000000000001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180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6" t="s">
        <v>271</v>
      </c>
      <c r="D101" s="227"/>
      <c r="E101" s="228">
        <v>-3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180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70" t="s">
        <v>266</v>
      </c>
      <c r="D102" s="232"/>
      <c r="E102" s="233">
        <v>160.11000000000001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180</v>
      </c>
      <c r="AH102" s="212">
        <v>1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42">
        <v>12</v>
      </c>
      <c r="B103" s="243" t="s">
        <v>272</v>
      </c>
      <c r="C103" s="261" t="s">
        <v>273</v>
      </c>
      <c r="D103" s="244" t="s">
        <v>171</v>
      </c>
      <c r="E103" s="245">
        <v>380.91120000000001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5">
        <v>2.5200000000000001E-3</v>
      </c>
      <c r="O103" s="245">
        <f>ROUND(E103*N103,2)</f>
        <v>0.96</v>
      </c>
      <c r="P103" s="245">
        <v>0</v>
      </c>
      <c r="Q103" s="245">
        <f>ROUND(E103*P103,2)</f>
        <v>0</v>
      </c>
      <c r="R103" s="247" t="s">
        <v>172</v>
      </c>
      <c r="S103" s="247" t="s">
        <v>173</v>
      </c>
      <c r="T103" s="248" t="s">
        <v>173</v>
      </c>
      <c r="U103" s="222">
        <v>0.19</v>
      </c>
      <c r="V103" s="222">
        <f>ROUND(E103*U103,2)</f>
        <v>72.37</v>
      </c>
      <c r="W103" s="222"/>
      <c r="X103" s="222" t="s">
        <v>174</v>
      </c>
      <c r="Y103" s="222" t="s">
        <v>175</v>
      </c>
      <c r="Z103" s="212"/>
      <c r="AA103" s="212"/>
      <c r="AB103" s="212"/>
      <c r="AC103" s="212"/>
      <c r="AD103" s="212"/>
      <c r="AE103" s="212"/>
      <c r="AF103" s="212"/>
      <c r="AG103" s="212" t="s">
        <v>176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19"/>
      <c r="B104" s="220"/>
      <c r="C104" s="262" t="s">
        <v>274</v>
      </c>
      <c r="D104" s="249"/>
      <c r="E104" s="249"/>
      <c r="F104" s="249"/>
      <c r="G104" s="249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178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52" t="str">
        <f>C104</f>
        <v>pilířů, svislých panelových konstrukcí, s oprášením podkladu, bez zakrývání při stříkání (viz 610 99)</v>
      </c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5">
      <c r="A105" s="219"/>
      <c r="B105" s="220"/>
      <c r="C105" s="266" t="s">
        <v>275</v>
      </c>
      <c r="D105" s="227"/>
      <c r="E105" s="228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180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3" t="s">
        <v>179</v>
      </c>
      <c r="D106" s="223"/>
      <c r="E106" s="224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180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0.399999999999999" outlineLevel="3" x14ac:dyDescent="0.25">
      <c r="A107" s="219"/>
      <c r="B107" s="220"/>
      <c r="C107" s="264" t="s">
        <v>276</v>
      </c>
      <c r="D107" s="223"/>
      <c r="E107" s="224">
        <v>15.426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180</v>
      </c>
      <c r="AH107" s="212">
        <v>2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4" t="s">
        <v>277</v>
      </c>
      <c r="D108" s="223"/>
      <c r="E108" s="224">
        <v>0.23730000000000001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180</v>
      </c>
      <c r="AH108" s="212">
        <v>2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4" t="s">
        <v>278</v>
      </c>
      <c r="D109" s="223"/>
      <c r="E109" s="224">
        <v>0.20799999999999999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180</v>
      </c>
      <c r="AH109" s="212">
        <v>2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5" t="s">
        <v>183</v>
      </c>
      <c r="D110" s="225"/>
      <c r="E110" s="226">
        <v>15.8713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180</v>
      </c>
      <c r="AH110" s="212">
        <v>3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3" t="s">
        <v>184</v>
      </c>
      <c r="D111" s="223"/>
      <c r="E111" s="224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180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6" t="s">
        <v>279</v>
      </c>
      <c r="D112" s="227"/>
      <c r="E112" s="228">
        <v>380.91120000000001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180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42">
        <v>13</v>
      </c>
      <c r="B113" s="243" t="s">
        <v>280</v>
      </c>
      <c r="C113" s="261" t="s">
        <v>281</v>
      </c>
      <c r="D113" s="244" t="s">
        <v>171</v>
      </c>
      <c r="E113" s="245">
        <v>273.93599999999998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3.6700000000000001E-3</v>
      </c>
      <c r="O113" s="245">
        <f>ROUND(E113*N113,2)</f>
        <v>1.01</v>
      </c>
      <c r="P113" s="245">
        <v>0</v>
      </c>
      <c r="Q113" s="245">
        <f>ROUND(E113*P113,2)</f>
        <v>0</v>
      </c>
      <c r="R113" s="247" t="s">
        <v>172</v>
      </c>
      <c r="S113" s="247" t="s">
        <v>173</v>
      </c>
      <c r="T113" s="248" t="s">
        <v>173</v>
      </c>
      <c r="U113" s="222">
        <v>0.36199999999999999</v>
      </c>
      <c r="V113" s="222">
        <f>ROUND(E113*U113,2)</f>
        <v>99.16</v>
      </c>
      <c r="W113" s="222"/>
      <c r="X113" s="222" t="s">
        <v>174</v>
      </c>
      <c r="Y113" s="222" t="s">
        <v>175</v>
      </c>
      <c r="Z113" s="212"/>
      <c r="AA113" s="212"/>
      <c r="AB113" s="212"/>
      <c r="AC113" s="212"/>
      <c r="AD113" s="212"/>
      <c r="AE113" s="212"/>
      <c r="AF113" s="212"/>
      <c r="AG113" s="212" t="s">
        <v>176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5">
      <c r="A114" s="219"/>
      <c r="B114" s="220"/>
      <c r="C114" s="266" t="s">
        <v>282</v>
      </c>
      <c r="D114" s="227"/>
      <c r="E114" s="228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180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3" t="s">
        <v>179</v>
      </c>
      <c r="D115" s="223"/>
      <c r="E115" s="224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180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4" t="s">
        <v>283</v>
      </c>
      <c r="D116" s="223"/>
      <c r="E116" s="224">
        <v>4.2359999999999998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180</v>
      </c>
      <c r="AH116" s="212">
        <v>2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4" t="s">
        <v>284</v>
      </c>
      <c r="D117" s="223"/>
      <c r="E117" s="224">
        <v>7.1779999999999999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180</v>
      </c>
      <c r="AH117" s="212">
        <v>2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5" t="s">
        <v>183</v>
      </c>
      <c r="D118" s="225"/>
      <c r="E118" s="226">
        <v>11.414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180</v>
      </c>
      <c r="AH118" s="212">
        <v>3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3" t="s">
        <v>184</v>
      </c>
      <c r="D119" s="223"/>
      <c r="E119" s="224"/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180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6" t="s">
        <v>285</v>
      </c>
      <c r="D120" s="227"/>
      <c r="E120" s="228">
        <v>273.93599999999998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180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6" t="s">
        <v>286</v>
      </c>
      <c r="D121" s="227"/>
      <c r="E121" s="228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180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3" t="s">
        <v>179</v>
      </c>
      <c r="D122" s="223"/>
      <c r="E122" s="224"/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180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4" t="s">
        <v>287</v>
      </c>
      <c r="D123" s="223"/>
      <c r="E123" s="224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180</v>
      </c>
      <c r="AH123" s="212">
        <v>2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3" t="s">
        <v>184</v>
      </c>
      <c r="D124" s="223"/>
      <c r="E124" s="224"/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180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5">
      <c r="A125" s="235" t="s">
        <v>167</v>
      </c>
      <c r="B125" s="236" t="s">
        <v>81</v>
      </c>
      <c r="C125" s="260" t="s">
        <v>82</v>
      </c>
      <c r="D125" s="237"/>
      <c r="E125" s="238"/>
      <c r="F125" s="239"/>
      <c r="G125" s="239">
        <f>SUMIF(AG126:AG137,"&lt;&gt;NOR",G126:G137)</f>
        <v>0</v>
      </c>
      <c r="H125" s="239"/>
      <c r="I125" s="239">
        <f>SUM(I126:I137)</f>
        <v>0</v>
      </c>
      <c r="J125" s="239"/>
      <c r="K125" s="239">
        <f>SUM(K126:K137)</f>
        <v>0</v>
      </c>
      <c r="L125" s="239"/>
      <c r="M125" s="239">
        <f>SUM(M126:M137)</f>
        <v>0</v>
      </c>
      <c r="N125" s="238"/>
      <c r="O125" s="238">
        <f>SUM(O126:O137)</f>
        <v>6.4600000000000009</v>
      </c>
      <c r="P125" s="238"/>
      <c r="Q125" s="238">
        <f>SUM(Q126:Q137)</f>
        <v>0</v>
      </c>
      <c r="R125" s="239"/>
      <c r="S125" s="239"/>
      <c r="T125" s="240"/>
      <c r="U125" s="234"/>
      <c r="V125" s="234">
        <f>SUM(V126:V137)</f>
        <v>58.77</v>
      </c>
      <c r="W125" s="234"/>
      <c r="X125" s="234"/>
      <c r="Y125" s="234"/>
      <c r="AG125" t="s">
        <v>168</v>
      </c>
    </row>
    <row r="126" spans="1:60" ht="20.399999999999999" outlineLevel="1" x14ac:dyDescent="0.25">
      <c r="A126" s="242">
        <v>14</v>
      </c>
      <c r="B126" s="243" t="s">
        <v>288</v>
      </c>
      <c r="C126" s="261" t="s">
        <v>289</v>
      </c>
      <c r="D126" s="244" t="s">
        <v>171</v>
      </c>
      <c r="E126" s="245">
        <v>61.68</v>
      </c>
      <c r="F126" s="246"/>
      <c r="G126" s="247">
        <f>ROUND(E126*F126,2)</f>
        <v>0</v>
      </c>
      <c r="H126" s="246"/>
      <c r="I126" s="247">
        <f>ROUND(E126*H126,2)</f>
        <v>0</v>
      </c>
      <c r="J126" s="246"/>
      <c r="K126" s="247">
        <f>ROUND(E126*J126,2)</f>
        <v>0</v>
      </c>
      <c r="L126" s="247">
        <v>21</v>
      </c>
      <c r="M126" s="247">
        <f>G126*(1+L126/100)</f>
        <v>0</v>
      </c>
      <c r="N126" s="245">
        <v>1.7850000000000001E-2</v>
      </c>
      <c r="O126" s="245">
        <f>ROUND(E126*N126,2)</f>
        <v>1.1000000000000001</v>
      </c>
      <c r="P126" s="245">
        <v>0</v>
      </c>
      <c r="Q126" s="245">
        <f>ROUND(E126*P126,2)</f>
        <v>0</v>
      </c>
      <c r="R126" s="247" t="s">
        <v>172</v>
      </c>
      <c r="S126" s="247" t="s">
        <v>173</v>
      </c>
      <c r="T126" s="248" t="s">
        <v>173</v>
      </c>
      <c r="U126" s="222">
        <v>0.28199999999999997</v>
      </c>
      <c r="V126" s="222">
        <f>ROUND(E126*U126,2)</f>
        <v>17.39</v>
      </c>
      <c r="W126" s="222"/>
      <c r="X126" s="222" t="s">
        <v>174</v>
      </c>
      <c r="Y126" s="222" t="s">
        <v>175</v>
      </c>
      <c r="Z126" s="212"/>
      <c r="AA126" s="212"/>
      <c r="AB126" s="212"/>
      <c r="AC126" s="212"/>
      <c r="AD126" s="212"/>
      <c r="AE126" s="212"/>
      <c r="AF126" s="212"/>
      <c r="AG126" s="212" t="s">
        <v>176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19"/>
      <c r="B127" s="220"/>
      <c r="C127" s="262" t="s">
        <v>290</v>
      </c>
      <c r="D127" s="249"/>
      <c r="E127" s="249"/>
      <c r="F127" s="249"/>
      <c r="G127" s="249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178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19"/>
      <c r="B128" s="220"/>
      <c r="C128" s="266" t="s">
        <v>291</v>
      </c>
      <c r="D128" s="227"/>
      <c r="E128" s="228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180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6" t="s">
        <v>292</v>
      </c>
      <c r="D129" s="227"/>
      <c r="E129" s="228">
        <v>61.68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180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42">
        <v>15</v>
      </c>
      <c r="B130" s="243" t="s">
        <v>293</v>
      </c>
      <c r="C130" s="261" t="s">
        <v>294</v>
      </c>
      <c r="D130" s="244" t="s">
        <v>171</v>
      </c>
      <c r="E130" s="245">
        <v>41.28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2.835E-2</v>
      </c>
      <c r="O130" s="245">
        <f>ROUND(E130*N130,2)</f>
        <v>1.17</v>
      </c>
      <c r="P130" s="245">
        <v>0</v>
      </c>
      <c r="Q130" s="245">
        <f>ROUND(E130*P130,2)</f>
        <v>0</v>
      </c>
      <c r="R130" s="247"/>
      <c r="S130" s="247" t="s">
        <v>225</v>
      </c>
      <c r="T130" s="248" t="s">
        <v>173</v>
      </c>
      <c r="U130" s="222">
        <v>0.29749999999999999</v>
      </c>
      <c r="V130" s="222">
        <f>ROUND(E130*U130,2)</f>
        <v>12.28</v>
      </c>
      <c r="W130" s="222"/>
      <c r="X130" s="222" t="s">
        <v>174</v>
      </c>
      <c r="Y130" s="222" t="s">
        <v>175</v>
      </c>
      <c r="Z130" s="212"/>
      <c r="AA130" s="212"/>
      <c r="AB130" s="212"/>
      <c r="AC130" s="212"/>
      <c r="AD130" s="212"/>
      <c r="AE130" s="212"/>
      <c r="AF130" s="212"/>
      <c r="AG130" s="212" t="s">
        <v>176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5">
      <c r="A131" s="219"/>
      <c r="B131" s="220"/>
      <c r="C131" s="266" t="s">
        <v>295</v>
      </c>
      <c r="D131" s="227"/>
      <c r="E131" s="228"/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180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66" t="s">
        <v>296</v>
      </c>
      <c r="D132" s="227"/>
      <c r="E132" s="228">
        <v>22.54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180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66" t="s">
        <v>297</v>
      </c>
      <c r="D133" s="227"/>
      <c r="E133" s="228">
        <v>17.23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180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6" t="s">
        <v>298</v>
      </c>
      <c r="D134" s="227"/>
      <c r="E134" s="228">
        <v>1.51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180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2">
        <v>16</v>
      </c>
      <c r="B135" s="243" t="s">
        <v>299</v>
      </c>
      <c r="C135" s="261" t="s">
        <v>300</v>
      </c>
      <c r="D135" s="244" t="s">
        <v>171</v>
      </c>
      <c r="E135" s="245">
        <v>88.58</v>
      </c>
      <c r="F135" s="246"/>
      <c r="G135" s="247">
        <f>ROUND(E135*F135,2)</f>
        <v>0</v>
      </c>
      <c r="H135" s="246"/>
      <c r="I135" s="247">
        <f>ROUND(E135*H135,2)</f>
        <v>0</v>
      </c>
      <c r="J135" s="246"/>
      <c r="K135" s="247">
        <f>ROUND(E135*J135,2)</f>
        <v>0</v>
      </c>
      <c r="L135" s="247">
        <v>21</v>
      </c>
      <c r="M135" s="247">
        <f>G135*(1+L135/100)</f>
        <v>0</v>
      </c>
      <c r="N135" s="245">
        <v>4.7300000000000002E-2</v>
      </c>
      <c r="O135" s="245">
        <f>ROUND(E135*N135,2)</f>
        <v>4.1900000000000004</v>
      </c>
      <c r="P135" s="245">
        <v>0</v>
      </c>
      <c r="Q135" s="245">
        <f>ROUND(E135*P135,2)</f>
        <v>0</v>
      </c>
      <c r="R135" s="247"/>
      <c r="S135" s="247" t="s">
        <v>225</v>
      </c>
      <c r="T135" s="248" t="s">
        <v>173</v>
      </c>
      <c r="U135" s="222">
        <v>0.32850000000000001</v>
      </c>
      <c r="V135" s="222">
        <f>ROUND(E135*U135,2)</f>
        <v>29.1</v>
      </c>
      <c r="W135" s="222"/>
      <c r="X135" s="222" t="s">
        <v>174</v>
      </c>
      <c r="Y135" s="222" t="s">
        <v>175</v>
      </c>
      <c r="Z135" s="212"/>
      <c r="AA135" s="212"/>
      <c r="AB135" s="212"/>
      <c r="AC135" s="212"/>
      <c r="AD135" s="212"/>
      <c r="AE135" s="212"/>
      <c r="AF135" s="212"/>
      <c r="AG135" s="212" t="s">
        <v>176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19"/>
      <c r="B136" s="220"/>
      <c r="C136" s="266" t="s">
        <v>295</v>
      </c>
      <c r="D136" s="227"/>
      <c r="E136" s="228"/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180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6" t="s">
        <v>301</v>
      </c>
      <c r="D137" s="227"/>
      <c r="E137" s="228">
        <v>88.58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180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5">
      <c r="A138" s="235" t="s">
        <v>167</v>
      </c>
      <c r="B138" s="236" t="s">
        <v>83</v>
      </c>
      <c r="C138" s="260" t="s">
        <v>84</v>
      </c>
      <c r="D138" s="237"/>
      <c r="E138" s="238"/>
      <c r="F138" s="239"/>
      <c r="G138" s="239">
        <f>SUMIF(AG139:AG148,"&lt;&gt;NOR",G139:G148)</f>
        <v>0</v>
      </c>
      <c r="H138" s="239"/>
      <c r="I138" s="239">
        <f>SUM(I139:I148)</f>
        <v>0</v>
      </c>
      <c r="J138" s="239"/>
      <c r="K138" s="239">
        <f>SUM(K139:K148)</f>
        <v>0</v>
      </c>
      <c r="L138" s="239"/>
      <c r="M138" s="239">
        <f>SUM(M139:M148)</f>
        <v>0</v>
      </c>
      <c r="N138" s="238"/>
      <c r="O138" s="238">
        <f>SUM(O139:O148)</f>
        <v>1.41</v>
      </c>
      <c r="P138" s="238"/>
      <c r="Q138" s="238">
        <f>SUM(Q139:Q148)</f>
        <v>0</v>
      </c>
      <c r="R138" s="239"/>
      <c r="S138" s="239"/>
      <c r="T138" s="240"/>
      <c r="U138" s="234"/>
      <c r="V138" s="234">
        <f>SUM(V139:V148)</f>
        <v>89.28</v>
      </c>
      <c r="W138" s="234"/>
      <c r="X138" s="234"/>
      <c r="Y138" s="234"/>
      <c r="AG138" t="s">
        <v>168</v>
      </c>
    </row>
    <row r="139" spans="1:60" ht="30.6" outlineLevel="1" x14ac:dyDescent="0.25">
      <c r="A139" s="242">
        <v>17</v>
      </c>
      <c r="B139" s="243" t="s">
        <v>302</v>
      </c>
      <c r="C139" s="261" t="s">
        <v>303</v>
      </c>
      <c r="D139" s="244" t="s">
        <v>224</v>
      </c>
      <c r="E139" s="245">
        <v>24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21</v>
      </c>
      <c r="M139" s="247">
        <f>G139*(1+L139/100)</f>
        <v>0</v>
      </c>
      <c r="N139" s="245">
        <v>2.937E-2</v>
      </c>
      <c r="O139" s="245">
        <f>ROUND(E139*N139,2)</f>
        <v>0.7</v>
      </c>
      <c r="P139" s="245">
        <v>0</v>
      </c>
      <c r="Q139" s="245">
        <f>ROUND(E139*P139,2)</f>
        <v>0</v>
      </c>
      <c r="R139" s="247" t="s">
        <v>172</v>
      </c>
      <c r="S139" s="247" t="s">
        <v>173</v>
      </c>
      <c r="T139" s="248" t="s">
        <v>173</v>
      </c>
      <c r="U139" s="222">
        <v>1.86</v>
      </c>
      <c r="V139" s="222">
        <f>ROUND(E139*U139,2)</f>
        <v>44.64</v>
      </c>
      <c r="W139" s="222"/>
      <c r="X139" s="222" t="s">
        <v>174</v>
      </c>
      <c r="Y139" s="222" t="s">
        <v>175</v>
      </c>
      <c r="Z139" s="212"/>
      <c r="AA139" s="212"/>
      <c r="AB139" s="212"/>
      <c r="AC139" s="212"/>
      <c r="AD139" s="212"/>
      <c r="AE139" s="212"/>
      <c r="AF139" s="212"/>
      <c r="AG139" s="212" t="s">
        <v>176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5">
      <c r="A140" s="219"/>
      <c r="B140" s="220"/>
      <c r="C140" s="268" t="s">
        <v>304</v>
      </c>
      <c r="D140" s="251"/>
      <c r="E140" s="251"/>
      <c r="F140" s="251"/>
      <c r="G140" s="251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213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5">
      <c r="A141" s="219"/>
      <c r="B141" s="220"/>
      <c r="C141" s="266" t="s">
        <v>305</v>
      </c>
      <c r="D141" s="227"/>
      <c r="E141" s="228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180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66" t="s">
        <v>306</v>
      </c>
      <c r="D142" s="227"/>
      <c r="E142" s="228">
        <v>13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180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19"/>
      <c r="B143" s="220"/>
      <c r="C143" s="266" t="s">
        <v>307</v>
      </c>
      <c r="D143" s="227"/>
      <c r="E143" s="228">
        <v>11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180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30.6" outlineLevel="1" x14ac:dyDescent="0.25">
      <c r="A144" s="242">
        <v>18</v>
      </c>
      <c r="B144" s="243" t="s">
        <v>308</v>
      </c>
      <c r="C144" s="261" t="s">
        <v>309</v>
      </c>
      <c r="D144" s="244" t="s">
        <v>224</v>
      </c>
      <c r="E144" s="245">
        <v>24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2.9569999999999999E-2</v>
      </c>
      <c r="O144" s="245">
        <f>ROUND(E144*N144,2)</f>
        <v>0.71</v>
      </c>
      <c r="P144" s="245">
        <v>0</v>
      </c>
      <c r="Q144" s="245">
        <f>ROUND(E144*P144,2)</f>
        <v>0</v>
      </c>
      <c r="R144" s="247" t="s">
        <v>172</v>
      </c>
      <c r="S144" s="247" t="s">
        <v>173</v>
      </c>
      <c r="T144" s="248" t="s">
        <v>173</v>
      </c>
      <c r="U144" s="222">
        <v>1.86</v>
      </c>
      <c r="V144" s="222">
        <f>ROUND(E144*U144,2)</f>
        <v>44.64</v>
      </c>
      <c r="W144" s="222"/>
      <c r="X144" s="222" t="s">
        <v>174</v>
      </c>
      <c r="Y144" s="222" t="s">
        <v>175</v>
      </c>
      <c r="Z144" s="212"/>
      <c r="AA144" s="212"/>
      <c r="AB144" s="212"/>
      <c r="AC144" s="212"/>
      <c r="AD144" s="212"/>
      <c r="AE144" s="212"/>
      <c r="AF144" s="212"/>
      <c r="AG144" s="212" t="s">
        <v>176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19"/>
      <c r="B145" s="220"/>
      <c r="C145" s="268" t="s">
        <v>310</v>
      </c>
      <c r="D145" s="251"/>
      <c r="E145" s="251"/>
      <c r="F145" s="251"/>
      <c r="G145" s="251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213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5">
      <c r="A146" s="219"/>
      <c r="B146" s="220"/>
      <c r="C146" s="266" t="s">
        <v>305</v>
      </c>
      <c r="D146" s="227"/>
      <c r="E146" s="228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180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19"/>
      <c r="B147" s="220"/>
      <c r="C147" s="266" t="s">
        <v>311</v>
      </c>
      <c r="D147" s="227"/>
      <c r="E147" s="228">
        <v>13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180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66" t="s">
        <v>312</v>
      </c>
      <c r="D148" s="227"/>
      <c r="E148" s="228">
        <v>11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180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5">
      <c r="A149" s="235" t="s">
        <v>167</v>
      </c>
      <c r="B149" s="236" t="s">
        <v>93</v>
      </c>
      <c r="C149" s="260" t="s">
        <v>94</v>
      </c>
      <c r="D149" s="237"/>
      <c r="E149" s="238"/>
      <c r="F149" s="239"/>
      <c r="G149" s="239">
        <f>SUMIF(AG150:AG180,"&lt;&gt;NOR",G150:G180)</f>
        <v>0</v>
      </c>
      <c r="H149" s="239"/>
      <c r="I149" s="239">
        <f>SUM(I150:I180)</f>
        <v>0</v>
      </c>
      <c r="J149" s="239"/>
      <c r="K149" s="239">
        <f>SUM(K150:K180)</f>
        <v>0</v>
      </c>
      <c r="L149" s="239"/>
      <c r="M149" s="239">
        <f>SUM(M150:M180)</f>
        <v>0</v>
      </c>
      <c r="N149" s="238"/>
      <c r="O149" s="238">
        <f>SUM(O150:O180)</f>
        <v>1.06</v>
      </c>
      <c r="P149" s="238"/>
      <c r="Q149" s="238">
        <f>SUM(Q150:Q180)</f>
        <v>0</v>
      </c>
      <c r="R149" s="239"/>
      <c r="S149" s="239"/>
      <c r="T149" s="240"/>
      <c r="U149" s="234"/>
      <c r="V149" s="234">
        <f>SUM(V150:V180)</f>
        <v>143.69</v>
      </c>
      <c r="W149" s="234"/>
      <c r="X149" s="234"/>
      <c r="Y149" s="234"/>
      <c r="AG149" t="s">
        <v>168</v>
      </c>
    </row>
    <row r="150" spans="1:60" ht="20.399999999999999" outlineLevel="1" x14ac:dyDescent="0.25">
      <c r="A150" s="242">
        <v>19</v>
      </c>
      <c r="B150" s="243" t="s">
        <v>313</v>
      </c>
      <c r="C150" s="261" t="s">
        <v>314</v>
      </c>
      <c r="D150" s="244" t="s">
        <v>171</v>
      </c>
      <c r="E150" s="245">
        <v>85.248400000000004</v>
      </c>
      <c r="F150" s="246"/>
      <c r="G150" s="247">
        <f>ROUND(E150*F150,2)</f>
        <v>0</v>
      </c>
      <c r="H150" s="246"/>
      <c r="I150" s="247">
        <f>ROUND(E150*H150,2)</f>
        <v>0</v>
      </c>
      <c r="J150" s="246"/>
      <c r="K150" s="247">
        <f>ROUND(E150*J150,2)</f>
        <v>0</v>
      </c>
      <c r="L150" s="247">
        <v>21</v>
      </c>
      <c r="M150" s="247">
        <f>G150*(1+L150/100)</f>
        <v>0</v>
      </c>
      <c r="N150" s="245">
        <v>3.7799999999999999E-3</v>
      </c>
      <c r="O150" s="245">
        <f>ROUND(E150*N150,2)</f>
        <v>0.32</v>
      </c>
      <c r="P150" s="245">
        <v>0</v>
      </c>
      <c r="Q150" s="245">
        <f>ROUND(E150*P150,2)</f>
        <v>0</v>
      </c>
      <c r="R150" s="247" t="s">
        <v>315</v>
      </c>
      <c r="S150" s="247" t="s">
        <v>173</v>
      </c>
      <c r="T150" s="248" t="s">
        <v>173</v>
      </c>
      <c r="U150" s="222">
        <v>0.42403000000000002</v>
      </c>
      <c r="V150" s="222">
        <f>ROUND(E150*U150,2)</f>
        <v>36.15</v>
      </c>
      <c r="W150" s="222"/>
      <c r="X150" s="222" t="s">
        <v>189</v>
      </c>
      <c r="Y150" s="222" t="s">
        <v>175</v>
      </c>
      <c r="Z150" s="212"/>
      <c r="AA150" s="212"/>
      <c r="AB150" s="212"/>
      <c r="AC150" s="212"/>
      <c r="AD150" s="212"/>
      <c r="AE150" s="212"/>
      <c r="AF150" s="212"/>
      <c r="AG150" s="212" t="s">
        <v>190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1" outlineLevel="2" x14ac:dyDescent="0.25">
      <c r="A151" s="219"/>
      <c r="B151" s="220"/>
      <c r="C151" s="268" t="s">
        <v>316</v>
      </c>
      <c r="D151" s="251"/>
      <c r="E151" s="251"/>
      <c r="F151" s="251"/>
      <c r="G151" s="251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213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52" t="str">
        <f>C151</f>
        <v>-Nanesení hydroizolační stěrky ve dvou vrstvách. Vlepení těsnicí pásky do spoje podlaha-stěna, přitlačení a uhlazení, přetažení pásky další vrstvou izolační stěrky.</v>
      </c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7" t="s">
        <v>317</v>
      </c>
      <c r="D152" s="250"/>
      <c r="E152" s="250"/>
      <c r="F152" s="250"/>
      <c r="G152" s="250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213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19"/>
      <c r="B153" s="220"/>
      <c r="C153" s="266" t="s">
        <v>318</v>
      </c>
      <c r="D153" s="227"/>
      <c r="E153" s="228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180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6" t="s">
        <v>319</v>
      </c>
      <c r="D154" s="227"/>
      <c r="E154" s="228">
        <v>22.058399999999999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180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66" t="s">
        <v>320</v>
      </c>
      <c r="D155" s="227"/>
      <c r="E155" s="228">
        <v>61.68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180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19"/>
      <c r="B156" s="220"/>
      <c r="C156" s="266" t="s">
        <v>321</v>
      </c>
      <c r="D156" s="227"/>
      <c r="E156" s="228">
        <v>1.51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180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42">
        <v>20</v>
      </c>
      <c r="B157" s="243" t="s">
        <v>322</v>
      </c>
      <c r="C157" s="261" t="s">
        <v>323</v>
      </c>
      <c r="D157" s="244" t="s">
        <v>171</v>
      </c>
      <c r="E157" s="245">
        <v>192.13200000000001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21</v>
      </c>
      <c r="M157" s="247">
        <f>G157*(1+L157/100)</f>
        <v>0</v>
      </c>
      <c r="N157" s="245">
        <v>3.3999999999999998E-3</v>
      </c>
      <c r="O157" s="245">
        <f>ROUND(E157*N157,2)</f>
        <v>0.65</v>
      </c>
      <c r="P157" s="245">
        <v>0</v>
      </c>
      <c r="Q157" s="245">
        <f>ROUND(E157*P157,2)</f>
        <v>0</v>
      </c>
      <c r="R157" s="247" t="s">
        <v>324</v>
      </c>
      <c r="S157" s="247" t="s">
        <v>173</v>
      </c>
      <c r="T157" s="248" t="s">
        <v>173</v>
      </c>
      <c r="U157" s="222">
        <v>0.38500000000000001</v>
      </c>
      <c r="V157" s="222">
        <f>ROUND(E157*U157,2)</f>
        <v>73.97</v>
      </c>
      <c r="W157" s="222"/>
      <c r="X157" s="222" t="s">
        <v>174</v>
      </c>
      <c r="Y157" s="222" t="s">
        <v>175</v>
      </c>
      <c r="Z157" s="212"/>
      <c r="AA157" s="212"/>
      <c r="AB157" s="212"/>
      <c r="AC157" s="212"/>
      <c r="AD157" s="212"/>
      <c r="AE157" s="212"/>
      <c r="AF157" s="212"/>
      <c r="AG157" s="212" t="s">
        <v>176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5">
      <c r="A158" s="219"/>
      <c r="B158" s="220"/>
      <c r="C158" s="268" t="s">
        <v>325</v>
      </c>
      <c r="D158" s="251"/>
      <c r="E158" s="251"/>
      <c r="F158" s="251"/>
      <c r="G158" s="251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213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5">
      <c r="A159" s="219"/>
      <c r="B159" s="220"/>
      <c r="C159" s="266" t="s">
        <v>326</v>
      </c>
      <c r="D159" s="227"/>
      <c r="E159" s="228"/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180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63" t="s">
        <v>179</v>
      </c>
      <c r="D160" s="223"/>
      <c r="E160" s="224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180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4" t="s">
        <v>327</v>
      </c>
      <c r="D161" s="223"/>
      <c r="E161" s="224">
        <v>7.0750000000000002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180</v>
      </c>
      <c r="AH161" s="212">
        <v>2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19"/>
      <c r="B162" s="220"/>
      <c r="C162" s="264" t="s">
        <v>328</v>
      </c>
      <c r="D162" s="223"/>
      <c r="E162" s="224">
        <v>0.2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180</v>
      </c>
      <c r="AH162" s="212">
        <v>2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64" t="s">
        <v>329</v>
      </c>
      <c r="D163" s="223"/>
      <c r="E163" s="224">
        <v>0.67800000000000005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180</v>
      </c>
      <c r="AH163" s="212">
        <v>2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19"/>
      <c r="B164" s="220"/>
      <c r="C164" s="265" t="s">
        <v>183</v>
      </c>
      <c r="D164" s="225"/>
      <c r="E164" s="226">
        <v>7.9530000000000003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180</v>
      </c>
      <c r="AH164" s="212">
        <v>3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19"/>
      <c r="B165" s="220"/>
      <c r="C165" s="263" t="s">
        <v>184</v>
      </c>
      <c r="D165" s="223"/>
      <c r="E165" s="224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180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66" t="s">
        <v>330</v>
      </c>
      <c r="D166" s="227"/>
      <c r="E166" s="228">
        <v>190.87200000000001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180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66" t="s">
        <v>331</v>
      </c>
      <c r="D167" s="227"/>
      <c r="E167" s="228">
        <v>1.26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180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42">
        <v>21</v>
      </c>
      <c r="B168" s="243" t="s">
        <v>332</v>
      </c>
      <c r="C168" s="261" t="s">
        <v>333</v>
      </c>
      <c r="D168" s="244" t="s">
        <v>210</v>
      </c>
      <c r="E168" s="245">
        <v>148.08000000000001</v>
      </c>
      <c r="F168" s="246"/>
      <c r="G168" s="247">
        <f>ROUND(E168*F168,2)</f>
        <v>0</v>
      </c>
      <c r="H168" s="246"/>
      <c r="I168" s="247">
        <f>ROUND(E168*H168,2)</f>
        <v>0</v>
      </c>
      <c r="J168" s="246"/>
      <c r="K168" s="247">
        <f>ROUND(E168*J168,2)</f>
        <v>0</v>
      </c>
      <c r="L168" s="247">
        <v>21</v>
      </c>
      <c r="M168" s="247">
        <f>G168*(1+L168/100)</f>
        <v>0</v>
      </c>
      <c r="N168" s="245">
        <v>3.2000000000000003E-4</v>
      </c>
      <c r="O168" s="245">
        <f>ROUND(E168*N168,2)</f>
        <v>0.05</v>
      </c>
      <c r="P168" s="245">
        <v>0</v>
      </c>
      <c r="Q168" s="245">
        <f>ROUND(E168*P168,2)</f>
        <v>0</v>
      </c>
      <c r="R168" s="247" t="s">
        <v>324</v>
      </c>
      <c r="S168" s="247" t="s">
        <v>173</v>
      </c>
      <c r="T168" s="248" t="s">
        <v>173</v>
      </c>
      <c r="U168" s="222">
        <v>0.11</v>
      </c>
      <c r="V168" s="222">
        <f>ROUND(E168*U168,2)</f>
        <v>16.29</v>
      </c>
      <c r="W168" s="222"/>
      <c r="X168" s="222" t="s">
        <v>174</v>
      </c>
      <c r="Y168" s="222" t="s">
        <v>175</v>
      </c>
      <c r="Z168" s="212"/>
      <c r="AA168" s="212"/>
      <c r="AB168" s="212"/>
      <c r="AC168" s="212"/>
      <c r="AD168" s="212"/>
      <c r="AE168" s="212"/>
      <c r="AF168" s="212"/>
      <c r="AG168" s="212" t="s">
        <v>176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5">
      <c r="A169" s="219"/>
      <c r="B169" s="220"/>
      <c r="C169" s="263" t="s">
        <v>179</v>
      </c>
      <c r="D169" s="223"/>
      <c r="E169" s="224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180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19"/>
      <c r="B170" s="220"/>
      <c r="C170" s="264" t="s">
        <v>334</v>
      </c>
      <c r="D170" s="223"/>
      <c r="E170" s="224">
        <v>6.97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180</v>
      </c>
      <c r="AH170" s="212">
        <v>2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19"/>
      <c r="B171" s="220"/>
      <c r="C171" s="264" t="s">
        <v>335</v>
      </c>
      <c r="D171" s="223"/>
      <c r="E171" s="224">
        <v>-0.8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180</v>
      </c>
      <c r="AH171" s="212">
        <v>2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19"/>
      <c r="B172" s="220"/>
      <c r="C172" s="265" t="s">
        <v>183</v>
      </c>
      <c r="D172" s="225"/>
      <c r="E172" s="226">
        <v>6.17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180</v>
      </c>
      <c r="AH172" s="212">
        <v>3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19"/>
      <c r="B173" s="220"/>
      <c r="C173" s="263" t="s">
        <v>184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180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19"/>
      <c r="B174" s="220"/>
      <c r="C174" s="266" t="s">
        <v>336</v>
      </c>
      <c r="D174" s="227"/>
      <c r="E174" s="228">
        <v>148.08000000000001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180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42">
        <v>22</v>
      </c>
      <c r="B175" s="243" t="s">
        <v>337</v>
      </c>
      <c r="C175" s="261" t="s">
        <v>338</v>
      </c>
      <c r="D175" s="244" t="s">
        <v>210</v>
      </c>
      <c r="E175" s="245">
        <v>108</v>
      </c>
      <c r="F175" s="246"/>
      <c r="G175" s="247">
        <f>ROUND(E175*F175,2)</f>
        <v>0</v>
      </c>
      <c r="H175" s="246"/>
      <c r="I175" s="247">
        <f>ROUND(E175*H175,2)</f>
        <v>0</v>
      </c>
      <c r="J175" s="246"/>
      <c r="K175" s="247">
        <f>ROUND(E175*J175,2)</f>
        <v>0</v>
      </c>
      <c r="L175" s="247">
        <v>21</v>
      </c>
      <c r="M175" s="247">
        <f>G175*(1+L175/100)</f>
        <v>0</v>
      </c>
      <c r="N175" s="245">
        <v>3.2000000000000003E-4</v>
      </c>
      <c r="O175" s="245">
        <f>ROUND(E175*N175,2)</f>
        <v>0.03</v>
      </c>
      <c r="P175" s="245">
        <v>0</v>
      </c>
      <c r="Q175" s="245">
        <f>ROUND(E175*P175,2)</f>
        <v>0</v>
      </c>
      <c r="R175" s="247" t="s">
        <v>324</v>
      </c>
      <c r="S175" s="247" t="s">
        <v>173</v>
      </c>
      <c r="T175" s="248" t="s">
        <v>173</v>
      </c>
      <c r="U175" s="222">
        <v>0.14000000000000001</v>
      </c>
      <c r="V175" s="222">
        <f>ROUND(E175*U175,2)</f>
        <v>15.12</v>
      </c>
      <c r="W175" s="222"/>
      <c r="X175" s="222" t="s">
        <v>174</v>
      </c>
      <c r="Y175" s="222" t="s">
        <v>175</v>
      </c>
      <c r="Z175" s="212"/>
      <c r="AA175" s="212"/>
      <c r="AB175" s="212"/>
      <c r="AC175" s="212"/>
      <c r="AD175" s="212"/>
      <c r="AE175" s="212"/>
      <c r="AF175" s="212"/>
      <c r="AG175" s="212" t="s">
        <v>176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19"/>
      <c r="B176" s="220"/>
      <c r="C176" s="266" t="s">
        <v>339</v>
      </c>
      <c r="D176" s="227"/>
      <c r="E176" s="228">
        <v>108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180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42">
        <v>23</v>
      </c>
      <c r="B177" s="243" t="s">
        <v>340</v>
      </c>
      <c r="C177" s="261" t="s">
        <v>341</v>
      </c>
      <c r="D177" s="244" t="s">
        <v>224</v>
      </c>
      <c r="E177" s="245">
        <v>24</v>
      </c>
      <c r="F177" s="246"/>
      <c r="G177" s="247">
        <f>ROUND(E177*F177,2)</f>
        <v>0</v>
      </c>
      <c r="H177" s="246"/>
      <c r="I177" s="247">
        <f>ROUND(E177*H177,2)</f>
        <v>0</v>
      </c>
      <c r="J177" s="246"/>
      <c r="K177" s="247">
        <f>ROUND(E177*J177,2)</f>
        <v>0</v>
      </c>
      <c r="L177" s="247">
        <v>21</v>
      </c>
      <c r="M177" s="247">
        <f>G177*(1+L177/100)</f>
        <v>0</v>
      </c>
      <c r="N177" s="245">
        <v>5.4000000000000001E-4</v>
      </c>
      <c r="O177" s="245">
        <f>ROUND(E177*N177,2)</f>
        <v>0.01</v>
      </c>
      <c r="P177" s="245">
        <v>0</v>
      </c>
      <c r="Q177" s="245">
        <f>ROUND(E177*P177,2)</f>
        <v>0</v>
      </c>
      <c r="R177" s="247" t="s">
        <v>324</v>
      </c>
      <c r="S177" s="247" t="s">
        <v>173</v>
      </c>
      <c r="T177" s="248" t="s">
        <v>173</v>
      </c>
      <c r="U177" s="222">
        <v>0.09</v>
      </c>
      <c r="V177" s="222">
        <f>ROUND(E177*U177,2)</f>
        <v>2.16</v>
      </c>
      <c r="W177" s="222"/>
      <c r="X177" s="222" t="s">
        <v>174</v>
      </c>
      <c r="Y177" s="222" t="s">
        <v>175</v>
      </c>
      <c r="Z177" s="212"/>
      <c r="AA177" s="212"/>
      <c r="AB177" s="212"/>
      <c r="AC177" s="212"/>
      <c r="AD177" s="212"/>
      <c r="AE177" s="212"/>
      <c r="AF177" s="212"/>
      <c r="AG177" s="212" t="s">
        <v>176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5">
      <c r="A178" s="219"/>
      <c r="B178" s="220"/>
      <c r="C178" s="268" t="s">
        <v>1158</v>
      </c>
      <c r="D178" s="251"/>
      <c r="E178" s="251"/>
      <c r="F178" s="251"/>
      <c r="G178" s="251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213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52" t="str">
        <f>C178</f>
        <v>Těsnicí manžeta pro utěsnění sprchových a vanových armatur a potrubních průchodek. Rozměr manžety 120x120 mm.</v>
      </c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5">
      <c r="A179" s="219"/>
      <c r="B179" s="220"/>
      <c r="C179" s="267" t="s">
        <v>342</v>
      </c>
      <c r="D179" s="250"/>
      <c r="E179" s="250"/>
      <c r="F179" s="250"/>
      <c r="G179" s="250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213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19"/>
      <c r="B180" s="220"/>
      <c r="C180" s="266" t="s">
        <v>343</v>
      </c>
      <c r="D180" s="227"/>
      <c r="E180" s="228">
        <v>24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180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5">
      <c r="A181" s="235" t="s">
        <v>167</v>
      </c>
      <c r="B181" s="236" t="s">
        <v>95</v>
      </c>
      <c r="C181" s="260" t="s">
        <v>96</v>
      </c>
      <c r="D181" s="237"/>
      <c r="E181" s="238"/>
      <c r="F181" s="239"/>
      <c r="G181" s="239">
        <f>SUMIF(AG182:AG229,"&lt;&gt;NOR",G182:G229)</f>
        <v>0</v>
      </c>
      <c r="H181" s="239"/>
      <c r="I181" s="239">
        <f>SUM(I182:I229)</f>
        <v>0</v>
      </c>
      <c r="J181" s="239"/>
      <c r="K181" s="239">
        <f>SUM(K182:K229)</f>
        <v>0</v>
      </c>
      <c r="L181" s="239"/>
      <c r="M181" s="239">
        <f>SUM(M182:M229)</f>
        <v>0</v>
      </c>
      <c r="N181" s="238"/>
      <c r="O181" s="238">
        <f>SUM(O182:O229)</f>
        <v>0.12</v>
      </c>
      <c r="P181" s="238"/>
      <c r="Q181" s="238">
        <f>SUM(Q182:Q229)</f>
        <v>0</v>
      </c>
      <c r="R181" s="239"/>
      <c r="S181" s="239"/>
      <c r="T181" s="240"/>
      <c r="U181" s="234"/>
      <c r="V181" s="234">
        <f>SUM(V182:V229)</f>
        <v>55.050000000000004</v>
      </c>
      <c r="W181" s="234"/>
      <c r="X181" s="234"/>
      <c r="Y181" s="234"/>
      <c r="AG181" t="s">
        <v>168</v>
      </c>
    </row>
    <row r="182" spans="1:60" ht="20.399999999999999" outlineLevel="1" x14ac:dyDescent="0.25">
      <c r="A182" s="242">
        <v>24</v>
      </c>
      <c r="B182" s="243" t="s">
        <v>344</v>
      </c>
      <c r="C182" s="261" t="s">
        <v>345</v>
      </c>
      <c r="D182" s="244" t="s">
        <v>224</v>
      </c>
      <c r="E182" s="245">
        <v>24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3.0000000000000001E-5</v>
      </c>
      <c r="O182" s="245">
        <f>ROUND(E182*N182,2)</f>
        <v>0</v>
      </c>
      <c r="P182" s="245">
        <v>0</v>
      </c>
      <c r="Q182" s="245">
        <f>ROUND(E182*P182,2)</f>
        <v>0</v>
      </c>
      <c r="R182" s="247" t="s">
        <v>346</v>
      </c>
      <c r="S182" s="247" t="s">
        <v>173</v>
      </c>
      <c r="T182" s="248" t="s">
        <v>173</v>
      </c>
      <c r="U182" s="222">
        <v>0</v>
      </c>
      <c r="V182" s="222">
        <f>ROUND(E182*U182,2)</f>
        <v>0</v>
      </c>
      <c r="W182" s="222"/>
      <c r="X182" s="222" t="s">
        <v>227</v>
      </c>
      <c r="Y182" s="222" t="s">
        <v>175</v>
      </c>
      <c r="Z182" s="212"/>
      <c r="AA182" s="212"/>
      <c r="AB182" s="212"/>
      <c r="AC182" s="212"/>
      <c r="AD182" s="212"/>
      <c r="AE182" s="212"/>
      <c r="AF182" s="212"/>
      <c r="AG182" s="212" t="s">
        <v>228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19"/>
      <c r="B183" s="220"/>
      <c r="C183" s="266" t="s">
        <v>347</v>
      </c>
      <c r="D183" s="227"/>
      <c r="E183" s="228">
        <v>24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180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0.399999999999999" outlineLevel="1" x14ac:dyDescent="0.25">
      <c r="A184" s="242">
        <v>25</v>
      </c>
      <c r="B184" s="243" t="s">
        <v>348</v>
      </c>
      <c r="C184" s="261" t="s">
        <v>349</v>
      </c>
      <c r="D184" s="244" t="s">
        <v>224</v>
      </c>
      <c r="E184" s="245">
        <v>120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21</v>
      </c>
      <c r="M184" s="247">
        <f>G184*(1+L184/100)</f>
        <v>0</v>
      </c>
      <c r="N184" s="245">
        <v>4.0000000000000003E-5</v>
      </c>
      <c r="O184" s="245">
        <f>ROUND(E184*N184,2)</f>
        <v>0</v>
      </c>
      <c r="P184" s="245">
        <v>0</v>
      </c>
      <c r="Q184" s="245">
        <f>ROUND(E184*P184,2)</f>
        <v>0</v>
      </c>
      <c r="R184" s="247" t="s">
        <v>346</v>
      </c>
      <c r="S184" s="247" t="s">
        <v>173</v>
      </c>
      <c r="T184" s="248" t="s">
        <v>173</v>
      </c>
      <c r="U184" s="222">
        <v>0</v>
      </c>
      <c r="V184" s="222">
        <f>ROUND(E184*U184,2)</f>
        <v>0</v>
      </c>
      <c r="W184" s="222"/>
      <c r="X184" s="222" t="s">
        <v>227</v>
      </c>
      <c r="Y184" s="222" t="s">
        <v>175</v>
      </c>
      <c r="Z184" s="212"/>
      <c r="AA184" s="212"/>
      <c r="AB184" s="212"/>
      <c r="AC184" s="212"/>
      <c r="AD184" s="212"/>
      <c r="AE184" s="212"/>
      <c r="AF184" s="212"/>
      <c r="AG184" s="212" t="s">
        <v>228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5">
      <c r="A185" s="219"/>
      <c r="B185" s="220"/>
      <c r="C185" s="266" t="s">
        <v>350</v>
      </c>
      <c r="D185" s="227"/>
      <c r="E185" s="228">
        <v>120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180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0.399999999999999" outlineLevel="1" x14ac:dyDescent="0.25">
      <c r="A186" s="242">
        <v>26</v>
      </c>
      <c r="B186" s="243" t="s">
        <v>351</v>
      </c>
      <c r="C186" s="261" t="s">
        <v>352</v>
      </c>
      <c r="D186" s="244" t="s">
        <v>224</v>
      </c>
      <c r="E186" s="245">
        <v>24</v>
      </c>
      <c r="F186" s="246"/>
      <c r="G186" s="247">
        <f>ROUND(E186*F186,2)</f>
        <v>0</v>
      </c>
      <c r="H186" s="246"/>
      <c r="I186" s="247">
        <f>ROUND(E186*H186,2)</f>
        <v>0</v>
      </c>
      <c r="J186" s="246"/>
      <c r="K186" s="247">
        <f>ROUND(E186*J186,2)</f>
        <v>0</v>
      </c>
      <c r="L186" s="247">
        <v>21</v>
      </c>
      <c r="M186" s="247">
        <f>G186*(1+L186/100)</f>
        <v>0</v>
      </c>
      <c r="N186" s="245">
        <v>4.0000000000000003E-5</v>
      </c>
      <c r="O186" s="245">
        <f>ROUND(E186*N186,2)</f>
        <v>0</v>
      </c>
      <c r="P186" s="245">
        <v>0</v>
      </c>
      <c r="Q186" s="245">
        <f>ROUND(E186*P186,2)</f>
        <v>0</v>
      </c>
      <c r="R186" s="247" t="s">
        <v>346</v>
      </c>
      <c r="S186" s="247" t="s">
        <v>173</v>
      </c>
      <c r="T186" s="248" t="s">
        <v>173</v>
      </c>
      <c r="U186" s="222">
        <v>0</v>
      </c>
      <c r="V186" s="222">
        <f>ROUND(E186*U186,2)</f>
        <v>0</v>
      </c>
      <c r="W186" s="222"/>
      <c r="X186" s="222" t="s">
        <v>227</v>
      </c>
      <c r="Y186" s="222" t="s">
        <v>175</v>
      </c>
      <c r="Z186" s="212"/>
      <c r="AA186" s="212"/>
      <c r="AB186" s="212"/>
      <c r="AC186" s="212"/>
      <c r="AD186" s="212"/>
      <c r="AE186" s="212"/>
      <c r="AF186" s="212"/>
      <c r="AG186" s="212" t="s">
        <v>228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19"/>
      <c r="B187" s="220"/>
      <c r="C187" s="266" t="s">
        <v>347</v>
      </c>
      <c r="D187" s="227"/>
      <c r="E187" s="228">
        <v>24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180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0.399999999999999" outlineLevel="1" x14ac:dyDescent="0.25">
      <c r="A188" s="242">
        <v>27</v>
      </c>
      <c r="B188" s="243" t="s">
        <v>353</v>
      </c>
      <c r="C188" s="261" t="s">
        <v>354</v>
      </c>
      <c r="D188" s="244" t="s">
        <v>224</v>
      </c>
      <c r="E188" s="245">
        <v>24</v>
      </c>
      <c r="F188" s="246"/>
      <c r="G188" s="247">
        <f>ROUND(E188*F188,2)</f>
        <v>0</v>
      </c>
      <c r="H188" s="246"/>
      <c r="I188" s="247">
        <f>ROUND(E188*H188,2)</f>
        <v>0</v>
      </c>
      <c r="J188" s="246"/>
      <c r="K188" s="247">
        <f>ROUND(E188*J188,2)</f>
        <v>0</v>
      </c>
      <c r="L188" s="247">
        <v>21</v>
      </c>
      <c r="M188" s="247">
        <f>G188*(1+L188/100)</f>
        <v>0</v>
      </c>
      <c r="N188" s="245">
        <v>5.0000000000000002E-5</v>
      </c>
      <c r="O188" s="245">
        <f>ROUND(E188*N188,2)</f>
        <v>0</v>
      </c>
      <c r="P188" s="245">
        <v>0</v>
      </c>
      <c r="Q188" s="245">
        <f>ROUND(E188*P188,2)</f>
        <v>0</v>
      </c>
      <c r="R188" s="247" t="s">
        <v>346</v>
      </c>
      <c r="S188" s="247" t="s">
        <v>173</v>
      </c>
      <c r="T188" s="248" t="s">
        <v>173</v>
      </c>
      <c r="U188" s="222">
        <v>0</v>
      </c>
      <c r="V188" s="222">
        <f>ROUND(E188*U188,2)</f>
        <v>0</v>
      </c>
      <c r="W188" s="222"/>
      <c r="X188" s="222" t="s">
        <v>227</v>
      </c>
      <c r="Y188" s="222" t="s">
        <v>175</v>
      </c>
      <c r="Z188" s="212"/>
      <c r="AA188" s="212"/>
      <c r="AB188" s="212"/>
      <c r="AC188" s="212"/>
      <c r="AD188" s="212"/>
      <c r="AE188" s="212"/>
      <c r="AF188" s="212"/>
      <c r="AG188" s="212" t="s">
        <v>228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5">
      <c r="A189" s="219"/>
      <c r="B189" s="220"/>
      <c r="C189" s="266" t="s">
        <v>347</v>
      </c>
      <c r="D189" s="227"/>
      <c r="E189" s="228">
        <v>24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180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0.399999999999999" outlineLevel="1" x14ac:dyDescent="0.25">
      <c r="A190" s="242">
        <v>28</v>
      </c>
      <c r="B190" s="243" t="s">
        <v>355</v>
      </c>
      <c r="C190" s="261" t="s">
        <v>356</v>
      </c>
      <c r="D190" s="244" t="s">
        <v>224</v>
      </c>
      <c r="E190" s="245">
        <v>72</v>
      </c>
      <c r="F190" s="246"/>
      <c r="G190" s="247">
        <f>ROUND(E190*F190,2)</f>
        <v>0</v>
      </c>
      <c r="H190" s="246"/>
      <c r="I190" s="247">
        <f>ROUND(E190*H190,2)</f>
        <v>0</v>
      </c>
      <c r="J190" s="246"/>
      <c r="K190" s="247">
        <f>ROUND(E190*J190,2)</f>
        <v>0</v>
      </c>
      <c r="L190" s="247">
        <v>21</v>
      </c>
      <c r="M190" s="247">
        <f>G190*(1+L190/100)</f>
        <v>0</v>
      </c>
      <c r="N190" s="245">
        <v>1.8000000000000001E-4</v>
      </c>
      <c r="O190" s="245">
        <f>ROUND(E190*N190,2)</f>
        <v>0.01</v>
      </c>
      <c r="P190" s="245">
        <v>0</v>
      </c>
      <c r="Q190" s="245">
        <f>ROUND(E190*P190,2)</f>
        <v>0</v>
      </c>
      <c r="R190" s="247" t="s">
        <v>346</v>
      </c>
      <c r="S190" s="247" t="s">
        <v>173</v>
      </c>
      <c r="T190" s="248" t="s">
        <v>173</v>
      </c>
      <c r="U190" s="222">
        <v>0</v>
      </c>
      <c r="V190" s="222">
        <f>ROUND(E190*U190,2)</f>
        <v>0</v>
      </c>
      <c r="W190" s="222"/>
      <c r="X190" s="222" t="s">
        <v>227</v>
      </c>
      <c r="Y190" s="222" t="s">
        <v>175</v>
      </c>
      <c r="Z190" s="212"/>
      <c r="AA190" s="212"/>
      <c r="AB190" s="212"/>
      <c r="AC190" s="212"/>
      <c r="AD190" s="212"/>
      <c r="AE190" s="212"/>
      <c r="AF190" s="212"/>
      <c r="AG190" s="212" t="s">
        <v>228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19"/>
      <c r="B191" s="220"/>
      <c r="C191" s="266" t="s">
        <v>357</v>
      </c>
      <c r="D191" s="227"/>
      <c r="E191" s="228">
        <v>72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180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0.399999999999999" outlineLevel="1" x14ac:dyDescent="0.25">
      <c r="A192" s="242">
        <v>29</v>
      </c>
      <c r="B192" s="243" t="s">
        <v>358</v>
      </c>
      <c r="C192" s="261" t="s">
        <v>359</v>
      </c>
      <c r="D192" s="244" t="s">
        <v>224</v>
      </c>
      <c r="E192" s="245">
        <v>24</v>
      </c>
      <c r="F192" s="246"/>
      <c r="G192" s="247">
        <f>ROUND(E192*F192,2)</f>
        <v>0</v>
      </c>
      <c r="H192" s="246"/>
      <c r="I192" s="247">
        <f>ROUND(E192*H192,2)</f>
        <v>0</v>
      </c>
      <c r="J192" s="246"/>
      <c r="K192" s="247">
        <f>ROUND(E192*J192,2)</f>
        <v>0</v>
      </c>
      <c r="L192" s="247">
        <v>21</v>
      </c>
      <c r="M192" s="247">
        <f>G192*(1+L192/100)</f>
        <v>0</v>
      </c>
      <c r="N192" s="245">
        <v>6.9999999999999994E-5</v>
      </c>
      <c r="O192" s="245">
        <f>ROUND(E192*N192,2)</f>
        <v>0</v>
      </c>
      <c r="P192" s="245">
        <v>0</v>
      </c>
      <c r="Q192" s="245">
        <f>ROUND(E192*P192,2)</f>
        <v>0</v>
      </c>
      <c r="R192" s="247" t="s">
        <v>346</v>
      </c>
      <c r="S192" s="247" t="s">
        <v>173</v>
      </c>
      <c r="T192" s="248" t="s">
        <v>173</v>
      </c>
      <c r="U192" s="222">
        <v>0</v>
      </c>
      <c r="V192" s="222">
        <f>ROUND(E192*U192,2)</f>
        <v>0</v>
      </c>
      <c r="W192" s="222"/>
      <c r="X192" s="222" t="s">
        <v>227</v>
      </c>
      <c r="Y192" s="222" t="s">
        <v>175</v>
      </c>
      <c r="Z192" s="212"/>
      <c r="AA192" s="212"/>
      <c r="AB192" s="212"/>
      <c r="AC192" s="212"/>
      <c r="AD192" s="212"/>
      <c r="AE192" s="212"/>
      <c r="AF192" s="212"/>
      <c r="AG192" s="212" t="s">
        <v>228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5">
      <c r="A193" s="219"/>
      <c r="B193" s="220"/>
      <c r="C193" s="266" t="s">
        <v>347</v>
      </c>
      <c r="D193" s="227"/>
      <c r="E193" s="228">
        <v>24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180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0.399999999999999" outlineLevel="1" x14ac:dyDescent="0.25">
      <c r="A194" s="242">
        <v>30</v>
      </c>
      <c r="B194" s="243" t="s">
        <v>360</v>
      </c>
      <c r="C194" s="261" t="s">
        <v>361</v>
      </c>
      <c r="D194" s="244" t="s">
        <v>224</v>
      </c>
      <c r="E194" s="245">
        <v>24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2.5000000000000001E-4</v>
      </c>
      <c r="O194" s="245">
        <f>ROUND(E194*N194,2)</f>
        <v>0.01</v>
      </c>
      <c r="P194" s="245">
        <v>0</v>
      </c>
      <c r="Q194" s="245">
        <f>ROUND(E194*P194,2)</f>
        <v>0</v>
      </c>
      <c r="R194" s="247" t="s">
        <v>346</v>
      </c>
      <c r="S194" s="247" t="s">
        <v>173</v>
      </c>
      <c r="T194" s="248" t="s">
        <v>173</v>
      </c>
      <c r="U194" s="222">
        <v>0</v>
      </c>
      <c r="V194" s="222">
        <f>ROUND(E194*U194,2)</f>
        <v>0</v>
      </c>
      <c r="W194" s="222"/>
      <c r="X194" s="222" t="s">
        <v>227</v>
      </c>
      <c r="Y194" s="222" t="s">
        <v>175</v>
      </c>
      <c r="Z194" s="212"/>
      <c r="AA194" s="212"/>
      <c r="AB194" s="212"/>
      <c r="AC194" s="212"/>
      <c r="AD194" s="212"/>
      <c r="AE194" s="212"/>
      <c r="AF194" s="212"/>
      <c r="AG194" s="212" t="s">
        <v>228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5">
      <c r="A195" s="219"/>
      <c r="B195" s="220"/>
      <c r="C195" s="266" t="s">
        <v>347</v>
      </c>
      <c r="D195" s="227"/>
      <c r="E195" s="228">
        <v>24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180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0.399999999999999" outlineLevel="1" x14ac:dyDescent="0.25">
      <c r="A196" s="242">
        <v>31</v>
      </c>
      <c r="B196" s="243" t="s">
        <v>362</v>
      </c>
      <c r="C196" s="261" t="s">
        <v>363</v>
      </c>
      <c r="D196" s="244" t="s">
        <v>224</v>
      </c>
      <c r="E196" s="245">
        <v>24</v>
      </c>
      <c r="F196" s="246"/>
      <c r="G196" s="247">
        <f>ROUND(E196*F196,2)</f>
        <v>0</v>
      </c>
      <c r="H196" s="246"/>
      <c r="I196" s="247">
        <f>ROUND(E196*H196,2)</f>
        <v>0</v>
      </c>
      <c r="J196" s="246"/>
      <c r="K196" s="247">
        <f>ROUND(E196*J196,2)</f>
        <v>0</v>
      </c>
      <c r="L196" s="247">
        <v>21</v>
      </c>
      <c r="M196" s="247">
        <f>G196*(1+L196/100)</f>
        <v>0</v>
      </c>
      <c r="N196" s="245">
        <v>3.8999999999999999E-4</v>
      </c>
      <c r="O196" s="245">
        <f>ROUND(E196*N196,2)</f>
        <v>0.01</v>
      </c>
      <c r="P196" s="245">
        <v>0</v>
      </c>
      <c r="Q196" s="245">
        <f>ROUND(E196*P196,2)</f>
        <v>0</v>
      </c>
      <c r="R196" s="247" t="s">
        <v>346</v>
      </c>
      <c r="S196" s="247" t="s">
        <v>173</v>
      </c>
      <c r="T196" s="248" t="s">
        <v>173</v>
      </c>
      <c r="U196" s="222">
        <v>0</v>
      </c>
      <c r="V196" s="222">
        <f>ROUND(E196*U196,2)</f>
        <v>0</v>
      </c>
      <c r="W196" s="222"/>
      <c r="X196" s="222" t="s">
        <v>227</v>
      </c>
      <c r="Y196" s="222" t="s">
        <v>175</v>
      </c>
      <c r="Z196" s="212"/>
      <c r="AA196" s="212"/>
      <c r="AB196" s="212"/>
      <c r="AC196" s="212"/>
      <c r="AD196" s="212"/>
      <c r="AE196" s="212"/>
      <c r="AF196" s="212"/>
      <c r="AG196" s="212" t="s">
        <v>228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5">
      <c r="A197" s="219"/>
      <c r="B197" s="220"/>
      <c r="C197" s="266" t="s">
        <v>347</v>
      </c>
      <c r="D197" s="227"/>
      <c r="E197" s="228">
        <v>24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180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0.399999999999999" outlineLevel="1" x14ac:dyDescent="0.25">
      <c r="A198" s="242">
        <v>32</v>
      </c>
      <c r="B198" s="243" t="s">
        <v>364</v>
      </c>
      <c r="C198" s="261" t="s">
        <v>365</v>
      </c>
      <c r="D198" s="244" t="s">
        <v>224</v>
      </c>
      <c r="E198" s="245">
        <v>24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3.0000000000000001E-5</v>
      </c>
      <c r="O198" s="245">
        <f>ROUND(E198*N198,2)</f>
        <v>0</v>
      </c>
      <c r="P198" s="245">
        <v>0</v>
      </c>
      <c r="Q198" s="245">
        <f>ROUND(E198*P198,2)</f>
        <v>0</v>
      </c>
      <c r="R198" s="247" t="s">
        <v>346</v>
      </c>
      <c r="S198" s="247" t="s">
        <v>173</v>
      </c>
      <c r="T198" s="248" t="s">
        <v>173</v>
      </c>
      <c r="U198" s="222">
        <v>0</v>
      </c>
      <c r="V198" s="222">
        <f>ROUND(E198*U198,2)</f>
        <v>0</v>
      </c>
      <c r="W198" s="222"/>
      <c r="X198" s="222" t="s">
        <v>227</v>
      </c>
      <c r="Y198" s="222" t="s">
        <v>175</v>
      </c>
      <c r="Z198" s="212"/>
      <c r="AA198" s="212"/>
      <c r="AB198" s="212"/>
      <c r="AC198" s="212"/>
      <c r="AD198" s="212"/>
      <c r="AE198" s="212"/>
      <c r="AF198" s="212"/>
      <c r="AG198" s="212" t="s">
        <v>228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66" t="s">
        <v>347</v>
      </c>
      <c r="D199" s="227"/>
      <c r="E199" s="228">
        <v>24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180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0.399999999999999" outlineLevel="1" x14ac:dyDescent="0.25">
      <c r="A200" s="242">
        <v>33</v>
      </c>
      <c r="B200" s="243" t="s">
        <v>366</v>
      </c>
      <c r="C200" s="261" t="s">
        <v>367</v>
      </c>
      <c r="D200" s="244" t="s">
        <v>368</v>
      </c>
      <c r="E200" s="245">
        <v>48</v>
      </c>
      <c r="F200" s="246"/>
      <c r="G200" s="247">
        <f>ROUND(E200*F200,2)</f>
        <v>0</v>
      </c>
      <c r="H200" s="246"/>
      <c r="I200" s="247">
        <f>ROUND(E200*H200,2)</f>
        <v>0</v>
      </c>
      <c r="J200" s="246"/>
      <c r="K200" s="247">
        <f>ROUND(E200*J200,2)</f>
        <v>0</v>
      </c>
      <c r="L200" s="247">
        <v>21</v>
      </c>
      <c r="M200" s="247">
        <f>G200*(1+L200/100)</f>
        <v>0</v>
      </c>
      <c r="N200" s="245">
        <v>5.0000000000000001E-4</v>
      </c>
      <c r="O200" s="245">
        <f>ROUND(E200*N200,2)</f>
        <v>0.02</v>
      </c>
      <c r="P200" s="245">
        <v>0</v>
      </c>
      <c r="Q200" s="245">
        <f>ROUND(E200*P200,2)</f>
        <v>0</v>
      </c>
      <c r="R200" s="247"/>
      <c r="S200" s="247" t="s">
        <v>225</v>
      </c>
      <c r="T200" s="248" t="s">
        <v>226</v>
      </c>
      <c r="U200" s="222">
        <v>0</v>
      </c>
      <c r="V200" s="222">
        <f>ROUND(E200*U200,2)</f>
        <v>0</v>
      </c>
      <c r="W200" s="222"/>
      <c r="X200" s="222" t="s">
        <v>174</v>
      </c>
      <c r="Y200" s="222" t="s">
        <v>175</v>
      </c>
      <c r="Z200" s="212"/>
      <c r="AA200" s="212"/>
      <c r="AB200" s="212"/>
      <c r="AC200" s="212"/>
      <c r="AD200" s="212"/>
      <c r="AE200" s="212"/>
      <c r="AF200" s="212"/>
      <c r="AG200" s="212" t="s">
        <v>176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5">
      <c r="A201" s="219"/>
      <c r="B201" s="220"/>
      <c r="C201" s="268" t="s">
        <v>369</v>
      </c>
      <c r="D201" s="251"/>
      <c r="E201" s="251"/>
      <c r="F201" s="251"/>
      <c r="G201" s="251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213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19"/>
      <c r="B202" s="220"/>
      <c r="C202" s="267" t="s">
        <v>370</v>
      </c>
      <c r="D202" s="250"/>
      <c r="E202" s="250"/>
      <c r="F202" s="250"/>
      <c r="G202" s="250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213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5">
      <c r="A203" s="219"/>
      <c r="B203" s="220"/>
      <c r="C203" s="267" t="s">
        <v>371</v>
      </c>
      <c r="D203" s="250"/>
      <c r="E203" s="250"/>
      <c r="F203" s="250"/>
      <c r="G203" s="250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213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52" t="str">
        <f>C203</f>
        <v>-obsahuje dodávku panelákové rohové dvojodbočky krátké levé/pravé - typ HTPEK 110/110/50-67° (variantně 87°)</v>
      </c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19"/>
      <c r="B204" s="220"/>
      <c r="C204" s="266" t="s">
        <v>372</v>
      </c>
      <c r="D204" s="227"/>
      <c r="E204" s="228">
        <v>48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180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5">
      <c r="A205" s="242">
        <v>34</v>
      </c>
      <c r="B205" s="243" t="s">
        <v>373</v>
      </c>
      <c r="C205" s="261" t="s">
        <v>374</v>
      </c>
      <c r="D205" s="244" t="s">
        <v>210</v>
      </c>
      <c r="E205" s="245">
        <v>67.2</v>
      </c>
      <c r="F205" s="246"/>
      <c r="G205" s="247">
        <f>ROUND(E205*F205,2)</f>
        <v>0</v>
      </c>
      <c r="H205" s="246"/>
      <c r="I205" s="247">
        <f>ROUND(E205*H205,2)</f>
        <v>0</v>
      </c>
      <c r="J205" s="246"/>
      <c r="K205" s="247">
        <f>ROUND(E205*J205,2)</f>
        <v>0</v>
      </c>
      <c r="L205" s="247">
        <v>21</v>
      </c>
      <c r="M205" s="247">
        <f>G205*(1+L205/100)</f>
        <v>0</v>
      </c>
      <c r="N205" s="245">
        <v>3.8000000000000002E-4</v>
      </c>
      <c r="O205" s="245">
        <f>ROUND(E205*N205,2)</f>
        <v>0.03</v>
      </c>
      <c r="P205" s="245">
        <v>0</v>
      </c>
      <c r="Q205" s="245">
        <f>ROUND(E205*P205,2)</f>
        <v>0</v>
      </c>
      <c r="R205" s="247" t="s">
        <v>375</v>
      </c>
      <c r="S205" s="247" t="s">
        <v>173</v>
      </c>
      <c r="T205" s="248" t="s">
        <v>173</v>
      </c>
      <c r="U205" s="222">
        <v>0.32</v>
      </c>
      <c r="V205" s="222">
        <f>ROUND(E205*U205,2)</f>
        <v>21.5</v>
      </c>
      <c r="W205" s="222"/>
      <c r="X205" s="222" t="s">
        <v>174</v>
      </c>
      <c r="Y205" s="222" t="s">
        <v>175</v>
      </c>
      <c r="Z205" s="212"/>
      <c r="AA205" s="212"/>
      <c r="AB205" s="212"/>
      <c r="AC205" s="212"/>
      <c r="AD205" s="212"/>
      <c r="AE205" s="212"/>
      <c r="AF205" s="212"/>
      <c r="AG205" s="212" t="s">
        <v>176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5">
      <c r="A206" s="219"/>
      <c r="B206" s="220"/>
      <c r="C206" s="262" t="s">
        <v>376</v>
      </c>
      <c r="D206" s="249"/>
      <c r="E206" s="249"/>
      <c r="F206" s="249"/>
      <c r="G206" s="249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178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19"/>
      <c r="B207" s="220"/>
      <c r="C207" s="267" t="s">
        <v>377</v>
      </c>
      <c r="D207" s="250"/>
      <c r="E207" s="250"/>
      <c r="F207" s="250"/>
      <c r="G207" s="250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213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19"/>
      <c r="B208" s="220"/>
      <c r="C208" s="266" t="s">
        <v>378</v>
      </c>
      <c r="D208" s="227"/>
      <c r="E208" s="228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180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5">
      <c r="A209" s="219"/>
      <c r="B209" s="220"/>
      <c r="C209" s="266" t="s">
        <v>379</v>
      </c>
      <c r="D209" s="227"/>
      <c r="E209" s="228">
        <v>67.2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180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42">
        <v>35</v>
      </c>
      <c r="B210" s="243" t="s">
        <v>380</v>
      </c>
      <c r="C210" s="261" t="s">
        <v>381</v>
      </c>
      <c r="D210" s="244" t="s">
        <v>210</v>
      </c>
      <c r="E210" s="245">
        <v>14.4</v>
      </c>
      <c r="F210" s="246"/>
      <c r="G210" s="247">
        <f>ROUND(E210*F210,2)</f>
        <v>0</v>
      </c>
      <c r="H210" s="246"/>
      <c r="I210" s="247">
        <f>ROUND(E210*H210,2)</f>
        <v>0</v>
      </c>
      <c r="J210" s="246"/>
      <c r="K210" s="247">
        <f>ROUND(E210*J210,2)</f>
        <v>0</v>
      </c>
      <c r="L210" s="247">
        <v>21</v>
      </c>
      <c r="M210" s="247">
        <f>G210*(1+L210/100)</f>
        <v>0</v>
      </c>
      <c r="N210" s="245">
        <v>4.6999999999999999E-4</v>
      </c>
      <c r="O210" s="245">
        <f>ROUND(E210*N210,2)</f>
        <v>0.01</v>
      </c>
      <c r="P210" s="245">
        <v>0</v>
      </c>
      <c r="Q210" s="245">
        <f>ROUND(E210*P210,2)</f>
        <v>0</v>
      </c>
      <c r="R210" s="247" t="s">
        <v>375</v>
      </c>
      <c r="S210" s="247" t="s">
        <v>173</v>
      </c>
      <c r="T210" s="248" t="s">
        <v>173</v>
      </c>
      <c r="U210" s="222">
        <v>0.35899999999999999</v>
      </c>
      <c r="V210" s="222">
        <f>ROUND(E210*U210,2)</f>
        <v>5.17</v>
      </c>
      <c r="W210" s="222"/>
      <c r="X210" s="222" t="s">
        <v>174</v>
      </c>
      <c r="Y210" s="222" t="s">
        <v>175</v>
      </c>
      <c r="Z210" s="212"/>
      <c r="AA210" s="212"/>
      <c r="AB210" s="212"/>
      <c r="AC210" s="212"/>
      <c r="AD210" s="212"/>
      <c r="AE210" s="212"/>
      <c r="AF210" s="212"/>
      <c r="AG210" s="212" t="s">
        <v>176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62" t="s">
        <v>376</v>
      </c>
      <c r="D211" s="249"/>
      <c r="E211" s="249"/>
      <c r="F211" s="249"/>
      <c r="G211" s="249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178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5">
      <c r="A212" s="219"/>
      <c r="B212" s="220"/>
      <c r="C212" s="267" t="s">
        <v>377</v>
      </c>
      <c r="D212" s="250"/>
      <c r="E212" s="250"/>
      <c r="F212" s="250"/>
      <c r="G212" s="250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213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19"/>
      <c r="B213" s="220"/>
      <c r="C213" s="266" t="s">
        <v>378</v>
      </c>
      <c r="D213" s="227"/>
      <c r="E213" s="228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180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5">
      <c r="A214" s="219"/>
      <c r="B214" s="220"/>
      <c r="C214" s="266" t="s">
        <v>382</v>
      </c>
      <c r="D214" s="227"/>
      <c r="E214" s="228">
        <v>14.4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180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42">
        <v>36</v>
      </c>
      <c r="B215" s="243" t="s">
        <v>383</v>
      </c>
      <c r="C215" s="261" t="s">
        <v>384</v>
      </c>
      <c r="D215" s="244" t="s">
        <v>210</v>
      </c>
      <c r="E215" s="245">
        <v>16.8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1.5200000000000001E-3</v>
      </c>
      <c r="O215" s="245">
        <f>ROUND(E215*N215,2)</f>
        <v>0.03</v>
      </c>
      <c r="P215" s="245">
        <v>0</v>
      </c>
      <c r="Q215" s="245">
        <f>ROUND(E215*P215,2)</f>
        <v>0</v>
      </c>
      <c r="R215" s="247" t="s">
        <v>375</v>
      </c>
      <c r="S215" s="247" t="s">
        <v>173</v>
      </c>
      <c r="T215" s="248" t="s">
        <v>173</v>
      </c>
      <c r="U215" s="222">
        <v>1.173</v>
      </c>
      <c r="V215" s="222">
        <f>ROUND(E215*U215,2)</f>
        <v>19.71</v>
      </c>
      <c r="W215" s="222"/>
      <c r="X215" s="222" t="s">
        <v>174</v>
      </c>
      <c r="Y215" s="222" t="s">
        <v>175</v>
      </c>
      <c r="Z215" s="212"/>
      <c r="AA215" s="212"/>
      <c r="AB215" s="212"/>
      <c r="AC215" s="212"/>
      <c r="AD215" s="212"/>
      <c r="AE215" s="212"/>
      <c r="AF215" s="212"/>
      <c r="AG215" s="212" t="s">
        <v>176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5">
      <c r="A216" s="219"/>
      <c r="B216" s="220"/>
      <c r="C216" s="262" t="s">
        <v>376</v>
      </c>
      <c r="D216" s="249"/>
      <c r="E216" s="249"/>
      <c r="F216" s="249"/>
      <c r="G216" s="249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178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5">
      <c r="A217" s="219"/>
      <c r="B217" s="220"/>
      <c r="C217" s="267" t="s">
        <v>377</v>
      </c>
      <c r="D217" s="250"/>
      <c r="E217" s="250"/>
      <c r="F217" s="250"/>
      <c r="G217" s="250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213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5">
      <c r="A218" s="219"/>
      <c r="B218" s="220"/>
      <c r="C218" s="266" t="s">
        <v>378</v>
      </c>
      <c r="D218" s="227"/>
      <c r="E218" s="228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180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19"/>
      <c r="B219" s="220"/>
      <c r="C219" s="266" t="s">
        <v>385</v>
      </c>
      <c r="D219" s="227"/>
      <c r="E219" s="228">
        <v>16.8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180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5">
      <c r="A220" s="242">
        <v>37</v>
      </c>
      <c r="B220" s="243" t="s">
        <v>386</v>
      </c>
      <c r="C220" s="261" t="s">
        <v>387</v>
      </c>
      <c r="D220" s="244" t="s">
        <v>224</v>
      </c>
      <c r="E220" s="245">
        <v>24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21</v>
      </c>
      <c r="M220" s="247">
        <f>G220*(1+L220/100)</f>
        <v>0</v>
      </c>
      <c r="N220" s="245">
        <v>0</v>
      </c>
      <c r="O220" s="245">
        <f>ROUND(E220*N220,2)</f>
        <v>0</v>
      </c>
      <c r="P220" s="245">
        <v>0</v>
      </c>
      <c r="Q220" s="245">
        <f>ROUND(E220*P220,2)</f>
        <v>0</v>
      </c>
      <c r="R220" s="247" t="s">
        <v>375</v>
      </c>
      <c r="S220" s="247" t="s">
        <v>173</v>
      </c>
      <c r="T220" s="248" t="s">
        <v>173</v>
      </c>
      <c r="U220" s="222">
        <v>0.157</v>
      </c>
      <c r="V220" s="222">
        <f>ROUND(E220*U220,2)</f>
        <v>3.77</v>
      </c>
      <c r="W220" s="222"/>
      <c r="X220" s="222" t="s">
        <v>174</v>
      </c>
      <c r="Y220" s="222" t="s">
        <v>175</v>
      </c>
      <c r="Z220" s="212"/>
      <c r="AA220" s="212"/>
      <c r="AB220" s="212"/>
      <c r="AC220" s="212"/>
      <c r="AD220" s="212"/>
      <c r="AE220" s="212"/>
      <c r="AF220" s="212"/>
      <c r="AG220" s="212" t="s">
        <v>176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5">
      <c r="A221" s="219"/>
      <c r="B221" s="220"/>
      <c r="C221" s="262" t="s">
        <v>388</v>
      </c>
      <c r="D221" s="249"/>
      <c r="E221" s="249"/>
      <c r="F221" s="249"/>
      <c r="G221" s="249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178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5">
      <c r="A222" s="219"/>
      <c r="B222" s="220"/>
      <c r="C222" s="266" t="s">
        <v>389</v>
      </c>
      <c r="D222" s="227"/>
      <c r="E222" s="228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180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19"/>
      <c r="B223" s="220"/>
      <c r="C223" s="266" t="s">
        <v>390</v>
      </c>
      <c r="D223" s="227"/>
      <c r="E223" s="228">
        <v>24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180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5">
      <c r="A224" s="242">
        <v>38</v>
      </c>
      <c r="B224" s="243" t="s">
        <v>391</v>
      </c>
      <c r="C224" s="261" t="s">
        <v>392</v>
      </c>
      <c r="D224" s="244" t="s">
        <v>210</v>
      </c>
      <c r="E224" s="245">
        <v>98.4</v>
      </c>
      <c r="F224" s="246"/>
      <c r="G224" s="247">
        <f>ROUND(E224*F224,2)</f>
        <v>0</v>
      </c>
      <c r="H224" s="246"/>
      <c r="I224" s="247">
        <f>ROUND(E224*H224,2)</f>
        <v>0</v>
      </c>
      <c r="J224" s="246"/>
      <c r="K224" s="247">
        <f>ROUND(E224*J224,2)</f>
        <v>0</v>
      </c>
      <c r="L224" s="247">
        <v>21</v>
      </c>
      <c r="M224" s="247">
        <f>G224*(1+L224/100)</f>
        <v>0</v>
      </c>
      <c r="N224" s="245">
        <v>0</v>
      </c>
      <c r="O224" s="245">
        <f>ROUND(E224*N224,2)</f>
        <v>0</v>
      </c>
      <c r="P224" s="245">
        <v>0</v>
      </c>
      <c r="Q224" s="245">
        <f>ROUND(E224*P224,2)</f>
        <v>0</v>
      </c>
      <c r="R224" s="247" t="s">
        <v>375</v>
      </c>
      <c r="S224" s="247" t="s">
        <v>173</v>
      </c>
      <c r="T224" s="248" t="s">
        <v>173</v>
      </c>
      <c r="U224" s="222">
        <v>4.8000000000000001E-2</v>
      </c>
      <c r="V224" s="222">
        <f>ROUND(E224*U224,2)</f>
        <v>4.72</v>
      </c>
      <c r="W224" s="222"/>
      <c r="X224" s="222" t="s">
        <v>174</v>
      </c>
      <c r="Y224" s="222" t="s">
        <v>175</v>
      </c>
      <c r="Z224" s="212"/>
      <c r="AA224" s="212"/>
      <c r="AB224" s="212"/>
      <c r="AC224" s="212"/>
      <c r="AD224" s="212"/>
      <c r="AE224" s="212"/>
      <c r="AF224" s="212"/>
      <c r="AG224" s="212" t="s">
        <v>176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5">
      <c r="A225" s="219"/>
      <c r="B225" s="220"/>
      <c r="C225" s="266" t="s">
        <v>393</v>
      </c>
      <c r="D225" s="227"/>
      <c r="E225" s="228">
        <v>67.2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180</v>
      </c>
      <c r="AH225" s="212">
        <v>5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19"/>
      <c r="B226" s="220"/>
      <c r="C226" s="266" t="s">
        <v>394</v>
      </c>
      <c r="D226" s="227"/>
      <c r="E226" s="228">
        <v>14.4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180</v>
      </c>
      <c r="AH226" s="212">
        <v>5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19"/>
      <c r="B227" s="220"/>
      <c r="C227" s="266" t="s">
        <v>395</v>
      </c>
      <c r="D227" s="227"/>
      <c r="E227" s="228">
        <v>16.8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180</v>
      </c>
      <c r="AH227" s="212">
        <v>5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42">
        <v>39</v>
      </c>
      <c r="B228" s="243" t="s">
        <v>396</v>
      </c>
      <c r="C228" s="261" t="s">
        <v>397</v>
      </c>
      <c r="D228" s="244" t="s">
        <v>398</v>
      </c>
      <c r="E228" s="245">
        <v>0.12024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21</v>
      </c>
      <c r="M228" s="247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7" t="s">
        <v>375</v>
      </c>
      <c r="S228" s="247" t="s">
        <v>173</v>
      </c>
      <c r="T228" s="248" t="s">
        <v>173</v>
      </c>
      <c r="U228" s="222">
        <v>1.47</v>
      </c>
      <c r="V228" s="222">
        <f>ROUND(E228*U228,2)</f>
        <v>0.18</v>
      </c>
      <c r="W228" s="222"/>
      <c r="X228" s="222" t="s">
        <v>399</v>
      </c>
      <c r="Y228" s="222" t="s">
        <v>175</v>
      </c>
      <c r="Z228" s="212"/>
      <c r="AA228" s="212"/>
      <c r="AB228" s="212"/>
      <c r="AC228" s="212"/>
      <c r="AD228" s="212"/>
      <c r="AE228" s="212"/>
      <c r="AF228" s="212"/>
      <c r="AG228" s="212" t="s">
        <v>400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5">
      <c r="A229" s="219"/>
      <c r="B229" s="220"/>
      <c r="C229" s="262" t="s">
        <v>401</v>
      </c>
      <c r="D229" s="249"/>
      <c r="E229" s="249"/>
      <c r="F229" s="249"/>
      <c r="G229" s="249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178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x14ac:dyDescent="0.25">
      <c r="A230" s="235" t="s">
        <v>167</v>
      </c>
      <c r="B230" s="236" t="s">
        <v>97</v>
      </c>
      <c r="C230" s="260" t="s">
        <v>98</v>
      </c>
      <c r="D230" s="237"/>
      <c r="E230" s="238"/>
      <c r="F230" s="239"/>
      <c r="G230" s="239">
        <f>SUMIF(AG231:AG347,"&lt;&gt;NOR",G231:G347)</f>
        <v>0</v>
      </c>
      <c r="H230" s="239"/>
      <c r="I230" s="239">
        <f>SUM(I231:I347)</f>
        <v>0</v>
      </c>
      <c r="J230" s="239"/>
      <c r="K230" s="239">
        <f>SUM(K231:K347)</f>
        <v>0</v>
      </c>
      <c r="L230" s="239"/>
      <c r="M230" s="239">
        <f>SUM(M231:M347)</f>
        <v>0</v>
      </c>
      <c r="N230" s="238"/>
      <c r="O230" s="238">
        <f>SUM(O231:O347)</f>
        <v>0.31000000000000005</v>
      </c>
      <c r="P230" s="238"/>
      <c r="Q230" s="238">
        <f>SUM(Q231:Q347)</f>
        <v>0.01</v>
      </c>
      <c r="R230" s="239"/>
      <c r="S230" s="239"/>
      <c r="T230" s="240"/>
      <c r="U230" s="234"/>
      <c r="V230" s="234">
        <f>SUM(V231:V347)</f>
        <v>294.7000000000001</v>
      </c>
      <c r="W230" s="234"/>
      <c r="X230" s="234"/>
      <c r="Y230" s="234"/>
      <c r="AG230" t="s">
        <v>168</v>
      </c>
    </row>
    <row r="231" spans="1:60" outlineLevel="1" x14ac:dyDescent="0.25">
      <c r="A231" s="242">
        <v>40</v>
      </c>
      <c r="B231" s="243" t="s">
        <v>402</v>
      </c>
      <c r="C231" s="261" t="s">
        <v>403</v>
      </c>
      <c r="D231" s="244" t="s">
        <v>224</v>
      </c>
      <c r="E231" s="245">
        <v>240</v>
      </c>
      <c r="F231" s="246"/>
      <c r="G231" s="247">
        <f>ROUND(E231*F231,2)</f>
        <v>0</v>
      </c>
      <c r="H231" s="246"/>
      <c r="I231" s="247">
        <f>ROUND(E231*H231,2)</f>
        <v>0</v>
      </c>
      <c r="J231" s="246"/>
      <c r="K231" s="247">
        <f>ROUND(E231*J231,2)</f>
        <v>0</v>
      </c>
      <c r="L231" s="247">
        <v>21</v>
      </c>
      <c r="M231" s="247">
        <f>G231*(1+L231/100)</f>
        <v>0</v>
      </c>
      <c r="N231" s="245">
        <v>1.0000000000000001E-5</v>
      </c>
      <c r="O231" s="245">
        <f>ROUND(E231*N231,2)</f>
        <v>0</v>
      </c>
      <c r="P231" s="245">
        <v>0</v>
      </c>
      <c r="Q231" s="245">
        <f>ROUND(E231*P231,2)</f>
        <v>0</v>
      </c>
      <c r="R231" s="247" t="s">
        <v>346</v>
      </c>
      <c r="S231" s="247" t="s">
        <v>173</v>
      </c>
      <c r="T231" s="248" t="s">
        <v>173</v>
      </c>
      <c r="U231" s="222">
        <v>0</v>
      </c>
      <c r="V231" s="222">
        <f>ROUND(E231*U231,2)</f>
        <v>0</v>
      </c>
      <c r="W231" s="222"/>
      <c r="X231" s="222" t="s">
        <v>227</v>
      </c>
      <c r="Y231" s="222" t="s">
        <v>175</v>
      </c>
      <c r="Z231" s="212"/>
      <c r="AA231" s="212"/>
      <c r="AB231" s="212"/>
      <c r="AC231" s="212"/>
      <c r="AD231" s="212"/>
      <c r="AE231" s="212"/>
      <c r="AF231" s="212"/>
      <c r="AG231" s="212" t="s">
        <v>228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5">
      <c r="A232" s="219"/>
      <c r="B232" s="220"/>
      <c r="C232" s="266" t="s">
        <v>404</v>
      </c>
      <c r="D232" s="227"/>
      <c r="E232" s="228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180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19"/>
      <c r="B233" s="220"/>
      <c r="C233" s="266" t="s">
        <v>405</v>
      </c>
      <c r="D233" s="227"/>
      <c r="E233" s="228">
        <v>240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180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42">
        <v>41</v>
      </c>
      <c r="B234" s="243" t="s">
        <v>406</v>
      </c>
      <c r="C234" s="261" t="s">
        <v>407</v>
      </c>
      <c r="D234" s="244" t="s">
        <v>224</v>
      </c>
      <c r="E234" s="245">
        <v>120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21</v>
      </c>
      <c r="M234" s="247">
        <f>G234*(1+L234/100)</f>
        <v>0</v>
      </c>
      <c r="N234" s="245">
        <v>1.0000000000000001E-5</v>
      </c>
      <c r="O234" s="245">
        <f>ROUND(E234*N234,2)</f>
        <v>0</v>
      </c>
      <c r="P234" s="245">
        <v>0</v>
      </c>
      <c r="Q234" s="245">
        <f>ROUND(E234*P234,2)</f>
        <v>0</v>
      </c>
      <c r="R234" s="247" t="s">
        <v>346</v>
      </c>
      <c r="S234" s="247" t="s">
        <v>173</v>
      </c>
      <c r="T234" s="248" t="s">
        <v>173</v>
      </c>
      <c r="U234" s="222">
        <v>0</v>
      </c>
      <c r="V234" s="222">
        <f>ROUND(E234*U234,2)</f>
        <v>0</v>
      </c>
      <c r="W234" s="222"/>
      <c r="X234" s="222" t="s">
        <v>227</v>
      </c>
      <c r="Y234" s="222" t="s">
        <v>175</v>
      </c>
      <c r="Z234" s="212"/>
      <c r="AA234" s="212"/>
      <c r="AB234" s="212"/>
      <c r="AC234" s="212"/>
      <c r="AD234" s="212"/>
      <c r="AE234" s="212"/>
      <c r="AF234" s="212"/>
      <c r="AG234" s="212" t="s">
        <v>228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 x14ac:dyDescent="0.25">
      <c r="A235" s="219"/>
      <c r="B235" s="220"/>
      <c r="C235" s="266" t="s">
        <v>404</v>
      </c>
      <c r="D235" s="227"/>
      <c r="E235" s="228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180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19"/>
      <c r="B236" s="220"/>
      <c r="C236" s="266" t="s">
        <v>408</v>
      </c>
      <c r="D236" s="227"/>
      <c r="E236" s="228">
        <v>120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180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0.399999999999999" outlineLevel="1" x14ac:dyDescent="0.25">
      <c r="A237" s="242">
        <v>42</v>
      </c>
      <c r="B237" s="243" t="s">
        <v>409</v>
      </c>
      <c r="C237" s="261" t="s">
        <v>410</v>
      </c>
      <c r="D237" s="244" t="s">
        <v>224</v>
      </c>
      <c r="E237" s="245">
        <v>24</v>
      </c>
      <c r="F237" s="246"/>
      <c r="G237" s="247">
        <f>ROUND(E237*F237,2)</f>
        <v>0</v>
      </c>
      <c r="H237" s="246"/>
      <c r="I237" s="247">
        <f>ROUND(E237*H237,2)</f>
        <v>0</v>
      </c>
      <c r="J237" s="246"/>
      <c r="K237" s="247">
        <f>ROUND(E237*J237,2)</f>
        <v>0</v>
      </c>
      <c r="L237" s="247">
        <v>21</v>
      </c>
      <c r="M237" s="247">
        <f>G237*(1+L237/100)</f>
        <v>0</v>
      </c>
      <c r="N237" s="245">
        <v>2.0000000000000002E-5</v>
      </c>
      <c r="O237" s="245">
        <f>ROUND(E237*N237,2)</f>
        <v>0</v>
      </c>
      <c r="P237" s="245">
        <v>0</v>
      </c>
      <c r="Q237" s="245">
        <f>ROUND(E237*P237,2)</f>
        <v>0</v>
      </c>
      <c r="R237" s="247" t="s">
        <v>346</v>
      </c>
      <c r="S237" s="247" t="s">
        <v>173</v>
      </c>
      <c r="T237" s="248" t="s">
        <v>173</v>
      </c>
      <c r="U237" s="222">
        <v>0</v>
      </c>
      <c r="V237" s="222">
        <f>ROUND(E237*U237,2)</f>
        <v>0</v>
      </c>
      <c r="W237" s="222"/>
      <c r="X237" s="222" t="s">
        <v>227</v>
      </c>
      <c r="Y237" s="222" t="s">
        <v>175</v>
      </c>
      <c r="Z237" s="212"/>
      <c r="AA237" s="212"/>
      <c r="AB237" s="212"/>
      <c r="AC237" s="212"/>
      <c r="AD237" s="212"/>
      <c r="AE237" s="212"/>
      <c r="AF237" s="212"/>
      <c r="AG237" s="212" t="s">
        <v>228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2" x14ac:dyDescent="0.25">
      <c r="A238" s="219"/>
      <c r="B238" s="220"/>
      <c r="C238" s="266" t="s">
        <v>404</v>
      </c>
      <c r="D238" s="227"/>
      <c r="E238" s="228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180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19"/>
      <c r="B239" s="220"/>
      <c r="C239" s="266" t="s">
        <v>411</v>
      </c>
      <c r="D239" s="227"/>
      <c r="E239" s="228">
        <v>24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180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0.399999999999999" outlineLevel="1" x14ac:dyDescent="0.25">
      <c r="A240" s="242">
        <v>43</v>
      </c>
      <c r="B240" s="243" t="s">
        <v>412</v>
      </c>
      <c r="C240" s="261" t="s">
        <v>413</v>
      </c>
      <c r="D240" s="244" t="s">
        <v>224</v>
      </c>
      <c r="E240" s="245">
        <v>48</v>
      </c>
      <c r="F240" s="246"/>
      <c r="G240" s="247">
        <f>ROUND(E240*F240,2)</f>
        <v>0</v>
      </c>
      <c r="H240" s="246"/>
      <c r="I240" s="247">
        <f>ROUND(E240*H240,2)</f>
        <v>0</v>
      </c>
      <c r="J240" s="246"/>
      <c r="K240" s="247">
        <f>ROUND(E240*J240,2)</f>
        <v>0</v>
      </c>
      <c r="L240" s="247">
        <v>21</v>
      </c>
      <c r="M240" s="247">
        <f>G240*(1+L240/100)</f>
        <v>0</v>
      </c>
      <c r="N240" s="245">
        <v>2.0000000000000002E-5</v>
      </c>
      <c r="O240" s="245">
        <f>ROUND(E240*N240,2)</f>
        <v>0</v>
      </c>
      <c r="P240" s="245">
        <v>0</v>
      </c>
      <c r="Q240" s="245">
        <f>ROUND(E240*P240,2)</f>
        <v>0</v>
      </c>
      <c r="R240" s="247" t="s">
        <v>346</v>
      </c>
      <c r="S240" s="247" t="s">
        <v>173</v>
      </c>
      <c r="T240" s="248" t="s">
        <v>173</v>
      </c>
      <c r="U240" s="222">
        <v>0</v>
      </c>
      <c r="V240" s="222">
        <f>ROUND(E240*U240,2)</f>
        <v>0</v>
      </c>
      <c r="W240" s="222"/>
      <c r="X240" s="222" t="s">
        <v>227</v>
      </c>
      <c r="Y240" s="222" t="s">
        <v>175</v>
      </c>
      <c r="Z240" s="212"/>
      <c r="AA240" s="212"/>
      <c r="AB240" s="212"/>
      <c r="AC240" s="212"/>
      <c r="AD240" s="212"/>
      <c r="AE240" s="212"/>
      <c r="AF240" s="212"/>
      <c r="AG240" s="212" t="s">
        <v>228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5">
      <c r="A241" s="219"/>
      <c r="B241" s="220"/>
      <c r="C241" s="266" t="s">
        <v>404</v>
      </c>
      <c r="D241" s="227"/>
      <c r="E241" s="228"/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180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19"/>
      <c r="B242" s="220"/>
      <c r="C242" s="266" t="s">
        <v>414</v>
      </c>
      <c r="D242" s="227"/>
      <c r="E242" s="228">
        <v>48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180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42">
        <v>44</v>
      </c>
      <c r="B243" s="243" t="s">
        <v>415</v>
      </c>
      <c r="C243" s="261" t="s">
        <v>416</v>
      </c>
      <c r="D243" s="244" t="s">
        <v>224</v>
      </c>
      <c r="E243" s="245">
        <v>120</v>
      </c>
      <c r="F243" s="246"/>
      <c r="G243" s="247">
        <f>ROUND(E243*F243,2)</f>
        <v>0</v>
      </c>
      <c r="H243" s="246"/>
      <c r="I243" s="247">
        <f>ROUND(E243*H243,2)</f>
        <v>0</v>
      </c>
      <c r="J243" s="246"/>
      <c r="K243" s="247">
        <f>ROUND(E243*J243,2)</f>
        <v>0</v>
      </c>
      <c r="L243" s="247">
        <v>21</v>
      </c>
      <c r="M243" s="247">
        <f>G243*(1+L243/100)</f>
        <v>0</v>
      </c>
      <c r="N243" s="245">
        <v>1.0000000000000001E-5</v>
      </c>
      <c r="O243" s="245">
        <f>ROUND(E243*N243,2)</f>
        <v>0</v>
      </c>
      <c r="P243" s="245">
        <v>0</v>
      </c>
      <c r="Q243" s="245">
        <f>ROUND(E243*P243,2)</f>
        <v>0</v>
      </c>
      <c r="R243" s="247" t="s">
        <v>346</v>
      </c>
      <c r="S243" s="247" t="s">
        <v>173</v>
      </c>
      <c r="T243" s="248" t="s">
        <v>173</v>
      </c>
      <c r="U243" s="222">
        <v>0</v>
      </c>
      <c r="V243" s="222">
        <f>ROUND(E243*U243,2)</f>
        <v>0</v>
      </c>
      <c r="W243" s="222"/>
      <c r="X243" s="222" t="s">
        <v>227</v>
      </c>
      <c r="Y243" s="222" t="s">
        <v>175</v>
      </c>
      <c r="Z243" s="212"/>
      <c r="AA243" s="212"/>
      <c r="AB243" s="212"/>
      <c r="AC243" s="212"/>
      <c r="AD243" s="212"/>
      <c r="AE243" s="212"/>
      <c r="AF243" s="212"/>
      <c r="AG243" s="212" t="s">
        <v>228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5">
      <c r="A244" s="219"/>
      <c r="B244" s="220"/>
      <c r="C244" s="266" t="s">
        <v>404</v>
      </c>
      <c r="D244" s="227"/>
      <c r="E244" s="228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180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5">
      <c r="A245" s="219"/>
      <c r="B245" s="220"/>
      <c r="C245" s="266" t="s">
        <v>417</v>
      </c>
      <c r="D245" s="227"/>
      <c r="E245" s="228">
        <v>120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180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20.399999999999999" outlineLevel="1" x14ac:dyDescent="0.25">
      <c r="A246" s="242">
        <v>45</v>
      </c>
      <c r="B246" s="243" t="s">
        <v>418</v>
      </c>
      <c r="C246" s="261" t="s">
        <v>419</v>
      </c>
      <c r="D246" s="244" t="s">
        <v>224</v>
      </c>
      <c r="E246" s="245">
        <v>72</v>
      </c>
      <c r="F246" s="246"/>
      <c r="G246" s="247">
        <f>ROUND(E246*F246,2)</f>
        <v>0</v>
      </c>
      <c r="H246" s="246"/>
      <c r="I246" s="247">
        <f>ROUND(E246*H246,2)</f>
        <v>0</v>
      </c>
      <c r="J246" s="246"/>
      <c r="K246" s="247">
        <f>ROUND(E246*J246,2)</f>
        <v>0</v>
      </c>
      <c r="L246" s="247">
        <v>21</v>
      </c>
      <c r="M246" s="247">
        <f>G246*(1+L246/100)</f>
        <v>0</v>
      </c>
      <c r="N246" s="245">
        <v>0</v>
      </c>
      <c r="O246" s="245">
        <f>ROUND(E246*N246,2)</f>
        <v>0</v>
      </c>
      <c r="P246" s="245">
        <v>0</v>
      </c>
      <c r="Q246" s="245">
        <f>ROUND(E246*P246,2)</f>
        <v>0</v>
      </c>
      <c r="R246" s="247" t="s">
        <v>346</v>
      </c>
      <c r="S246" s="247" t="s">
        <v>173</v>
      </c>
      <c r="T246" s="248" t="s">
        <v>173</v>
      </c>
      <c r="U246" s="222">
        <v>0</v>
      </c>
      <c r="V246" s="222">
        <f>ROUND(E246*U246,2)</f>
        <v>0</v>
      </c>
      <c r="W246" s="222"/>
      <c r="X246" s="222" t="s">
        <v>227</v>
      </c>
      <c r="Y246" s="222" t="s">
        <v>175</v>
      </c>
      <c r="Z246" s="212"/>
      <c r="AA246" s="212"/>
      <c r="AB246" s="212"/>
      <c r="AC246" s="212"/>
      <c r="AD246" s="212"/>
      <c r="AE246" s="212"/>
      <c r="AF246" s="212"/>
      <c r="AG246" s="212" t="s">
        <v>228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5">
      <c r="A247" s="219"/>
      <c r="B247" s="220"/>
      <c r="C247" s="266" t="s">
        <v>404</v>
      </c>
      <c r="D247" s="227"/>
      <c r="E247" s="228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180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19"/>
      <c r="B248" s="220"/>
      <c r="C248" s="266" t="s">
        <v>420</v>
      </c>
      <c r="D248" s="227"/>
      <c r="E248" s="228">
        <v>72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180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0.399999999999999" outlineLevel="1" x14ac:dyDescent="0.25">
      <c r="A249" s="242">
        <v>46</v>
      </c>
      <c r="B249" s="243" t="s">
        <v>421</v>
      </c>
      <c r="C249" s="261" t="s">
        <v>422</v>
      </c>
      <c r="D249" s="244" t="s">
        <v>224</v>
      </c>
      <c r="E249" s="245">
        <v>96</v>
      </c>
      <c r="F249" s="246"/>
      <c r="G249" s="247">
        <f>ROUND(E249*F249,2)</f>
        <v>0</v>
      </c>
      <c r="H249" s="246"/>
      <c r="I249" s="247">
        <f>ROUND(E249*H249,2)</f>
        <v>0</v>
      </c>
      <c r="J249" s="246"/>
      <c r="K249" s="247">
        <f>ROUND(E249*J249,2)</f>
        <v>0</v>
      </c>
      <c r="L249" s="247">
        <v>21</v>
      </c>
      <c r="M249" s="247">
        <f>G249*(1+L249/100)</f>
        <v>0</v>
      </c>
      <c r="N249" s="245">
        <v>6.9999999999999994E-5</v>
      </c>
      <c r="O249" s="245">
        <f>ROUND(E249*N249,2)</f>
        <v>0.01</v>
      </c>
      <c r="P249" s="245">
        <v>0</v>
      </c>
      <c r="Q249" s="245">
        <f>ROUND(E249*P249,2)</f>
        <v>0</v>
      </c>
      <c r="R249" s="247" t="s">
        <v>346</v>
      </c>
      <c r="S249" s="247" t="s">
        <v>173</v>
      </c>
      <c r="T249" s="248" t="s">
        <v>173</v>
      </c>
      <c r="U249" s="222">
        <v>0</v>
      </c>
      <c r="V249" s="222">
        <f>ROUND(E249*U249,2)</f>
        <v>0</v>
      </c>
      <c r="W249" s="222"/>
      <c r="X249" s="222" t="s">
        <v>227</v>
      </c>
      <c r="Y249" s="222" t="s">
        <v>175</v>
      </c>
      <c r="Z249" s="212"/>
      <c r="AA249" s="212"/>
      <c r="AB249" s="212"/>
      <c r="AC249" s="212"/>
      <c r="AD249" s="212"/>
      <c r="AE249" s="212"/>
      <c r="AF249" s="212"/>
      <c r="AG249" s="212" t="s">
        <v>228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2" x14ac:dyDescent="0.25">
      <c r="A250" s="219"/>
      <c r="B250" s="220"/>
      <c r="C250" s="266" t="s">
        <v>423</v>
      </c>
      <c r="D250" s="227"/>
      <c r="E250" s="228"/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180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19"/>
      <c r="B251" s="220"/>
      <c r="C251" s="266" t="s">
        <v>424</v>
      </c>
      <c r="D251" s="227"/>
      <c r="E251" s="228">
        <v>96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180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0.399999999999999" outlineLevel="1" x14ac:dyDescent="0.25">
      <c r="A252" s="242">
        <v>47</v>
      </c>
      <c r="B252" s="243" t="s">
        <v>425</v>
      </c>
      <c r="C252" s="261" t="s">
        <v>426</v>
      </c>
      <c r="D252" s="244" t="s">
        <v>210</v>
      </c>
      <c r="E252" s="245">
        <v>182.4</v>
      </c>
      <c r="F252" s="246"/>
      <c r="G252" s="247">
        <f>ROUND(E252*F252,2)</f>
        <v>0</v>
      </c>
      <c r="H252" s="246"/>
      <c r="I252" s="247">
        <f>ROUND(E252*H252,2)</f>
        <v>0</v>
      </c>
      <c r="J252" s="246"/>
      <c r="K252" s="247">
        <f>ROUND(E252*J252,2)</f>
        <v>0</v>
      </c>
      <c r="L252" s="247">
        <v>21</v>
      </c>
      <c r="M252" s="247">
        <f>G252*(1+L252/100)</f>
        <v>0</v>
      </c>
      <c r="N252" s="245">
        <v>4.0000000000000002E-4</v>
      </c>
      <c r="O252" s="245">
        <f>ROUND(E252*N252,2)</f>
        <v>7.0000000000000007E-2</v>
      </c>
      <c r="P252" s="245">
        <v>0</v>
      </c>
      <c r="Q252" s="245">
        <f>ROUND(E252*P252,2)</f>
        <v>0</v>
      </c>
      <c r="R252" s="247" t="s">
        <v>375</v>
      </c>
      <c r="S252" s="247" t="s">
        <v>173</v>
      </c>
      <c r="T252" s="248" t="s">
        <v>173</v>
      </c>
      <c r="U252" s="222">
        <v>0.25800000000000001</v>
      </c>
      <c r="V252" s="222">
        <f>ROUND(E252*U252,2)</f>
        <v>47.06</v>
      </c>
      <c r="W252" s="222"/>
      <c r="X252" s="222" t="s">
        <v>174</v>
      </c>
      <c r="Y252" s="222" t="s">
        <v>175</v>
      </c>
      <c r="Z252" s="212"/>
      <c r="AA252" s="212"/>
      <c r="AB252" s="212"/>
      <c r="AC252" s="212"/>
      <c r="AD252" s="212"/>
      <c r="AE252" s="212"/>
      <c r="AF252" s="212"/>
      <c r="AG252" s="212" t="s">
        <v>176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5">
      <c r="A253" s="219"/>
      <c r="B253" s="220"/>
      <c r="C253" s="262" t="s">
        <v>427</v>
      </c>
      <c r="D253" s="249"/>
      <c r="E253" s="249"/>
      <c r="F253" s="249"/>
      <c r="G253" s="249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178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5">
      <c r="A254" s="219"/>
      <c r="B254" s="220"/>
      <c r="C254" s="267" t="s">
        <v>428</v>
      </c>
      <c r="D254" s="250"/>
      <c r="E254" s="250"/>
      <c r="F254" s="250"/>
      <c r="G254" s="250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213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19"/>
      <c r="B255" s="220"/>
      <c r="C255" s="267" t="s">
        <v>429</v>
      </c>
      <c r="D255" s="250"/>
      <c r="E255" s="250"/>
      <c r="F255" s="250"/>
      <c r="G255" s="250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213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5">
      <c r="A256" s="219"/>
      <c r="B256" s="220"/>
      <c r="C256" s="266" t="s">
        <v>389</v>
      </c>
      <c r="D256" s="227"/>
      <c r="E256" s="228"/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180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19"/>
      <c r="B257" s="220"/>
      <c r="C257" s="266" t="s">
        <v>430</v>
      </c>
      <c r="D257" s="227"/>
      <c r="E257" s="228">
        <v>100.8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180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19"/>
      <c r="B258" s="220"/>
      <c r="C258" s="266" t="s">
        <v>431</v>
      </c>
      <c r="D258" s="227"/>
      <c r="E258" s="228">
        <v>81.599999999999994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180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0.399999999999999" outlineLevel="1" x14ac:dyDescent="0.25">
      <c r="A259" s="242">
        <v>48</v>
      </c>
      <c r="B259" s="243" t="s">
        <v>432</v>
      </c>
      <c r="C259" s="261" t="s">
        <v>433</v>
      </c>
      <c r="D259" s="244" t="s">
        <v>210</v>
      </c>
      <c r="E259" s="245">
        <v>64.8</v>
      </c>
      <c r="F259" s="246"/>
      <c r="G259" s="247">
        <f>ROUND(E259*F259,2)</f>
        <v>0</v>
      </c>
      <c r="H259" s="246"/>
      <c r="I259" s="247">
        <f>ROUND(E259*H259,2)</f>
        <v>0</v>
      </c>
      <c r="J259" s="246"/>
      <c r="K259" s="247">
        <f>ROUND(E259*J259,2)</f>
        <v>0</v>
      </c>
      <c r="L259" s="247">
        <v>21</v>
      </c>
      <c r="M259" s="247">
        <f>G259*(1+L259/100)</f>
        <v>0</v>
      </c>
      <c r="N259" s="245">
        <v>4.2000000000000002E-4</v>
      </c>
      <c r="O259" s="245">
        <f>ROUND(E259*N259,2)</f>
        <v>0.03</v>
      </c>
      <c r="P259" s="245">
        <v>0</v>
      </c>
      <c r="Q259" s="245">
        <f>ROUND(E259*P259,2)</f>
        <v>0</v>
      </c>
      <c r="R259" s="247" t="s">
        <v>375</v>
      </c>
      <c r="S259" s="247" t="s">
        <v>173</v>
      </c>
      <c r="T259" s="248" t="s">
        <v>173</v>
      </c>
      <c r="U259" s="222">
        <v>0.25800000000000001</v>
      </c>
      <c r="V259" s="222">
        <f>ROUND(E259*U259,2)</f>
        <v>16.72</v>
      </c>
      <c r="W259" s="222"/>
      <c r="X259" s="222" t="s">
        <v>174</v>
      </c>
      <c r="Y259" s="222" t="s">
        <v>175</v>
      </c>
      <c r="Z259" s="212"/>
      <c r="AA259" s="212"/>
      <c r="AB259" s="212"/>
      <c r="AC259" s="212"/>
      <c r="AD259" s="212"/>
      <c r="AE259" s="212"/>
      <c r="AF259" s="212"/>
      <c r="AG259" s="212" t="s">
        <v>176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5">
      <c r="A260" s="219"/>
      <c r="B260" s="220"/>
      <c r="C260" s="262" t="s">
        <v>427</v>
      </c>
      <c r="D260" s="249"/>
      <c r="E260" s="249"/>
      <c r="F260" s="249"/>
      <c r="G260" s="249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178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5">
      <c r="A261" s="219"/>
      <c r="B261" s="220"/>
      <c r="C261" s="267" t="s">
        <v>428</v>
      </c>
      <c r="D261" s="250"/>
      <c r="E261" s="250"/>
      <c r="F261" s="250"/>
      <c r="G261" s="250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213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5">
      <c r="A262" s="219"/>
      <c r="B262" s="220"/>
      <c r="C262" s="267" t="s">
        <v>429</v>
      </c>
      <c r="D262" s="250"/>
      <c r="E262" s="250"/>
      <c r="F262" s="250"/>
      <c r="G262" s="250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213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5">
      <c r="A263" s="219"/>
      <c r="B263" s="220"/>
      <c r="C263" s="266" t="s">
        <v>389</v>
      </c>
      <c r="D263" s="227"/>
      <c r="E263" s="228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180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5">
      <c r="A264" s="219"/>
      <c r="B264" s="220"/>
      <c r="C264" s="266" t="s">
        <v>434</v>
      </c>
      <c r="D264" s="227"/>
      <c r="E264" s="228">
        <v>33.6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180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5">
      <c r="A265" s="219"/>
      <c r="B265" s="220"/>
      <c r="C265" s="266" t="s">
        <v>435</v>
      </c>
      <c r="D265" s="227"/>
      <c r="E265" s="228">
        <v>31.2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180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5">
      <c r="A266" s="242">
        <v>49</v>
      </c>
      <c r="B266" s="243" t="s">
        <v>436</v>
      </c>
      <c r="C266" s="261" t="s">
        <v>437</v>
      </c>
      <c r="D266" s="244" t="s">
        <v>224</v>
      </c>
      <c r="E266" s="245">
        <v>240</v>
      </c>
      <c r="F266" s="246"/>
      <c r="G266" s="247">
        <f>ROUND(E266*F266,2)</f>
        <v>0</v>
      </c>
      <c r="H266" s="246"/>
      <c r="I266" s="247">
        <f>ROUND(E266*H266,2)</f>
        <v>0</v>
      </c>
      <c r="J266" s="246"/>
      <c r="K266" s="247">
        <f>ROUND(E266*J266,2)</f>
        <v>0</v>
      </c>
      <c r="L266" s="247">
        <v>21</v>
      </c>
      <c r="M266" s="247">
        <f>G266*(1+L266/100)</f>
        <v>0</v>
      </c>
      <c r="N266" s="245">
        <v>8.0000000000000007E-5</v>
      </c>
      <c r="O266" s="245">
        <f>ROUND(E266*N266,2)</f>
        <v>0.02</v>
      </c>
      <c r="P266" s="245">
        <v>0</v>
      </c>
      <c r="Q266" s="245">
        <f>ROUND(E266*P266,2)</f>
        <v>0</v>
      </c>
      <c r="R266" s="247" t="s">
        <v>375</v>
      </c>
      <c r="S266" s="247" t="s">
        <v>173</v>
      </c>
      <c r="T266" s="248" t="s">
        <v>173</v>
      </c>
      <c r="U266" s="222">
        <v>0.15676000000000001</v>
      </c>
      <c r="V266" s="222">
        <f>ROUND(E266*U266,2)</f>
        <v>37.619999999999997</v>
      </c>
      <c r="W266" s="222"/>
      <c r="X266" s="222" t="s">
        <v>174</v>
      </c>
      <c r="Y266" s="222" t="s">
        <v>175</v>
      </c>
      <c r="Z266" s="212"/>
      <c r="AA266" s="212"/>
      <c r="AB266" s="212"/>
      <c r="AC266" s="212"/>
      <c r="AD266" s="212"/>
      <c r="AE266" s="212"/>
      <c r="AF266" s="212"/>
      <c r="AG266" s="212" t="s">
        <v>176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5">
      <c r="A267" s="219"/>
      <c r="B267" s="220"/>
      <c r="C267" s="268" t="s">
        <v>429</v>
      </c>
      <c r="D267" s="251"/>
      <c r="E267" s="251"/>
      <c r="F267" s="251"/>
      <c r="G267" s="251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213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 x14ac:dyDescent="0.25">
      <c r="A268" s="219"/>
      <c r="B268" s="220"/>
      <c r="C268" s="266" t="s">
        <v>404</v>
      </c>
      <c r="D268" s="227"/>
      <c r="E268" s="228"/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180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19"/>
      <c r="B269" s="220"/>
      <c r="C269" s="266" t="s">
        <v>405</v>
      </c>
      <c r="D269" s="227"/>
      <c r="E269" s="228">
        <v>240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180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0.399999999999999" outlineLevel="1" x14ac:dyDescent="0.25">
      <c r="A270" s="242">
        <v>50</v>
      </c>
      <c r="B270" s="243" t="s">
        <v>438</v>
      </c>
      <c r="C270" s="261" t="s">
        <v>439</v>
      </c>
      <c r="D270" s="244" t="s">
        <v>224</v>
      </c>
      <c r="E270" s="245">
        <v>312</v>
      </c>
      <c r="F270" s="246"/>
      <c r="G270" s="247">
        <f>ROUND(E270*F270,2)</f>
        <v>0</v>
      </c>
      <c r="H270" s="246"/>
      <c r="I270" s="247">
        <f>ROUND(E270*H270,2)</f>
        <v>0</v>
      </c>
      <c r="J270" s="246"/>
      <c r="K270" s="247">
        <f>ROUND(E270*J270,2)</f>
        <v>0</v>
      </c>
      <c r="L270" s="247">
        <v>21</v>
      </c>
      <c r="M270" s="247">
        <f>G270*(1+L270/100)</f>
        <v>0</v>
      </c>
      <c r="N270" s="245">
        <v>8.0000000000000007E-5</v>
      </c>
      <c r="O270" s="245">
        <f>ROUND(E270*N270,2)</f>
        <v>0.02</v>
      </c>
      <c r="P270" s="245">
        <v>0</v>
      </c>
      <c r="Q270" s="245">
        <f>ROUND(E270*P270,2)</f>
        <v>0</v>
      </c>
      <c r="R270" s="247" t="s">
        <v>375</v>
      </c>
      <c r="S270" s="247" t="s">
        <v>173</v>
      </c>
      <c r="T270" s="248" t="s">
        <v>173</v>
      </c>
      <c r="U270" s="222">
        <v>0.17555000000000001</v>
      </c>
      <c r="V270" s="222">
        <f>ROUND(E270*U270,2)</f>
        <v>54.77</v>
      </c>
      <c r="W270" s="222"/>
      <c r="X270" s="222" t="s">
        <v>174</v>
      </c>
      <c r="Y270" s="222" t="s">
        <v>175</v>
      </c>
      <c r="Z270" s="212"/>
      <c r="AA270" s="212"/>
      <c r="AB270" s="212"/>
      <c r="AC270" s="212"/>
      <c r="AD270" s="212"/>
      <c r="AE270" s="212"/>
      <c r="AF270" s="212"/>
      <c r="AG270" s="212" t="s">
        <v>176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 x14ac:dyDescent="0.25">
      <c r="A271" s="219"/>
      <c r="B271" s="220"/>
      <c r="C271" s="268" t="s">
        <v>429</v>
      </c>
      <c r="D271" s="251"/>
      <c r="E271" s="251"/>
      <c r="F271" s="251"/>
      <c r="G271" s="251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213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5">
      <c r="A272" s="219"/>
      <c r="B272" s="220"/>
      <c r="C272" s="266" t="s">
        <v>404</v>
      </c>
      <c r="D272" s="227"/>
      <c r="E272" s="228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180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19"/>
      <c r="B273" s="220"/>
      <c r="C273" s="266" t="s">
        <v>417</v>
      </c>
      <c r="D273" s="227"/>
      <c r="E273" s="228">
        <v>120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180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5">
      <c r="A274" s="219"/>
      <c r="B274" s="220"/>
      <c r="C274" s="266" t="s">
        <v>408</v>
      </c>
      <c r="D274" s="227"/>
      <c r="E274" s="228">
        <v>120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180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19"/>
      <c r="B275" s="220"/>
      <c r="C275" s="266" t="s">
        <v>420</v>
      </c>
      <c r="D275" s="227"/>
      <c r="E275" s="228">
        <v>72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180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5">
      <c r="A276" s="242">
        <v>51</v>
      </c>
      <c r="B276" s="243" t="s">
        <v>440</v>
      </c>
      <c r="C276" s="261" t="s">
        <v>441</v>
      </c>
      <c r="D276" s="244" t="s">
        <v>224</v>
      </c>
      <c r="E276" s="245">
        <v>72</v>
      </c>
      <c r="F276" s="246"/>
      <c r="G276" s="247">
        <f>ROUND(E276*F276,2)</f>
        <v>0</v>
      </c>
      <c r="H276" s="246"/>
      <c r="I276" s="247">
        <f>ROUND(E276*H276,2)</f>
        <v>0</v>
      </c>
      <c r="J276" s="246"/>
      <c r="K276" s="247">
        <f>ROUND(E276*J276,2)</f>
        <v>0</v>
      </c>
      <c r="L276" s="247">
        <v>21</v>
      </c>
      <c r="M276" s="247">
        <f>G276*(1+L276/100)</f>
        <v>0</v>
      </c>
      <c r="N276" s="245">
        <v>8.0000000000000007E-5</v>
      </c>
      <c r="O276" s="245">
        <f>ROUND(E276*N276,2)</f>
        <v>0.01</v>
      </c>
      <c r="P276" s="245">
        <v>0</v>
      </c>
      <c r="Q276" s="245">
        <f>ROUND(E276*P276,2)</f>
        <v>0</v>
      </c>
      <c r="R276" s="247" t="s">
        <v>375</v>
      </c>
      <c r="S276" s="247" t="s">
        <v>173</v>
      </c>
      <c r="T276" s="248" t="s">
        <v>173</v>
      </c>
      <c r="U276" s="222">
        <v>0.24904000000000001</v>
      </c>
      <c r="V276" s="222">
        <f>ROUND(E276*U276,2)</f>
        <v>17.93</v>
      </c>
      <c r="W276" s="222"/>
      <c r="X276" s="222" t="s">
        <v>174</v>
      </c>
      <c r="Y276" s="222" t="s">
        <v>175</v>
      </c>
      <c r="Z276" s="212"/>
      <c r="AA276" s="212"/>
      <c r="AB276" s="212"/>
      <c r="AC276" s="212"/>
      <c r="AD276" s="212"/>
      <c r="AE276" s="212"/>
      <c r="AF276" s="212"/>
      <c r="AG276" s="212" t="s">
        <v>176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5">
      <c r="A277" s="219"/>
      <c r="B277" s="220"/>
      <c r="C277" s="268" t="s">
        <v>429</v>
      </c>
      <c r="D277" s="251"/>
      <c r="E277" s="251"/>
      <c r="F277" s="251"/>
      <c r="G277" s="251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213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5">
      <c r="A278" s="219"/>
      <c r="B278" s="220"/>
      <c r="C278" s="266" t="s">
        <v>404</v>
      </c>
      <c r="D278" s="227"/>
      <c r="E278" s="228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180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19"/>
      <c r="B279" s="220"/>
      <c r="C279" s="266" t="s">
        <v>411</v>
      </c>
      <c r="D279" s="227"/>
      <c r="E279" s="228">
        <v>24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180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19"/>
      <c r="B280" s="220"/>
      <c r="C280" s="266" t="s">
        <v>414</v>
      </c>
      <c r="D280" s="227"/>
      <c r="E280" s="228">
        <v>48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180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0.399999999999999" outlineLevel="1" x14ac:dyDescent="0.25">
      <c r="A281" s="242">
        <v>52</v>
      </c>
      <c r="B281" s="243" t="s">
        <v>442</v>
      </c>
      <c r="C281" s="261" t="s">
        <v>443</v>
      </c>
      <c r="D281" s="244" t="s">
        <v>210</v>
      </c>
      <c r="E281" s="245">
        <v>100.8</v>
      </c>
      <c r="F281" s="246"/>
      <c r="G281" s="247">
        <f>ROUND(E281*F281,2)</f>
        <v>0</v>
      </c>
      <c r="H281" s="246"/>
      <c r="I281" s="247">
        <f>ROUND(E281*H281,2)</f>
        <v>0</v>
      </c>
      <c r="J281" s="246"/>
      <c r="K281" s="247">
        <f>ROUND(E281*J281,2)</f>
        <v>0</v>
      </c>
      <c r="L281" s="247">
        <v>21</v>
      </c>
      <c r="M281" s="247">
        <f>G281*(1+L281/100)</f>
        <v>0</v>
      </c>
      <c r="N281" s="245">
        <v>1.0000000000000001E-5</v>
      </c>
      <c r="O281" s="245">
        <f>ROUND(E281*N281,2)</f>
        <v>0</v>
      </c>
      <c r="P281" s="245">
        <v>0</v>
      </c>
      <c r="Q281" s="245">
        <f>ROUND(E281*P281,2)</f>
        <v>0</v>
      </c>
      <c r="R281" s="247" t="s">
        <v>375</v>
      </c>
      <c r="S281" s="247" t="s">
        <v>173</v>
      </c>
      <c r="T281" s="248" t="s">
        <v>173</v>
      </c>
      <c r="U281" s="222">
        <v>0.13500000000000001</v>
      </c>
      <c r="V281" s="222">
        <f>ROUND(E281*U281,2)</f>
        <v>13.61</v>
      </c>
      <c r="W281" s="222"/>
      <c r="X281" s="222" t="s">
        <v>174</v>
      </c>
      <c r="Y281" s="222" t="s">
        <v>175</v>
      </c>
      <c r="Z281" s="212"/>
      <c r="AA281" s="212"/>
      <c r="AB281" s="212"/>
      <c r="AC281" s="212"/>
      <c r="AD281" s="212"/>
      <c r="AE281" s="212"/>
      <c r="AF281" s="212"/>
      <c r="AG281" s="212" t="s">
        <v>176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5">
      <c r="A282" s="219"/>
      <c r="B282" s="220"/>
      <c r="C282" s="268" t="s">
        <v>444</v>
      </c>
      <c r="D282" s="251"/>
      <c r="E282" s="251"/>
      <c r="F282" s="251"/>
      <c r="G282" s="251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213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2" x14ac:dyDescent="0.25">
      <c r="A283" s="219"/>
      <c r="B283" s="220"/>
      <c r="C283" s="266" t="s">
        <v>389</v>
      </c>
      <c r="D283" s="227"/>
      <c r="E283" s="228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180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19"/>
      <c r="B284" s="220"/>
      <c r="C284" s="266" t="s">
        <v>430</v>
      </c>
      <c r="D284" s="227"/>
      <c r="E284" s="228">
        <v>100.8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180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ht="20.399999999999999" outlineLevel="1" x14ac:dyDescent="0.25">
      <c r="A285" s="242">
        <v>53</v>
      </c>
      <c r="B285" s="243" t="s">
        <v>445</v>
      </c>
      <c r="C285" s="261" t="s">
        <v>446</v>
      </c>
      <c r="D285" s="244" t="s">
        <v>210</v>
      </c>
      <c r="E285" s="245">
        <v>33.6</v>
      </c>
      <c r="F285" s="246"/>
      <c r="G285" s="247">
        <f>ROUND(E285*F285,2)</f>
        <v>0</v>
      </c>
      <c r="H285" s="246"/>
      <c r="I285" s="247">
        <f>ROUND(E285*H285,2)</f>
        <v>0</v>
      </c>
      <c r="J285" s="246"/>
      <c r="K285" s="247">
        <f>ROUND(E285*J285,2)</f>
        <v>0</v>
      </c>
      <c r="L285" s="247">
        <v>21</v>
      </c>
      <c r="M285" s="247">
        <f>G285*(1+L285/100)</f>
        <v>0</v>
      </c>
      <c r="N285" s="245">
        <v>1.0000000000000001E-5</v>
      </c>
      <c r="O285" s="245">
        <f>ROUND(E285*N285,2)</f>
        <v>0</v>
      </c>
      <c r="P285" s="245">
        <v>0</v>
      </c>
      <c r="Q285" s="245">
        <f>ROUND(E285*P285,2)</f>
        <v>0</v>
      </c>
      <c r="R285" s="247" t="s">
        <v>375</v>
      </c>
      <c r="S285" s="247" t="s">
        <v>173</v>
      </c>
      <c r="T285" s="248" t="s">
        <v>173</v>
      </c>
      <c r="U285" s="222">
        <v>0.129</v>
      </c>
      <c r="V285" s="222">
        <f>ROUND(E285*U285,2)</f>
        <v>4.33</v>
      </c>
      <c r="W285" s="222"/>
      <c r="X285" s="222" t="s">
        <v>174</v>
      </c>
      <c r="Y285" s="222" t="s">
        <v>175</v>
      </c>
      <c r="Z285" s="212"/>
      <c r="AA285" s="212"/>
      <c r="AB285" s="212"/>
      <c r="AC285" s="212"/>
      <c r="AD285" s="212"/>
      <c r="AE285" s="212"/>
      <c r="AF285" s="212"/>
      <c r="AG285" s="212" t="s">
        <v>176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5">
      <c r="A286" s="219"/>
      <c r="B286" s="220"/>
      <c r="C286" s="268" t="s">
        <v>444</v>
      </c>
      <c r="D286" s="251"/>
      <c r="E286" s="251"/>
      <c r="F286" s="251"/>
      <c r="G286" s="251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213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5">
      <c r="A287" s="219"/>
      <c r="B287" s="220"/>
      <c r="C287" s="266" t="s">
        <v>389</v>
      </c>
      <c r="D287" s="227"/>
      <c r="E287" s="228"/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180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19"/>
      <c r="B288" s="220"/>
      <c r="C288" s="266" t="s">
        <v>434</v>
      </c>
      <c r="D288" s="227"/>
      <c r="E288" s="228">
        <v>33.6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180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0.399999999999999" outlineLevel="1" x14ac:dyDescent="0.25">
      <c r="A289" s="242">
        <v>54</v>
      </c>
      <c r="B289" s="243" t="s">
        <v>447</v>
      </c>
      <c r="C289" s="261" t="s">
        <v>448</v>
      </c>
      <c r="D289" s="244" t="s">
        <v>210</v>
      </c>
      <c r="E289" s="245">
        <v>81.599999999999994</v>
      </c>
      <c r="F289" s="246"/>
      <c r="G289" s="247">
        <f>ROUND(E289*F289,2)</f>
        <v>0</v>
      </c>
      <c r="H289" s="246"/>
      <c r="I289" s="247">
        <f>ROUND(E289*H289,2)</f>
        <v>0</v>
      </c>
      <c r="J289" s="246"/>
      <c r="K289" s="247">
        <f>ROUND(E289*J289,2)</f>
        <v>0</v>
      </c>
      <c r="L289" s="247">
        <v>21</v>
      </c>
      <c r="M289" s="247">
        <f>G289*(1+L289/100)</f>
        <v>0</v>
      </c>
      <c r="N289" s="245">
        <v>3.0000000000000001E-5</v>
      </c>
      <c r="O289" s="245">
        <f>ROUND(E289*N289,2)</f>
        <v>0</v>
      </c>
      <c r="P289" s="245">
        <v>0</v>
      </c>
      <c r="Q289" s="245">
        <f>ROUND(E289*P289,2)</f>
        <v>0</v>
      </c>
      <c r="R289" s="247" t="s">
        <v>375</v>
      </c>
      <c r="S289" s="247" t="s">
        <v>173</v>
      </c>
      <c r="T289" s="248" t="s">
        <v>173</v>
      </c>
      <c r="U289" s="222">
        <v>0.13500000000000001</v>
      </c>
      <c r="V289" s="222">
        <f>ROUND(E289*U289,2)</f>
        <v>11.02</v>
      </c>
      <c r="W289" s="222"/>
      <c r="X289" s="222" t="s">
        <v>174</v>
      </c>
      <c r="Y289" s="222" t="s">
        <v>175</v>
      </c>
      <c r="Z289" s="212"/>
      <c r="AA289" s="212"/>
      <c r="AB289" s="212"/>
      <c r="AC289" s="212"/>
      <c r="AD289" s="212"/>
      <c r="AE289" s="212"/>
      <c r="AF289" s="212"/>
      <c r="AG289" s="212" t="s">
        <v>176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5">
      <c r="A290" s="219"/>
      <c r="B290" s="220"/>
      <c r="C290" s="268" t="s">
        <v>444</v>
      </c>
      <c r="D290" s="251"/>
      <c r="E290" s="251"/>
      <c r="F290" s="251"/>
      <c r="G290" s="251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213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2" x14ac:dyDescent="0.25">
      <c r="A291" s="219"/>
      <c r="B291" s="220"/>
      <c r="C291" s="266" t="s">
        <v>389</v>
      </c>
      <c r="D291" s="227"/>
      <c r="E291" s="228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180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5">
      <c r="A292" s="219"/>
      <c r="B292" s="220"/>
      <c r="C292" s="266" t="s">
        <v>431</v>
      </c>
      <c r="D292" s="227"/>
      <c r="E292" s="228">
        <v>81.599999999999994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180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ht="20.399999999999999" outlineLevel="1" x14ac:dyDescent="0.25">
      <c r="A293" s="242">
        <v>55</v>
      </c>
      <c r="B293" s="243" t="s">
        <v>449</v>
      </c>
      <c r="C293" s="261" t="s">
        <v>450</v>
      </c>
      <c r="D293" s="244" t="s">
        <v>210</v>
      </c>
      <c r="E293" s="245">
        <v>31.2</v>
      </c>
      <c r="F293" s="246"/>
      <c r="G293" s="247">
        <f>ROUND(E293*F293,2)</f>
        <v>0</v>
      </c>
      <c r="H293" s="246"/>
      <c r="I293" s="247">
        <f>ROUND(E293*H293,2)</f>
        <v>0</v>
      </c>
      <c r="J293" s="246"/>
      <c r="K293" s="247">
        <f>ROUND(E293*J293,2)</f>
        <v>0</v>
      </c>
      <c r="L293" s="247">
        <v>21</v>
      </c>
      <c r="M293" s="247">
        <f>G293*(1+L293/100)</f>
        <v>0</v>
      </c>
      <c r="N293" s="245">
        <v>3.0000000000000001E-5</v>
      </c>
      <c r="O293" s="245">
        <f>ROUND(E293*N293,2)</f>
        <v>0</v>
      </c>
      <c r="P293" s="245">
        <v>0</v>
      </c>
      <c r="Q293" s="245">
        <f>ROUND(E293*P293,2)</f>
        <v>0</v>
      </c>
      <c r="R293" s="247" t="s">
        <v>375</v>
      </c>
      <c r="S293" s="247" t="s">
        <v>173</v>
      </c>
      <c r="T293" s="248" t="s">
        <v>173</v>
      </c>
      <c r="U293" s="222">
        <v>0.129</v>
      </c>
      <c r="V293" s="222">
        <f>ROUND(E293*U293,2)</f>
        <v>4.0199999999999996</v>
      </c>
      <c r="W293" s="222"/>
      <c r="X293" s="222" t="s">
        <v>174</v>
      </c>
      <c r="Y293" s="222" t="s">
        <v>175</v>
      </c>
      <c r="Z293" s="212"/>
      <c r="AA293" s="212"/>
      <c r="AB293" s="212"/>
      <c r="AC293" s="212"/>
      <c r="AD293" s="212"/>
      <c r="AE293" s="212"/>
      <c r="AF293" s="212"/>
      <c r="AG293" s="212" t="s">
        <v>176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5">
      <c r="A294" s="219"/>
      <c r="B294" s="220"/>
      <c r="C294" s="268" t="s">
        <v>444</v>
      </c>
      <c r="D294" s="251"/>
      <c r="E294" s="251"/>
      <c r="F294" s="251"/>
      <c r="G294" s="251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213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2" x14ac:dyDescent="0.25">
      <c r="A295" s="219"/>
      <c r="B295" s="220"/>
      <c r="C295" s="266" t="s">
        <v>389</v>
      </c>
      <c r="D295" s="227"/>
      <c r="E295" s="228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180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5">
      <c r="A296" s="219"/>
      <c r="B296" s="220"/>
      <c r="C296" s="266" t="s">
        <v>435</v>
      </c>
      <c r="D296" s="227"/>
      <c r="E296" s="228">
        <v>31.2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180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5">
      <c r="A297" s="242">
        <v>56</v>
      </c>
      <c r="B297" s="243" t="s">
        <v>451</v>
      </c>
      <c r="C297" s="261" t="s">
        <v>452</v>
      </c>
      <c r="D297" s="244" t="s">
        <v>224</v>
      </c>
      <c r="E297" s="245">
        <v>96</v>
      </c>
      <c r="F297" s="246"/>
      <c r="G297" s="247">
        <f>ROUND(E297*F297,2)</f>
        <v>0</v>
      </c>
      <c r="H297" s="246"/>
      <c r="I297" s="247">
        <f>ROUND(E297*H297,2)</f>
        <v>0</v>
      </c>
      <c r="J297" s="246"/>
      <c r="K297" s="247">
        <f>ROUND(E297*J297,2)</f>
        <v>0</v>
      </c>
      <c r="L297" s="247">
        <v>21</v>
      </c>
      <c r="M297" s="247">
        <f>G297*(1+L297/100)</f>
        <v>0</v>
      </c>
      <c r="N297" s="245">
        <v>0</v>
      </c>
      <c r="O297" s="245">
        <f>ROUND(E297*N297,2)</f>
        <v>0</v>
      </c>
      <c r="P297" s="245">
        <v>0</v>
      </c>
      <c r="Q297" s="245">
        <f>ROUND(E297*P297,2)</f>
        <v>0</v>
      </c>
      <c r="R297" s="247" t="s">
        <v>375</v>
      </c>
      <c r="S297" s="247" t="s">
        <v>173</v>
      </c>
      <c r="T297" s="248" t="s">
        <v>173</v>
      </c>
      <c r="U297" s="222">
        <v>0.42499999999999999</v>
      </c>
      <c r="V297" s="222">
        <f>ROUND(E297*U297,2)</f>
        <v>40.799999999999997</v>
      </c>
      <c r="W297" s="222"/>
      <c r="X297" s="222" t="s">
        <v>174</v>
      </c>
      <c r="Y297" s="222" t="s">
        <v>175</v>
      </c>
      <c r="Z297" s="212"/>
      <c r="AA297" s="212"/>
      <c r="AB297" s="212"/>
      <c r="AC297" s="212"/>
      <c r="AD297" s="212"/>
      <c r="AE297" s="212"/>
      <c r="AF297" s="212"/>
      <c r="AG297" s="212" t="s">
        <v>176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5">
      <c r="A298" s="219"/>
      <c r="B298" s="220"/>
      <c r="C298" s="266" t="s">
        <v>423</v>
      </c>
      <c r="D298" s="227"/>
      <c r="E298" s="228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180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5">
      <c r="A299" s="219"/>
      <c r="B299" s="220"/>
      <c r="C299" s="266" t="s">
        <v>424</v>
      </c>
      <c r="D299" s="227"/>
      <c r="E299" s="228">
        <v>96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180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5">
      <c r="A300" s="253">
        <v>57</v>
      </c>
      <c r="B300" s="254" t="s">
        <v>453</v>
      </c>
      <c r="C300" s="271" t="s">
        <v>454</v>
      </c>
      <c r="D300" s="255" t="s">
        <v>455</v>
      </c>
      <c r="E300" s="256">
        <v>1</v>
      </c>
      <c r="F300" s="257"/>
      <c r="G300" s="258">
        <f>ROUND(E300*F300,2)</f>
        <v>0</v>
      </c>
      <c r="H300" s="257"/>
      <c r="I300" s="258">
        <f>ROUND(E300*H300,2)</f>
        <v>0</v>
      </c>
      <c r="J300" s="257"/>
      <c r="K300" s="258">
        <f>ROUND(E300*J300,2)</f>
        <v>0</v>
      </c>
      <c r="L300" s="258">
        <v>21</v>
      </c>
      <c r="M300" s="258">
        <f>G300*(1+L300/100)</f>
        <v>0</v>
      </c>
      <c r="N300" s="256">
        <v>0</v>
      </c>
      <c r="O300" s="256">
        <f>ROUND(E300*N300,2)</f>
        <v>0</v>
      </c>
      <c r="P300" s="256">
        <v>0</v>
      </c>
      <c r="Q300" s="256">
        <f>ROUND(E300*P300,2)</f>
        <v>0</v>
      </c>
      <c r="R300" s="258"/>
      <c r="S300" s="258" t="s">
        <v>225</v>
      </c>
      <c r="T300" s="259" t="s">
        <v>226</v>
      </c>
      <c r="U300" s="222">
        <v>0</v>
      </c>
      <c r="V300" s="222">
        <f>ROUND(E300*U300,2)</f>
        <v>0</v>
      </c>
      <c r="W300" s="222"/>
      <c r="X300" s="222" t="s">
        <v>174</v>
      </c>
      <c r="Y300" s="222" t="s">
        <v>175</v>
      </c>
      <c r="Z300" s="212"/>
      <c r="AA300" s="212"/>
      <c r="AB300" s="212"/>
      <c r="AC300" s="212"/>
      <c r="AD300" s="212"/>
      <c r="AE300" s="212"/>
      <c r="AF300" s="212"/>
      <c r="AG300" s="212" t="s">
        <v>176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5">
      <c r="A301" s="242">
        <v>58</v>
      </c>
      <c r="B301" s="243" t="s">
        <v>456</v>
      </c>
      <c r="C301" s="261" t="s">
        <v>457</v>
      </c>
      <c r="D301" s="244" t="s">
        <v>224</v>
      </c>
      <c r="E301" s="245">
        <v>4</v>
      </c>
      <c r="F301" s="246"/>
      <c r="G301" s="247">
        <f>ROUND(E301*F301,2)</f>
        <v>0</v>
      </c>
      <c r="H301" s="246"/>
      <c r="I301" s="247">
        <f>ROUND(E301*H301,2)</f>
        <v>0</v>
      </c>
      <c r="J301" s="246"/>
      <c r="K301" s="247">
        <f>ROUND(E301*J301,2)</f>
        <v>0</v>
      </c>
      <c r="L301" s="247">
        <v>21</v>
      </c>
      <c r="M301" s="247">
        <f>G301*(1+L301/100)</f>
        <v>0</v>
      </c>
      <c r="N301" s="245">
        <v>0</v>
      </c>
      <c r="O301" s="245">
        <f>ROUND(E301*N301,2)</f>
        <v>0</v>
      </c>
      <c r="P301" s="245">
        <v>2.4399999999999999E-3</v>
      </c>
      <c r="Q301" s="245">
        <f>ROUND(E301*P301,2)</f>
        <v>0.01</v>
      </c>
      <c r="R301" s="247" t="s">
        <v>375</v>
      </c>
      <c r="S301" s="247" t="s">
        <v>173</v>
      </c>
      <c r="T301" s="248" t="s">
        <v>173</v>
      </c>
      <c r="U301" s="222">
        <v>0.114</v>
      </c>
      <c r="V301" s="222">
        <f>ROUND(E301*U301,2)</f>
        <v>0.46</v>
      </c>
      <c r="W301" s="222"/>
      <c r="X301" s="222" t="s">
        <v>174</v>
      </c>
      <c r="Y301" s="222" t="s">
        <v>175</v>
      </c>
      <c r="Z301" s="212"/>
      <c r="AA301" s="212"/>
      <c r="AB301" s="212"/>
      <c r="AC301" s="212"/>
      <c r="AD301" s="212"/>
      <c r="AE301" s="212"/>
      <c r="AF301" s="212"/>
      <c r="AG301" s="212" t="s">
        <v>176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5">
      <c r="A302" s="219"/>
      <c r="B302" s="220"/>
      <c r="C302" s="266" t="s">
        <v>458</v>
      </c>
      <c r="D302" s="227"/>
      <c r="E302" s="228">
        <v>2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180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5">
      <c r="A303" s="219"/>
      <c r="B303" s="220"/>
      <c r="C303" s="266" t="s">
        <v>459</v>
      </c>
      <c r="D303" s="227"/>
      <c r="E303" s="228">
        <v>2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180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5">
      <c r="A304" s="242">
        <v>59</v>
      </c>
      <c r="B304" s="243" t="s">
        <v>460</v>
      </c>
      <c r="C304" s="261" t="s">
        <v>461</v>
      </c>
      <c r="D304" s="244" t="s">
        <v>224</v>
      </c>
      <c r="E304" s="245">
        <v>4</v>
      </c>
      <c r="F304" s="246"/>
      <c r="G304" s="247">
        <f>ROUND(E304*F304,2)</f>
        <v>0</v>
      </c>
      <c r="H304" s="246"/>
      <c r="I304" s="247">
        <f>ROUND(E304*H304,2)</f>
        <v>0</v>
      </c>
      <c r="J304" s="246"/>
      <c r="K304" s="247">
        <f>ROUND(E304*J304,2)</f>
        <v>0</v>
      </c>
      <c r="L304" s="247">
        <v>21</v>
      </c>
      <c r="M304" s="247">
        <f>G304*(1+L304/100)</f>
        <v>0</v>
      </c>
      <c r="N304" s="245">
        <v>2.0000000000000002E-5</v>
      </c>
      <c r="O304" s="245">
        <f>ROUND(E304*N304,2)</f>
        <v>0</v>
      </c>
      <c r="P304" s="245">
        <v>0</v>
      </c>
      <c r="Q304" s="245">
        <f>ROUND(E304*P304,2)</f>
        <v>0</v>
      </c>
      <c r="R304" s="247" t="s">
        <v>375</v>
      </c>
      <c r="S304" s="247" t="s">
        <v>173</v>
      </c>
      <c r="T304" s="248" t="s">
        <v>173</v>
      </c>
      <c r="U304" s="222">
        <v>0.501</v>
      </c>
      <c r="V304" s="222">
        <f>ROUND(E304*U304,2)</f>
        <v>2</v>
      </c>
      <c r="W304" s="222"/>
      <c r="X304" s="222" t="s">
        <v>174</v>
      </c>
      <c r="Y304" s="222" t="s">
        <v>175</v>
      </c>
      <c r="Z304" s="212"/>
      <c r="AA304" s="212"/>
      <c r="AB304" s="212"/>
      <c r="AC304" s="212"/>
      <c r="AD304" s="212"/>
      <c r="AE304" s="212"/>
      <c r="AF304" s="212"/>
      <c r="AG304" s="212" t="s">
        <v>176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5">
      <c r="A305" s="219"/>
      <c r="B305" s="220"/>
      <c r="C305" s="266" t="s">
        <v>458</v>
      </c>
      <c r="D305" s="227"/>
      <c r="E305" s="228">
        <v>2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180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19"/>
      <c r="B306" s="220"/>
      <c r="C306" s="266" t="s">
        <v>459</v>
      </c>
      <c r="D306" s="227"/>
      <c r="E306" s="228">
        <v>2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180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5">
      <c r="A307" s="242">
        <v>60</v>
      </c>
      <c r="B307" s="243" t="s">
        <v>462</v>
      </c>
      <c r="C307" s="261" t="s">
        <v>463</v>
      </c>
      <c r="D307" s="244" t="s">
        <v>455</v>
      </c>
      <c r="E307" s="245">
        <v>4</v>
      </c>
      <c r="F307" s="246"/>
      <c r="G307" s="247">
        <f>ROUND(E307*F307,2)</f>
        <v>0</v>
      </c>
      <c r="H307" s="246"/>
      <c r="I307" s="247">
        <f>ROUND(E307*H307,2)</f>
        <v>0</v>
      </c>
      <c r="J307" s="246"/>
      <c r="K307" s="247">
        <f>ROUND(E307*J307,2)</f>
        <v>0</v>
      </c>
      <c r="L307" s="247">
        <v>21</v>
      </c>
      <c r="M307" s="247">
        <f>G307*(1+L307/100)</f>
        <v>0</v>
      </c>
      <c r="N307" s="245">
        <v>0</v>
      </c>
      <c r="O307" s="245">
        <f>ROUND(E307*N307,2)</f>
        <v>0</v>
      </c>
      <c r="P307" s="245">
        <v>0</v>
      </c>
      <c r="Q307" s="245">
        <f>ROUND(E307*P307,2)</f>
        <v>0</v>
      </c>
      <c r="R307" s="247" t="s">
        <v>375</v>
      </c>
      <c r="S307" s="247" t="s">
        <v>173</v>
      </c>
      <c r="T307" s="248" t="s">
        <v>173</v>
      </c>
      <c r="U307" s="222">
        <v>0.5</v>
      </c>
      <c r="V307" s="222">
        <f>ROUND(E307*U307,2)</f>
        <v>2</v>
      </c>
      <c r="W307" s="222"/>
      <c r="X307" s="222" t="s">
        <v>174</v>
      </c>
      <c r="Y307" s="222" t="s">
        <v>175</v>
      </c>
      <c r="Z307" s="212"/>
      <c r="AA307" s="212"/>
      <c r="AB307" s="212"/>
      <c r="AC307" s="212"/>
      <c r="AD307" s="212"/>
      <c r="AE307" s="212"/>
      <c r="AF307" s="212"/>
      <c r="AG307" s="212" t="s">
        <v>176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5">
      <c r="A308" s="219"/>
      <c r="B308" s="220"/>
      <c r="C308" s="266" t="s">
        <v>458</v>
      </c>
      <c r="D308" s="227"/>
      <c r="E308" s="228">
        <v>2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180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5">
      <c r="A309" s="219"/>
      <c r="B309" s="220"/>
      <c r="C309" s="266" t="s">
        <v>459</v>
      </c>
      <c r="D309" s="227"/>
      <c r="E309" s="228">
        <v>2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180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5">
      <c r="A310" s="242">
        <v>61</v>
      </c>
      <c r="B310" s="243" t="s">
        <v>464</v>
      </c>
      <c r="C310" s="261" t="s">
        <v>465</v>
      </c>
      <c r="D310" s="244" t="s">
        <v>224</v>
      </c>
      <c r="E310" s="245">
        <v>4</v>
      </c>
      <c r="F310" s="246"/>
      <c r="G310" s="247">
        <f>ROUND(E310*F310,2)</f>
        <v>0</v>
      </c>
      <c r="H310" s="246"/>
      <c r="I310" s="247">
        <f>ROUND(E310*H310,2)</f>
        <v>0</v>
      </c>
      <c r="J310" s="246"/>
      <c r="K310" s="247">
        <f>ROUND(E310*J310,2)</f>
        <v>0</v>
      </c>
      <c r="L310" s="247">
        <v>21</v>
      </c>
      <c r="M310" s="247">
        <f>G310*(1+L310/100)</f>
        <v>0</v>
      </c>
      <c r="N310" s="245">
        <v>5.0000000000000001E-4</v>
      </c>
      <c r="O310" s="245">
        <f>ROUND(E310*N310,2)</f>
        <v>0</v>
      </c>
      <c r="P310" s="245">
        <v>0</v>
      </c>
      <c r="Q310" s="245">
        <f>ROUND(E310*P310,2)</f>
        <v>0</v>
      </c>
      <c r="R310" s="247" t="s">
        <v>375</v>
      </c>
      <c r="S310" s="247" t="s">
        <v>173</v>
      </c>
      <c r="T310" s="248" t="s">
        <v>173</v>
      </c>
      <c r="U310" s="222">
        <v>1.6439999999999999</v>
      </c>
      <c r="V310" s="222">
        <f>ROUND(E310*U310,2)</f>
        <v>6.58</v>
      </c>
      <c r="W310" s="222"/>
      <c r="X310" s="222" t="s">
        <v>174</v>
      </c>
      <c r="Y310" s="222" t="s">
        <v>175</v>
      </c>
      <c r="Z310" s="212"/>
      <c r="AA310" s="212"/>
      <c r="AB310" s="212"/>
      <c r="AC310" s="212"/>
      <c r="AD310" s="212"/>
      <c r="AE310" s="212"/>
      <c r="AF310" s="212"/>
      <c r="AG310" s="212" t="s">
        <v>176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2" x14ac:dyDescent="0.25">
      <c r="A311" s="219"/>
      <c r="B311" s="220"/>
      <c r="C311" s="266" t="s">
        <v>458</v>
      </c>
      <c r="D311" s="227"/>
      <c r="E311" s="228">
        <v>2</v>
      </c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180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5">
      <c r="A312" s="219"/>
      <c r="B312" s="220"/>
      <c r="C312" s="266" t="s">
        <v>459</v>
      </c>
      <c r="D312" s="227"/>
      <c r="E312" s="228">
        <v>2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180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5">
      <c r="A313" s="242">
        <v>62</v>
      </c>
      <c r="B313" s="243" t="s">
        <v>466</v>
      </c>
      <c r="C313" s="261" t="s">
        <v>467</v>
      </c>
      <c r="D313" s="244" t="s">
        <v>455</v>
      </c>
      <c r="E313" s="245">
        <v>4</v>
      </c>
      <c r="F313" s="246"/>
      <c r="G313" s="247">
        <f>ROUND(E313*F313,2)</f>
        <v>0</v>
      </c>
      <c r="H313" s="246"/>
      <c r="I313" s="247">
        <f>ROUND(E313*H313,2)</f>
        <v>0</v>
      </c>
      <c r="J313" s="246"/>
      <c r="K313" s="247">
        <f>ROUND(E313*J313,2)</f>
        <v>0</v>
      </c>
      <c r="L313" s="247">
        <v>21</v>
      </c>
      <c r="M313" s="247">
        <f>G313*(1+L313/100)</f>
        <v>0</v>
      </c>
      <c r="N313" s="245">
        <v>2.8819999999999998E-2</v>
      </c>
      <c r="O313" s="245">
        <f>ROUND(E313*N313,2)</f>
        <v>0.12</v>
      </c>
      <c r="P313" s="245">
        <v>0</v>
      </c>
      <c r="Q313" s="245">
        <f>ROUND(E313*P313,2)</f>
        <v>0</v>
      </c>
      <c r="R313" s="247" t="s">
        <v>375</v>
      </c>
      <c r="S313" s="247" t="s">
        <v>173</v>
      </c>
      <c r="T313" s="248" t="s">
        <v>173</v>
      </c>
      <c r="U313" s="222">
        <v>1.6439999999999999</v>
      </c>
      <c r="V313" s="222">
        <f>ROUND(E313*U313,2)</f>
        <v>6.58</v>
      </c>
      <c r="W313" s="222"/>
      <c r="X313" s="222" t="s">
        <v>174</v>
      </c>
      <c r="Y313" s="222" t="s">
        <v>175</v>
      </c>
      <c r="Z313" s="212"/>
      <c r="AA313" s="212"/>
      <c r="AB313" s="212"/>
      <c r="AC313" s="212"/>
      <c r="AD313" s="212"/>
      <c r="AE313" s="212"/>
      <c r="AF313" s="212"/>
      <c r="AG313" s="212" t="s">
        <v>176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 x14ac:dyDescent="0.25">
      <c r="A314" s="219"/>
      <c r="B314" s="220"/>
      <c r="C314" s="268" t="s">
        <v>468</v>
      </c>
      <c r="D314" s="251"/>
      <c r="E314" s="251"/>
      <c r="F314" s="251"/>
      <c r="G314" s="251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213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5">
      <c r="A315" s="219"/>
      <c r="B315" s="220"/>
      <c r="C315" s="267" t="s">
        <v>469</v>
      </c>
      <c r="D315" s="250"/>
      <c r="E315" s="250"/>
      <c r="F315" s="250"/>
      <c r="G315" s="250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213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19"/>
      <c r="B316" s="220"/>
      <c r="C316" s="267" t="s">
        <v>470</v>
      </c>
      <c r="D316" s="250"/>
      <c r="E316" s="250"/>
      <c r="F316" s="250"/>
      <c r="G316" s="250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213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5">
      <c r="A317" s="219"/>
      <c r="B317" s="220"/>
      <c r="C317" s="267" t="s">
        <v>471</v>
      </c>
      <c r="D317" s="250"/>
      <c r="E317" s="250"/>
      <c r="F317" s="250"/>
      <c r="G317" s="250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213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5">
      <c r="A318" s="219"/>
      <c r="B318" s="220"/>
      <c r="C318" s="267" t="s">
        <v>472</v>
      </c>
      <c r="D318" s="250"/>
      <c r="E318" s="250"/>
      <c r="F318" s="250"/>
      <c r="G318" s="250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213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5">
      <c r="A319" s="219"/>
      <c r="B319" s="220"/>
      <c r="C319" s="267" t="s">
        <v>473</v>
      </c>
      <c r="D319" s="250"/>
      <c r="E319" s="250"/>
      <c r="F319" s="250"/>
      <c r="G319" s="250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213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5">
      <c r="A320" s="219"/>
      <c r="B320" s="220"/>
      <c r="C320" s="266" t="s">
        <v>458</v>
      </c>
      <c r="D320" s="227"/>
      <c r="E320" s="228">
        <v>2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180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19"/>
      <c r="B321" s="220"/>
      <c r="C321" s="266" t="s">
        <v>459</v>
      </c>
      <c r="D321" s="227"/>
      <c r="E321" s="228">
        <v>2</v>
      </c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180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5">
      <c r="A322" s="242">
        <v>63</v>
      </c>
      <c r="B322" s="243" t="s">
        <v>474</v>
      </c>
      <c r="C322" s="261" t="s">
        <v>475</v>
      </c>
      <c r="D322" s="244" t="s">
        <v>455</v>
      </c>
      <c r="E322" s="245">
        <v>4</v>
      </c>
      <c r="F322" s="246"/>
      <c r="G322" s="247">
        <f>ROUND(E322*F322,2)</f>
        <v>0</v>
      </c>
      <c r="H322" s="246"/>
      <c r="I322" s="247">
        <f>ROUND(E322*H322,2)</f>
        <v>0</v>
      </c>
      <c r="J322" s="246"/>
      <c r="K322" s="247">
        <f>ROUND(E322*J322,2)</f>
        <v>0</v>
      </c>
      <c r="L322" s="247">
        <v>21</v>
      </c>
      <c r="M322" s="247">
        <f>G322*(1+L322/100)</f>
        <v>0</v>
      </c>
      <c r="N322" s="245">
        <v>6.3400000000000001E-3</v>
      </c>
      <c r="O322" s="245">
        <f>ROUND(E322*N322,2)</f>
        <v>0.03</v>
      </c>
      <c r="P322" s="245">
        <v>0</v>
      </c>
      <c r="Q322" s="245">
        <f>ROUND(E322*P322,2)</f>
        <v>0</v>
      </c>
      <c r="R322" s="247"/>
      <c r="S322" s="247" t="s">
        <v>225</v>
      </c>
      <c r="T322" s="248" t="s">
        <v>173</v>
      </c>
      <c r="U322" s="222">
        <v>1.016</v>
      </c>
      <c r="V322" s="222">
        <f>ROUND(E322*U322,2)</f>
        <v>4.0599999999999996</v>
      </c>
      <c r="W322" s="222"/>
      <c r="X322" s="222" t="s">
        <v>174</v>
      </c>
      <c r="Y322" s="222" t="s">
        <v>175</v>
      </c>
      <c r="Z322" s="212"/>
      <c r="AA322" s="212"/>
      <c r="AB322" s="212"/>
      <c r="AC322" s="212"/>
      <c r="AD322" s="212"/>
      <c r="AE322" s="212"/>
      <c r="AF322" s="212"/>
      <c r="AG322" s="212" t="s">
        <v>176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2" x14ac:dyDescent="0.25">
      <c r="A323" s="219"/>
      <c r="B323" s="220"/>
      <c r="C323" s="268" t="s">
        <v>468</v>
      </c>
      <c r="D323" s="251"/>
      <c r="E323" s="251"/>
      <c r="F323" s="251"/>
      <c r="G323" s="251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213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5">
      <c r="A324" s="219"/>
      <c r="B324" s="220"/>
      <c r="C324" s="267" t="s">
        <v>476</v>
      </c>
      <c r="D324" s="250"/>
      <c r="E324" s="250"/>
      <c r="F324" s="250"/>
      <c r="G324" s="250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213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19"/>
      <c r="B325" s="220"/>
      <c r="C325" s="267" t="s">
        <v>470</v>
      </c>
      <c r="D325" s="250"/>
      <c r="E325" s="250"/>
      <c r="F325" s="250"/>
      <c r="G325" s="250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213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5">
      <c r="A326" s="219"/>
      <c r="B326" s="220"/>
      <c r="C326" s="267" t="s">
        <v>477</v>
      </c>
      <c r="D326" s="250"/>
      <c r="E326" s="250"/>
      <c r="F326" s="250"/>
      <c r="G326" s="250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213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5">
      <c r="A327" s="219"/>
      <c r="B327" s="220"/>
      <c r="C327" s="267" t="s">
        <v>478</v>
      </c>
      <c r="D327" s="250"/>
      <c r="E327" s="250"/>
      <c r="F327" s="250"/>
      <c r="G327" s="250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213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2" x14ac:dyDescent="0.25">
      <c r="A328" s="219"/>
      <c r="B328" s="220"/>
      <c r="C328" s="266" t="s">
        <v>458</v>
      </c>
      <c r="D328" s="227"/>
      <c r="E328" s="228">
        <v>2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180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19"/>
      <c r="B329" s="220"/>
      <c r="C329" s="266" t="s">
        <v>459</v>
      </c>
      <c r="D329" s="227"/>
      <c r="E329" s="228">
        <v>2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180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5">
      <c r="A330" s="242">
        <v>64</v>
      </c>
      <c r="B330" s="243" t="s">
        <v>479</v>
      </c>
      <c r="C330" s="261" t="s">
        <v>480</v>
      </c>
      <c r="D330" s="244" t="s">
        <v>224</v>
      </c>
      <c r="E330" s="245">
        <v>4</v>
      </c>
      <c r="F330" s="246"/>
      <c r="G330" s="247">
        <f>ROUND(E330*F330,2)</f>
        <v>0</v>
      </c>
      <c r="H330" s="246"/>
      <c r="I330" s="247">
        <f>ROUND(E330*H330,2)</f>
        <v>0</v>
      </c>
      <c r="J330" s="246"/>
      <c r="K330" s="247">
        <f>ROUND(E330*J330,2)</f>
        <v>0</v>
      </c>
      <c r="L330" s="247">
        <v>21</v>
      </c>
      <c r="M330" s="247">
        <f>G330*(1+L330/100)</f>
        <v>0</v>
      </c>
      <c r="N330" s="245">
        <v>0</v>
      </c>
      <c r="O330" s="245">
        <f>ROUND(E330*N330,2)</f>
        <v>0</v>
      </c>
      <c r="P330" s="245">
        <v>0</v>
      </c>
      <c r="Q330" s="245">
        <f>ROUND(E330*P330,2)</f>
        <v>0</v>
      </c>
      <c r="R330" s="247" t="s">
        <v>375</v>
      </c>
      <c r="S330" s="247" t="s">
        <v>173</v>
      </c>
      <c r="T330" s="248" t="s">
        <v>173</v>
      </c>
      <c r="U330" s="222">
        <v>0.29060000000000002</v>
      </c>
      <c r="V330" s="222">
        <f>ROUND(E330*U330,2)</f>
        <v>1.1599999999999999</v>
      </c>
      <c r="W330" s="222"/>
      <c r="X330" s="222" t="s">
        <v>174</v>
      </c>
      <c r="Y330" s="222" t="s">
        <v>175</v>
      </c>
      <c r="Z330" s="212"/>
      <c r="AA330" s="212"/>
      <c r="AB330" s="212"/>
      <c r="AC330" s="212"/>
      <c r="AD330" s="212"/>
      <c r="AE330" s="212"/>
      <c r="AF330" s="212"/>
      <c r="AG330" s="212" t="s">
        <v>176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5">
      <c r="A331" s="219"/>
      <c r="B331" s="220"/>
      <c r="C331" s="266" t="s">
        <v>458</v>
      </c>
      <c r="D331" s="227"/>
      <c r="E331" s="228">
        <v>2</v>
      </c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180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5">
      <c r="A332" s="219"/>
      <c r="B332" s="220"/>
      <c r="C332" s="266" t="s">
        <v>459</v>
      </c>
      <c r="D332" s="227"/>
      <c r="E332" s="228">
        <v>2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180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5">
      <c r="A333" s="242">
        <v>65</v>
      </c>
      <c r="B333" s="243" t="s">
        <v>481</v>
      </c>
      <c r="C333" s="261" t="s">
        <v>482</v>
      </c>
      <c r="D333" s="244" t="s">
        <v>224</v>
      </c>
      <c r="E333" s="245">
        <v>4</v>
      </c>
      <c r="F333" s="246"/>
      <c r="G333" s="247">
        <f>ROUND(E333*F333,2)</f>
        <v>0</v>
      </c>
      <c r="H333" s="246"/>
      <c r="I333" s="247">
        <f>ROUND(E333*H333,2)</f>
        <v>0</v>
      </c>
      <c r="J333" s="246"/>
      <c r="K333" s="247">
        <f>ROUND(E333*J333,2)</f>
        <v>0</v>
      </c>
      <c r="L333" s="247">
        <v>21</v>
      </c>
      <c r="M333" s="247">
        <f>G333*(1+L333/100)</f>
        <v>0</v>
      </c>
      <c r="N333" s="245">
        <v>0</v>
      </c>
      <c r="O333" s="245">
        <f>ROUND(E333*N333,2)</f>
        <v>0</v>
      </c>
      <c r="P333" s="245">
        <v>0</v>
      </c>
      <c r="Q333" s="245">
        <f>ROUND(E333*P333,2)</f>
        <v>0</v>
      </c>
      <c r="R333" s="247" t="s">
        <v>375</v>
      </c>
      <c r="S333" s="247" t="s">
        <v>173</v>
      </c>
      <c r="T333" s="248" t="s">
        <v>173</v>
      </c>
      <c r="U333" s="222">
        <v>0.26419999999999999</v>
      </c>
      <c r="V333" s="222">
        <f>ROUND(E333*U333,2)</f>
        <v>1.06</v>
      </c>
      <c r="W333" s="222"/>
      <c r="X333" s="222" t="s">
        <v>174</v>
      </c>
      <c r="Y333" s="222" t="s">
        <v>175</v>
      </c>
      <c r="Z333" s="212"/>
      <c r="AA333" s="212"/>
      <c r="AB333" s="212"/>
      <c r="AC333" s="212"/>
      <c r="AD333" s="212"/>
      <c r="AE333" s="212"/>
      <c r="AF333" s="212"/>
      <c r="AG333" s="212" t="s">
        <v>176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2" x14ac:dyDescent="0.25">
      <c r="A334" s="219"/>
      <c r="B334" s="220"/>
      <c r="C334" s="266" t="s">
        <v>458</v>
      </c>
      <c r="D334" s="227"/>
      <c r="E334" s="228">
        <v>2</v>
      </c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180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19"/>
      <c r="B335" s="220"/>
      <c r="C335" s="266" t="s">
        <v>459</v>
      </c>
      <c r="D335" s="227"/>
      <c r="E335" s="228">
        <v>2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180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5">
      <c r="A336" s="242">
        <v>66</v>
      </c>
      <c r="B336" s="243" t="s">
        <v>483</v>
      </c>
      <c r="C336" s="261" t="s">
        <v>484</v>
      </c>
      <c r="D336" s="244" t="s">
        <v>210</v>
      </c>
      <c r="E336" s="245">
        <v>247.2</v>
      </c>
      <c r="F336" s="246"/>
      <c r="G336" s="247">
        <f>ROUND(E336*F336,2)</f>
        <v>0</v>
      </c>
      <c r="H336" s="246"/>
      <c r="I336" s="247">
        <f>ROUND(E336*H336,2)</f>
        <v>0</v>
      </c>
      <c r="J336" s="246"/>
      <c r="K336" s="247">
        <f>ROUND(E336*J336,2)</f>
        <v>0</v>
      </c>
      <c r="L336" s="247">
        <v>21</v>
      </c>
      <c r="M336" s="247">
        <f>G336*(1+L336/100)</f>
        <v>0</v>
      </c>
      <c r="N336" s="245">
        <v>0</v>
      </c>
      <c r="O336" s="245">
        <f>ROUND(E336*N336,2)</f>
        <v>0</v>
      </c>
      <c r="P336" s="245">
        <v>0</v>
      </c>
      <c r="Q336" s="245">
        <f>ROUND(E336*P336,2)</f>
        <v>0</v>
      </c>
      <c r="R336" s="247" t="s">
        <v>375</v>
      </c>
      <c r="S336" s="247" t="s">
        <v>173</v>
      </c>
      <c r="T336" s="248" t="s">
        <v>173</v>
      </c>
      <c r="U336" s="222">
        <v>2.9000000000000001E-2</v>
      </c>
      <c r="V336" s="222">
        <f>ROUND(E336*U336,2)</f>
        <v>7.17</v>
      </c>
      <c r="W336" s="222"/>
      <c r="X336" s="222" t="s">
        <v>174</v>
      </c>
      <c r="Y336" s="222" t="s">
        <v>175</v>
      </c>
      <c r="Z336" s="212"/>
      <c r="AA336" s="212"/>
      <c r="AB336" s="212"/>
      <c r="AC336" s="212"/>
      <c r="AD336" s="212"/>
      <c r="AE336" s="212"/>
      <c r="AF336" s="212"/>
      <c r="AG336" s="212" t="s">
        <v>176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2" x14ac:dyDescent="0.25">
      <c r="A337" s="219"/>
      <c r="B337" s="220"/>
      <c r="C337" s="268" t="s">
        <v>485</v>
      </c>
      <c r="D337" s="251"/>
      <c r="E337" s="251"/>
      <c r="F337" s="251"/>
      <c r="G337" s="251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213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2" x14ac:dyDescent="0.25">
      <c r="A338" s="219"/>
      <c r="B338" s="220"/>
      <c r="C338" s="266" t="s">
        <v>389</v>
      </c>
      <c r="D338" s="227"/>
      <c r="E338" s="228"/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180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5">
      <c r="A339" s="219"/>
      <c r="B339" s="220"/>
      <c r="C339" s="266" t="s">
        <v>486</v>
      </c>
      <c r="D339" s="227"/>
      <c r="E339" s="228">
        <v>182.4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180</v>
      </c>
      <c r="AH339" s="212">
        <v>5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5">
      <c r="A340" s="219"/>
      <c r="B340" s="220"/>
      <c r="C340" s="266" t="s">
        <v>487</v>
      </c>
      <c r="D340" s="227"/>
      <c r="E340" s="228">
        <v>64.8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180</v>
      </c>
      <c r="AH340" s="212">
        <v>5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5">
      <c r="A341" s="242">
        <v>67</v>
      </c>
      <c r="B341" s="243" t="s">
        <v>488</v>
      </c>
      <c r="C341" s="261" t="s">
        <v>489</v>
      </c>
      <c r="D341" s="244" t="s">
        <v>210</v>
      </c>
      <c r="E341" s="245">
        <v>247.2</v>
      </c>
      <c r="F341" s="246"/>
      <c r="G341" s="247">
        <f>ROUND(E341*F341,2)</f>
        <v>0</v>
      </c>
      <c r="H341" s="246"/>
      <c r="I341" s="247">
        <f>ROUND(E341*H341,2)</f>
        <v>0</v>
      </c>
      <c r="J341" s="246"/>
      <c r="K341" s="247">
        <f>ROUND(E341*J341,2)</f>
        <v>0</v>
      </c>
      <c r="L341" s="247">
        <v>21</v>
      </c>
      <c r="M341" s="247">
        <f>G341*(1+L341/100)</f>
        <v>0</v>
      </c>
      <c r="N341" s="245">
        <v>1.0000000000000001E-5</v>
      </c>
      <c r="O341" s="245">
        <f>ROUND(E341*N341,2)</f>
        <v>0</v>
      </c>
      <c r="P341" s="245">
        <v>0</v>
      </c>
      <c r="Q341" s="245">
        <f>ROUND(E341*P341,2)</f>
        <v>0</v>
      </c>
      <c r="R341" s="247" t="s">
        <v>375</v>
      </c>
      <c r="S341" s="247" t="s">
        <v>173</v>
      </c>
      <c r="T341" s="248" t="s">
        <v>173</v>
      </c>
      <c r="U341" s="222">
        <v>6.2E-2</v>
      </c>
      <c r="V341" s="222">
        <f>ROUND(E341*U341,2)</f>
        <v>15.33</v>
      </c>
      <c r="W341" s="222"/>
      <c r="X341" s="222" t="s">
        <v>174</v>
      </c>
      <c r="Y341" s="222" t="s">
        <v>175</v>
      </c>
      <c r="Z341" s="212"/>
      <c r="AA341" s="212"/>
      <c r="AB341" s="212"/>
      <c r="AC341" s="212"/>
      <c r="AD341" s="212"/>
      <c r="AE341" s="212"/>
      <c r="AF341" s="212"/>
      <c r="AG341" s="212" t="s">
        <v>176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2" x14ac:dyDescent="0.25">
      <c r="A342" s="219"/>
      <c r="B342" s="220"/>
      <c r="C342" s="268" t="s">
        <v>490</v>
      </c>
      <c r="D342" s="251"/>
      <c r="E342" s="251"/>
      <c r="F342" s="251"/>
      <c r="G342" s="251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213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5">
      <c r="A343" s="219"/>
      <c r="B343" s="220"/>
      <c r="C343" s="266" t="s">
        <v>389</v>
      </c>
      <c r="D343" s="227"/>
      <c r="E343" s="228"/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180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19"/>
      <c r="B344" s="220"/>
      <c r="C344" s="266" t="s">
        <v>486</v>
      </c>
      <c r="D344" s="227"/>
      <c r="E344" s="228">
        <v>182.4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180</v>
      </c>
      <c r="AH344" s="212">
        <v>5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5">
      <c r="A345" s="219"/>
      <c r="B345" s="220"/>
      <c r="C345" s="266" t="s">
        <v>487</v>
      </c>
      <c r="D345" s="227"/>
      <c r="E345" s="228">
        <v>64.8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180</v>
      </c>
      <c r="AH345" s="212">
        <v>5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5">
      <c r="A346" s="242">
        <v>68</v>
      </c>
      <c r="B346" s="243" t="s">
        <v>491</v>
      </c>
      <c r="C346" s="261" t="s">
        <v>492</v>
      </c>
      <c r="D346" s="244" t="s">
        <v>398</v>
      </c>
      <c r="E346" s="245">
        <v>0.31297999999999998</v>
      </c>
      <c r="F346" s="246"/>
      <c r="G346" s="247">
        <f>ROUND(E346*F346,2)</f>
        <v>0</v>
      </c>
      <c r="H346" s="246"/>
      <c r="I346" s="247">
        <f>ROUND(E346*H346,2)</f>
        <v>0</v>
      </c>
      <c r="J346" s="246"/>
      <c r="K346" s="247">
        <f>ROUND(E346*J346,2)</f>
        <v>0</v>
      </c>
      <c r="L346" s="247">
        <v>21</v>
      </c>
      <c r="M346" s="247">
        <f>G346*(1+L346/100)</f>
        <v>0</v>
      </c>
      <c r="N346" s="245">
        <v>0</v>
      </c>
      <c r="O346" s="245">
        <f>ROUND(E346*N346,2)</f>
        <v>0</v>
      </c>
      <c r="P346" s="245">
        <v>0</v>
      </c>
      <c r="Q346" s="245">
        <f>ROUND(E346*P346,2)</f>
        <v>0</v>
      </c>
      <c r="R346" s="247" t="s">
        <v>375</v>
      </c>
      <c r="S346" s="247" t="s">
        <v>173</v>
      </c>
      <c r="T346" s="248" t="s">
        <v>173</v>
      </c>
      <c r="U346" s="222">
        <v>1.327</v>
      </c>
      <c r="V346" s="222">
        <f>ROUND(E346*U346,2)</f>
        <v>0.42</v>
      </c>
      <c r="W346" s="222"/>
      <c r="X346" s="222" t="s">
        <v>399</v>
      </c>
      <c r="Y346" s="222" t="s">
        <v>175</v>
      </c>
      <c r="Z346" s="212"/>
      <c r="AA346" s="212"/>
      <c r="AB346" s="212"/>
      <c r="AC346" s="212"/>
      <c r="AD346" s="212"/>
      <c r="AE346" s="212"/>
      <c r="AF346" s="212"/>
      <c r="AG346" s="212" t="s">
        <v>400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5">
      <c r="A347" s="219"/>
      <c r="B347" s="220"/>
      <c r="C347" s="262" t="s">
        <v>493</v>
      </c>
      <c r="D347" s="249"/>
      <c r="E347" s="249"/>
      <c r="F347" s="249"/>
      <c r="G347" s="249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178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x14ac:dyDescent="0.25">
      <c r="A348" s="235" t="s">
        <v>167</v>
      </c>
      <c r="B348" s="236" t="s">
        <v>99</v>
      </c>
      <c r="C348" s="260" t="s">
        <v>100</v>
      </c>
      <c r="D348" s="237"/>
      <c r="E348" s="238"/>
      <c r="F348" s="239"/>
      <c r="G348" s="239">
        <f>SUMIF(AG349:AG404,"&lt;&gt;NOR",G349:G404)</f>
        <v>0</v>
      </c>
      <c r="H348" s="239"/>
      <c r="I348" s="239">
        <f>SUM(I349:I404)</f>
        <v>0</v>
      </c>
      <c r="J348" s="239"/>
      <c r="K348" s="239">
        <f>SUM(K349:K404)</f>
        <v>0</v>
      </c>
      <c r="L348" s="239"/>
      <c r="M348" s="239">
        <f>SUM(M349:M404)</f>
        <v>0</v>
      </c>
      <c r="N348" s="238"/>
      <c r="O348" s="238">
        <f>SUM(O349:O404)</f>
        <v>2</v>
      </c>
      <c r="P348" s="238"/>
      <c r="Q348" s="238">
        <f>SUM(Q349:Q404)</f>
        <v>10.48</v>
      </c>
      <c r="R348" s="239"/>
      <c r="S348" s="239"/>
      <c r="T348" s="240"/>
      <c r="U348" s="234"/>
      <c r="V348" s="234">
        <f>SUM(V349:V404)</f>
        <v>373.67999999999995</v>
      </c>
      <c r="W348" s="234"/>
      <c r="X348" s="234"/>
      <c r="Y348" s="234"/>
      <c r="AG348" t="s">
        <v>168</v>
      </c>
    </row>
    <row r="349" spans="1:60" outlineLevel="1" x14ac:dyDescent="0.25">
      <c r="A349" s="242">
        <v>69</v>
      </c>
      <c r="B349" s="243" t="s">
        <v>494</v>
      </c>
      <c r="C349" s="261" t="s">
        <v>495</v>
      </c>
      <c r="D349" s="244" t="s">
        <v>224</v>
      </c>
      <c r="E349" s="245">
        <v>24</v>
      </c>
      <c r="F349" s="246"/>
      <c r="G349" s="247">
        <f>ROUND(E349*F349,2)</f>
        <v>0</v>
      </c>
      <c r="H349" s="246"/>
      <c r="I349" s="247">
        <f>ROUND(E349*H349,2)</f>
        <v>0</v>
      </c>
      <c r="J349" s="246"/>
      <c r="K349" s="247">
        <f>ROUND(E349*J349,2)</f>
        <v>0</v>
      </c>
      <c r="L349" s="247">
        <v>21</v>
      </c>
      <c r="M349" s="247">
        <f>G349*(1+L349/100)</f>
        <v>0</v>
      </c>
      <c r="N349" s="245">
        <v>2.5999999999999999E-3</v>
      </c>
      <c r="O349" s="245">
        <f>ROUND(E349*N349,2)</f>
        <v>0.06</v>
      </c>
      <c r="P349" s="245">
        <v>0</v>
      </c>
      <c r="Q349" s="245">
        <f>ROUND(E349*P349,2)</f>
        <v>0</v>
      </c>
      <c r="R349" s="247" t="s">
        <v>346</v>
      </c>
      <c r="S349" s="247" t="s">
        <v>173</v>
      </c>
      <c r="T349" s="248" t="s">
        <v>173</v>
      </c>
      <c r="U349" s="222">
        <v>0</v>
      </c>
      <c r="V349" s="222">
        <f>ROUND(E349*U349,2)</f>
        <v>0</v>
      </c>
      <c r="W349" s="222"/>
      <c r="X349" s="222" t="s">
        <v>227</v>
      </c>
      <c r="Y349" s="222" t="s">
        <v>175</v>
      </c>
      <c r="Z349" s="212"/>
      <c r="AA349" s="212"/>
      <c r="AB349" s="212"/>
      <c r="AC349" s="212"/>
      <c r="AD349" s="212"/>
      <c r="AE349" s="212"/>
      <c r="AF349" s="212"/>
      <c r="AG349" s="212" t="s">
        <v>228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5">
      <c r="A350" s="219"/>
      <c r="B350" s="220"/>
      <c r="C350" s="266" t="s">
        <v>496</v>
      </c>
      <c r="D350" s="227"/>
      <c r="E350" s="228">
        <v>24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180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5">
      <c r="A351" s="242">
        <v>70</v>
      </c>
      <c r="B351" s="243" t="s">
        <v>497</v>
      </c>
      <c r="C351" s="261" t="s">
        <v>498</v>
      </c>
      <c r="D351" s="244" t="s">
        <v>224</v>
      </c>
      <c r="E351" s="245">
        <v>24</v>
      </c>
      <c r="F351" s="246"/>
      <c r="G351" s="247">
        <f>ROUND(E351*F351,2)</f>
        <v>0</v>
      </c>
      <c r="H351" s="246"/>
      <c r="I351" s="247">
        <f>ROUND(E351*H351,2)</f>
        <v>0</v>
      </c>
      <c r="J351" s="246"/>
      <c r="K351" s="247">
        <f>ROUND(E351*J351,2)</f>
        <v>0</v>
      </c>
      <c r="L351" s="247">
        <v>21</v>
      </c>
      <c r="M351" s="247">
        <f>G351*(1+L351/100)</f>
        <v>0</v>
      </c>
      <c r="N351" s="245">
        <v>6.0000000000000001E-3</v>
      </c>
      <c r="O351" s="245">
        <f>ROUND(E351*N351,2)</f>
        <v>0.14000000000000001</v>
      </c>
      <c r="P351" s="245">
        <v>0</v>
      </c>
      <c r="Q351" s="245">
        <f>ROUND(E351*P351,2)</f>
        <v>0</v>
      </c>
      <c r="R351" s="247" t="s">
        <v>346</v>
      </c>
      <c r="S351" s="247" t="s">
        <v>173</v>
      </c>
      <c r="T351" s="248" t="s">
        <v>173</v>
      </c>
      <c r="U351" s="222">
        <v>0</v>
      </c>
      <c r="V351" s="222">
        <f>ROUND(E351*U351,2)</f>
        <v>0</v>
      </c>
      <c r="W351" s="222"/>
      <c r="X351" s="222" t="s">
        <v>227</v>
      </c>
      <c r="Y351" s="222" t="s">
        <v>175</v>
      </c>
      <c r="Z351" s="212"/>
      <c r="AA351" s="212"/>
      <c r="AB351" s="212"/>
      <c r="AC351" s="212"/>
      <c r="AD351" s="212"/>
      <c r="AE351" s="212"/>
      <c r="AF351" s="212"/>
      <c r="AG351" s="212" t="s">
        <v>228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2" x14ac:dyDescent="0.25">
      <c r="A352" s="219"/>
      <c r="B352" s="220"/>
      <c r="C352" s="268" t="s">
        <v>499</v>
      </c>
      <c r="D352" s="251"/>
      <c r="E352" s="251"/>
      <c r="F352" s="251"/>
      <c r="G352" s="251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213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5">
      <c r="A353" s="219"/>
      <c r="B353" s="220"/>
      <c r="C353" s="267" t="s">
        <v>500</v>
      </c>
      <c r="D353" s="250"/>
      <c r="E353" s="250"/>
      <c r="F353" s="250"/>
      <c r="G353" s="250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213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2" x14ac:dyDescent="0.25">
      <c r="A354" s="219"/>
      <c r="B354" s="220"/>
      <c r="C354" s="266" t="s">
        <v>501</v>
      </c>
      <c r="D354" s="227"/>
      <c r="E354" s="228">
        <v>24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180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ht="20.399999999999999" outlineLevel="1" x14ac:dyDescent="0.25">
      <c r="A355" s="242">
        <v>71</v>
      </c>
      <c r="B355" s="243" t="s">
        <v>502</v>
      </c>
      <c r="C355" s="261" t="s">
        <v>503</v>
      </c>
      <c r="D355" s="244" t="s">
        <v>224</v>
      </c>
      <c r="E355" s="245">
        <v>24</v>
      </c>
      <c r="F355" s="246"/>
      <c r="G355" s="247">
        <f>ROUND(E355*F355,2)</f>
        <v>0</v>
      </c>
      <c r="H355" s="246"/>
      <c r="I355" s="247">
        <f>ROUND(E355*H355,2)</f>
        <v>0</v>
      </c>
      <c r="J355" s="246"/>
      <c r="K355" s="247">
        <f>ROUND(E355*J355,2)</f>
        <v>0</v>
      </c>
      <c r="L355" s="247">
        <v>21</v>
      </c>
      <c r="M355" s="247">
        <f>G355*(1+L355/100)</f>
        <v>0</v>
      </c>
      <c r="N355" s="245">
        <v>1.55E-2</v>
      </c>
      <c r="O355" s="245">
        <f>ROUND(E355*N355,2)</f>
        <v>0.37</v>
      </c>
      <c r="P355" s="245">
        <v>0</v>
      </c>
      <c r="Q355" s="245">
        <f>ROUND(E355*P355,2)</f>
        <v>0</v>
      </c>
      <c r="R355" s="247" t="s">
        <v>346</v>
      </c>
      <c r="S355" s="247" t="s">
        <v>173</v>
      </c>
      <c r="T355" s="248" t="s">
        <v>173</v>
      </c>
      <c r="U355" s="222">
        <v>0</v>
      </c>
      <c r="V355" s="222">
        <f>ROUND(E355*U355,2)</f>
        <v>0</v>
      </c>
      <c r="W355" s="222"/>
      <c r="X355" s="222" t="s">
        <v>227</v>
      </c>
      <c r="Y355" s="222" t="s">
        <v>175</v>
      </c>
      <c r="Z355" s="212"/>
      <c r="AA355" s="212"/>
      <c r="AB355" s="212"/>
      <c r="AC355" s="212"/>
      <c r="AD355" s="212"/>
      <c r="AE355" s="212"/>
      <c r="AF355" s="212"/>
      <c r="AG355" s="212" t="s">
        <v>228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2" x14ac:dyDescent="0.25">
      <c r="A356" s="219"/>
      <c r="B356" s="220"/>
      <c r="C356" s="266" t="s">
        <v>504</v>
      </c>
      <c r="D356" s="227"/>
      <c r="E356" s="228">
        <v>24</v>
      </c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180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5">
      <c r="A357" s="242">
        <v>72</v>
      </c>
      <c r="B357" s="243" t="s">
        <v>505</v>
      </c>
      <c r="C357" s="261" t="s">
        <v>506</v>
      </c>
      <c r="D357" s="244" t="s">
        <v>368</v>
      </c>
      <c r="E357" s="245">
        <v>48</v>
      </c>
      <c r="F357" s="246"/>
      <c r="G357" s="247">
        <f>ROUND(E357*F357,2)</f>
        <v>0</v>
      </c>
      <c r="H357" s="246"/>
      <c r="I357" s="247">
        <f>ROUND(E357*H357,2)</f>
        <v>0</v>
      </c>
      <c r="J357" s="246"/>
      <c r="K357" s="247">
        <f>ROUND(E357*J357,2)</f>
        <v>0</v>
      </c>
      <c r="L357" s="247">
        <v>21</v>
      </c>
      <c r="M357" s="247">
        <f>G357*(1+L357/100)</f>
        <v>0</v>
      </c>
      <c r="N357" s="245">
        <v>0</v>
      </c>
      <c r="O357" s="245">
        <f>ROUND(E357*N357,2)</f>
        <v>0</v>
      </c>
      <c r="P357" s="245">
        <v>0</v>
      </c>
      <c r="Q357" s="245">
        <f>ROUND(E357*P357,2)</f>
        <v>0</v>
      </c>
      <c r="R357" s="247"/>
      <c r="S357" s="247" t="s">
        <v>225</v>
      </c>
      <c r="T357" s="248" t="s">
        <v>226</v>
      </c>
      <c r="U357" s="222">
        <v>0</v>
      </c>
      <c r="V357" s="222">
        <f>ROUND(E357*U357,2)</f>
        <v>0</v>
      </c>
      <c r="W357" s="222"/>
      <c r="X357" s="222" t="s">
        <v>174</v>
      </c>
      <c r="Y357" s="222" t="s">
        <v>175</v>
      </c>
      <c r="Z357" s="212"/>
      <c r="AA357" s="212"/>
      <c r="AB357" s="212"/>
      <c r="AC357" s="212"/>
      <c r="AD357" s="212"/>
      <c r="AE357" s="212"/>
      <c r="AF357" s="212"/>
      <c r="AG357" s="212" t="s">
        <v>176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2" x14ac:dyDescent="0.25">
      <c r="A358" s="219"/>
      <c r="B358" s="220"/>
      <c r="C358" s="268" t="s">
        <v>500</v>
      </c>
      <c r="D358" s="251"/>
      <c r="E358" s="251"/>
      <c r="F358" s="251"/>
      <c r="G358" s="251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213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5">
      <c r="A359" s="219"/>
      <c r="B359" s="220"/>
      <c r="C359" s="266" t="s">
        <v>507</v>
      </c>
      <c r="D359" s="227"/>
      <c r="E359" s="228">
        <v>48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180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5">
      <c r="A360" s="242">
        <v>73</v>
      </c>
      <c r="B360" s="243" t="s">
        <v>508</v>
      </c>
      <c r="C360" s="261" t="s">
        <v>509</v>
      </c>
      <c r="D360" s="244" t="s">
        <v>455</v>
      </c>
      <c r="E360" s="245">
        <v>1</v>
      </c>
      <c r="F360" s="246"/>
      <c r="G360" s="247">
        <f>ROUND(E360*F360,2)</f>
        <v>0</v>
      </c>
      <c r="H360" s="246"/>
      <c r="I360" s="247">
        <f>ROUND(E360*H360,2)</f>
        <v>0</v>
      </c>
      <c r="J360" s="246"/>
      <c r="K360" s="247">
        <f>ROUND(E360*J360,2)</f>
        <v>0</v>
      </c>
      <c r="L360" s="247">
        <v>21</v>
      </c>
      <c r="M360" s="247">
        <f>G360*(1+L360/100)</f>
        <v>0</v>
      </c>
      <c r="N360" s="245">
        <v>1.444E-2</v>
      </c>
      <c r="O360" s="245">
        <f>ROUND(E360*N360,2)</f>
        <v>0.01</v>
      </c>
      <c r="P360" s="245">
        <v>0</v>
      </c>
      <c r="Q360" s="245">
        <f>ROUND(E360*P360,2)</f>
        <v>0</v>
      </c>
      <c r="R360" s="247" t="s">
        <v>375</v>
      </c>
      <c r="S360" s="247" t="s">
        <v>173</v>
      </c>
      <c r="T360" s="248" t="s">
        <v>173</v>
      </c>
      <c r="U360" s="222">
        <v>1.25</v>
      </c>
      <c r="V360" s="222">
        <f>ROUND(E360*U360,2)</f>
        <v>1.25</v>
      </c>
      <c r="W360" s="222"/>
      <c r="X360" s="222" t="s">
        <v>174</v>
      </c>
      <c r="Y360" s="222" t="s">
        <v>175</v>
      </c>
      <c r="Z360" s="212"/>
      <c r="AA360" s="212"/>
      <c r="AB360" s="212"/>
      <c r="AC360" s="212"/>
      <c r="AD360" s="212"/>
      <c r="AE360" s="212"/>
      <c r="AF360" s="212"/>
      <c r="AG360" s="212" t="s">
        <v>176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2" x14ac:dyDescent="0.25">
      <c r="A361" s="219"/>
      <c r="B361" s="220"/>
      <c r="C361" s="268" t="s">
        <v>500</v>
      </c>
      <c r="D361" s="251"/>
      <c r="E361" s="251"/>
      <c r="F361" s="251"/>
      <c r="G361" s="251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213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5">
      <c r="A362" s="219"/>
      <c r="B362" s="220"/>
      <c r="C362" s="267" t="s">
        <v>510</v>
      </c>
      <c r="D362" s="250"/>
      <c r="E362" s="250"/>
      <c r="F362" s="250"/>
      <c r="G362" s="250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213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5">
      <c r="A363" s="219"/>
      <c r="B363" s="220"/>
      <c r="C363" s="266" t="s">
        <v>511</v>
      </c>
      <c r="D363" s="227"/>
      <c r="E363" s="228">
        <v>1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180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5">
      <c r="A364" s="242">
        <v>74</v>
      </c>
      <c r="B364" s="243" t="s">
        <v>512</v>
      </c>
      <c r="C364" s="261" t="s">
        <v>513</v>
      </c>
      <c r="D364" s="244" t="s">
        <v>368</v>
      </c>
      <c r="E364" s="245">
        <v>24</v>
      </c>
      <c r="F364" s="246"/>
      <c r="G364" s="247">
        <f>ROUND(E364*F364,2)</f>
        <v>0</v>
      </c>
      <c r="H364" s="246"/>
      <c r="I364" s="247">
        <f>ROUND(E364*H364,2)</f>
        <v>0</v>
      </c>
      <c r="J364" s="246"/>
      <c r="K364" s="247">
        <f>ROUND(E364*J364,2)</f>
        <v>0</v>
      </c>
      <c r="L364" s="247">
        <v>21</v>
      </c>
      <c r="M364" s="247">
        <f>G364*(1+L364/100)</f>
        <v>0</v>
      </c>
      <c r="N364" s="245">
        <v>0</v>
      </c>
      <c r="O364" s="245">
        <f>ROUND(E364*N364,2)</f>
        <v>0</v>
      </c>
      <c r="P364" s="245">
        <v>0</v>
      </c>
      <c r="Q364" s="245">
        <f>ROUND(E364*P364,2)</f>
        <v>0</v>
      </c>
      <c r="R364" s="247"/>
      <c r="S364" s="247" t="s">
        <v>225</v>
      </c>
      <c r="T364" s="248" t="s">
        <v>226</v>
      </c>
      <c r="U364" s="222">
        <v>0</v>
      </c>
      <c r="V364" s="222">
        <f>ROUND(E364*U364,2)</f>
        <v>0</v>
      </c>
      <c r="W364" s="222"/>
      <c r="X364" s="222" t="s">
        <v>174</v>
      </c>
      <c r="Y364" s="222" t="s">
        <v>175</v>
      </c>
      <c r="Z364" s="212"/>
      <c r="AA364" s="212"/>
      <c r="AB364" s="212"/>
      <c r="AC364" s="212"/>
      <c r="AD364" s="212"/>
      <c r="AE364" s="212"/>
      <c r="AF364" s="212"/>
      <c r="AG364" s="212" t="s">
        <v>176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5">
      <c r="A365" s="219"/>
      <c r="B365" s="220"/>
      <c r="C365" s="268" t="s">
        <v>500</v>
      </c>
      <c r="D365" s="251"/>
      <c r="E365" s="251"/>
      <c r="F365" s="251"/>
      <c r="G365" s="251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213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5">
      <c r="A366" s="219"/>
      <c r="B366" s="220"/>
      <c r="C366" s="266" t="s">
        <v>514</v>
      </c>
      <c r="D366" s="227"/>
      <c r="E366" s="228">
        <v>24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180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5">
      <c r="A367" s="242">
        <v>75</v>
      </c>
      <c r="B367" s="243" t="s">
        <v>515</v>
      </c>
      <c r="C367" s="261" t="s">
        <v>516</v>
      </c>
      <c r="D367" s="244" t="s">
        <v>368</v>
      </c>
      <c r="E367" s="245">
        <v>48</v>
      </c>
      <c r="F367" s="246"/>
      <c r="G367" s="247">
        <f>ROUND(E367*F367,2)</f>
        <v>0</v>
      </c>
      <c r="H367" s="246"/>
      <c r="I367" s="247">
        <f>ROUND(E367*H367,2)</f>
        <v>0</v>
      </c>
      <c r="J367" s="246"/>
      <c r="K367" s="247">
        <f>ROUND(E367*J367,2)</f>
        <v>0</v>
      </c>
      <c r="L367" s="247">
        <v>21</v>
      </c>
      <c r="M367" s="247">
        <f>G367*(1+L367/100)</f>
        <v>0</v>
      </c>
      <c r="N367" s="245">
        <v>0</v>
      </c>
      <c r="O367" s="245">
        <f>ROUND(E367*N367,2)</f>
        <v>0</v>
      </c>
      <c r="P367" s="245">
        <v>0</v>
      </c>
      <c r="Q367" s="245">
        <f>ROUND(E367*P367,2)</f>
        <v>0</v>
      </c>
      <c r="R367" s="247"/>
      <c r="S367" s="247" t="s">
        <v>225</v>
      </c>
      <c r="T367" s="248" t="s">
        <v>226</v>
      </c>
      <c r="U367" s="222">
        <v>0</v>
      </c>
      <c r="V367" s="222">
        <f>ROUND(E367*U367,2)</f>
        <v>0</v>
      </c>
      <c r="W367" s="222"/>
      <c r="X367" s="222" t="s">
        <v>174</v>
      </c>
      <c r="Y367" s="222" t="s">
        <v>175</v>
      </c>
      <c r="Z367" s="212"/>
      <c r="AA367" s="212"/>
      <c r="AB367" s="212"/>
      <c r="AC367" s="212"/>
      <c r="AD367" s="212"/>
      <c r="AE367" s="212"/>
      <c r="AF367" s="212"/>
      <c r="AG367" s="212" t="s">
        <v>176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5">
      <c r="A368" s="219"/>
      <c r="B368" s="220"/>
      <c r="C368" s="268" t="s">
        <v>500</v>
      </c>
      <c r="D368" s="251"/>
      <c r="E368" s="251"/>
      <c r="F368" s="251"/>
      <c r="G368" s="251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213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5">
      <c r="A369" s="219"/>
      <c r="B369" s="220"/>
      <c r="C369" s="266" t="s">
        <v>517</v>
      </c>
      <c r="D369" s="227"/>
      <c r="E369" s="228">
        <v>48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180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5">
      <c r="A370" s="242">
        <v>76</v>
      </c>
      <c r="B370" s="243" t="s">
        <v>518</v>
      </c>
      <c r="C370" s="261" t="s">
        <v>519</v>
      </c>
      <c r="D370" s="244" t="s">
        <v>368</v>
      </c>
      <c r="E370" s="245">
        <v>24</v>
      </c>
      <c r="F370" s="246"/>
      <c r="G370" s="247">
        <f>ROUND(E370*F370,2)</f>
        <v>0</v>
      </c>
      <c r="H370" s="246"/>
      <c r="I370" s="247">
        <f>ROUND(E370*H370,2)</f>
        <v>0</v>
      </c>
      <c r="J370" s="246"/>
      <c r="K370" s="247">
        <f>ROUND(E370*J370,2)</f>
        <v>0</v>
      </c>
      <c r="L370" s="247">
        <v>21</v>
      </c>
      <c r="M370" s="247">
        <f>G370*(1+L370/100)</f>
        <v>0</v>
      </c>
      <c r="N370" s="245">
        <v>0</v>
      </c>
      <c r="O370" s="245">
        <f>ROUND(E370*N370,2)</f>
        <v>0</v>
      </c>
      <c r="P370" s="245">
        <v>0</v>
      </c>
      <c r="Q370" s="245">
        <f>ROUND(E370*P370,2)</f>
        <v>0</v>
      </c>
      <c r="R370" s="247"/>
      <c r="S370" s="247" t="s">
        <v>225</v>
      </c>
      <c r="T370" s="248" t="s">
        <v>226</v>
      </c>
      <c r="U370" s="222">
        <v>0</v>
      </c>
      <c r="V370" s="222">
        <f>ROUND(E370*U370,2)</f>
        <v>0</v>
      </c>
      <c r="W370" s="222"/>
      <c r="X370" s="222" t="s">
        <v>174</v>
      </c>
      <c r="Y370" s="222" t="s">
        <v>175</v>
      </c>
      <c r="Z370" s="212"/>
      <c r="AA370" s="212"/>
      <c r="AB370" s="212"/>
      <c r="AC370" s="212"/>
      <c r="AD370" s="212"/>
      <c r="AE370" s="212"/>
      <c r="AF370" s="212"/>
      <c r="AG370" s="212" t="s">
        <v>176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2" x14ac:dyDescent="0.25">
      <c r="A371" s="219"/>
      <c r="B371" s="220"/>
      <c r="C371" s="268" t="s">
        <v>500</v>
      </c>
      <c r="D371" s="251"/>
      <c r="E371" s="251"/>
      <c r="F371" s="251"/>
      <c r="G371" s="251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213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2" x14ac:dyDescent="0.25">
      <c r="A372" s="219"/>
      <c r="B372" s="220"/>
      <c r="C372" s="266" t="s">
        <v>520</v>
      </c>
      <c r="D372" s="227"/>
      <c r="E372" s="228">
        <v>24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180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5">
      <c r="A373" s="242">
        <v>77</v>
      </c>
      <c r="B373" s="243" t="s">
        <v>521</v>
      </c>
      <c r="C373" s="261" t="s">
        <v>522</v>
      </c>
      <c r="D373" s="244" t="s">
        <v>368</v>
      </c>
      <c r="E373" s="245">
        <v>48</v>
      </c>
      <c r="F373" s="246"/>
      <c r="G373" s="247">
        <f>ROUND(E373*F373,2)</f>
        <v>0</v>
      </c>
      <c r="H373" s="246"/>
      <c r="I373" s="247">
        <f>ROUND(E373*H373,2)</f>
        <v>0</v>
      </c>
      <c r="J373" s="246"/>
      <c r="K373" s="247">
        <f>ROUND(E373*J373,2)</f>
        <v>0</v>
      </c>
      <c r="L373" s="247">
        <v>21</v>
      </c>
      <c r="M373" s="247">
        <f>G373*(1+L373/100)</f>
        <v>0</v>
      </c>
      <c r="N373" s="245">
        <v>0</v>
      </c>
      <c r="O373" s="245">
        <f>ROUND(E373*N373,2)</f>
        <v>0</v>
      </c>
      <c r="P373" s="245">
        <v>0</v>
      </c>
      <c r="Q373" s="245">
        <f>ROUND(E373*P373,2)</f>
        <v>0</v>
      </c>
      <c r="R373" s="247"/>
      <c r="S373" s="247" t="s">
        <v>225</v>
      </c>
      <c r="T373" s="248" t="s">
        <v>226</v>
      </c>
      <c r="U373" s="222">
        <v>0</v>
      </c>
      <c r="V373" s="222">
        <f>ROUND(E373*U373,2)</f>
        <v>0</v>
      </c>
      <c r="W373" s="222"/>
      <c r="X373" s="222" t="s">
        <v>174</v>
      </c>
      <c r="Y373" s="222" t="s">
        <v>175</v>
      </c>
      <c r="Z373" s="212"/>
      <c r="AA373" s="212"/>
      <c r="AB373" s="212"/>
      <c r="AC373" s="212"/>
      <c r="AD373" s="212"/>
      <c r="AE373" s="212"/>
      <c r="AF373" s="212"/>
      <c r="AG373" s="212" t="s">
        <v>176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2" x14ac:dyDescent="0.25">
      <c r="A374" s="219"/>
      <c r="B374" s="220"/>
      <c r="C374" s="268" t="s">
        <v>500</v>
      </c>
      <c r="D374" s="251"/>
      <c r="E374" s="251"/>
      <c r="F374" s="251"/>
      <c r="G374" s="251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213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5">
      <c r="A375" s="219"/>
      <c r="B375" s="220"/>
      <c r="C375" s="266" t="s">
        <v>523</v>
      </c>
      <c r="D375" s="227"/>
      <c r="E375" s="228">
        <v>48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180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5">
      <c r="A376" s="242">
        <v>78</v>
      </c>
      <c r="B376" s="243" t="s">
        <v>524</v>
      </c>
      <c r="C376" s="261" t="s">
        <v>525</v>
      </c>
      <c r="D376" s="244" t="s">
        <v>224</v>
      </c>
      <c r="E376" s="245">
        <v>24</v>
      </c>
      <c r="F376" s="246"/>
      <c r="G376" s="247">
        <f>ROUND(E376*F376,2)</f>
        <v>0</v>
      </c>
      <c r="H376" s="246"/>
      <c r="I376" s="247">
        <f>ROUND(E376*H376,2)</f>
        <v>0</v>
      </c>
      <c r="J376" s="246"/>
      <c r="K376" s="247">
        <f>ROUND(E376*J376,2)</f>
        <v>0</v>
      </c>
      <c r="L376" s="247">
        <v>21</v>
      </c>
      <c r="M376" s="247">
        <f>G376*(1+L376/100)</f>
        <v>0</v>
      </c>
      <c r="N376" s="245">
        <v>1.8669999999999999E-2</v>
      </c>
      <c r="O376" s="245">
        <f>ROUND(E376*N376,2)</f>
        <v>0.45</v>
      </c>
      <c r="P376" s="245">
        <v>0</v>
      </c>
      <c r="Q376" s="245">
        <f>ROUND(E376*P376,2)</f>
        <v>0</v>
      </c>
      <c r="R376" s="247" t="s">
        <v>315</v>
      </c>
      <c r="S376" s="247" t="s">
        <v>173</v>
      </c>
      <c r="T376" s="248" t="s">
        <v>173</v>
      </c>
      <c r="U376" s="222">
        <v>2.92136</v>
      </c>
      <c r="V376" s="222">
        <f>ROUND(E376*U376,2)</f>
        <v>70.11</v>
      </c>
      <c r="W376" s="222"/>
      <c r="X376" s="222" t="s">
        <v>189</v>
      </c>
      <c r="Y376" s="222" t="s">
        <v>175</v>
      </c>
      <c r="Z376" s="212"/>
      <c r="AA376" s="212"/>
      <c r="AB376" s="212"/>
      <c r="AC376" s="212"/>
      <c r="AD376" s="212"/>
      <c r="AE376" s="212"/>
      <c r="AF376" s="212"/>
      <c r="AG376" s="212" t="s">
        <v>190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ht="21" outlineLevel="2" x14ac:dyDescent="0.25">
      <c r="A377" s="219"/>
      <c r="B377" s="220"/>
      <c r="C377" s="268" t="s">
        <v>526</v>
      </c>
      <c r="D377" s="251"/>
      <c r="E377" s="251"/>
      <c r="F377" s="251"/>
      <c r="G377" s="251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213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52" t="str">
        <f>C377</f>
        <v>Osazení umyvadla, sifonu a vodovodní baterie, rohových ventilů vodovodu. S dodávkou materiálu dle specifikace. Včetně pomocného montážního materiálu. Včetně napojení na kanalizaci a vodovod.</v>
      </c>
      <c r="BB377" s="212"/>
      <c r="BC377" s="212"/>
      <c r="BD377" s="212"/>
      <c r="BE377" s="212"/>
      <c r="BF377" s="212"/>
      <c r="BG377" s="212"/>
      <c r="BH377" s="212"/>
    </row>
    <row r="378" spans="1:60" outlineLevel="2" x14ac:dyDescent="0.25">
      <c r="A378" s="219"/>
      <c r="B378" s="220"/>
      <c r="C378" s="266" t="s">
        <v>527</v>
      </c>
      <c r="D378" s="227"/>
      <c r="E378" s="228">
        <v>24</v>
      </c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180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5">
      <c r="A379" s="242">
        <v>79</v>
      </c>
      <c r="B379" s="243" t="s">
        <v>528</v>
      </c>
      <c r="C379" s="261" t="s">
        <v>529</v>
      </c>
      <c r="D379" s="244" t="s">
        <v>224</v>
      </c>
      <c r="E379" s="245">
        <v>24</v>
      </c>
      <c r="F379" s="246"/>
      <c r="G379" s="247">
        <f>ROUND(E379*F379,2)</f>
        <v>0</v>
      </c>
      <c r="H379" s="246"/>
      <c r="I379" s="247">
        <f>ROUND(E379*H379,2)</f>
        <v>0</v>
      </c>
      <c r="J379" s="246"/>
      <c r="K379" s="247">
        <f>ROUND(E379*J379,2)</f>
        <v>0</v>
      </c>
      <c r="L379" s="247">
        <v>21</v>
      </c>
      <c r="M379" s="247">
        <f>G379*(1+L379/100)</f>
        <v>0</v>
      </c>
      <c r="N379" s="245">
        <v>3.8280000000000002E-2</v>
      </c>
      <c r="O379" s="245">
        <f>ROUND(E379*N379,2)</f>
        <v>0.92</v>
      </c>
      <c r="P379" s="245">
        <v>0</v>
      </c>
      <c r="Q379" s="245">
        <f>ROUND(E379*P379,2)</f>
        <v>0</v>
      </c>
      <c r="R379" s="247" t="s">
        <v>315</v>
      </c>
      <c r="S379" s="247" t="s">
        <v>173</v>
      </c>
      <c r="T379" s="248" t="s">
        <v>173</v>
      </c>
      <c r="U379" s="222">
        <v>6.9312100000000001</v>
      </c>
      <c r="V379" s="222">
        <f>ROUND(E379*U379,2)</f>
        <v>166.35</v>
      </c>
      <c r="W379" s="222"/>
      <c r="X379" s="222" t="s">
        <v>189</v>
      </c>
      <c r="Y379" s="222" t="s">
        <v>175</v>
      </c>
      <c r="Z379" s="212"/>
      <c r="AA379" s="212"/>
      <c r="AB379" s="212"/>
      <c r="AC379" s="212"/>
      <c r="AD379" s="212"/>
      <c r="AE379" s="212"/>
      <c r="AF379" s="212"/>
      <c r="AG379" s="212" t="s">
        <v>190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41.4" outlineLevel="2" x14ac:dyDescent="0.25">
      <c r="A380" s="219"/>
      <c r="B380" s="220"/>
      <c r="C380" s="268" t="s">
        <v>530</v>
      </c>
      <c r="D380" s="251"/>
      <c r="E380" s="251"/>
      <c r="F380" s="251"/>
      <c r="G380" s="251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213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52" t="str">
        <f>C380</f>
        <v>Osazení sprchového boxu - sprchové vanička z litého mramoru 90x100 cm výšky 3-3,5 cm včetně podezdění nebo rektifikovatelných nožiček + zástěna s posuvnými dveřmi s celk. šířkou 100 cm, osazení nízkého sprchového sifonu, vyvedení a upevnění vodovodní a kanalizační výpustky, osazení sprchové baterie - podomítkové provedení včetně  stěnového vývodu, hadice a rozety pro ruční sprchu, včetně vývodu pro pevnou hlavovou sprchu, včetně kompletace všech prvků. Včetně silikonové spáry vanička-stěna z barevného silikonového zmelu.</v>
      </c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5">
      <c r="A381" s="219"/>
      <c r="B381" s="220"/>
      <c r="C381" s="267" t="s">
        <v>531</v>
      </c>
      <c r="D381" s="250"/>
      <c r="E381" s="250"/>
      <c r="F381" s="250"/>
      <c r="G381" s="250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213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 x14ac:dyDescent="0.25">
      <c r="A382" s="219"/>
      <c r="B382" s="220"/>
      <c r="C382" s="266" t="s">
        <v>532</v>
      </c>
      <c r="D382" s="227"/>
      <c r="E382" s="228">
        <v>24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180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5">
      <c r="A383" s="242">
        <v>80</v>
      </c>
      <c r="B383" s="243" t="s">
        <v>533</v>
      </c>
      <c r="C383" s="261" t="s">
        <v>534</v>
      </c>
      <c r="D383" s="244" t="s">
        <v>455</v>
      </c>
      <c r="E383" s="245">
        <v>24</v>
      </c>
      <c r="F383" s="246"/>
      <c r="G383" s="247">
        <f>ROUND(E383*F383,2)</f>
        <v>0</v>
      </c>
      <c r="H383" s="246"/>
      <c r="I383" s="247">
        <f>ROUND(E383*H383,2)</f>
        <v>0</v>
      </c>
      <c r="J383" s="246"/>
      <c r="K383" s="247">
        <f>ROUND(E383*J383,2)</f>
        <v>0</v>
      </c>
      <c r="L383" s="247">
        <v>21</v>
      </c>
      <c r="M383" s="247">
        <f>G383*(1+L383/100)</f>
        <v>0</v>
      </c>
      <c r="N383" s="245">
        <v>8.8999999999999995E-4</v>
      </c>
      <c r="O383" s="245">
        <f>ROUND(E383*N383,2)</f>
        <v>0.02</v>
      </c>
      <c r="P383" s="245">
        <v>0</v>
      </c>
      <c r="Q383" s="245">
        <f>ROUND(E383*P383,2)</f>
        <v>0</v>
      </c>
      <c r="R383" s="247" t="s">
        <v>375</v>
      </c>
      <c r="S383" s="247" t="s">
        <v>173</v>
      </c>
      <c r="T383" s="248" t="s">
        <v>173</v>
      </c>
      <c r="U383" s="222">
        <v>1.1200000000000001</v>
      </c>
      <c r="V383" s="222">
        <f>ROUND(E383*U383,2)</f>
        <v>26.88</v>
      </c>
      <c r="W383" s="222"/>
      <c r="X383" s="222" t="s">
        <v>174</v>
      </c>
      <c r="Y383" s="222" t="s">
        <v>175</v>
      </c>
      <c r="Z383" s="212"/>
      <c r="AA383" s="212"/>
      <c r="AB383" s="212"/>
      <c r="AC383" s="212"/>
      <c r="AD383" s="212"/>
      <c r="AE383" s="212"/>
      <c r="AF383" s="212"/>
      <c r="AG383" s="212" t="s">
        <v>176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2" x14ac:dyDescent="0.25">
      <c r="A384" s="219"/>
      <c r="B384" s="220"/>
      <c r="C384" s="266" t="s">
        <v>535</v>
      </c>
      <c r="D384" s="227"/>
      <c r="E384" s="228">
        <v>24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180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5">
      <c r="A385" s="242">
        <v>81</v>
      </c>
      <c r="B385" s="243" t="s">
        <v>536</v>
      </c>
      <c r="C385" s="261" t="s">
        <v>537</v>
      </c>
      <c r="D385" s="244" t="s">
        <v>224</v>
      </c>
      <c r="E385" s="245">
        <v>24</v>
      </c>
      <c r="F385" s="246"/>
      <c r="G385" s="247">
        <f>ROUND(E385*F385,2)</f>
        <v>0</v>
      </c>
      <c r="H385" s="246"/>
      <c r="I385" s="247">
        <f>ROUND(E385*H385,2)</f>
        <v>0</v>
      </c>
      <c r="J385" s="246"/>
      <c r="K385" s="247">
        <f>ROUND(E385*J385,2)</f>
        <v>0</v>
      </c>
      <c r="L385" s="247">
        <v>21</v>
      </c>
      <c r="M385" s="247">
        <f>G385*(1+L385/100)</f>
        <v>0</v>
      </c>
      <c r="N385" s="245">
        <v>0</v>
      </c>
      <c r="O385" s="245">
        <f>ROUND(E385*N385,2)</f>
        <v>0</v>
      </c>
      <c r="P385" s="245">
        <v>1.933E-2</v>
      </c>
      <c r="Q385" s="245">
        <f>ROUND(E385*P385,2)</f>
        <v>0.46</v>
      </c>
      <c r="R385" s="247" t="s">
        <v>315</v>
      </c>
      <c r="S385" s="247" t="s">
        <v>173</v>
      </c>
      <c r="T385" s="248" t="s">
        <v>173</v>
      </c>
      <c r="U385" s="222">
        <v>0.64383000000000001</v>
      </c>
      <c r="V385" s="222">
        <f>ROUND(E385*U385,2)</f>
        <v>15.45</v>
      </c>
      <c r="W385" s="222"/>
      <c r="X385" s="222" t="s">
        <v>189</v>
      </c>
      <c r="Y385" s="222" t="s">
        <v>175</v>
      </c>
      <c r="Z385" s="212"/>
      <c r="AA385" s="212"/>
      <c r="AB385" s="212"/>
      <c r="AC385" s="212"/>
      <c r="AD385" s="212"/>
      <c r="AE385" s="212"/>
      <c r="AF385" s="212"/>
      <c r="AG385" s="212" t="s">
        <v>190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2" x14ac:dyDescent="0.25">
      <c r="A386" s="219"/>
      <c r="B386" s="220"/>
      <c r="C386" s="268" t="s">
        <v>538</v>
      </c>
      <c r="D386" s="251"/>
      <c r="E386" s="251"/>
      <c r="F386" s="251"/>
      <c r="G386" s="251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213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52" t="str">
        <f>C386</f>
        <v>Svislé přemístění ze 3. NP, nebo 1. PP, vodorovné vnitrostaveništní přemístění do 30 m, odvoz na skládku do 10 km. Včetně poplatku za skládku.</v>
      </c>
      <c r="BB386" s="212"/>
      <c r="BC386" s="212"/>
      <c r="BD386" s="212"/>
      <c r="BE386" s="212"/>
      <c r="BF386" s="212"/>
      <c r="BG386" s="212"/>
      <c r="BH386" s="212"/>
    </row>
    <row r="387" spans="1:60" outlineLevel="2" x14ac:dyDescent="0.25">
      <c r="A387" s="219"/>
      <c r="B387" s="220"/>
      <c r="C387" s="266" t="s">
        <v>539</v>
      </c>
      <c r="D387" s="227"/>
      <c r="E387" s="228">
        <v>24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180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5">
      <c r="A388" s="242">
        <v>82</v>
      </c>
      <c r="B388" s="243" t="s">
        <v>540</v>
      </c>
      <c r="C388" s="261" t="s">
        <v>541</v>
      </c>
      <c r="D388" s="244" t="s">
        <v>224</v>
      </c>
      <c r="E388" s="245">
        <v>24</v>
      </c>
      <c r="F388" s="246"/>
      <c r="G388" s="247">
        <f>ROUND(E388*F388,2)</f>
        <v>0</v>
      </c>
      <c r="H388" s="246"/>
      <c r="I388" s="247">
        <f>ROUND(E388*H388,2)</f>
        <v>0</v>
      </c>
      <c r="J388" s="246"/>
      <c r="K388" s="247">
        <f>ROUND(E388*J388,2)</f>
        <v>0</v>
      </c>
      <c r="L388" s="247">
        <v>21</v>
      </c>
      <c r="M388" s="247">
        <f>G388*(1+L388/100)</f>
        <v>0</v>
      </c>
      <c r="N388" s="245">
        <v>0</v>
      </c>
      <c r="O388" s="245">
        <f>ROUND(E388*N388,2)</f>
        <v>0</v>
      </c>
      <c r="P388" s="245">
        <v>3.1870000000000002E-2</v>
      </c>
      <c r="Q388" s="245">
        <f>ROUND(E388*P388,2)</f>
        <v>0.76</v>
      </c>
      <c r="R388" s="247" t="s">
        <v>315</v>
      </c>
      <c r="S388" s="247" t="s">
        <v>173</v>
      </c>
      <c r="T388" s="248" t="s">
        <v>173</v>
      </c>
      <c r="U388" s="222">
        <v>0.89376</v>
      </c>
      <c r="V388" s="222">
        <f>ROUND(E388*U388,2)</f>
        <v>21.45</v>
      </c>
      <c r="W388" s="222"/>
      <c r="X388" s="222" t="s">
        <v>189</v>
      </c>
      <c r="Y388" s="222" t="s">
        <v>175</v>
      </c>
      <c r="Z388" s="212"/>
      <c r="AA388" s="212"/>
      <c r="AB388" s="212"/>
      <c r="AC388" s="212"/>
      <c r="AD388" s="212"/>
      <c r="AE388" s="212"/>
      <c r="AF388" s="212"/>
      <c r="AG388" s="212" t="s">
        <v>190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2" x14ac:dyDescent="0.25">
      <c r="A389" s="219"/>
      <c r="B389" s="220"/>
      <c r="C389" s="268" t="s">
        <v>538</v>
      </c>
      <c r="D389" s="251"/>
      <c r="E389" s="251"/>
      <c r="F389" s="251"/>
      <c r="G389" s="251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213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52" t="str">
        <f>C389</f>
        <v>Svislé přemístění ze 3. NP, nebo 1. PP, vodorovné vnitrostaveništní přemístění do 30 m, odvoz na skládku do 10 km. Včetně poplatku za skládku.</v>
      </c>
      <c r="BB389" s="212"/>
      <c r="BC389" s="212"/>
      <c r="BD389" s="212"/>
      <c r="BE389" s="212"/>
      <c r="BF389" s="212"/>
      <c r="BG389" s="212"/>
      <c r="BH389" s="212"/>
    </row>
    <row r="390" spans="1:60" outlineLevel="2" x14ac:dyDescent="0.25">
      <c r="A390" s="219"/>
      <c r="B390" s="220"/>
      <c r="C390" s="266" t="s">
        <v>539</v>
      </c>
      <c r="D390" s="227"/>
      <c r="E390" s="228">
        <v>24</v>
      </c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180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5">
      <c r="A391" s="242">
        <v>83</v>
      </c>
      <c r="B391" s="243" t="s">
        <v>542</v>
      </c>
      <c r="C391" s="261" t="s">
        <v>543</v>
      </c>
      <c r="D391" s="244" t="s">
        <v>224</v>
      </c>
      <c r="E391" s="245">
        <v>24</v>
      </c>
      <c r="F391" s="246"/>
      <c r="G391" s="247">
        <f>ROUND(E391*F391,2)</f>
        <v>0</v>
      </c>
      <c r="H391" s="246"/>
      <c r="I391" s="247">
        <f>ROUND(E391*H391,2)</f>
        <v>0</v>
      </c>
      <c r="J391" s="246"/>
      <c r="K391" s="247">
        <f>ROUND(E391*J391,2)</f>
        <v>0</v>
      </c>
      <c r="L391" s="247">
        <v>21</v>
      </c>
      <c r="M391" s="247">
        <f>G391*(1+L391/100)</f>
        <v>0</v>
      </c>
      <c r="N391" s="245">
        <v>9.5E-4</v>
      </c>
      <c r="O391" s="245">
        <f>ROUND(E391*N391,2)</f>
        <v>0.02</v>
      </c>
      <c r="P391" s="245">
        <v>0.38472000000000001</v>
      </c>
      <c r="Q391" s="245">
        <f>ROUND(E391*P391,2)</f>
        <v>9.23</v>
      </c>
      <c r="R391" s="247" t="s">
        <v>315</v>
      </c>
      <c r="S391" s="247" t="s">
        <v>173</v>
      </c>
      <c r="T391" s="248" t="s">
        <v>173</v>
      </c>
      <c r="U391" s="222">
        <v>2.7669800000000002</v>
      </c>
      <c r="V391" s="222">
        <f>ROUND(E391*U391,2)</f>
        <v>66.41</v>
      </c>
      <c r="W391" s="222"/>
      <c r="X391" s="222" t="s">
        <v>189</v>
      </c>
      <c r="Y391" s="222" t="s">
        <v>175</v>
      </c>
      <c r="Z391" s="212"/>
      <c r="AA391" s="212"/>
      <c r="AB391" s="212"/>
      <c r="AC391" s="212"/>
      <c r="AD391" s="212"/>
      <c r="AE391" s="212"/>
      <c r="AF391" s="212"/>
      <c r="AG391" s="212" t="s">
        <v>190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2" x14ac:dyDescent="0.25">
      <c r="A392" s="219"/>
      <c r="B392" s="220"/>
      <c r="C392" s="268" t="s">
        <v>538</v>
      </c>
      <c r="D392" s="251"/>
      <c r="E392" s="251"/>
      <c r="F392" s="251"/>
      <c r="G392" s="251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213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52" t="str">
        <f>C392</f>
        <v>Svislé přemístění ze 3. NP, nebo 1. PP, vodorovné vnitrostaveništní přemístění do 30 m, odvoz na skládku do 10 km. Včetně poplatku za skládku.</v>
      </c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5">
      <c r="A393" s="219"/>
      <c r="B393" s="220"/>
      <c r="C393" s="266" t="s">
        <v>539</v>
      </c>
      <c r="D393" s="227"/>
      <c r="E393" s="228">
        <v>24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180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5">
      <c r="A394" s="242">
        <v>84</v>
      </c>
      <c r="B394" s="243" t="s">
        <v>544</v>
      </c>
      <c r="C394" s="261" t="s">
        <v>545</v>
      </c>
      <c r="D394" s="244" t="s">
        <v>455</v>
      </c>
      <c r="E394" s="245">
        <v>24</v>
      </c>
      <c r="F394" s="246"/>
      <c r="G394" s="247">
        <f>ROUND(E394*F394,2)</f>
        <v>0</v>
      </c>
      <c r="H394" s="246"/>
      <c r="I394" s="247">
        <f>ROUND(E394*H394,2)</f>
        <v>0</v>
      </c>
      <c r="J394" s="246"/>
      <c r="K394" s="247">
        <f>ROUND(E394*J394,2)</f>
        <v>0</v>
      </c>
      <c r="L394" s="247">
        <v>21</v>
      </c>
      <c r="M394" s="247">
        <f>G394*(1+L394/100)</f>
        <v>0</v>
      </c>
      <c r="N394" s="245">
        <v>2.5999999999999998E-4</v>
      </c>
      <c r="O394" s="245">
        <f>ROUND(E394*N394,2)</f>
        <v>0.01</v>
      </c>
      <c r="P394" s="245">
        <v>0</v>
      </c>
      <c r="Q394" s="245">
        <f>ROUND(E394*P394,2)</f>
        <v>0</v>
      </c>
      <c r="R394" s="247" t="s">
        <v>375</v>
      </c>
      <c r="S394" s="247" t="s">
        <v>173</v>
      </c>
      <c r="T394" s="248" t="s">
        <v>173</v>
      </c>
      <c r="U394" s="222">
        <v>0.16</v>
      </c>
      <c r="V394" s="222">
        <f>ROUND(E394*U394,2)</f>
        <v>3.84</v>
      </c>
      <c r="W394" s="222"/>
      <c r="X394" s="222" t="s">
        <v>174</v>
      </c>
      <c r="Y394" s="222" t="s">
        <v>175</v>
      </c>
      <c r="Z394" s="212"/>
      <c r="AA394" s="212"/>
      <c r="AB394" s="212"/>
      <c r="AC394" s="212"/>
      <c r="AD394" s="212"/>
      <c r="AE394" s="212"/>
      <c r="AF394" s="212"/>
      <c r="AG394" s="212" t="s">
        <v>176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2" x14ac:dyDescent="0.25">
      <c r="A395" s="219"/>
      <c r="B395" s="220"/>
      <c r="C395" s="266" t="s">
        <v>546</v>
      </c>
      <c r="D395" s="227"/>
      <c r="E395" s="228">
        <v>24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180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5">
      <c r="A396" s="242">
        <v>85</v>
      </c>
      <c r="B396" s="243" t="s">
        <v>547</v>
      </c>
      <c r="C396" s="261" t="s">
        <v>548</v>
      </c>
      <c r="D396" s="244" t="s">
        <v>455</v>
      </c>
      <c r="E396" s="245">
        <v>1</v>
      </c>
      <c r="F396" s="246"/>
      <c r="G396" s="247">
        <f>ROUND(E396*F396,2)</f>
        <v>0</v>
      </c>
      <c r="H396" s="246"/>
      <c r="I396" s="247">
        <f>ROUND(E396*H396,2)</f>
        <v>0</v>
      </c>
      <c r="J396" s="246"/>
      <c r="K396" s="247">
        <f>ROUND(E396*J396,2)</f>
        <v>0</v>
      </c>
      <c r="L396" s="247">
        <v>21</v>
      </c>
      <c r="M396" s="247">
        <f>G396*(1+L396/100)</f>
        <v>0</v>
      </c>
      <c r="N396" s="245">
        <v>0</v>
      </c>
      <c r="O396" s="245">
        <f>ROUND(E396*N396,2)</f>
        <v>0</v>
      </c>
      <c r="P396" s="245">
        <v>3.4700000000000002E-2</v>
      </c>
      <c r="Q396" s="245">
        <f>ROUND(E396*P396,2)</f>
        <v>0.03</v>
      </c>
      <c r="R396" s="247" t="s">
        <v>375</v>
      </c>
      <c r="S396" s="247" t="s">
        <v>173</v>
      </c>
      <c r="T396" s="248" t="s">
        <v>173</v>
      </c>
      <c r="U396" s="222">
        <v>0.56899999999999995</v>
      </c>
      <c r="V396" s="222">
        <f>ROUND(E396*U396,2)</f>
        <v>0.56999999999999995</v>
      </c>
      <c r="W396" s="222"/>
      <c r="X396" s="222" t="s">
        <v>174</v>
      </c>
      <c r="Y396" s="222" t="s">
        <v>175</v>
      </c>
      <c r="Z396" s="212"/>
      <c r="AA396" s="212"/>
      <c r="AB396" s="212"/>
      <c r="AC396" s="212"/>
      <c r="AD396" s="212"/>
      <c r="AE396" s="212"/>
      <c r="AF396" s="212"/>
      <c r="AG396" s="212" t="s">
        <v>176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5">
      <c r="A397" s="219"/>
      <c r="B397" s="220"/>
      <c r="C397" s="262" t="s">
        <v>549</v>
      </c>
      <c r="D397" s="249"/>
      <c r="E397" s="249"/>
      <c r="F397" s="249"/>
      <c r="G397" s="249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178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2" x14ac:dyDescent="0.25">
      <c r="A398" s="219"/>
      <c r="B398" s="220"/>
      <c r="C398" s="266" t="s">
        <v>550</v>
      </c>
      <c r="D398" s="227"/>
      <c r="E398" s="228">
        <v>1</v>
      </c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180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5">
      <c r="A399" s="242">
        <v>86</v>
      </c>
      <c r="B399" s="243" t="s">
        <v>551</v>
      </c>
      <c r="C399" s="261" t="s">
        <v>552</v>
      </c>
      <c r="D399" s="244" t="s">
        <v>224</v>
      </c>
      <c r="E399" s="245">
        <v>1</v>
      </c>
      <c r="F399" s="246"/>
      <c r="G399" s="247">
        <f>ROUND(E399*F399,2)</f>
        <v>0</v>
      </c>
      <c r="H399" s="246"/>
      <c r="I399" s="247">
        <f>ROUND(E399*H399,2)</f>
        <v>0</v>
      </c>
      <c r="J399" s="246"/>
      <c r="K399" s="247">
        <f>ROUND(E399*J399,2)</f>
        <v>0</v>
      </c>
      <c r="L399" s="247">
        <v>21</v>
      </c>
      <c r="M399" s="247">
        <f>G399*(1+L399/100)</f>
        <v>0</v>
      </c>
      <c r="N399" s="245">
        <v>8.0000000000000007E-5</v>
      </c>
      <c r="O399" s="245">
        <f>ROUND(E399*N399,2)</f>
        <v>0</v>
      </c>
      <c r="P399" s="245">
        <v>0</v>
      </c>
      <c r="Q399" s="245">
        <f>ROUND(E399*P399,2)</f>
        <v>0</v>
      </c>
      <c r="R399" s="247" t="s">
        <v>375</v>
      </c>
      <c r="S399" s="247" t="s">
        <v>173</v>
      </c>
      <c r="T399" s="248" t="s">
        <v>173</v>
      </c>
      <c r="U399" s="222">
        <v>0.20699999999999999</v>
      </c>
      <c r="V399" s="222">
        <f>ROUND(E399*U399,2)</f>
        <v>0.21</v>
      </c>
      <c r="W399" s="222"/>
      <c r="X399" s="222" t="s">
        <v>174</v>
      </c>
      <c r="Y399" s="222" t="s">
        <v>175</v>
      </c>
      <c r="Z399" s="212"/>
      <c r="AA399" s="212"/>
      <c r="AB399" s="212"/>
      <c r="AC399" s="212"/>
      <c r="AD399" s="212"/>
      <c r="AE399" s="212"/>
      <c r="AF399" s="212"/>
      <c r="AG399" s="212" t="s">
        <v>176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2" x14ac:dyDescent="0.25">
      <c r="A400" s="219"/>
      <c r="B400" s="220"/>
      <c r="C400" s="266" t="s">
        <v>553</v>
      </c>
      <c r="D400" s="227"/>
      <c r="E400" s="228">
        <v>1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180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5">
      <c r="A401" s="242">
        <v>87</v>
      </c>
      <c r="B401" s="243" t="s">
        <v>554</v>
      </c>
      <c r="C401" s="261" t="s">
        <v>555</v>
      </c>
      <c r="D401" s="244" t="s">
        <v>455</v>
      </c>
      <c r="E401" s="245">
        <v>1</v>
      </c>
      <c r="F401" s="246"/>
      <c r="G401" s="247">
        <f>ROUND(E401*F401,2)</f>
        <v>0</v>
      </c>
      <c r="H401" s="246"/>
      <c r="I401" s="247">
        <f>ROUND(E401*H401,2)</f>
        <v>0</v>
      </c>
      <c r="J401" s="246"/>
      <c r="K401" s="247">
        <f>ROUND(E401*J401,2)</f>
        <v>0</v>
      </c>
      <c r="L401" s="247">
        <v>21</v>
      </c>
      <c r="M401" s="247">
        <f>G401*(1+L401/100)</f>
        <v>0</v>
      </c>
      <c r="N401" s="245">
        <v>0</v>
      </c>
      <c r="O401" s="245">
        <f>ROUND(E401*N401,2)</f>
        <v>0</v>
      </c>
      <c r="P401" s="245">
        <v>1.56E-3</v>
      </c>
      <c r="Q401" s="245">
        <f>ROUND(E401*P401,2)</f>
        <v>0</v>
      </c>
      <c r="R401" s="247" t="s">
        <v>375</v>
      </c>
      <c r="S401" s="247" t="s">
        <v>173</v>
      </c>
      <c r="T401" s="248" t="s">
        <v>173</v>
      </c>
      <c r="U401" s="222">
        <v>0.217</v>
      </c>
      <c r="V401" s="222">
        <f>ROUND(E401*U401,2)</f>
        <v>0.22</v>
      </c>
      <c r="W401" s="222"/>
      <c r="X401" s="222" t="s">
        <v>174</v>
      </c>
      <c r="Y401" s="222" t="s">
        <v>175</v>
      </c>
      <c r="Z401" s="212"/>
      <c r="AA401" s="212"/>
      <c r="AB401" s="212"/>
      <c r="AC401" s="212"/>
      <c r="AD401" s="212"/>
      <c r="AE401" s="212"/>
      <c r="AF401" s="212"/>
      <c r="AG401" s="212" t="s">
        <v>176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2" x14ac:dyDescent="0.25">
      <c r="A402" s="219"/>
      <c r="B402" s="220"/>
      <c r="C402" s="266" t="s">
        <v>553</v>
      </c>
      <c r="D402" s="227"/>
      <c r="E402" s="228">
        <v>1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180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5">
      <c r="A403" s="242">
        <v>88</v>
      </c>
      <c r="B403" s="243" t="s">
        <v>556</v>
      </c>
      <c r="C403" s="261" t="s">
        <v>557</v>
      </c>
      <c r="D403" s="244" t="s">
        <v>398</v>
      </c>
      <c r="E403" s="245">
        <v>0.62051999999999996</v>
      </c>
      <c r="F403" s="246"/>
      <c r="G403" s="247">
        <f>ROUND(E403*F403,2)</f>
        <v>0</v>
      </c>
      <c r="H403" s="246"/>
      <c r="I403" s="247">
        <f>ROUND(E403*H403,2)</f>
        <v>0</v>
      </c>
      <c r="J403" s="246"/>
      <c r="K403" s="247">
        <f>ROUND(E403*J403,2)</f>
        <v>0</v>
      </c>
      <c r="L403" s="247">
        <v>21</v>
      </c>
      <c r="M403" s="247">
        <f>G403*(1+L403/100)</f>
        <v>0</v>
      </c>
      <c r="N403" s="245">
        <v>0</v>
      </c>
      <c r="O403" s="245">
        <f>ROUND(E403*N403,2)</f>
        <v>0</v>
      </c>
      <c r="P403" s="245">
        <v>0</v>
      </c>
      <c r="Q403" s="245">
        <f>ROUND(E403*P403,2)</f>
        <v>0</v>
      </c>
      <c r="R403" s="247" t="s">
        <v>375</v>
      </c>
      <c r="S403" s="247" t="s">
        <v>173</v>
      </c>
      <c r="T403" s="248" t="s">
        <v>173</v>
      </c>
      <c r="U403" s="222">
        <v>1.5169999999999999</v>
      </c>
      <c r="V403" s="222">
        <f>ROUND(E403*U403,2)</f>
        <v>0.94</v>
      </c>
      <c r="W403" s="222"/>
      <c r="X403" s="222" t="s">
        <v>399</v>
      </c>
      <c r="Y403" s="222" t="s">
        <v>175</v>
      </c>
      <c r="Z403" s="212"/>
      <c r="AA403" s="212"/>
      <c r="AB403" s="212"/>
      <c r="AC403" s="212"/>
      <c r="AD403" s="212"/>
      <c r="AE403" s="212"/>
      <c r="AF403" s="212"/>
      <c r="AG403" s="212" t="s">
        <v>400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2" x14ac:dyDescent="0.25">
      <c r="A404" s="219"/>
      <c r="B404" s="220"/>
      <c r="C404" s="262" t="s">
        <v>493</v>
      </c>
      <c r="D404" s="249"/>
      <c r="E404" s="249"/>
      <c r="F404" s="249"/>
      <c r="G404" s="249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178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x14ac:dyDescent="0.25">
      <c r="A405" s="235" t="s">
        <v>167</v>
      </c>
      <c r="B405" s="236" t="s">
        <v>101</v>
      </c>
      <c r="C405" s="260" t="s">
        <v>102</v>
      </c>
      <c r="D405" s="237"/>
      <c r="E405" s="238"/>
      <c r="F405" s="239"/>
      <c r="G405" s="239">
        <f>SUMIF(AG406:AG412,"&lt;&gt;NOR",G406:G412)</f>
        <v>0</v>
      </c>
      <c r="H405" s="239"/>
      <c r="I405" s="239">
        <f>SUM(I406:I412)</f>
        <v>0</v>
      </c>
      <c r="J405" s="239"/>
      <c r="K405" s="239">
        <f>SUM(K406:K412)</f>
        <v>0</v>
      </c>
      <c r="L405" s="239"/>
      <c r="M405" s="239">
        <f>SUM(M406:M412)</f>
        <v>0</v>
      </c>
      <c r="N405" s="238"/>
      <c r="O405" s="238">
        <f>SUM(O406:O412)</f>
        <v>0.23</v>
      </c>
      <c r="P405" s="238"/>
      <c r="Q405" s="238">
        <f>SUM(Q406:Q412)</f>
        <v>0</v>
      </c>
      <c r="R405" s="239"/>
      <c r="S405" s="239"/>
      <c r="T405" s="240"/>
      <c r="U405" s="234"/>
      <c r="V405" s="234">
        <f>SUM(V406:V412)</f>
        <v>42.849999999999994</v>
      </c>
      <c r="W405" s="234"/>
      <c r="X405" s="234"/>
      <c r="Y405" s="234"/>
      <c r="AG405" t="s">
        <v>168</v>
      </c>
    </row>
    <row r="406" spans="1:60" ht="20.399999999999999" outlineLevel="1" x14ac:dyDescent="0.25">
      <c r="A406" s="242">
        <v>89</v>
      </c>
      <c r="B406" s="243" t="s">
        <v>558</v>
      </c>
      <c r="C406" s="261" t="s">
        <v>559</v>
      </c>
      <c r="D406" s="244" t="s">
        <v>224</v>
      </c>
      <c r="E406" s="245">
        <v>24</v>
      </c>
      <c r="F406" s="246"/>
      <c r="G406" s="247">
        <f>ROUND(E406*F406,2)</f>
        <v>0</v>
      </c>
      <c r="H406" s="246"/>
      <c r="I406" s="247">
        <f>ROUND(E406*H406,2)</f>
        <v>0</v>
      </c>
      <c r="J406" s="246"/>
      <c r="K406" s="247">
        <f>ROUND(E406*J406,2)</f>
        <v>0</v>
      </c>
      <c r="L406" s="247">
        <v>21</v>
      </c>
      <c r="M406" s="247">
        <f>G406*(1+L406/100)</f>
        <v>0</v>
      </c>
      <c r="N406" s="245">
        <v>3.2000000000000003E-4</v>
      </c>
      <c r="O406" s="245">
        <f>ROUND(E406*N406,2)</f>
        <v>0.01</v>
      </c>
      <c r="P406" s="245">
        <v>0</v>
      </c>
      <c r="Q406" s="245">
        <f>ROUND(E406*P406,2)</f>
        <v>0</v>
      </c>
      <c r="R406" s="247" t="s">
        <v>346</v>
      </c>
      <c r="S406" s="247" t="s">
        <v>173</v>
      </c>
      <c r="T406" s="248" t="s">
        <v>173</v>
      </c>
      <c r="U406" s="222">
        <v>0</v>
      </c>
      <c r="V406" s="222">
        <f>ROUND(E406*U406,2)</f>
        <v>0</v>
      </c>
      <c r="W406" s="222"/>
      <c r="X406" s="222" t="s">
        <v>227</v>
      </c>
      <c r="Y406" s="222" t="s">
        <v>175</v>
      </c>
      <c r="Z406" s="212"/>
      <c r="AA406" s="212"/>
      <c r="AB406" s="212"/>
      <c r="AC406" s="212"/>
      <c r="AD406" s="212"/>
      <c r="AE406" s="212"/>
      <c r="AF406" s="212"/>
      <c r="AG406" s="212" t="s">
        <v>228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2" x14ac:dyDescent="0.25">
      <c r="A407" s="219"/>
      <c r="B407" s="220"/>
      <c r="C407" s="266" t="s">
        <v>560</v>
      </c>
      <c r="D407" s="227"/>
      <c r="E407" s="228">
        <v>24</v>
      </c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180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ht="30.6" outlineLevel="1" x14ac:dyDescent="0.25">
      <c r="A408" s="242">
        <v>90</v>
      </c>
      <c r="B408" s="243" t="s">
        <v>561</v>
      </c>
      <c r="C408" s="261" t="s">
        <v>562</v>
      </c>
      <c r="D408" s="244" t="s">
        <v>455</v>
      </c>
      <c r="E408" s="245">
        <v>24</v>
      </c>
      <c r="F408" s="246"/>
      <c r="G408" s="247">
        <f>ROUND(E408*F408,2)</f>
        <v>0</v>
      </c>
      <c r="H408" s="246"/>
      <c r="I408" s="247">
        <f>ROUND(E408*H408,2)</f>
        <v>0</v>
      </c>
      <c r="J408" s="246"/>
      <c r="K408" s="247">
        <f>ROUND(E408*J408,2)</f>
        <v>0</v>
      </c>
      <c r="L408" s="247">
        <v>21</v>
      </c>
      <c r="M408" s="247">
        <f>G408*(1+L408/100)</f>
        <v>0</v>
      </c>
      <c r="N408" s="245">
        <v>8.9999999999999993E-3</v>
      </c>
      <c r="O408" s="245">
        <f>ROUND(E408*N408,2)</f>
        <v>0.22</v>
      </c>
      <c r="P408" s="245">
        <v>0</v>
      </c>
      <c r="Q408" s="245">
        <f>ROUND(E408*P408,2)</f>
        <v>0</v>
      </c>
      <c r="R408" s="247" t="s">
        <v>375</v>
      </c>
      <c r="S408" s="247" t="s">
        <v>173</v>
      </c>
      <c r="T408" s="248" t="s">
        <v>173</v>
      </c>
      <c r="U408" s="222">
        <v>1.77</v>
      </c>
      <c r="V408" s="222">
        <f>ROUND(E408*U408,2)</f>
        <v>42.48</v>
      </c>
      <c r="W408" s="222"/>
      <c r="X408" s="222" t="s">
        <v>174</v>
      </c>
      <c r="Y408" s="222" t="s">
        <v>175</v>
      </c>
      <c r="Z408" s="212"/>
      <c r="AA408" s="212"/>
      <c r="AB408" s="212"/>
      <c r="AC408" s="212"/>
      <c r="AD408" s="212"/>
      <c r="AE408" s="212"/>
      <c r="AF408" s="212"/>
      <c r="AG408" s="212" t="s">
        <v>176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2" x14ac:dyDescent="0.25">
      <c r="A409" s="219"/>
      <c r="B409" s="220"/>
      <c r="C409" s="268" t="s">
        <v>563</v>
      </c>
      <c r="D409" s="251"/>
      <c r="E409" s="251"/>
      <c r="F409" s="251"/>
      <c r="G409" s="251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213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2" x14ac:dyDescent="0.25">
      <c r="A410" s="219"/>
      <c r="B410" s="220"/>
      <c r="C410" s="266" t="s">
        <v>564</v>
      </c>
      <c r="D410" s="227"/>
      <c r="E410" s="228">
        <v>24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180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5">
      <c r="A411" s="242">
        <v>91</v>
      </c>
      <c r="B411" s="243" t="s">
        <v>565</v>
      </c>
      <c r="C411" s="261" t="s">
        <v>566</v>
      </c>
      <c r="D411" s="244" t="s">
        <v>398</v>
      </c>
      <c r="E411" s="245">
        <v>0.22367999999999999</v>
      </c>
      <c r="F411" s="246"/>
      <c r="G411" s="247">
        <f>ROUND(E411*F411,2)</f>
        <v>0</v>
      </c>
      <c r="H411" s="246"/>
      <c r="I411" s="247">
        <f>ROUND(E411*H411,2)</f>
        <v>0</v>
      </c>
      <c r="J411" s="246"/>
      <c r="K411" s="247">
        <f>ROUND(E411*J411,2)</f>
        <v>0</v>
      </c>
      <c r="L411" s="247">
        <v>21</v>
      </c>
      <c r="M411" s="247">
        <f>G411*(1+L411/100)</f>
        <v>0</v>
      </c>
      <c r="N411" s="245">
        <v>0</v>
      </c>
      <c r="O411" s="245">
        <f>ROUND(E411*N411,2)</f>
        <v>0</v>
      </c>
      <c r="P411" s="245">
        <v>0</v>
      </c>
      <c r="Q411" s="245">
        <f>ROUND(E411*P411,2)</f>
        <v>0</v>
      </c>
      <c r="R411" s="247" t="s">
        <v>375</v>
      </c>
      <c r="S411" s="247" t="s">
        <v>173</v>
      </c>
      <c r="T411" s="248" t="s">
        <v>173</v>
      </c>
      <c r="U411" s="222">
        <v>1.667</v>
      </c>
      <c r="V411" s="222">
        <f>ROUND(E411*U411,2)</f>
        <v>0.37</v>
      </c>
      <c r="W411" s="222"/>
      <c r="X411" s="222" t="s">
        <v>399</v>
      </c>
      <c r="Y411" s="222" t="s">
        <v>175</v>
      </c>
      <c r="Z411" s="212"/>
      <c r="AA411" s="212"/>
      <c r="AB411" s="212"/>
      <c r="AC411" s="212"/>
      <c r="AD411" s="212"/>
      <c r="AE411" s="212"/>
      <c r="AF411" s="212"/>
      <c r="AG411" s="212" t="s">
        <v>400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2" x14ac:dyDescent="0.25">
      <c r="A412" s="219"/>
      <c r="B412" s="220"/>
      <c r="C412" s="262" t="s">
        <v>493</v>
      </c>
      <c r="D412" s="249"/>
      <c r="E412" s="249"/>
      <c r="F412" s="249"/>
      <c r="G412" s="249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178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x14ac:dyDescent="0.25">
      <c r="A413" s="235" t="s">
        <v>167</v>
      </c>
      <c r="B413" s="236" t="s">
        <v>103</v>
      </c>
      <c r="C413" s="260" t="s">
        <v>104</v>
      </c>
      <c r="D413" s="237"/>
      <c r="E413" s="238"/>
      <c r="F413" s="239"/>
      <c r="G413" s="239">
        <f>SUMIF(AG414:AG438,"&lt;&gt;NOR",G414:G438)</f>
        <v>0</v>
      </c>
      <c r="H413" s="239"/>
      <c r="I413" s="239">
        <f>SUM(I414:I438)</f>
        <v>0</v>
      </c>
      <c r="J413" s="239"/>
      <c r="K413" s="239">
        <f>SUM(K414:K438)</f>
        <v>0</v>
      </c>
      <c r="L413" s="239"/>
      <c r="M413" s="239">
        <f>SUM(M414:M438)</f>
        <v>0</v>
      </c>
      <c r="N413" s="238"/>
      <c r="O413" s="238">
        <f>SUM(O414:O438)</f>
        <v>0.04</v>
      </c>
      <c r="P413" s="238"/>
      <c r="Q413" s="238">
        <f>SUM(Q414:Q438)</f>
        <v>0.14000000000000001</v>
      </c>
      <c r="R413" s="239"/>
      <c r="S413" s="239"/>
      <c r="T413" s="240"/>
      <c r="U413" s="234"/>
      <c r="V413" s="234">
        <f>SUM(V414:V438)</f>
        <v>49.6</v>
      </c>
      <c r="W413" s="234"/>
      <c r="X413" s="234"/>
      <c r="Y413" s="234"/>
      <c r="AG413" t="s">
        <v>168</v>
      </c>
    </row>
    <row r="414" spans="1:60" ht="30.6" outlineLevel="1" x14ac:dyDescent="0.25">
      <c r="A414" s="242">
        <v>92</v>
      </c>
      <c r="B414" s="243" t="s">
        <v>567</v>
      </c>
      <c r="C414" s="261" t="s">
        <v>568</v>
      </c>
      <c r="D414" s="244" t="s">
        <v>224</v>
      </c>
      <c r="E414" s="245">
        <v>24</v>
      </c>
      <c r="F414" s="246"/>
      <c r="G414" s="247">
        <f>ROUND(E414*F414,2)</f>
        <v>0</v>
      </c>
      <c r="H414" s="246"/>
      <c r="I414" s="247">
        <f>ROUND(E414*H414,2)</f>
        <v>0</v>
      </c>
      <c r="J414" s="246"/>
      <c r="K414" s="247">
        <f>ROUND(E414*J414,2)</f>
        <v>0</v>
      </c>
      <c r="L414" s="247">
        <v>21</v>
      </c>
      <c r="M414" s="247">
        <f>G414*(1+L414/100)</f>
        <v>0</v>
      </c>
      <c r="N414" s="245">
        <v>5.9000000000000003E-4</v>
      </c>
      <c r="O414" s="245">
        <f>ROUND(E414*N414,2)</f>
        <v>0.01</v>
      </c>
      <c r="P414" s="245">
        <v>0</v>
      </c>
      <c r="Q414" s="245">
        <f>ROUND(E414*P414,2)</f>
        <v>0</v>
      </c>
      <c r="R414" s="247" t="s">
        <v>346</v>
      </c>
      <c r="S414" s="247" t="s">
        <v>569</v>
      </c>
      <c r="T414" s="248" t="s">
        <v>569</v>
      </c>
      <c r="U414" s="222">
        <v>0</v>
      </c>
      <c r="V414" s="222">
        <f>ROUND(E414*U414,2)</f>
        <v>0</v>
      </c>
      <c r="W414" s="222"/>
      <c r="X414" s="222" t="s">
        <v>227</v>
      </c>
      <c r="Y414" s="222" t="s">
        <v>175</v>
      </c>
      <c r="Z414" s="212"/>
      <c r="AA414" s="212"/>
      <c r="AB414" s="212"/>
      <c r="AC414" s="212"/>
      <c r="AD414" s="212"/>
      <c r="AE414" s="212"/>
      <c r="AF414" s="212"/>
      <c r="AG414" s="212" t="s">
        <v>228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2" x14ac:dyDescent="0.25">
      <c r="A415" s="219"/>
      <c r="B415" s="220"/>
      <c r="C415" s="268" t="s">
        <v>570</v>
      </c>
      <c r="D415" s="251"/>
      <c r="E415" s="251"/>
      <c r="F415" s="251"/>
      <c r="G415" s="251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213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5">
      <c r="A416" s="219"/>
      <c r="B416" s="220"/>
      <c r="C416" s="267" t="s">
        <v>571</v>
      </c>
      <c r="D416" s="250"/>
      <c r="E416" s="250"/>
      <c r="F416" s="250"/>
      <c r="G416" s="250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213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5">
      <c r="A417" s="219"/>
      <c r="B417" s="220"/>
      <c r="C417" s="267" t="s">
        <v>572</v>
      </c>
      <c r="D417" s="250"/>
      <c r="E417" s="250"/>
      <c r="F417" s="250"/>
      <c r="G417" s="250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213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2" x14ac:dyDescent="0.25">
      <c r="A418" s="219"/>
      <c r="B418" s="220"/>
      <c r="C418" s="266" t="s">
        <v>573</v>
      </c>
      <c r="D418" s="227"/>
      <c r="E418" s="228">
        <v>24</v>
      </c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180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ht="20.399999999999999" outlineLevel="1" x14ac:dyDescent="0.25">
      <c r="A419" s="242">
        <v>93</v>
      </c>
      <c r="B419" s="243" t="s">
        <v>574</v>
      </c>
      <c r="C419" s="261" t="s">
        <v>575</v>
      </c>
      <c r="D419" s="244" t="s">
        <v>224</v>
      </c>
      <c r="E419" s="245">
        <v>48</v>
      </c>
      <c r="F419" s="246"/>
      <c r="G419" s="247">
        <f>ROUND(E419*F419,2)</f>
        <v>0</v>
      </c>
      <c r="H419" s="246"/>
      <c r="I419" s="247">
        <f>ROUND(E419*H419,2)</f>
        <v>0</v>
      </c>
      <c r="J419" s="246"/>
      <c r="K419" s="247">
        <f>ROUND(E419*J419,2)</f>
        <v>0</v>
      </c>
      <c r="L419" s="247">
        <v>21</v>
      </c>
      <c r="M419" s="247">
        <f>G419*(1+L419/100)</f>
        <v>0</v>
      </c>
      <c r="N419" s="245">
        <v>5.9999999999999995E-4</v>
      </c>
      <c r="O419" s="245">
        <f>ROUND(E419*N419,2)</f>
        <v>0.03</v>
      </c>
      <c r="P419" s="245">
        <v>0</v>
      </c>
      <c r="Q419" s="245">
        <f>ROUND(E419*P419,2)</f>
        <v>0</v>
      </c>
      <c r="R419" s="247" t="s">
        <v>346</v>
      </c>
      <c r="S419" s="247" t="s">
        <v>173</v>
      </c>
      <c r="T419" s="248" t="s">
        <v>173</v>
      </c>
      <c r="U419" s="222">
        <v>0</v>
      </c>
      <c r="V419" s="222">
        <f>ROUND(E419*U419,2)</f>
        <v>0</v>
      </c>
      <c r="W419" s="222"/>
      <c r="X419" s="222" t="s">
        <v>227</v>
      </c>
      <c r="Y419" s="222" t="s">
        <v>175</v>
      </c>
      <c r="Z419" s="212"/>
      <c r="AA419" s="212"/>
      <c r="AB419" s="212"/>
      <c r="AC419" s="212"/>
      <c r="AD419" s="212"/>
      <c r="AE419" s="212"/>
      <c r="AF419" s="212"/>
      <c r="AG419" s="212" t="s">
        <v>228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2" x14ac:dyDescent="0.25">
      <c r="A420" s="219"/>
      <c r="B420" s="220"/>
      <c r="C420" s="266" t="s">
        <v>576</v>
      </c>
      <c r="D420" s="227"/>
      <c r="E420" s="228">
        <v>48</v>
      </c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180</v>
      </c>
      <c r="AH420" s="212">
        <v>5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0.399999999999999" outlineLevel="1" x14ac:dyDescent="0.25">
      <c r="A421" s="242">
        <v>94</v>
      </c>
      <c r="B421" s="243" t="s">
        <v>577</v>
      </c>
      <c r="C421" s="261" t="s">
        <v>578</v>
      </c>
      <c r="D421" s="244" t="s">
        <v>224</v>
      </c>
      <c r="E421" s="245">
        <v>24</v>
      </c>
      <c r="F421" s="246"/>
      <c r="G421" s="247">
        <f>ROUND(E421*F421,2)</f>
        <v>0</v>
      </c>
      <c r="H421" s="246"/>
      <c r="I421" s="247">
        <f>ROUND(E421*H421,2)</f>
        <v>0</v>
      </c>
      <c r="J421" s="246"/>
      <c r="K421" s="247">
        <f>ROUND(E421*J421,2)</f>
        <v>0</v>
      </c>
      <c r="L421" s="247">
        <v>21</v>
      </c>
      <c r="M421" s="247">
        <f>G421*(1+L421/100)</f>
        <v>0</v>
      </c>
      <c r="N421" s="245">
        <v>0</v>
      </c>
      <c r="O421" s="245">
        <f>ROUND(E421*N421,2)</f>
        <v>0</v>
      </c>
      <c r="P421" s="245">
        <v>0</v>
      </c>
      <c r="Q421" s="245">
        <f>ROUND(E421*P421,2)</f>
        <v>0</v>
      </c>
      <c r="R421" s="247" t="s">
        <v>346</v>
      </c>
      <c r="S421" s="247" t="s">
        <v>173</v>
      </c>
      <c r="T421" s="248" t="s">
        <v>173</v>
      </c>
      <c r="U421" s="222">
        <v>0</v>
      </c>
      <c r="V421" s="222">
        <f>ROUND(E421*U421,2)</f>
        <v>0</v>
      </c>
      <c r="W421" s="222"/>
      <c r="X421" s="222" t="s">
        <v>227</v>
      </c>
      <c r="Y421" s="222" t="s">
        <v>175</v>
      </c>
      <c r="Z421" s="212"/>
      <c r="AA421" s="212"/>
      <c r="AB421" s="212"/>
      <c r="AC421" s="212"/>
      <c r="AD421" s="212"/>
      <c r="AE421" s="212"/>
      <c r="AF421" s="212"/>
      <c r="AG421" s="212" t="s">
        <v>228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2" x14ac:dyDescent="0.25">
      <c r="A422" s="219"/>
      <c r="B422" s="220"/>
      <c r="C422" s="266" t="s">
        <v>579</v>
      </c>
      <c r="D422" s="227"/>
      <c r="E422" s="228">
        <v>24</v>
      </c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180</v>
      </c>
      <c r="AH422" s="212">
        <v>5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5">
      <c r="A423" s="242">
        <v>95</v>
      </c>
      <c r="B423" s="243" t="s">
        <v>580</v>
      </c>
      <c r="C423" s="261" t="s">
        <v>581</v>
      </c>
      <c r="D423" s="244" t="s">
        <v>171</v>
      </c>
      <c r="E423" s="245">
        <v>9.6</v>
      </c>
      <c r="F423" s="246"/>
      <c r="G423" s="247">
        <f>ROUND(E423*F423,2)</f>
        <v>0</v>
      </c>
      <c r="H423" s="246"/>
      <c r="I423" s="247">
        <f>ROUND(E423*H423,2)</f>
        <v>0</v>
      </c>
      <c r="J423" s="246"/>
      <c r="K423" s="247">
        <f>ROUND(E423*J423,2)</f>
        <v>0</v>
      </c>
      <c r="L423" s="247">
        <v>21</v>
      </c>
      <c r="M423" s="247">
        <f>G423*(1+L423/100)</f>
        <v>0</v>
      </c>
      <c r="N423" s="245">
        <v>0</v>
      </c>
      <c r="O423" s="245">
        <f>ROUND(E423*N423,2)</f>
        <v>0</v>
      </c>
      <c r="P423" s="245">
        <v>5.8999999999999999E-3</v>
      </c>
      <c r="Q423" s="245">
        <f>ROUND(E423*P423,2)</f>
        <v>0.06</v>
      </c>
      <c r="R423" s="247" t="s">
        <v>582</v>
      </c>
      <c r="S423" s="247" t="s">
        <v>173</v>
      </c>
      <c r="T423" s="248" t="s">
        <v>173</v>
      </c>
      <c r="U423" s="222">
        <v>0.42</v>
      </c>
      <c r="V423" s="222">
        <f>ROUND(E423*U423,2)</f>
        <v>4.03</v>
      </c>
      <c r="W423" s="222"/>
      <c r="X423" s="222" t="s">
        <v>174</v>
      </c>
      <c r="Y423" s="222" t="s">
        <v>175</v>
      </c>
      <c r="Z423" s="212"/>
      <c r="AA423" s="212"/>
      <c r="AB423" s="212"/>
      <c r="AC423" s="212"/>
      <c r="AD423" s="212"/>
      <c r="AE423" s="212"/>
      <c r="AF423" s="212"/>
      <c r="AG423" s="212" t="s">
        <v>176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2" x14ac:dyDescent="0.25">
      <c r="A424" s="219"/>
      <c r="B424" s="220"/>
      <c r="C424" s="266" t="s">
        <v>583</v>
      </c>
      <c r="D424" s="227"/>
      <c r="E424" s="228">
        <v>9.6</v>
      </c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180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5">
      <c r="A425" s="242">
        <v>96</v>
      </c>
      <c r="B425" s="243" t="s">
        <v>584</v>
      </c>
      <c r="C425" s="261" t="s">
        <v>585</v>
      </c>
      <c r="D425" s="244" t="s">
        <v>210</v>
      </c>
      <c r="E425" s="245">
        <v>8.4</v>
      </c>
      <c r="F425" s="246"/>
      <c r="G425" s="247">
        <f>ROUND(E425*F425,2)</f>
        <v>0</v>
      </c>
      <c r="H425" s="246"/>
      <c r="I425" s="247">
        <f>ROUND(E425*H425,2)</f>
        <v>0</v>
      </c>
      <c r="J425" s="246"/>
      <c r="K425" s="247">
        <f>ROUND(E425*J425,2)</f>
        <v>0</v>
      </c>
      <c r="L425" s="247">
        <v>21</v>
      </c>
      <c r="M425" s="247">
        <f>G425*(1+L425/100)</f>
        <v>0</v>
      </c>
      <c r="N425" s="245">
        <v>0</v>
      </c>
      <c r="O425" s="245">
        <f>ROUND(E425*N425,2)</f>
        <v>0</v>
      </c>
      <c r="P425" s="245">
        <v>5.8999999999999999E-3</v>
      </c>
      <c r="Q425" s="245">
        <f>ROUND(E425*P425,2)</f>
        <v>0.05</v>
      </c>
      <c r="R425" s="247" t="s">
        <v>586</v>
      </c>
      <c r="S425" s="247" t="s">
        <v>173</v>
      </c>
      <c r="T425" s="248" t="s">
        <v>173</v>
      </c>
      <c r="U425" s="222">
        <v>0.246</v>
      </c>
      <c r="V425" s="222">
        <f>ROUND(E425*U425,2)</f>
        <v>2.0699999999999998</v>
      </c>
      <c r="W425" s="222"/>
      <c r="X425" s="222" t="s">
        <v>174</v>
      </c>
      <c r="Y425" s="222" t="s">
        <v>175</v>
      </c>
      <c r="Z425" s="212"/>
      <c r="AA425" s="212"/>
      <c r="AB425" s="212"/>
      <c r="AC425" s="212"/>
      <c r="AD425" s="212"/>
      <c r="AE425" s="212"/>
      <c r="AF425" s="212"/>
      <c r="AG425" s="212" t="s">
        <v>176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2" x14ac:dyDescent="0.25">
      <c r="A426" s="219"/>
      <c r="B426" s="220"/>
      <c r="C426" s="266" t="s">
        <v>587</v>
      </c>
      <c r="D426" s="227"/>
      <c r="E426" s="228">
        <v>8.4</v>
      </c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180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5">
      <c r="A427" s="242">
        <v>97</v>
      </c>
      <c r="B427" s="243" t="s">
        <v>588</v>
      </c>
      <c r="C427" s="261" t="s">
        <v>589</v>
      </c>
      <c r="D427" s="244" t="s">
        <v>210</v>
      </c>
      <c r="E427" s="245">
        <v>4.8</v>
      </c>
      <c r="F427" s="246"/>
      <c r="G427" s="247">
        <f>ROUND(E427*F427,2)</f>
        <v>0</v>
      </c>
      <c r="H427" s="246"/>
      <c r="I427" s="247">
        <f>ROUND(E427*H427,2)</f>
        <v>0</v>
      </c>
      <c r="J427" s="246"/>
      <c r="K427" s="247">
        <f>ROUND(E427*J427,2)</f>
        <v>0</v>
      </c>
      <c r="L427" s="247">
        <v>21</v>
      </c>
      <c r="M427" s="247">
        <f>G427*(1+L427/100)</f>
        <v>0</v>
      </c>
      <c r="N427" s="245">
        <v>0</v>
      </c>
      <c r="O427" s="245">
        <f>ROUND(E427*N427,2)</f>
        <v>0</v>
      </c>
      <c r="P427" s="245">
        <v>0</v>
      </c>
      <c r="Q427" s="245">
        <f>ROUND(E427*P427,2)</f>
        <v>0</v>
      </c>
      <c r="R427" s="247" t="s">
        <v>586</v>
      </c>
      <c r="S427" s="247" t="s">
        <v>173</v>
      </c>
      <c r="T427" s="248" t="s">
        <v>173</v>
      </c>
      <c r="U427" s="222">
        <v>0.33</v>
      </c>
      <c r="V427" s="222">
        <f>ROUND(E427*U427,2)</f>
        <v>1.58</v>
      </c>
      <c r="W427" s="222"/>
      <c r="X427" s="222" t="s">
        <v>174</v>
      </c>
      <c r="Y427" s="222" t="s">
        <v>175</v>
      </c>
      <c r="Z427" s="212"/>
      <c r="AA427" s="212"/>
      <c r="AB427" s="212"/>
      <c r="AC427" s="212"/>
      <c r="AD427" s="212"/>
      <c r="AE427" s="212"/>
      <c r="AF427" s="212"/>
      <c r="AG427" s="212" t="s">
        <v>176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2" x14ac:dyDescent="0.25">
      <c r="A428" s="219"/>
      <c r="B428" s="220"/>
      <c r="C428" s="266" t="s">
        <v>590</v>
      </c>
      <c r="D428" s="227"/>
      <c r="E428" s="228">
        <v>4.8</v>
      </c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180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20.399999999999999" outlineLevel="1" x14ac:dyDescent="0.25">
      <c r="A429" s="242">
        <v>98</v>
      </c>
      <c r="B429" s="243" t="s">
        <v>591</v>
      </c>
      <c r="C429" s="261" t="s">
        <v>592</v>
      </c>
      <c r="D429" s="244" t="s">
        <v>224</v>
      </c>
      <c r="E429" s="245">
        <v>24</v>
      </c>
      <c r="F429" s="246"/>
      <c r="G429" s="247">
        <f>ROUND(E429*F429,2)</f>
        <v>0</v>
      </c>
      <c r="H429" s="246"/>
      <c r="I429" s="247">
        <f>ROUND(E429*H429,2)</f>
        <v>0</v>
      </c>
      <c r="J429" s="246"/>
      <c r="K429" s="247">
        <f>ROUND(E429*J429,2)</f>
        <v>0</v>
      </c>
      <c r="L429" s="247">
        <v>21</v>
      </c>
      <c r="M429" s="247">
        <f>G429*(1+L429/100)</f>
        <v>0</v>
      </c>
      <c r="N429" s="245">
        <v>0</v>
      </c>
      <c r="O429" s="245">
        <f>ROUND(E429*N429,2)</f>
        <v>0</v>
      </c>
      <c r="P429" s="245">
        <v>0</v>
      </c>
      <c r="Q429" s="245">
        <f>ROUND(E429*P429,2)</f>
        <v>0</v>
      </c>
      <c r="R429" s="247" t="s">
        <v>586</v>
      </c>
      <c r="S429" s="247" t="s">
        <v>173</v>
      </c>
      <c r="T429" s="248" t="s">
        <v>173</v>
      </c>
      <c r="U429" s="222">
        <v>0.26</v>
      </c>
      <c r="V429" s="222">
        <f>ROUND(E429*U429,2)</f>
        <v>6.24</v>
      </c>
      <c r="W429" s="222"/>
      <c r="X429" s="222" t="s">
        <v>174</v>
      </c>
      <c r="Y429" s="222" t="s">
        <v>175</v>
      </c>
      <c r="Z429" s="212"/>
      <c r="AA429" s="212"/>
      <c r="AB429" s="212"/>
      <c r="AC429" s="212"/>
      <c r="AD429" s="212"/>
      <c r="AE429" s="212"/>
      <c r="AF429" s="212"/>
      <c r="AG429" s="212" t="s">
        <v>176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2" x14ac:dyDescent="0.25">
      <c r="A430" s="219"/>
      <c r="B430" s="220"/>
      <c r="C430" s="266" t="s">
        <v>593</v>
      </c>
      <c r="D430" s="227"/>
      <c r="E430" s="228">
        <v>24</v>
      </c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22"/>
      <c r="Z430" s="212"/>
      <c r="AA430" s="212"/>
      <c r="AB430" s="212"/>
      <c r="AC430" s="212"/>
      <c r="AD430" s="212"/>
      <c r="AE430" s="212"/>
      <c r="AF430" s="212"/>
      <c r="AG430" s="212" t="s">
        <v>180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5">
      <c r="A431" s="242">
        <v>99</v>
      </c>
      <c r="B431" s="243" t="s">
        <v>594</v>
      </c>
      <c r="C431" s="261" t="s">
        <v>595</v>
      </c>
      <c r="D431" s="244" t="s">
        <v>224</v>
      </c>
      <c r="E431" s="245">
        <v>48</v>
      </c>
      <c r="F431" s="246"/>
      <c r="G431" s="247">
        <f>ROUND(E431*F431,2)</f>
        <v>0</v>
      </c>
      <c r="H431" s="246"/>
      <c r="I431" s="247">
        <f>ROUND(E431*H431,2)</f>
        <v>0</v>
      </c>
      <c r="J431" s="246"/>
      <c r="K431" s="247">
        <f>ROUND(E431*J431,2)</f>
        <v>0</v>
      </c>
      <c r="L431" s="247">
        <v>21</v>
      </c>
      <c r="M431" s="247">
        <f>G431*(1+L431/100)</f>
        <v>0</v>
      </c>
      <c r="N431" s="245">
        <v>0</v>
      </c>
      <c r="O431" s="245">
        <f>ROUND(E431*N431,2)</f>
        <v>0</v>
      </c>
      <c r="P431" s="245">
        <v>0</v>
      </c>
      <c r="Q431" s="245">
        <f>ROUND(E431*P431,2)</f>
        <v>0</v>
      </c>
      <c r="R431" s="247" t="s">
        <v>586</v>
      </c>
      <c r="S431" s="247" t="s">
        <v>173</v>
      </c>
      <c r="T431" s="248" t="s">
        <v>173</v>
      </c>
      <c r="U431" s="222">
        <v>0.28999999999999998</v>
      </c>
      <c r="V431" s="222">
        <f>ROUND(E431*U431,2)</f>
        <v>13.92</v>
      </c>
      <c r="W431" s="222"/>
      <c r="X431" s="222" t="s">
        <v>174</v>
      </c>
      <c r="Y431" s="222" t="s">
        <v>175</v>
      </c>
      <c r="Z431" s="212"/>
      <c r="AA431" s="212"/>
      <c r="AB431" s="212"/>
      <c r="AC431" s="212"/>
      <c r="AD431" s="212"/>
      <c r="AE431" s="212"/>
      <c r="AF431" s="212"/>
      <c r="AG431" s="212" t="s">
        <v>176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5">
      <c r="A432" s="219"/>
      <c r="B432" s="220"/>
      <c r="C432" s="266" t="s">
        <v>596</v>
      </c>
      <c r="D432" s="227"/>
      <c r="E432" s="228">
        <v>48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180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5">
      <c r="A433" s="242">
        <v>100</v>
      </c>
      <c r="B433" s="243" t="s">
        <v>597</v>
      </c>
      <c r="C433" s="261" t="s">
        <v>598</v>
      </c>
      <c r="D433" s="244" t="s">
        <v>224</v>
      </c>
      <c r="E433" s="245">
        <v>24</v>
      </c>
      <c r="F433" s="246"/>
      <c r="G433" s="247">
        <f>ROUND(E433*F433,2)</f>
        <v>0</v>
      </c>
      <c r="H433" s="246"/>
      <c r="I433" s="247">
        <f>ROUND(E433*H433,2)</f>
        <v>0</v>
      </c>
      <c r="J433" s="246"/>
      <c r="K433" s="247">
        <f>ROUND(E433*J433,2)</f>
        <v>0</v>
      </c>
      <c r="L433" s="247">
        <v>21</v>
      </c>
      <c r="M433" s="247">
        <f>G433*(1+L433/100)</f>
        <v>0</v>
      </c>
      <c r="N433" s="245">
        <v>0</v>
      </c>
      <c r="O433" s="245">
        <f>ROUND(E433*N433,2)</f>
        <v>0</v>
      </c>
      <c r="P433" s="245">
        <v>1.1000000000000001E-3</v>
      </c>
      <c r="Q433" s="245">
        <f>ROUND(E433*P433,2)</f>
        <v>0.03</v>
      </c>
      <c r="R433" s="247" t="s">
        <v>586</v>
      </c>
      <c r="S433" s="247" t="s">
        <v>173</v>
      </c>
      <c r="T433" s="248" t="s">
        <v>173</v>
      </c>
      <c r="U433" s="222">
        <v>0.35749999999999998</v>
      </c>
      <c r="V433" s="222">
        <f>ROUND(E433*U433,2)</f>
        <v>8.58</v>
      </c>
      <c r="W433" s="222"/>
      <c r="X433" s="222" t="s">
        <v>174</v>
      </c>
      <c r="Y433" s="222" t="s">
        <v>175</v>
      </c>
      <c r="Z433" s="212"/>
      <c r="AA433" s="212"/>
      <c r="AB433" s="212"/>
      <c r="AC433" s="212"/>
      <c r="AD433" s="212"/>
      <c r="AE433" s="212"/>
      <c r="AF433" s="212"/>
      <c r="AG433" s="212" t="s">
        <v>176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2" x14ac:dyDescent="0.25">
      <c r="A434" s="219"/>
      <c r="B434" s="220"/>
      <c r="C434" s="266" t="s">
        <v>599</v>
      </c>
      <c r="D434" s="227"/>
      <c r="E434" s="228">
        <v>24</v>
      </c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180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ht="20.399999999999999" outlineLevel="1" x14ac:dyDescent="0.25">
      <c r="A435" s="242">
        <v>101</v>
      </c>
      <c r="B435" s="243" t="s">
        <v>600</v>
      </c>
      <c r="C435" s="261" t="s">
        <v>601</v>
      </c>
      <c r="D435" s="244" t="s">
        <v>224</v>
      </c>
      <c r="E435" s="245">
        <v>24</v>
      </c>
      <c r="F435" s="246"/>
      <c r="G435" s="247">
        <f>ROUND(E435*F435,2)</f>
        <v>0</v>
      </c>
      <c r="H435" s="246"/>
      <c r="I435" s="247">
        <f>ROUND(E435*H435,2)</f>
        <v>0</v>
      </c>
      <c r="J435" s="246"/>
      <c r="K435" s="247">
        <f>ROUND(E435*J435,2)</f>
        <v>0</v>
      </c>
      <c r="L435" s="247">
        <v>21</v>
      </c>
      <c r="M435" s="247">
        <f>G435*(1+L435/100)</f>
        <v>0</v>
      </c>
      <c r="N435" s="245">
        <v>0</v>
      </c>
      <c r="O435" s="245">
        <f>ROUND(E435*N435,2)</f>
        <v>0</v>
      </c>
      <c r="P435" s="245">
        <v>0</v>
      </c>
      <c r="Q435" s="245">
        <f>ROUND(E435*P435,2)</f>
        <v>0</v>
      </c>
      <c r="R435" s="247" t="s">
        <v>586</v>
      </c>
      <c r="S435" s="247" t="s">
        <v>173</v>
      </c>
      <c r="T435" s="248" t="s">
        <v>173</v>
      </c>
      <c r="U435" s="222">
        <v>0.54</v>
      </c>
      <c r="V435" s="222">
        <f>ROUND(E435*U435,2)</f>
        <v>12.96</v>
      </c>
      <c r="W435" s="222"/>
      <c r="X435" s="222" t="s">
        <v>174</v>
      </c>
      <c r="Y435" s="222" t="s">
        <v>175</v>
      </c>
      <c r="Z435" s="212"/>
      <c r="AA435" s="212"/>
      <c r="AB435" s="212"/>
      <c r="AC435" s="212"/>
      <c r="AD435" s="212"/>
      <c r="AE435" s="212"/>
      <c r="AF435" s="212"/>
      <c r="AG435" s="212" t="s">
        <v>176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2" x14ac:dyDescent="0.25">
      <c r="A436" s="219"/>
      <c r="B436" s="220"/>
      <c r="C436" s="266" t="s">
        <v>573</v>
      </c>
      <c r="D436" s="227"/>
      <c r="E436" s="228">
        <v>24</v>
      </c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180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5">
      <c r="A437" s="242">
        <v>102</v>
      </c>
      <c r="B437" s="243" t="s">
        <v>602</v>
      </c>
      <c r="C437" s="261" t="s">
        <v>603</v>
      </c>
      <c r="D437" s="244" t="s">
        <v>398</v>
      </c>
      <c r="E437" s="245">
        <v>4.2959999999999998E-2</v>
      </c>
      <c r="F437" s="246"/>
      <c r="G437" s="247">
        <f>ROUND(E437*F437,2)</f>
        <v>0</v>
      </c>
      <c r="H437" s="246"/>
      <c r="I437" s="247">
        <f>ROUND(E437*H437,2)</f>
        <v>0</v>
      </c>
      <c r="J437" s="246"/>
      <c r="K437" s="247">
        <f>ROUND(E437*J437,2)</f>
        <v>0</v>
      </c>
      <c r="L437" s="247">
        <v>21</v>
      </c>
      <c r="M437" s="247">
        <f>G437*(1+L437/100)</f>
        <v>0</v>
      </c>
      <c r="N437" s="245">
        <v>0</v>
      </c>
      <c r="O437" s="245">
        <f>ROUND(E437*N437,2)</f>
        <v>0</v>
      </c>
      <c r="P437" s="245">
        <v>0</v>
      </c>
      <c r="Q437" s="245">
        <f>ROUND(E437*P437,2)</f>
        <v>0</v>
      </c>
      <c r="R437" s="247" t="s">
        <v>586</v>
      </c>
      <c r="S437" s="247" t="s">
        <v>173</v>
      </c>
      <c r="T437" s="248" t="s">
        <v>173</v>
      </c>
      <c r="U437" s="222">
        <v>5.0640000000000001</v>
      </c>
      <c r="V437" s="222">
        <f>ROUND(E437*U437,2)</f>
        <v>0.22</v>
      </c>
      <c r="W437" s="222"/>
      <c r="X437" s="222" t="s">
        <v>399</v>
      </c>
      <c r="Y437" s="222" t="s">
        <v>175</v>
      </c>
      <c r="Z437" s="212"/>
      <c r="AA437" s="212"/>
      <c r="AB437" s="212"/>
      <c r="AC437" s="212"/>
      <c r="AD437" s="212"/>
      <c r="AE437" s="212"/>
      <c r="AF437" s="212"/>
      <c r="AG437" s="212" t="s">
        <v>400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2" x14ac:dyDescent="0.25">
      <c r="A438" s="219"/>
      <c r="B438" s="220"/>
      <c r="C438" s="262" t="s">
        <v>493</v>
      </c>
      <c r="D438" s="249"/>
      <c r="E438" s="249"/>
      <c r="F438" s="249"/>
      <c r="G438" s="249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178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x14ac:dyDescent="0.25">
      <c r="A439" s="235" t="s">
        <v>167</v>
      </c>
      <c r="B439" s="236" t="s">
        <v>105</v>
      </c>
      <c r="C439" s="260" t="s">
        <v>106</v>
      </c>
      <c r="D439" s="237"/>
      <c r="E439" s="238"/>
      <c r="F439" s="239"/>
      <c r="G439" s="239">
        <f>SUMIF(AG440:AG444,"&lt;&gt;NOR",G440:G444)</f>
        <v>0</v>
      </c>
      <c r="H439" s="239"/>
      <c r="I439" s="239">
        <f>SUM(I440:I444)</f>
        <v>0</v>
      </c>
      <c r="J439" s="239"/>
      <c r="K439" s="239">
        <f>SUM(K440:K444)</f>
        <v>0</v>
      </c>
      <c r="L439" s="239"/>
      <c r="M439" s="239">
        <f>SUM(M440:M444)</f>
        <v>0</v>
      </c>
      <c r="N439" s="238"/>
      <c r="O439" s="238">
        <f>SUM(O440:O444)</f>
        <v>0.06</v>
      </c>
      <c r="P439" s="238"/>
      <c r="Q439" s="238">
        <f>SUM(Q440:Q444)</f>
        <v>0.03</v>
      </c>
      <c r="R439" s="239"/>
      <c r="S439" s="239"/>
      <c r="T439" s="240"/>
      <c r="U439" s="234"/>
      <c r="V439" s="234">
        <f>SUM(V440:V444)</f>
        <v>19.830000000000002</v>
      </c>
      <c r="W439" s="234"/>
      <c r="X439" s="234"/>
      <c r="Y439" s="234"/>
      <c r="AG439" t="s">
        <v>168</v>
      </c>
    </row>
    <row r="440" spans="1:60" outlineLevel="1" x14ac:dyDescent="0.25">
      <c r="A440" s="242">
        <v>103</v>
      </c>
      <c r="B440" s="243" t="s">
        <v>604</v>
      </c>
      <c r="C440" s="261" t="s">
        <v>605</v>
      </c>
      <c r="D440" s="244" t="s">
        <v>224</v>
      </c>
      <c r="E440" s="245">
        <v>60</v>
      </c>
      <c r="F440" s="246"/>
      <c r="G440" s="247">
        <f>ROUND(E440*F440,2)</f>
        <v>0</v>
      </c>
      <c r="H440" s="246"/>
      <c r="I440" s="247">
        <f>ROUND(E440*H440,2)</f>
        <v>0</v>
      </c>
      <c r="J440" s="246"/>
      <c r="K440" s="247">
        <f>ROUND(E440*J440,2)</f>
        <v>0</v>
      </c>
      <c r="L440" s="247">
        <v>21</v>
      </c>
      <c r="M440" s="247">
        <f>G440*(1+L440/100)</f>
        <v>0</v>
      </c>
      <c r="N440" s="245">
        <v>9.0000000000000006E-5</v>
      </c>
      <c r="O440" s="245">
        <f>ROUND(E440*N440,2)</f>
        <v>0.01</v>
      </c>
      <c r="P440" s="245">
        <v>4.4999999999999999E-4</v>
      </c>
      <c r="Q440" s="245">
        <f>ROUND(E440*P440,2)</f>
        <v>0.03</v>
      </c>
      <c r="R440" s="247" t="s">
        <v>606</v>
      </c>
      <c r="S440" s="247" t="s">
        <v>173</v>
      </c>
      <c r="T440" s="248" t="s">
        <v>173</v>
      </c>
      <c r="U440" s="222">
        <v>0.16600000000000001</v>
      </c>
      <c r="V440" s="222">
        <f>ROUND(E440*U440,2)</f>
        <v>9.9600000000000009</v>
      </c>
      <c r="W440" s="222"/>
      <c r="X440" s="222" t="s">
        <v>174</v>
      </c>
      <c r="Y440" s="222" t="s">
        <v>175</v>
      </c>
      <c r="Z440" s="212"/>
      <c r="AA440" s="212"/>
      <c r="AB440" s="212"/>
      <c r="AC440" s="212"/>
      <c r="AD440" s="212"/>
      <c r="AE440" s="212"/>
      <c r="AF440" s="212"/>
      <c r="AG440" s="212" t="s">
        <v>176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ht="20.399999999999999" outlineLevel="2" x14ac:dyDescent="0.25">
      <c r="A441" s="219"/>
      <c r="B441" s="220"/>
      <c r="C441" s="266" t="s">
        <v>607</v>
      </c>
      <c r="D441" s="227"/>
      <c r="E441" s="228">
        <v>60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180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ht="20.399999999999999" outlineLevel="1" x14ac:dyDescent="0.25">
      <c r="A442" s="242">
        <v>104</v>
      </c>
      <c r="B442" s="243" t="s">
        <v>608</v>
      </c>
      <c r="C442" s="261" t="s">
        <v>609</v>
      </c>
      <c r="D442" s="244" t="s">
        <v>224</v>
      </c>
      <c r="E442" s="245">
        <v>30</v>
      </c>
      <c r="F442" s="246"/>
      <c r="G442" s="247">
        <f>ROUND(E442*F442,2)</f>
        <v>0</v>
      </c>
      <c r="H442" s="246"/>
      <c r="I442" s="247">
        <f>ROUND(E442*H442,2)</f>
        <v>0</v>
      </c>
      <c r="J442" s="246"/>
      <c r="K442" s="247">
        <f>ROUND(E442*J442,2)</f>
        <v>0</v>
      </c>
      <c r="L442" s="247">
        <v>21</v>
      </c>
      <c r="M442" s="247">
        <f>G442*(1+L442/100)</f>
        <v>0</v>
      </c>
      <c r="N442" s="245">
        <v>1.1000000000000001E-3</v>
      </c>
      <c r="O442" s="245">
        <f>ROUND(E442*N442,2)</f>
        <v>0.03</v>
      </c>
      <c r="P442" s="245">
        <v>0</v>
      </c>
      <c r="Q442" s="245">
        <f>ROUND(E442*P442,2)</f>
        <v>0</v>
      </c>
      <c r="R442" s="247" t="s">
        <v>606</v>
      </c>
      <c r="S442" s="247" t="s">
        <v>173</v>
      </c>
      <c r="T442" s="248" t="s">
        <v>173</v>
      </c>
      <c r="U442" s="222">
        <v>0.247</v>
      </c>
      <c r="V442" s="222">
        <f>ROUND(E442*U442,2)</f>
        <v>7.41</v>
      </c>
      <c r="W442" s="222"/>
      <c r="X442" s="222" t="s">
        <v>174</v>
      </c>
      <c r="Y442" s="222" t="s">
        <v>175</v>
      </c>
      <c r="Z442" s="212"/>
      <c r="AA442" s="212"/>
      <c r="AB442" s="212"/>
      <c r="AC442" s="212"/>
      <c r="AD442" s="212"/>
      <c r="AE442" s="212"/>
      <c r="AF442" s="212"/>
      <c r="AG442" s="212" t="s">
        <v>176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2" x14ac:dyDescent="0.25">
      <c r="A443" s="219"/>
      <c r="B443" s="220"/>
      <c r="C443" s="266" t="s">
        <v>610</v>
      </c>
      <c r="D443" s="227"/>
      <c r="E443" s="228">
        <v>30</v>
      </c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180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5">
      <c r="A444" s="253">
        <v>105</v>
      </c>
      <c r="B444" s="254" t="s">
        <v>611</v>
      </c>
      <c r="C444" s="271" t="s">
        <v>612</v>
      </c>
      <c r="D444" s="255" t="s">
        <v>224</v>
      </c>
      <c r="E444" s="256">
        <v>30</v>
      </c>
      <c r="F444" s="257"/>
      <c r="G444" s="258">
        <f>ROUND(E444*F444,2)</f>
        <v>0</v>
      </c>
      <c r="H444" s="257"/>
      <c r="I444" s="258">
        <f>ROUND(E444*H444,2)</f>
        <v>0</v>
      </c>
      <c r="J444" s="257"/>
      <c r="K444" s="258">
        <f>ROUND(E444*J444,2)</f>
        <v>0</v>
      </c>
      <c r="L444" s="258">
        <v>21</v>
      </c>
      <c r="M444" s="258">
        <f>G444*(1+L444/100)</f>
        <v>0</v>
      </c>
      <c r="N444" s="256">
        <v>6.9999999999999999E-4</v>
      </c>
      <c r="O444" s="256">
        <f>ROUND(E444*N444,2)</f>
        <v>0.02</v>
      </c>
      <c r="P444" s="256">
        <v>0</v>
      </c>
      <c r="Q444" s="256">
        <f>ROUND(E444*P444,2)</f>
        <v>0</v>
      </c>
      <c r="R444" s="258" t="s">
        <v>606</v>
      </c>
      <c r="S444" s="258" t="s">
        <v>173</v>
      </c>
      <c r="T444" s="259" t="s">
        <v>173</v>
      </c>
      <c r="U444" s="222">
        <v>8.2000000000000003E-2</v>
      </c>
      <c r="V444" s="222">
        <f>ROUND(E444*U444,2)</f>
        <v>2.46</v>
      </c>
      <c r="W444" s="222"/>
      <c r="X444" s="222" t="s">
        <v>174</v>
      </c>
      <c r="Y444" s="222" t="s">
        <v>175</v>
      </c>
      <c r="Z444" s="212"/>
      <c r="AA444" s="212"/>
      <c r="AB444" s="212"/>
      <c r="AC444" s="212"/>
      <c r="AD444" s="212"/>
      <c r="AE444" s="212"/>
      <c r="AF444" s="212"/>
      <c r="AG444" s="212" t="s">
        <v>176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x14ac:dyDescent="0.25">
      <c r="A445" s="235" t="s">
        <v>167</v>
      </c>
      <c r="B445" s="236" t="s">
        <v>107</v>
      </c>
      <c r="C445" s="260" t="s">
        <v>108</v>
      </c>
      <c r="D445" s="237"/>
      <c r="E445" s="238"/>
      <c r="F445" s="239"/>
      <c r="G445" s="239">
        <f>SUMIF(AG446:AG493,"&lt;&gt;NOR",G446:G493)</f>
        <v>0</v>
      </c>
      <c r="H445" s="239"/>
      <c r="I445" s="239">
        <f>SUM(I446:I493)</f>
        <v>0</v>
      </c>
      <c r="J445" s="239"/>
      <c r="K445" s="239">
        <f>SUM(K446:K493)</f>
        <v>0</v>
      </c>
      <c r="L445" s="239"/>
      <c r="M445" s="239">
        <f>SUM(M446:M493)</f>
        <v>0</v>
      </c>
      <c r="N445" s="238"/>
      <c r="O445" s="238">
        <f>SUM(O446:O493)</f>
        <v>0.04</v>
      </c>
      <c r="P445" s="238"/>
      <c r="Q445" s="238">
        <f>SUM(Q446:Q493)</f>
        <v>0.38</v>
      </c>
      <c r="R445" s="239"/>
      <c r="S445" s="239"/>
      <c r="T445" s="240"/>
      <c r="U445" s="234"/>
      <c r="V445" s="234">
        <f>SUM(V446:V493)</f>
        <v>219.09000000000003</v>
      </c>
      <c r="W445" s="234"/>
      <c r="X445" s="234"/>
      <c r="Y445" s="234"/>
      <c r="AG445" t="s">
        <v>168</v>
      </c>
    </row>
    <row r="446" spans="1:60" outlineLevel="1" x14ac:dyDescent="0.25">
      <c r="A446" s="242">
        <v>106</v>
      </c>
      <c r="B446" s="243" t="s">
        <v>613</v>
      </c>
      <c r="C446" s="261" t="s">
        <v>614</v>
      </c>
      <c r="D446" s="244" t="s">
        <v>224</v>
      </c>
      <c r="E446" s="245">
        <v>120</v>
      </c>
      <c r="F446" s="246"/>
      <c r="G446" s="247">
        <f>ROUND(E446*F446,2)</f>
        <v>0</v>
      </c>
      <c r="H446" s="246"/>
      <c r="I446" s="247">
        <f>ROUND(E446*H446,2)</f>
        <v>0</v>
      </c>
      <c r="J446" s="246"/>
      <c r="K446" s="247">
        <f>ROUND(E446*J446,2)</f>
        <v>0</v>
      </c>
      <c r="L446" s="247">
        <v>21</v>
      </c>
      <c r="M446" s="247">
        <f>G446*(1+L446/100)</f>
        <v>0</v>
      </c>
      <c r="N446" s="245">
        <v>6.9999999999999994E-5</v>
      </c>
      <c r="O446" s="245">
        <f>ROUND(E446*N446,2)</f>
        <v>0.01</v>
      </c>
      <c r="P446" s="245">
        <v>0</v>
      </c>
      <c r="Q446" s="245">
        <f>ROUND(E446*P446,2)</f>
        <v>0</v>
      </c>
      <c r="R446" s="247" t="s">
        <v>606</v>
      </c>
      <c r="S446" s="247" t="s">
        <v>173</v>
      </c>
      <c r="T446" s="248" t="s">
        <v>173</v>
      </c>
      <c r="U446" s="222">
        <v>0.25800000000000001</v>
      </c>
      <c r="V446" s="222">
        <f>ROUND(E446*U446,2)</f>
        <v>30.96</v>
      </c>
      <c r="W446" s="222"/>
      <c r="X446" s="222" t="s">
        <v>174</v>
      </c>
      <c r="Y446" s="222" t="s">
        <v>175</v>
      </c>
      <c r="Z446" s="212"/>
      <c r="AA446" s="212"/>
      <c r="AB446" s="212"/>
      <c r="AC446" s="212"/>
      <c r="AD446" s="212"/>
      <c r="AE446" s="212"/>
      <c r="AF446" s="212"/>
      <c r="AG446" s="212" t="s">
        <v>176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2" x14ac:dyDescent="0.25">
      <c r="A447" s="219"/>
      <c r="B447" s="220"/>
      <c r="C447" s="266" t="s">
        <v>615</v>
      </c>
      <c r="D447" s="227"/>
      <c r="E447" s="228"/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180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5">
      <c r="A448" s="219"/>
      <c r="B448" s="220"/>
      <c r="C448" s="266" t="s">
        <v>616</v>
      </c>
      <c r="D448" s="227"/>
      <c r="E448" s="228">
        <v>88</v>
      </c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180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5">
      <c r="A449" s="219"/>
      <c r="B449" s="220"/>
      <c r="C449" s="266" t="s">
        <v>617</v>
      </c>
      <c r="D449" s="227"/>
      <c r="E449" s="228">
        <v>8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180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5">
      <c r="A450" s="219"/>
      <c r="B450" s="220"/>
      <c r="C450" s="266" t="s">
        <v>618</v>
      </c>
      <c r="D450" s="227"/>
      <c r="E450" s="228">
        <v>16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180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3" x14ac:dyDescent="0.25">
      <c r="A451" s="219"/>
      <c r="B451" s="220"/>
      <c r="C451" s="266" t="s">
        <v>619</v>
      </c>
      <c r="D451" s="227"/>
      <c r="E451" s="228">
        <v>8</v>
      </c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22"/>
      <c r="Z451" s="212"/>
      <c r="AA451" s="212"/>
      <c r="AB451" s="212"/>
      <c r="AC451" s="212"/>
      <c r="AD451" s="212"/>
      <c r="AE451" s="212"/>
      <c r="AF451" s="212"/>
      <c r="AG451" s="212" t="s">
        <v>180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5">
      <c r="A452" s="242">
        <v>107</v>
      </c>
      <c r="B452" s="243" t="s">
        <v>620</v>
      </c>
      <c r="C452" s="261" t="s">
        <v>621</v>
      </c>
      <c r="D452" s="244" t="s">
        <v>224</v>
      </c>
      <c r="E452" s="245">
        <v>379</v>
      </c>
      <c r="F452" s="246"/>
      <c r="G452" s="247">
        <f>ROUND(E452*F452,2)</f>
        <v>0</v>
      </c>
      <c r="H452" s="246"/>
      <c r="I452" s="247">
        <f>ROUND(E452*H452,2)</f>
        <v>0</v>
      </c>
      <c r="J452" s="246"/>
      <c r="K452" s="247">
        <f>ROUND(E452*J452,2)</f>
        <v>0</v>
      </c>
      <c r="L452" s="247">
        <v>21</v>
      </c>
      <c r="M452" s="247">
        <f>G452*(1+L452/100)</f>
        <v>0</v>
      </c>
      <c r="N452" s="245">
        <v>6.9999999999999994E-5</v>
      </c>
      <c r="O452" s="245">
        <f>ROUND(E452*N452,2)</f>
        <v>0.03</v>
      </c>
      <c r="P452" s="245">
        <v>0</v>
      </c>
      <c r="Q452" s="245">
        <f>ROUND(E452*P452,2)</f>
        <v>0</v>
      </c>
      <c r="R452" s="247"/>
      <c r="S452" s="247" t="s">
        <v>225</v>
      </c>
      <c r="T452" s="248" t="s">
        <v>226</v>
      </c>
      <c r="U452" s="222">
        <v>0.25800000000000001</v>
      </c>
      <c r="V452" s="222">
        <f>ROUND(E452*U452,2)</f>
        <v>97.78</v>
      </c>
      <c r="W452" s="222"/>
      <c r="X452" s="222" t="s">
        <v>174</v>
      </c>
      <c r="Y452" s="222" t="s">
        <v>175</v>
      </c>
      <c r="Z452" s="212"/>
      <c r="AA452" s="212"/>
      <c r="AB452" s="212"/>
      <c r="AC452" s="212"/>
      <c r="AD452" s="212"/>
      <c r="AE452" s="212"/>
      <c r="AF452" s="212"/>
      <c r="AG452" s="212" t="s">
        <v>176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2" x14ac:dyDescent="0.25">
      <c r="A453" s="219"/>
      <c r="B453" s="220"/>
      <c r="C453" s="266" t="s">
        <v>615</v>
      </c>
      <c r="D453" s="227"/>
      <c r="E453" s="228"/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180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5">
      <c r="A454" s="219"/>
      <c r="B454" s="220"/>
      <c r="C454" s="266" t="s">
        <v>622</v>
      </c>
      <c r="D454" s="227"/>
      <c r="E454" s="228">
        <v>253</v>
      </c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180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5">
      <c r="A455" s="219"/>
      <c r="B455" s="220"/>
      <c r="C455" s="266" t="s">
        <v>623</v>
      </c>
      <c r="D455" s="227"/>
      <c r="E455" s="228">
        <v>23</v>
      </c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22"/>
      <c r="Z455" s="212"/>
      <c r="AA455" s="212"/>
      <c r="AB455" s="212"/>
      <c r="AC455" s="212"/>
      <c r="AD455" s="212"/>
      <c r="AE455" s="212"/>
      <c r="AF455" s="212"/>
      <c r="AG455" s="212" t="s">
        <v>180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5">
      <c r="A456" s="219"/>
      <c r="B456" s="220"/>
      <c r="C456" s="266" t="s">
        <v>624</v>
      </c>
      <c r="D456" s="227"/>
      <c r="E456" s="228">
        <v>84</v>
      </c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180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5">
      <c r="A457" s="219"/>
      <c r="B457" s="220"/>
      <c r="C457" s="266" t="s">
        <v>625</v>
      </c>
      <c r="D457" s="227"/>
      <c r="E457" s="228">
        <v>19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180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5">
      <c r="A458" s="242">
        <v>108</v>
      </c>
      <c r="B458" s="243" t="s">
        <v>626</v>
      </c>
      <c r="C458" s="261" t="s">
        <v>627</v>
      </c>
      <c r="D458" s="244" t="s">
        <v>224</v>
      </c>
      <c r="E458" s="245">
        <v>30</v>
      </c>
      <c r="F458" s="246"/>
      <c r="G458" s="247">
        <f>ROUND(E458*F458,2)</f>
        <v>0</v>
      </c>
      <c r="H458" s="246"/>
      <c r="I458" s="247">
        <f>ROUND(E458*H458,2)</f>
        <v>0</v>
      </c>
      <c r="J458" s="246"/>
      <c r="K458" s="247">
        <f>ROUND(E458*J458,2)</f>
        <v>0</v>
      </c>
      <c r="L458" s="247">
        <v>21</v>
      </c>
      <c r="M458" s="247">
        <f>G458*(1+L458/100)</f>
        <v>0</v>
      </c>
      <c r="N458" s="245">
        <v>6.0000000000000002E-5</v>
      </c>
      <c r="O458" s="245">
        <f>ROUND(E458*N458,2)</f>
        <v>0</v>
      </c>
      <c r="P458" s="245">
        <v>0</v>
      </c>
      <c r="Q458" s="245">
        <f>ROUND(E458*P458,2)</f>
        <v>0</v>
      </c>
      <c r="R458" s="247" t="s">
        <v>606</v>
      </c>
      <c r="S458" s="247" t="s">
        <v>173</v>
      </c>
      <c r="T458" s="248" t="s">
        <v>173</v>
      </c>
      <c r="U458" s="222">
        <v>0.22700000000000001</v>
      </c>
      <c r="V458" s="222">
        <f>ROUND(E458*U458,2)</f>
        <v>6.81</v>
      </c>
      <c r="W458" s="222"/>
      <c r="X458" s="222" t="s">
        <v>174</v>
      </c>
      <c r="Y458" s="222" t="s">
        <v>175</v>
      </c>
      <c r="Z458" s="212"/>
      <c r="AA458" s="212"/>
      <c r="AB458" s="212"/>
      <c r="AC458" s="212"/>
      <c r="AD458" s="212"/>
      <c r="AE458" s="212"/>
      <c r="AF458" s="212"/>
      <c r="AG458" s="212" t="s">
        <v>176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2" x14ac:dyDescent="0.25">
      <c r="A459" s="219"/>
      <c r="B459" s="220"/>
      <c r="C459" s="266" t="s">
        <v>615</v>
      </c>
      <c r="D459" s="227"/>
      <c r="E459" s="228"/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22"/>
      <c r="Z459" s="212"/>
      <c r="AA459" s="212"/>
      <c r="AB459" s="212"/>
      <c r="AC459" s="212"/>
      <c r="AD459" s="212"/>
      <c r="AE459" s="212"/>
      <c r="AF459" s="212"/>
      <c r="AG459" s="212" t="s">
        <v>180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5">
      <c r="A460" s="219"/>
      <c r="B460" s="220"/>
      <c r="C460" s="266" t="s">
        <v>628</v>
      </c>
      <c r="D460" s="227"/>
      <c r="E460" s="228">
        <v>22</v>
      </c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180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5">
      <c r="A461" s="219"/>
      <c r="B461" s="220"/>
      <c r="C461" s="266" t="s">
        <v>629</v>
      </c>
      <c r="D461" s="227"/>
      <c r="E461" s="228">
        <v>2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22"/>
      <c r="Z461" s="212"/>
      <c r="AA461" s="212"/>
      <c r="AB461" s="212"/>
      <c r="AC461" s="212"/>
      <c r="AD461" s="212"/>
      <c r="AE461" s="212"/>
      <c r="AF461" s="212"/>
      <c r="AG461" s="212" t="s">
        <v>180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5">
      <c r="A462" s="219"/>
      <c r="B462" s="220"/>
      <c r="C462" s="266" t="s">
        <v>630</v>
      </c>
      <c r="D462" s="227"/>
      <c r="E462" s="228">
        <v>4</v>
      </c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180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5">
      <c r="A463" s="219"/>
      <c r="B463" s="220"/>
      <c r="C463" s="266" t="s">
        <v>631</v>
      </c>
      <c r="D463" s="227"/>
      <c r="E463" s="228">
        <v>2</v>
      </c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180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5">
      <c r="A464" s="242">
        <v>109</v>
      </c>
      <c r="B464" s="243" t="s">
        <v>632</v>
      </c>
      <c r="C464" s="261" t="s">
        <v>633</v>
      </c>
      <c r="D464" s="244" t="s">
        <v>224</v>
      </c>
      <c r="E464" s="245">
        <v>30</v>
      </c>
      <c r="F464" s="246"/>
      <c r="G464" s="247">
        <f>ROUND(E464*F464,2)</f>
        <v>0</v>
      </c>
      <c r="H464" s="246"/>
      <c r="I464" s="247">
        <f>ROUND(E464*H464,2)</f>
        <v>0</v>
      </c>
      <c r="J464" s="246"/>
      <c r="K464" s="247">
        <f>ROUND(E464*J464,2)</f>
        <v>0</v>
      </c>
      <c r="L464" s="247">
        <v>21</v>
      </c>
      <c r="M464" s="247">
        <f>G464*(1+L464/100)</f>
        <v>0</v>
      </c>
      <c r="N464" s="245">
        <v>1.0000000000000001E-5</v>
      </c>
      <c r="O464" s="245">
        <f>ROUND(E464*N464,2)</f>
        <v>0</v>
      </c>
      <c r="P464" s="245">
        <v>0</v>
      </c>
      <c r="Q464" s="245">
        <f>ROUND(E464*P464,2)</f>
        <v>0</v>
      </c>
      <c r="R464" s="247" t="s">
        <v>606</v>
      </c>
      <c r="S464" s="247" t="s">
        <v>173</v>
      </c>
      <c r="T464" s="248" t="s">
        <v>173</v>
      </c>
      <c r="U464" s="222">
        <v>0.34</v>
      </c>
      <c r="V464" s="222">
        <f>ROUND(E464*U464,2)</f>
        <v>10.199999999999999</v>
      </c>
      <c r="W464" s="222"/>
      <c r="X464" s="222" t="s">
        <v>174</v>
      </c>
      <c r="Y464" s="222" t="s">
        <v>175</v>
      </c>
      <c r="Z464" s="212"/>
      <c r="AA464" s="212"/>
      <c r="AB464" s="212"/>
      <c r="AC464" s="212"/>
      <c r="AD464" s="212"/>
      <c r="AE464" s="212"/>
      <c r="AF464" s="212"/>
      <c r="AG464" s="212" t="s">
        <v>176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2" x14ac:dyDescent="0.25">
      <c r="A465" s="219"/>
      <c r="B465" s="220"/>
      <c r="C465" s="266" t="s">
        <v>634</v>
      </c>
      <c r="D465" s="227"/>
      <c r="E465" s="228">
        <v>30</v>
      </c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180</v>
      </c>
      <c r="AH465" s="212">
        <v>5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5">
      <c r="A466" s="242">
        <v>110</v>
      </c>
      <c r="B466" s="243" t="s">
        <v>635</v>
      </c>
      <c r="C466" s="261" t="s">
        <v>636</v>
      </c>
      <c r="D466" s="244" t="s">
        <v>171</v>
      </c>
      <c r="E466" s="245">
        <v>15.45</v>
      </c>
      <c r="F466" s="246"/>
      <c r="G466" s="247">
        <f>ROUND(E466*F466,2)</f>
        <v>0</v>
      </c>
      <c r="H466" s="246"/>
      <c r="I466" s="247">
        <f>ROUND(E466*H466,2)</f>
        <v>0</v>
      </c>
      <c r="J466" s="246"/>
      <c r="K466" s="247">
        <f>ROUND(E466*J466,2)</f>
        <v>0</v>
      </c>
      <c r="L466" s="247">
        <v>21</v>
      </c>
      <c r="M466" s="247">
        <f>G466*(1+L466/100)</f>
        <v>0</v>
      </c>
      <c r="N466" s="245">
        <v>0</v>
      </c>
      <c r="O466" s="245">
        <f>ROUND(E466*N466,2)</f>
        <v>0</v>
      </c>
      <c r="P466" s="245">
        <v>2.3800000000000002E-2</v>
      </c>
      <c r="Q466" s="245">
        <f>ROUND(E466*P466,2)</f>
        <v>0.37</v>
      </c>
      <c r="R466" s="247" t="s">
        <v>606</v>
      </c>
      <c r="S466" s="247" t="s">
        <v>173</v>
      </c>
      <c r="T466" s="248" t="s">
        <v>173</v>
      </c>
      <c r="U466" s="222">
        <v>8.2000000000000003E-2</v>
      </c>
      <c r="V466" s="222">
        <f>ROUND(E466*U466,2)</f>
        <v>1.27</v>
      </c>
      <c r="W466" s="222"/>
      <c r="X466" s="222" t="s">
        <v>174</v>
      </c>
      <c r="Y466" s="222" t="s">
        <v>175</v>
      </c>
      <c r="Z466" s="212"/>
      <c r="AA466" s="212"/>
      <c r="AB466" s="212"/>
      <c r="AC466" s="212"/>
      <c r="AD466" s="212"/>
      <c r="AE466" s="212"/>
      <c r="AF466" s="212"/>
      <c r="AG466" s="212" t="s">
        <v>176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2" x14ac:dyDescent="0.25">
      <c r="A467" s="219"/>
      <c r="B467" s="220"/>
      <c r="C467" s="266" t="s">
        <v>615</v>
      </c>
      <c r="D467" s="227"/>
      <c r="E467" s="228"/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22"/>
      <c r="Z467" s="212"/>
      <c r="AA467" s="212"/>
      <c r="AB467" s="212"/>
      <c r="AC467" s="212"/>
      <c r="AD467" s="212"/>
      <c r="AE467" s="212"/>
      <c r="AF467" s="212"/>
      <c r="AG467" s="212" t="s">
        <v>180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5">
      <c r="A468" s="219"/>
      <c r="B468" s="220"/>
      <c r="C468" s="266" t="s">
        <v>637</v>
      </c>
      <c r="D468" s="227"/>
      <c r="E468" s="228">
        <v>10.56</v>
      </c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22"/>
      <c r="Z468" s="212"/>
      <c r="AA468" s="212"/>
      <c r="AB468" s="212"/>
      <c r="AC468" s="212"/>
      <c r="AD468" s="212"/>
      <c r="AE468" s="212"/>
      <c r="AF468" s="212"/>
      <c r="AG468" s="212" t="s">
        <v>180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5">
      <c r="A469" s="219"/>
      <c r="B469" s="220"/>
      <c r="C469" s="266" t="s">
        <v>638</v>
      </c>
      <c r="D469" s="227"/>
      <c r="E469" s="228">
        <v>0.96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22"/>
      <c r="Z469" s="212"/>
      <c r="AA469" s="212"/>
      <c r="AB469" s="212"/>
      <c r="AC469" s="212"/>
      <c r="AD469" s="212"/>
      <c r="AE469" s="212"/>
      <c r="AF469" s="212"/>
      <c r="AG469" s="212" t="s">
        <v>180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5">
      <c r="A470" s="219"/>
      <c r="B470" s="220"/>
      <c r="C470" s="266" t="s">
        <v>639</v>
      </c>
      <c r="D470" s="227"/>
      <c r="E470" s="228">
        <v>3.24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180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5">
      <c r="A471" s="219"/>
      <c r="B471" s="220"/>
      <c r="C471" s="266" t="s">
        <v>640</v>
      </c>
      <c r="D471" s="227"/>
      <c r="E471" s="228">
        <v>0.69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22"/>
      <c r="Z471" s="212"/>
      <c r="AA471" s="212"/>
      <c r="AB471" s="212"/>
      <c r="AC471" s="212"/>
      <c r="AD471" s="212"/>
      <c r="AE471" s="212"/>
      <c r="AF471" s="212"/>
      <c r="AG471" s="212" t="s">
        <v>180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5">
      <c r="A472" s="242">
        <v>111</v>
      </c>
      <c r="B472" s="243" t="s">
        <v>641</v>
      </c>
      <c r="C472" s="261" t="s">
        <v>642</v>
      </c>
      <c r="D472" s="244" t="s">
        <v>171</v>
      </c>
      <c r="E472" s="245">
        <v>15.27</v>
      </c>
      <c r="F472" s="246"/>
      <c r="G472" s="247">
        <f>ROUND(E472*F472,2)</f>
        <v>0</v>
      </c>
      <c r="H472" s="246"/>
      <c r="I472" s="247">
        <f>ROUND(E472*H472,2)</f>
        <v>0</v>
      </c>
      <c r="J472" s="246"/>
      <c r="K472" s="247">
        <f>ROUND(E472*J472,2)</f>
        <v>0</v>
      </c>
      <c r="L472" s="247">
        <v>21</v>
      </c>
      <c r="M472" s="247">
        <f>G472*(1+L472/100)</f>
        <v>0</v>
      </c>
      <c r="N472" s="245">
        <v>0</v>
      </c>
      <c r="O472" s="245">
        <f>ROUND(E472*N472,2)</f>
        <v>0</v>
      </c>
      <c r="P472" s="245">
        <v>0</v>
      </c>
      <c r="Q472" s="245">
        <f>ROUND(E472*P472,2)</f>
        <v>0</v>
      </c>
      <c r="R472" s="247" t="s">
        <v>606</v>
      </c>
      <c r="S472" s="247" t="s">
        <v>173</v>
      </c>
      <c r="T472" s="248" t="s">
        <v>173</v>
      </c>
      <c r="U472" s="222">
        <v>0.14399999999999999</v>
      </c>
      <c r="V472" s="222">
        <f>ROUND(E472*U472,2)</f>
        <v>2.2000000000000002</v>
      </c>
      <c r="W472" s="222"/>
      <c r="X472" s="222" t="s">
        <v>174</v>
      </c>
      <c r="Y472" s="222" t="s">
        <v>175</v>
      </c>
      <c r="Z472" s="212"/>
      <c r="AA472" s="212"/>
      <c r="AB472" s="212"/>
      <c r="AC472" s="212"/>
      <c r="AD472" s="212"/>
      <c r="AE472" s="212"/>
      <c r="AF472" s="212"/>
      <c r="AG472" s="212" t="s">
        <v>176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2" x14ac:dyDescent="0.25">
      <c r="A473" s="219"/>
      <c r="B473" s="220"/>
      <c r="C473" s="266" t="s">
        <v>615</v>
      </c>
      <c r="D473" s="227"/>
      <c r="E473" s="228"/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22"/>
      <c r="Z473" s="212"/>
      <c r="AA473" s="212"/>
      <c r="AB473" s="212"/>
      <c r="AC473" s="212"/>
      <c r="AD473" s="212"/>
      <c r="AE473" s="212"/>
      <c r="AF473" s="212"/>
      <c r="AG473" s="212" t="s">
        <v>180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5">
      <c r="A474" s="219"/>
      <c r="B474" s="220"/>
      <c r="C474" s="266" t="s">
        <v>637</v>
      </c>
      <c r="D474" s="227"/>
      <c r="E474" s="228">
        <v>10.56</v>
      </c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180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5">
      <c r="A475" s="219"/>
      <c r="B475" s="220"/>
      <c r="C475" s="266" t="s">
        <v>638</v>
      </c>
      <c r="D475" s="227"/>
      <c r="E475" s="228">
        <v>0.96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22"/>
      <c r="Z475" s="212"/>
      <c r="AA475" s="212"/>
      <c r="AB475" s="212"/>
      <c r="AC475" s="212"/>
      <c r="AD475" s="212"/>
      <c r="AE475" s="212"/>
      <c r="AF475" s="212"/>
      <c r="AG475" s="212" t="s">
        <v>180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5">
      <c r="A476" s="219"/>
      <c r="B476" s="220"/>
      <c r="C476" s="266" t="s">
        <v>643</v>
      </c>
      <c r="D476" s="227"/>
      <c r="E476" s="228">
        <v>3.06</v>
      </c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22"/>
      <c r="Z476" s="212"/>
      <c r="AA476" s="212"/>
      <c r="AB476" s="212"/>
      <c r="AC476" s="212"/>
      <c r="AD476" s="212"/>
      <c r="AE476" s="212"/>
      <c r="AF476" s="212"/>
      <c r="AG476" s="212" t="s">
        <v>180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5">
      <c r="A477" s="219"/>
      <c r="B477" s="220"/>
      <c r="C477" s="266" t="s">
        <v>640</v>
      </c>
      <c r="D477" s="227"/>
      <c r="E477" s="228">
        <v>0.69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22"/>
      <c r="Z477" s="212"/>
      <c r="AA477" s="212"/>
      <c r="AB477" s="212"/>
      <c r="AC477" s="212"/>
      <c r="AD477" s="212"/>
      <c r="AE477" s="212"/>
      <c r="AF477" s="212"/>
      <c r="AG477" s="212" t="s">
        <v>180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5">
      <c r="A478" s="242">
        <v>112</v>
      </c>
      <c r="B478" s="243" t="s">
        <v>644</v>
      </c>
      <c r="C478" s="261" t="s">
        <v>645</v>
      </c>
      <c r="D478" s="244" t="s">
        <v>171</v>
      </c>
      <c r="E478" s="245">
        <v>15.27</v>
      </c>
      <c r="F478" s="246"/>
      <c r="G478" s="247">
        <f>ROUND(E478*F478,2)</f>
        <v>0</v>
      </c>
      <c r="H478" s="246"/>
      <c r="I478" s="247">
        <f>ROUND(E478*H478,2)</f>
        <v>0</v>
      </c>
      <c r="J478" s="246"/>
      <c r="K478" s="247">
        <f>ROUND(E478*J478,2)</f>
        <v>0</v>
      </c>
      <c r="L478" s="247">
        <v>21</v>
      </c>
      <c r="M478" s="247">
        <f>G478*(1+L478/100)</f>
        <v>0</v>
      </c>
      <c r="N478" s="245">
        <v>0</v>
      </c>
      <c r="O478" s="245">
        <f>ROUND(E478*N478,2)</f>
        <v>0</v>
      </c>
      <c r="P478" s="245">
        <v>0</v>
      </c>
      <c r="Q478" s="245">
        <f>ROUND(E478*P478,2)</f>
        <v>0</v>
      </c>
      <c r="R478" s="247" t="s">
        <v>606</v>
      </c>
      <c r="S478" s="247" t="s">
        <v>173</v>
      </c>
      <c r="T478" s="248" t="s">
        <v>173</v>
      </c>
      <c r="U478" s="222">
        <v>0.13400000000000001</v>
      </c>
      <c r="V478" s="222">
        <f>ROUND(E478*U478,2)</f>
        <v>2.0499999999999998</v>
      </c>
      <c r="W478" s="222"/>
      <c r="X478" s="222" t="s">
        <v>174</v>
      </c>
      <c r="Y478" s="222" t="s">
        <v>175</v>
      </c>
      <c r="Z478" s="212"/>
      <c r="AA478" s="212"/>
      <c r="AB478" s="212"/>
      <c r="AC478" s="212"/>
      <c r="AD478" s="212"/>
      <c r="AE478" s="212"/>
      <c r="AF478" s="212"/>
      <c r="AG478" s="212" t="s">
        <v>176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2" x14ac:dyDescent="0.25">
      <c r="A479" s="219"/>
      <c r="B479" s="220"/>
      <c r="C479" s="266" t="s">
        <v>615</v>
      </c>
      <c r="D479" s="227"/>
      <c r="E479" s="228"/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22"/>
      <c r="Z479" s="212"/>
      <c r="AA479" s="212"/>
      <c r="AB479" s="212"/>
      <c r="AC479" s="212"/>
      <c r="AD479" s="212"/>
      <c r="AE479" s="212"/>
      <c r="AF479" s="212"/>
      <c r="AG479" s="212" t="s">
        <v>180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5">
      <c r="A480" s="219"/>
      <c r="B480" s="220"/>
      <c r="C480" s="266" t="s">
        <v>637</v>
      </c>
      <c r="D480" s="227"/>
      <c r="E480" s="228">
        <v>10.56</v>
      </c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22"/>
      <c r="Z480" s="212"/>
      <c r="AA480" s="212"/>
      <c r="AB480" s="212"/>
      <c r="AC480" s="212"/>
      <c r="AD480" s="212"/>
      <c r="AE480" s="212"/>
      <c r="AF480" s="212"/>
      <c r="AG480" s="212" t="s">
        <v>180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5">
      <c r="A481" s="219"/>
      <c r="B481" s="220"/>
      <c r="C481" s="266" t="s">
        <v>638</v>
      </c>
      <c r="D481" s="227"/>
      <c r="E481" s="228">
        <v>0.96</v>
      </c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22"/>
      <c r="Z481" s="212"/>
      <c r="AA481" s="212"/>
      <c r="AB481" s="212"/>
      <c r="AC481" s="212"/>
      <c r="AD481" s="212"/>
      <c r="AE481" s="212"/>
      <c r="AF481" s="212"/>
      <c r="AG481" s="212" t="s">
        <v>180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5">
      <c r="A482" s="219"/>
      <c r="B482" s="220"/>
      <c r="C482" s="266" t="s">
        <v>643</v>
      </c>
      <c r="D482" s="227"/>
      <c r="E482" s="228">
        <v>3.06</v>
      </c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22"/>
      <c r="Z482" s="212"/>
      <c r="AA482" s="212"/>
      <c r="AB482" s="212"/>
      <c r="AC482" s="212"/>
      <c r="AD482" s="212"/>
      <c r="AE482" s="212"/>
      <c r="AF482" s="212"/>
      <c r="AG482" s="212" t="s">
        <v>180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5">
      <c r="A483" s="219"/>
      <c r="B483" s="220"/>
      <c r="C483" s="266" t="s">
        <v>640</v>
      </c>
      <c r="D483" s="227"/>
      <c r="E483" s="228">
        <v>0.69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22"/>
      <c r="Z483" s="212"/>
      <c r="AA483" s="212"/>
      <c r="AB483" s="212"/>
      <c r="AC483" s="212"/>
      <c r="AD483" s="212"/>
      <c r="AE483" s="212"/>
      <c r="AF483" s="212"/>
      <c r="AG483" s="212" t="s">
        <v>180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5">
      <c r="A484" s="242">
        <v>113</v>
      </c>
      <c r="B484" s="243" t="s">
        <v>646</v>
      </c>
      <c r="C484" s="261" t="s">
        <v>647</v>
      </c>
      <c r="D484" s="244" t="s">
        <v>171</v>
      </c>
      <c r="E484" s="245">
        <v>15.27</v>
      </c>
      <c r="F484" s="246"/>
      <c r="G484" s="247">
        <f>ROUND(E484*F484,2)</f>
        <v>0</v>
      </c>
      <c r="H484" s="246"/>
      <c r="I484" s="247">
        <f>ROUND(E484*H484,2)</f>
        <v>0</v>
      </c>
      <c r="J484" s="246"/>
      <c r="K484" s="247">
        <f>ROUND(E484*J484,2)</f>
        <v>0</v>
      </c>
      <c r="L484" s="247">
        <v>21</v>
      </c>
      <c r="M484" s="247">
        <f>G484*(1+L484/100)</f>
        <v>0</v>
      </c>
      <c r="N484" s="245">
        <v>0</v>
      </c>
      <c r="O484" s="245">
        <f>ROUND(E484*N484,2)</f>
        <v>0</v>
      </c>
      <c r="P484" s="245">
        <v>0</v>
      </c>
      <c r="Q484" s="245">
        <f>ROUND(E484*P484,2)</f>
        <v>0</v>
      </c>
      <c r="R484" s="247" t="s">
        <v>606</v>
      </c>
      <c r="S484" s="247" t="s">
        <v>173</v>
      </c>
      <c r="T484" s="248" t="s">
        <v>173</v>
      </c>
      <c r="U484" s="222">
        <v>0.13400000000000001</v>
      </c>
      <c r="V484" s="222">
        <f>ROUND(E484*U484,2)</f>
        <v>2.0499999999999998</v>
      </c>
      <c r="W484" s="222"/>
      <c r="X484" s="222" t="s">
        <v>174</v>
      </c>
      <c r="Y484" s="222" t="s">
        <v>175</v>
      </c>
      <c r="Z484" s="212"/>
      <c r="AA484" s="212"/>
      <c r="AB484" s="212"/>
      <c r="AC484" s="212"/>
      <c r="AD484" s="212"/>
      <c r="AE484" s="212"/>
      <c r="AF484" s="212"/>
      <c r="AG484" s="212" t="s">
        <v>176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2" x14ac:dyDescent="0.25">
      <c r="A485" s="219"/>
      <c r="B485" s="220"/>
      <c r="C485" s="266" t="s">
        <v>648</v>
      </c>
      <c r="D485" s="227"/>
      <c r="E485" s="228">
        <v>15.27</v>
      </c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22"/>
      <c r="Z485" s="212"/>
      <c r="AA485" s="212"/>
      <c r="AB485" s="212"/>
      <c r="AC485" s="212"/>
      <c r="AD485" s="212"/>
      <c r="AE485" s="212"/>
      <c r="AF485" s="212"/>
      <c r="AG485" s="212" t="s">
        <v>180</v>
      </c>
      <c r="AH485" s="212">
        <v>5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5">
      <c r="A486" s="242">
        <v>114</v>
      </c>
      <c r="B486" s="243" t="s">
        <v>649</v>
      </c>
      <c r="C486" s="261" t="s">
        <v>650</v>
      </c>
      <c r="D486" s="244" t="s">
        <v>171</v>
      </c>
      <c r="E486" s="245">
        <v>15.27</v>
      </c>
      <c r="F486" s="246"/>
      <c r="G486" s="247">
        <f>ROUND(E486*F486,2)</f>
        <v>0</v>
      </c>
      <c r="H486" s="246"/>
      <c r="I486" s="247">
        <f>ROUND(E486*H486,2)</f>
        <v>0</v>
      </c>
      <c r="J486" s="246"/>
      <c r="K486" s="247">
        <f>ROUND(E486*J486,2)</f>
        <v>0</v>
      </c>
      <c r="L486" s="247">
        <v>21</v>
      </c>
      <c r="M486" s="247">
        <f>G486*(1+L486/100)</f>
        <v>0</v>
      </c>
      <c r="N486" s="245">
        <v>0</v>
      </c>
      <c r="O486" s="245">
        <f>ROUND(E486*N486,2)</f>
        <v>0</v>
      </c>
      <c r="P486" s="245">
        <v>0</v>
      </c>
      <c r="Q486" s="245">
        <f>ROUND(E486*P486,2)</f>
        <v>0</v>
      </c>
      <c r="R486" s="247" t="s">
        <v>606</v>
      </c>
      <c r="S486" s="247" t="s">
        <v>173</v>
      </c>
      <c r="T486" s="248" t="s">
        <v>173</v>
      </c>
      <c r="U486" s="222">
        <v>6.2E-2</v>
      </c>
      <c r="V486" s="222">
        <f>ROUND(E486*U486,2)</f>
        <v>0.95</v>
      </c>
      <c r="W486" s="222"/>
      <c r="X486" s="222" t="s">
        <v>174</v>
      </c>
      <c r="Y486" s="222" t="s">
        <v>175</v>
      </c>
      <c r="Z486" s="212"/>
      <c r="AA486" s="212"/>
      <c r="AB486" s="212"/>
      <c r="AC486" s="212"/>
      <c r="AD486" s="212"/>
      <c r="AE486" s="212"/>
      <c r="AF486" s="212"/>
      <c r="AG486" s="212" t="s">
        <v>176</v>
      </c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2" x14ac:dyDescent="0.25">
      <c r="A487" s="219"/>
      <c r="B487" s="220"/>
      <c r="C487" s="266" t="s">
        <v>648</v>
      </c>
      <c r="D487" s="227"/>
      <c r="E487" s="228">
        <v>15.27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22"/>
      <c r="Z487" s="212"/>
      <c r="AA487" s="212"/>
      <c r="AB487" s="212"/>
      <c r="AC487" s="212"/>
      <c r="AD487" s="212"/>
      <c r="AE487" s="212"/>
      <c r="AF487" s="212"/>
      <c r="AG487" s="212" t="s">
        <v>180</v>
      </c>
      <c r="AH487" s="212">
        <v>5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5">
      <c r="A488" s="242">
        <v>115</v>
      </c>
      <c r="B488" s="243" t="s">
        <v>651</v>
      </c>
      <c r="C488" s="261" t="s">
        <v>652</v>
      </c>
      <c r="D488" s="244" t="s">
        <v>224</v>
      </c>
      <c r="E488" s="245">
        <v>15</v>
      </c>
      <c r="F488" s="246"/>
      <c r="G488" s="247">
        <f>ROUND(E488*F488,2)</f>
        <v>0</v>
      </c>
      <c r="H488" s="246"/>
      <c r="I488" s="247">
        <f>ROUND(E488*H488,2)</f>
        <v>0</v>
      </c>
      <c r="J488" s="246"/>
      <c r="K488" s="247">
        <f>ROUND(E488*J488,2)</f>
        <v>0</v>
      </c>
      <c r="L488" s="247">
        <v>21</v>
      </c>
      <c r="M488" s="247">
        <f>G488*(1+L488/100)</f>
        <v>0</v>
      </c>
      <c r="N488" s="245">
        <v>1.0000000000000001E-5</v>
      </c>
      <c r="O488" s="245">
        <f>ROUND(E488*N488,2)</f>
        <v>0</v>
      </c>
      <c r="P488" s="245">
        <v>7.5000000000000002E-4</v>
      </c>
      <c r="Q488" s="245">
        <f>ROUND(E488*P488,2)</f>
        <v>0.01</v>
      </c>
      <c r="R488" s="247"/>
      <c r="S488" s="247" t="s">
        <v>225</v>
      </c>
      <c r="T488" s="248" t="s">
        <v>226</v>
      </c>
      <c r="U488" s="222">
        <v>2.9000000000000001E-2</v>
      </c>
      <c r="V488" s="222">
        <f>ROUND(E488*U488,2)</f>
        <v>0.44</v>
      </c>
      <c r="W488" s="222"/>
      <c r="X488" s="222" t="s">
        <v>174</v>
      </c>
      <c r="Y488" s="222" t="s">
        <v>175</v>
      </c>
      <c r="Z488" s="212"/>
      <c r="AA488" s="212"/>
      <c r="AB488" s="212"/>
      <c r="AC488" s="212"/>
      <c r="AD488" s="212"/>
      <c r="AE488" s="212"/>
      <c r="AF488" s="212"/>
      <c r="AG488" s="212" t="s">
        <v>176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2" x14ac:dyDescent="0.25">
      <c r="A489" s="219"/>
      <c r="B489" s="220"/>
      <c r="C489" s="266" t="s">
        <v>653</v>
      </c>
      <c r="D489" s="227"/>
      <c r="E489" s="228">
        <v>15</v>
      </c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22"/>
      <c r="Z489" s="212"/>
      <c r="AA489" s="212"/>
      <c r="AB489" s="212"/>
      <c r="AC489" s="212"/>
      <c r="AD489" s="212"/>
      <c r="AE489" s="212"/>
      <c r="AF489" s="212"/>
      <c r="AG489" s="212" t="s">
        <v>180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5">
      <c r="A490" s="242">
        <v>116</v>
      </c>
      <c r="B490" s="243" t="s">
        <v>654</v>
      </c>
      <c r="C490" s="261" t="s">
        <v>655</v>
      </c>
      <c r="D490" s="244" t="s">
        <v>171</v>
      </c>
      <c r="E490" s="245">
        <v>15.45</v>
      </c>
      <c r="F490" s="246"/>
      <c r="G490" s="247">
        <f>ROUND(E490*F490,2)</f>
        <v>0</v>
      </c>
      <c r="H490" s="246"/>
      <c r="I490" s="247">
        <f>ROUND(E490*H490,2)</f>
        <v>0</v>
      </c>
      <c r="J490" s="246"/>
      <c r="K490" s="247">
        <f>ROUND(E490*J490,2)</f>
        <v>0</v>
      </c>
      <c r="L490" s="247">
        <v>21</v>
      </c>
      <c r="M490" s="247">
        <f>G490*(1+L490/100)</f>
        <v>0</v>
      </c>
      <c r="N490" s="245">
        <v>0</v>
      </c>
      <c r="O490" s="245">
        <f>ROUND(E490*N490,2)</f>
        <v>0</v>
      </c>
      <c r="P490" s="245">
        <v>0</v>
      </c>
      <c r="Q490" s="245">
        <f>ROUND(E490*P490,2)</f>
        <v>0</v>
      </c>
      <c r="R490" s="247" t="s">
        <v>606</v>
      </c>
      <c r="S490" s="247" t="s">
        <v>173</v>
      </c>
      <c r="T490" s="248" t="s">
        <v>173</v>
      </c>
      <c r="U490" s="222">
        <v>5.1999999999999998E-2</v>
      </c>
      <c r="V490" s="222">
        <f>ROUND(E490*U490,2)</f>
        <v>0.8</v>
      </c>
      <c r="W490" s="222"/>
      <c r="X490" s="222" t="s">
        <v>174</v>
      </c>
      <c r="Y490" s="222" t="s">
        <v>175</v>
      </c>
      <c r="Z490" s="212"/>
      <c r="AA490" s="212"/>
      <c r="AB490" s="212"/>
      <c r="AC490" s="212"/>
      <c r="AD490" s="212"/>
      <c r="AE490" s="212"/>
      <c r="AF490" s="212"/>
      <c r="AG490" s="212" t="s">
        <v>176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2" x14ac:dyDescent="0.25">
      <c r="A491" s="219"/>
      <c r="B491" s="220"/>
      <c r="C491" s="262" t="s">
        <v>656</v>
      </c>
      <c r="D491" s="249"/>
      <c r="E491" s="249"/>
      <c r="F491" s="249"/>
      <c r="G491" s="249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22"/>
      <c r="Z491" s="212"/>
      <c r="AA491" s="212"/>
      <c r="AB491" s="212"/>
      <c r="AC491" s="212"/>
      <c r="AD491" s="212"/>
      <c r="AE491" s="212"/>
      <c r="AF491" s="212"/>
      <c r="AG491" s="212" t="s">
        <v>178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2" x14ac:dyDescent="0.25">
      <c r="A492" s="219"/>
      <c r="B492" s="220"/>
      <c r="C492" s="266" t="s">
        <v>657</v>
      </c>
      <c r="D492" s="227"/>
      <c r="E492" s="228">
        <v>15.45</v>
      </c>
      <c r="F492" s="222"/>
      <c r="G492" s="222"/>
      <c r="H492" s="222"/>
      <c r="I492" s="222"/>
      <c r="J492" s="222"/>
      <c r="K492" s="222"/>
      <c r="L492" s="222"/>
      <c r="M492" s="222"/>
      <c r="N492" s="221"/>
      <c r="O492" s="221"/>
      <c r="P492" s="221"/>
      <c r="Q492" s="221"/>
      <c r="R492" s="222"/>
      <c r="S492" s="222"/>
      <c r="T492" s="222"/>
      <c r="U492" s="222"/>
      <c r="V492" s="222"/>
      <c r="W492" s="222"/>
      <c r="X492" s="222"/>
      <c r="Y492" s="222"/>
      <c r="Z492" s="212"/>
      <c r="AA492" s="212"/>
      <c r="AB492" s="212"/>
      <c r="AC492" s="212"/>
      <c r="AD492" s="212"/>
      <c r="AE492" s="212"/>
      <c r="AF492" s="212"/>
      <c r="AG492" s="212" t="s">
        <v>180</v>
      </c>
      <c r="AH492" s="212">
        <v>5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ht="20.399999999999999" outlineLevel="1" x14ac:dyDescent="0.25">
      <c r="A493" s="253">
        <v>117</v>
      </c>
      <c r="B493" s="254" t="s">
        <v>658</v>
      </c>
      <c r="C493" s="271" t="s">
        <v>659</v>
      </c>
      <c r="D493" s="255" t="s">
        <v>398</v>
      </c>
      <c r="E493" s="256">
        <v>20.68244</v>
      </c>
      <c r="F493" s="257"/>
      <c r="G493" s="258">
        <f>ROUND(E493*F493,2)</f>
        <v>0</v>
      </c>
      <c r="H493" s="257"/>
      <c r="I493" s="258">
        <f>ROUND(E493*H493,2)</f>
        <v>0</v>
      </c>
      <c r="J493" s="257"/>
      <c r="K493" s="258">
        <f>ROUND(E493*J493,2)</f>
        <v>0</v>
      </c>
      <c r="L493" s="258">
        <v>21</v>
      </c>
      <c r="M493" s="258">
        <f>G493*(1+L493/100)</f>
        <v>0</v>
      </c>
      <c r="N493" s="256">
        <v>0</v>
      </c>
      <c r="O493" s="256">
        <f>ROUND(E493*N493,2)</f>
        <v>0</v>
      </c>
      <c r="P493" s="256">
        <v>0</v>
      </c>
      <c r="Q493" s="256">
        <f>ROUND(E493*P493,2)</f>
        <v>0</v>
      </c>
      <c r="R493" s="258" t="s">
        <v>606</v>
      </c>
      <c r="S493" s="258" t="s">
        <v>173</v>
      </c>
      <c r="T493" s="259" t="s">
        <v>173</v>
      </c>
      <c r="U493" s="222">
        <v>3.0739999999999998</v>
      </c>
      <c r="V493" s="222">
        <f>ROUND(E493*U493,2)</f>
        <v>63.58</v>
      </c>
      <c r="W493" s="222"/>
      <c r="X493" s="222" t="s">
        <v>660</v>
      </c>
      <c r="Y493" s="222" t="s">
        <v>175</v>
      </c>
      <c r="Z493" s="212"/>
      <c r="AA493" s="212"/>
      <c r="AB493" s="212"/>
      <c r="AC493" s="212"/>
      <c r="AD493" s="212"/>
      <c r="AE493" s="212"/>
      <c r="AF493" s="212"/>
      <c r="AG493" s="212" t="s">
        <v>661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x14ac:dyDescent="0.25">
      <c r="A494" s="235" t="s">
        <v>167</v>
      </c>
      <c r="B494" s="236" t="s">
        <v>111</v>
      </c>
      <c r="C494" s="260" t="s">
        <v>112</v>
      </c>
      <c r="D494" s="237"/>
      <c r="E494" s="238"/>
      <c r="F494" s="239"/>
      <c r="G494" s="239">
        <f>SUMIF(AG495:AG539,"&lt;&gt;NOR",G495:G539)</f>
        <v>0</v>
      </c>
      <c r="H494" s="239"/>
      <c r="I494" s="239">
        <f>SUM(I495:I539)</f>
        <v>0</v>
      </c>
      <c r="J494" s="239"/>
      <c r="K494" s="239">
        <f>SUM(K495:K539)</f>
        <v>0</v>
      </c>
      <c r="L494" s="239"/>
      <c r="M494" s="239">
        <f>SUM(M495:M539)</f>
        <v>0</v>
      </c>
      <c r="N494" s="238"/>
      <c r="O494" s="238">
        <f>SUM(O495:O539)</f>
        <v>2.65</v>
      </c>
      <c r="P494" s="238"/>
      <c r="Q494" s="238">
        <f>SUM(Q495:Q539)</f>
        <v>0</v>
      </c>
      <c r="R494" s="239"/>
      <c r="S494" s="239"/>
      <c r="T494" s="240"/>
      <c r="U494" s="234"/>
      <c r="V494" s="234">
        <f>SUM(V495:V539)</f>
        <v>240.28000000000003</v>
      </c>
      <c r="W494" s="234"/>
      <c r="X494" s="234"/>
      <c r="Y494" s="234"/>
      <c r="AG494" t="s">
        <v>168</v>
      </c>
    </row>
    <row r="495" spans="1:60" ht="20.399999999999999" outlineLevel="1" x14ac:dyDescent="0.25">
      <c r="A495" s="242">
        <v>118</v>
      </c>
      <c r="B495" s="243" t="s">
        <v>662</v>
      </c>
      <c r="C495" s="261" t="s">
        <v>663</v>
      </c>
      <c r="D495" s="244" t="s">
        <v>171</v>
      </c>
      <c r="E495" s="245">
        <v>118.8</v>
      </c>
      <c r="F495" s="246"/>
      <c r="G495" s="247">
        <f>ROUND(E495*F495,2)</f>
        <v>0</v>
      </c>
      <c r="H495" s="246"/>
      <c r="I495" s="247">
        <f>ROUND(E495*H495,2)</f>
        <v>0</v>
      </c>
      <c r="J495" s="246"/>
      <c r="K495" s="247">
        <f>ROUND(E495*J495,2)</f>
        <v>0</v>
      </c>
      <c r="L495" s="247">
        <v>21</v>
      </c>
      <c r="M495" s="247">
        <f>G495*(1+L495/100)</f>
        <v>0</v>
      </c>
      <c r="N495" s="245">
        <v>0</v>
      </c>
      <c r="O495" s="245">
        <f>ROUND(E495*N495,2)</f>
        <v>0</v>
      </c>
      <c r="P495" s="245">
        <v>0</v>
      </c>
      <c r="Q495" s="245">
        <f>ROUND(E495*P495,2)</f>
        <v>0</v>
      </c>
      <c r="R495" s="247" t="s">
        <v>172</v>
      </c>
      <c r="S495" s="247" t="s">
        <v>173</v>
      </c>
      <c r="T495" s="248" t="s">
        <v>173</v>
      </c>
      <c r="U495" s="222">
        <v>0.43</v>
      </c>
      <c r="V495" s="222">
        <f>ROUND(E495*U495,2)</f>
        <v>51.08</v>
      </c>
      <c r="W495" s="222"/>
      <c r="X495" s="222" t="s">
        <v>174</v>
      </c>
      <c r="Y495" s="222" t="s">
        <v>175</v>
      </c>
      <c r="Z495" s="212"/>
      <c r="AA495" s="212"/>
      <c r="AB495" s="212"/>
      <c r="AC495" s="212"/>
      <c r="AD495" s="212"/>
      <c r="AE495" s="212"/>
      <c r="AF495" s="212"/>
      <c r="AG495" s="212" t="s">
        <v>176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2" x14ac:dyDescent="0.25">
      <c r="A496" s="219"/>
      <c r="B496" s="220"/>
      <c r="C496" s="266" t="s">
        <v>664</v>
      </c>
      <c r="D496" s="227"/>
      <c r="E496" s="228">
        <v>67.2</v>
      </c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22"/>
      <c r="Z496" s="212"/>
      <c r="AA496" s="212"/>
      <c r="AB496" s="212"/>
      <c r="AC496" s="212"/>
      <c r="AD496" s="212"/>
      <c r="AE496" s="212"/>
      <c r="AF496" s="212"/>
      <c r="AG496" s="212" t="s">
        <v>180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5">
      <c r="A497" s="219"/>
      <c r="B497" s="220"/>
      <c r="C497" s="266" t="s">
        <v>665</v>
      </c>
      <c r="D497" s="227"/>
      <c r="E497" s="228">
        <v>51.6</v>
      </c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22"/>
      <c r="Z497" s="212"/>
      <c r="AA497" s="212"/>
      <c r="AB497" s="212"/>
      <c r="AC497" s="212"/>
      <c r="AD497" s="212"/>
      <c r="AE497" s="212"/>
      <c r="AF497" s="212"/>
      <c r="AG497" s="212" t="s">
        <v>180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ht="20.399999999999999" outlineLevel="1" x14ac:dyDescent="0.25">
      <c r="A498" s="242">
        <v>119</v>
      </c>
      <c r="B498" s="243" t="s">
        <v>666</v>
      </c>
      <c r="C498" s="261" t="s">
        <v>667</v>
      </c>
      <c r="D498" s="244" t="s">
        <v>210</v>
      </c>
      <c r="E498" s="245">
        <v>20.7</v>
      </c>
      <c r="F498" s="246"/>
      <c r="G498" s="247">
        <f>ROUND(E498*F498,2)</f>
        <v>0</v>
      </c>
      <c r="H498" s="246"/>
      <c r="I498" s="247">
        <f>ROUND(E498*H498,2)</f>
        <v>0</v>
      </c>
      <c r="J498" s="246"/>
      <c r="K498" s="247">
        <f>ROUND(E498*J498,2)</f>
        <v>0</v>
      </c>
      <c r="L498" s="247">
        <v>21</v>
      </c>
      <c r="M498" s="247">
        <f>G498*(1+L498/100)</f>
        <v>0</v>
      </c>
      <c r="N498" s="245">
        <v>1.1560000000000001E-2</v>
      </c>
      <c r="O498" s="245">
        <f>ROUND(E498*N498,2)</f>
        <v>0.24</v>
      </c>
      <c r="P498" s="245">
        <v>0</v>
      </c>
      <c r="Q498" s="245">
        <f>ROUND(E498*P498,2)</f>
        <v>0</v>
      </c>
      <c r="R498" s="247" t="s">
        <v>172</v>
      </c>
      <c r="S498" s="247" t="s">
        <v>173</v>
      </c>
      <c r="T498" s="248" t="s">
        <v>173</v>
      </c>
      <c r="U498" s="222">
        <v>1.6579999999999999</v>
      </c>
      <c r="V498" s="222">
        <f>ROUND(E498*U498,2)</f>
        <v>34.32</v>
      </c>
      <c r="W498" s="222"/>
      <c r="X498" s="222" t="s">
        <v>174</v>
      </c>
      <c r="Y498" s="222" t="s">
        <v>175</v>
      </c>
      <c r="Z498" s="212"/>
      <c r="AA498" s="212"/>
      <c r="AB498" s="212"/>
      <c r="AC498" s="212"/>
      <c r="AD498" s="212"/>
      <c r="AE498" s="212"/>
      <c r="AF498" s="212"/>
      <c r="AG498" s="212" t="s">
        <v>176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2" x14ac:dyDescent="0.25">
      <c r="A499" s="219"/>
      <c r="B499" s="220"/>
      <c r="C499" s="266" t="s">
        <v>668</v>
      </c>
      <c r="D499" s="227"/>
      <c r="E499" s="228">
        <v>2.6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22"/>
      <c r="Z499" s="212"/>
      <c r="AA499" s="212"/>
      <c r="AB499" s="212"/>
      <c r="AC499" s="212"/>
      <c r="AD499" s="212"/>
      <c r="AE499" s="212"/>
      <c r="AF499" s="212"/>
      <c r="AG499" s="212" t="s">
        <v>180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5">
      <c r="A500" s="219"/>
      <c r="B500" s="220"/>
      <c r="C500" s="266" t="s">
        <v>669</v>
      </c>
      <c r="D500" s="227"/>
      <c r="E500" s="228">
        <v>2.6</v>
      </c>
      <c r="F500" s="222"/>
      <c r="G500" s="222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22"/>
      <c r="Z500" s="212"/>
      <c r="AA500" s="212"/>
      <c r="AB500" s="212"/>
      <c r="AC500" s="212"/>
      <c r="AD500" s="212"/>
      <c r="AE500" s="212"/>
      <c r="AF500" s="212"/>
      <c r="AG500" s="212" t="s">
        <v>180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5">
      <c r="A501" s="219"/>
      <c r="B501" s="220"/>
      <c r="C501" s="266" t="s">
        <v>670</v>
      </c>
      <c r="D501" s="227"/>
      <c r="E501" s="228">
        <v>2.6</v>
      </c>
      <c r="F501" s="222"/>
      <c r="G501" s="22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22"/>
      <c r="Z501" s="212"/>
      <c r="AA501" s="212"/>
      <c r="AB501" s="212"/>
      <c r="AC501" s="212"/>
      <c r="AD501" s="212"/>
      <c r="AE501" s="212"/>
      <c r="AF501" s="212"/>
      <c r="AG501" s="212" t="s">
        <v>180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5">
      <c r="A502" s="219"/>
      <c r="B502" s="220"/>
      <c r="C502" s="266" t="s">
        <v>671</v>
      </c>
      <c r="D502" s="227"/>
      <c r="E502" s="228">
        <v>2.5</v>
      </c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22"/>
      <c r="Z502" s="212"/>
      <c r="AA502" s="212"/>
      <c r="AB502" s="212"/>
      <c r="AC502" s="212"/>
      <c r="AD502" s="212"/>
      <c r="AE502" s="212"/>
      <c r="AF502" s="212"/>
      <c r="AG502" s="212" t="s">
        <v>180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5">
      <c r="A503" s="219"/>
      <c r="B503" s="220"/>
      <c r="C503" s="266" t="s">
        <v>672</v>
      </c>
      <c r="D503" s="227"/>
      <c r="E503" s="228">
        <v>5.2</v>
      </c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22"/>
      <c r="Z503" s="212"/>
      <c r="AA503" s="212"/>
      <c r="AB503" s="212"/>
      <c r="AC503" s="212"/>
      <c r="AD503" s="212"/>
      <c r="AE503" s="212"/>
      <c r="AF503" s="212"/>
      <c r="AG503" s="212" t="s">
        <v>180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5">
      <c r="A504" s="219"/>
      <c r="B504" s="220"/>
      <c r="C504" s="270" t="s">
        <v>266</v>
      </c>
      <c r="D504" s="232"/>
      <c r="E504" s="233">
        <v>15.5</v>
      </c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22"/>
      <c r="Z504" s="212"/>
      <c r="AA504" s="212"/>
      <c r="AB504" s="212"/>
      <c r="AC504" s="212"/>
      <c r="AD504" s="212"/>
      <c r="AE504" s="212"/>
      <c r="AF504" s="212"/>
      <c r="AG504" s="212" t="s">
        <v>180</v>
      </c>
      <c r="AH504" s="212">
        <v>1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3" x14ac:dyDescent="0.25">
      <c r="A505" s="219"/>
      <c r="B505" s="220"/>
      <c r="C505" s="266" t="s">
        <v>673</v>
      </c>
      <c r="D505" s="227"/>
      <c r="E505" s="228">
        <v>5.2</v>
      </c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22"/>
      <c r="Z505" s="212"/>
      <c r="AA505" s="212"/>
      <c r="AB505" s="212"/>
      <c r="AC505" s="212"/>
      <c r="AD505" s="212"/>
      <c r="AE505" s="212"/>
      <c r="AF505" s="212"/>
      <c r="AG505" s="212" t="s">
        <v>180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5">
      <c r="A506" s="219"/>
      <c r="B506" s="220"/>
      <c r="C506" s="270" t="s">
        <v>266</v>
      </c>
      <c r="D506" s="232"/>
      <c r="E506" s="233">
        <v>5.2</v>
      </c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22"/>
      <c r="Z506" s="212"/>
      <c r="AA506" s="212"/>
      <c r="AB506" s="212"/>
      <c r="AC506" s="212"/>
      <c r="AD506" s="212"/>
      <c r="AE506" s="212"/>
      <c r="AF506" s="212"/>
      <c r="AG506" s="212" t="s">
        <v>180</v>
      </c>
      <c r="AH506" s="212">
        <v>1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ht="30.6" outlineLevel="1" x14ac:dyDescent="0.25">
      <c r="A507" s="242">
        <v>120</v>
      </c>
      <c r="B507" s="243" t="s">
        <v>674</v>
      </c>
      <c r="C507" s="261" t="s">
        <v>675</v>
      </c>
      <c r="D507" s="244" t="s">
        <v>171</v>
      </c>
      <c r="E507" s="245">
        <v>4.335</v>
      </c>
      <c r="F507" s="246"/>
      <c r="G507" s="247">
        <f>ROUND(E507*F507,2)</f>
        <v>0</v>
      </c>
      <c r="H507" s="246"/>
      <c r="I507" s="247">
        <f>ROUND(E507*H507,2)</f>
        <v>0</v>
      </c>
      <c r="J507" s="246"/>
      <c r="K507" s="247">
        <f>ROUND(E507*J507,2)</f>
        <v>0</v>
      </c>
      <c r="L507" s="247">
        <v>21</v>
      </c>
      <c r="M507" s="247">
        <f>G507*(1+L507/100)</f>
        <v>0</v>
      </c>
      <c r="N507" s="245">
        <v>1.627E-2</v>
      </c>
      <c r="O507" s="245">
        <f>ROUND(E507*N507,2)</f>
        <v>7.0000000000000007E-2</v>
      </c>
      <c r="P507" s="245">
        <v>0</v>
      </c>
      <c r="Q507" s="245">
        <f>ROUND(E507*P507,2)</f>
        <v>0</v>
      </c>
      <c r="R507" s="247" t="s">
        <v>172</v>
      </c>
      <c r="S507" s="247" t="s">
        <v>173</v>
      </c>
      <c r="T507" s="248" t="s">
        <v>173</v>
      </c>
      <c r="U507" s="222">
        <v>0.8</v>
      </c>
      <c r="V507" s="222">
        <f>ROUND(E507*U507,2)</f>
        <v>3.47</v>
      </c>
      <c r="W507" s="222"/>
      <c r="X507" s="222" t="s">
        <v>174</v>
      </c>
      <c r="Y507" s="222" t="s">
        <v>175</v>
      </c>
      <c r="Z507" s="212"/>
      <c r="AA507" s="212"/>
      <c r="AB507" s="212"/>
      <c r="AC507" s="212"/>
      <c r="AD507" s="212"/>
      <c r="AE507" s="212"/>
      <c r="AF507" s="212"/>
      <c r="AG507" s="212" t="s">
        <v>176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ht="21" outlineLevel="2" x14ac:dyDescent="0.25">
      <c r="A508" s="219"/>
      <c r="B508" s="220"/>
      <c r="C508" s="268" t="s">
        <v>676</v>
      </c>
      <c r="D508" s="251"/>
      <c r="E508" s="251"/>
      <c r="F508" s="251"/>
      <c r="G508" s="251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22"/>
      <c r="Z508" s="212"/>
      <c r="AA508" s="212"/>
      <c r="AB508" s="212"/>
      <c r="AC508" s="212"/>
      <c r="AD508" s="212"/>
      <c r="AE508" s="212"/>
      <c r="AF508" s="212"/>
      <c r="AG508" s="212" t="s">
        <v>213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52" t="str">
        <f>C508</f>
        <v>Předsazené stěny, volně stojící, systém OK11, samostatná ocelová konstrukce z profilů CW 50 a UW 50, 1x opláštěná, tl. 65 mm, bez minerální izolace, vysokopevnostní desky DFRIEH2 tl. 12,5 mm.</v>
      </c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5">
      <c r="A509" s="219"/>
      <c r="B509" s="220"/>
      <c r="C509" s="267" t="s">
        <v>677</v>
      </c>
      <c r="D509" s="250"/>
      <c r="E509" s="250"/>
      <c r="F509" s="250"/>
      <c r="G509" s="250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22"/>
      <c r="Z509" s="212"/>
      <c r="AA509" s="212"/>
      <c r="AB509" s="212"/>
      <c r="AC509" s="212"/>
      <c r="AD509" s="212"/>
      <c r="AE509" s="212"/>
      <c r="AF509" s="212"/>
      <c r="AG509" s="212" t="s">
        <v>213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5">
      <c r="A510" s="219"/>
      <c r="B510" s="220"/>
      <c r="C510" s="267" t="s">
        <v>1159</v>
      </c>
      <c r="D510" s="250"/>
      <c r="E510" s="250"/>
      <c r="F510" s="250"/>
      <c r="G510" s="250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22"/>
      <c r="Z510" s="212"/>
      <c r="AA510" s="212"/>
      <c r="AB510" s="212"/>
      <c r="AC510" s="212"/>
      <c r="AD510" s="212"/>
      <c r="AE510" s="212"/>
      <c r="AF510" s="212"/>
      <c r="AG510" s="212" t="s">
        <v>213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5">
      <c r="A511" s="219"/>
      <c r="B511" s="220"/>
      <c r="C511" s="267" t="s">
        <v>678</v>
      </c>
      <c r="D511" s="250"/>
      <c r="E511" s="250"/>
      <c r="F511" s="250"/>
      <c r="G511" s="250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22"/>
      <c r="Z511" s="212"/>
      <c r="AA511" s="212"/>
      <c r="AB511" s="212"/>
      <c r="AC511" s="212"/>
      <c r="AD511" s="212"/>
      <c r="AE511" s="212"/>
      <c r="AF511" s="212"/>
      <c r="AG511" s="212" t="s">
        <v>213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5">
      <c r="A512" s="219"/>
      <c r="B512" s="220"/>
      <c r="C512" s="267" t="s">
        <v>679</v>
      </c>
      <c r="D512" s="250"/>
      <c r="E512" s="250"/>
      <c r="F512" s="250"/>
      <c r="G512" s="250"/>
      <c r="H512" s="222"/>
      <c r="I512" s="222"/>
      <c r="J512" s="222"/>
      <c r="K512" s="222"/>
      <c r="L512" s="222"/>
      <c r="M512" s="222"/>
      <c r="N512" s="221"/>
      <c r="O512" s="221"/>
      <c r="P512" s="221"/>
      <c r="Q512" s="221"/>
      <c r="R512" s="222"/>
      <c r="S512" s="222"/>
      <c r="T512" s="222"/>
      <c r="U512" s="222"/>
      <c r="V512" s="222"/>
      <c r="W512" s="222"/>
      <c r="X512" s="222"/>
      <c r="Y512" s="222"/>
      <c r="Z512" s="212"/>
      <c r="AA512" s="212"/>
      <c r="AB512" s="212"/>
      <c r="AC512" s="212"/>
      <c r="AD512" s="212"/>
      <c r="AE512" s="212"/>
      <c r="AF512" s="212"/>
      <c r="AG512" s="212" t="s">
        <v>213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3" x14ac:dyDescent="0.25">
      <c r="A513" s="219"/>
      <c r="B513" s="220"/>
      <c r="C513" s="267" t="s">
        <v>680</v>
      </c>
      <c r="D513" s="250"/>
      <c r="E513" s="250"/>
      <c r="F513" s="250"/>
      <c r="G513" s="250"/>
      <c r="H513" s="222"/>
      <c r="I513" s="222"/>
      <c r="J513" s="222"/>
      <c r="K513" s="222"/>
      <c r="L513" s="222"/>
      <c r="M513" s="222"/>
      <c r="N513" s="221"/>
      <c r="O513" s="221"/>
      <c r="P513" s="221"/>
      <c r="Q513" s="221"/>
      <c r="R513" s="222"/>
      <c r="S513" s="222"/>
      <c r="T513" s="222"/>
      <c r="U513" s="222"/>
      <c r="V513" s="222"/>
      <c r="W513" s="222"/>
      <c r="X513" s="222"/>
      <c r="Y513" s="222"/>
      <c r="Z513" s="212"/>
      <c r="AA513" s="212"/>
      <c r="AB513" s="212"/>
      <c r="AC513" s="212"/>
      <c r="AD513" s="212"/>
      <c r="AE513" s="212"/>
      <c r="AF513" s="212"/>
      <c r="AG513" s="212" t="s">
        <v>213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52" t="str">
        <f>C513</f>
        <v>- standardního tmelení Q2, to je: základní tmelení Q1+ dodatečné tmelení (tmelení najemno) a případné přebroušení.</v>
      </c>
      <c r="BB513" s="212"/>
      <c r="BC513" s="212"/>
      <c r="BD513" s="212"/>
      <c r="BE513" s="212"/>
      <c r="BF513" s="212"/>
      <c r="BG513" s="212"/>
      <c r="BH513" s="212"/>
    </row>
    <row r="514" spans="1:60" outlineLevel="2" x14ac:dyDescent="0.25">
      <c r="A514" s="219"/>
      <c r="B514" s="220"/>
      <c r="C514" s="266" t="s">
        <v>681</v>
      </c>
      <c r="D514" s="227"/>
      <c r="E514" s="228">
        <v>4.335</v>
      </c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22"/>
      <c r="Z514" s="212"/>
      <c r="AA514" s="212"/>
      <c r="AB514" s="212"/>
      <c r="AC514" s="212"/>
      <c r="AD514" s="212"/>
      <c r="AE514" s="212"/>
      <c r="AF514" s="212"/>
      <c r="AG514" s="212" t="s">
        <v>180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ht="20.399999999999999" outlineLevel="1" x14ac:dyDescent="0.25">
      <c r="A515" s="242">
        <v>121</v>
      </c>
      <c r="B515" s="243" t="s">
        <v>682</v>
      </c>
      <c r="C515" s="261" t="s">
        <v>683</v>
      </c>
      <c r="D515" s="244" t="s">
        <v>171</v>
      </c>
      <c r="E515" s="245">
        <v>51.6</v>
      </c>
      <c r="F515" s="246"/>
      <c r="G515" s="247">
        <f>ROUND(E515*F515,2)</f>
        <v>0</v>
      </c>
      <c r="H515" s="246"/>
      <c r="I515" s="247">
        <f>ROUND(E515*H515,2)</f>
        <v>0</v>
      </c>
      <c r="J515" s="246"/>
      <c r="K515" s="247">
        <f>ROUND(E515*J515,2)</f>
        <v>0</v>
      </c>
      <c r="L515" s="247">
        <v>21</v>
      </c>
      <c r="M515" s="247">
        <f>G515*(1+L515/100)</f>
        <v>0</v>
      </c>
      <c r="N515" s="245">
        <v>1.1900000000000001E-2</v>
      </c>
      <c r="O515" s="245">
        <f>ROUND(E515*N515,2)</f>
        <v>0.61</v>
      </c>
      <c r="P515" s="245">
        <v>0</v>
      </c>
      <c r="Q515" s="245">
        <f>ROUND(E515*P515,2)</f>
        <v>0</v>
      </c>
      <c r="R515" s="247" t="s">
        <v>172</v>
      </c>
      <c r="S515" s="247" t="s">
        <v>173</v>
      </c>
      <c r="T515" s="248" t="s">
        <v>173</v>
      </c>
      <c r="U515" s="222">
        <v>0.95</v>
      </c>
      <c r="V515" s="222">
        <f>ROUND(E515*U515,2)</f>
        <v>49.02</v>
      </c>
      <c r="W515" s="222"/>
      <c r="X515" s="222" t="s">
        <v>174</v>
      </c>
      <c r="Y515" s="222" t="s">
        <v>175</v>
      </c>
      <c r="Z515" s="212"/>
      <c r="AA515" s="212"/>
      <c r="AB515" s="212"/>
      <c r="AC515" s="212"/>
      <c r="AD515" s="212"/>
      <c r="AE515" s="212"/>
      <c r="AF515" s="212"/>
      <c r="AG515" s="212" t="s">
        <v>176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ht="21" outlineLevel="2" x14ac:dyDescent="0.25">
      <c r="A516" s="219"/>
      <c r="B516" s="220"/>
      <c r="C516" s="268" t="s">
        <v>684</v>
      </c>
      <c r="D516" s="251"/>
      <c r="E516" s="251"/>
      <c r="F516" s="251"/>
      <c r="G516" s="251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22"/>
      <c r="Z516" s="212"/>
      <c r="AA516" s="212"/>
      <c r="AB516" s="212"/>
      <c r="AC516" s="212"/>
      <c r="AD516" s="212"/>
      <c r="AE516" s="212"/>
      <c r="AF516" s="212"/>
      <c r="AG516" s="212" t="s">
        <v>213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52" t="str">
        <f>C516</f>
        <v>Podhledy sádrokartonové, systém PK11, kovová konstrukce CD s přímým uchycením, 1x opláštěná, bez  minerální izolace, desky standard RB (A) tl. 12,5mm</v>
      </c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5">
      <c r="A517" s="219"/>
      <c r="B517" s="220"/>
      <c r="C517" s="267" t="s">
        <v>690</v>
      </c>
      <c r="D517" s="250"/>
      <c r="E517" s="250"/>
      <c r="F517" s="250"/>
      <c r="G517" s="250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22"/>
      <c r="Z517" s="212"/>
      <c r="AA517" s="212"/>
      <c r="AB517" s="212"/>
      <c r="AC517" s="212"/>
      <c r="AD517" s="212"/>
      <c r="AE517" s="212"/>
      <c r="AF517" s="212"/>
      <c r="AG517" s="212" t="s">
        <v>213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5">
      <c r="A518" s="219"/>
      <c r="B518" s="220"/>
      <c r="C518" s="267" t="s">
        <v>685</v>
      </c>
      <c r="D518" s="250"/>
      <c r="E518" s="250"/>
      <c r="F518" s="250"/>
      <c r="G518" s="250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22"/>
      <c r="Z518" s="212"/>
      <c r="AA518" s="212"/>
      <c r="AB518" s="212"/>
      <c r="AC518" s="212"/>
      <c r="AD518" s="212"/>
      <c r="AE518" s="212"/>
      <c r="AF518" s="212"/>
      <c r="AG518" s="212" t="s">
        <v>213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2" x14ac:dyDescent="0.25">
      <c r="A519" s="219"/>
      <c r="B519" s="220"/>
      <c r="C519" s="266" t="s">
        <v>686</v>
      </c>
      <c r="D519" s="227"/>
      <c r="E519" s="228"/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22"/>
      <c r="Z519" s="212"/>
      <c r="AA519" s="212"/>
      <c r="AB519" s="212"/>
      <c r="AC519" s="212"/>
      <c r="AD519" s="212"/>
      <c r="AE519" s="212"/>
      <c r="AF519" s="212"/>
      <c r="AG519" s="212" t="s">
        <v>180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5">
      <c r="A520" s="219"/>
      <c r="B520" s="220"/>
      <c r="C520" s="266" t="s">
        <v>665</v>
      </c>
      <c r="D520" s="227"/>
      <c r="E520" s="228">
        <v>51.6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22"/>
      <c r="Z520" s="212"/>
      <c r="AA520" s="212"/>
      <c r="AB520" s="212"/>
      <c r="AC520" s="212"/>
      <c r="AD520" s="212"/>
      <c r="AE520" s="212"/>
      <c r="AF520" s="212"/>
      <c r="AG520" s="212" t="s">
        <v>180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ht="20.399999999999999" outlineLevel="1" x14ac:dyDescent="0.25">
      <c r="A521" s="242">
        <v>122</v>
      </c>
      <c r="B521" s="243" t="s">
        <v>687</v>
      </c>
      <c r="C521" s="261" t="s">
        <v>688</v>
      </c>
      <c r="D521" s="244" t="s">
        <v>171</v>
      </c>
      <c r="E521" s="245">
        <v>67.2</v>
      </c>
      <c r="F521" s="246"/>
      <c r="G521" s="247">
        <f>ROUND(E521*F521,2)</f>
        <v>0</v>
      </c>
      <c r="H521" s="246"/>
      <c r="I521" s="247">
        <f>ROUND(E521*H521,2)</f>
        <v>0</v>
      </c>
      <c r="J521" s="246"/>
      <c r="K521" s="247">
        <f>ROUND(E521*J521,2)</f>
        <v>0</v>
      </c>
      <c r="L521" s="247">
        <v>21</v>
      </c>
      <c r="M521" s="247">
        <f>G521*(1+L521/100)</f>
        <v>0</v>
      </c>
      <c r="N521" s="245">
        <v>1.201E-2</v>
      </c>
      <c r="O521" s="245">
        <f>ROUND(E521*N521,2)</f>
        <v>0.81</v>
      </c>
      <c r="P521" s="245">
        <v>0</v>
      </c>
      <c r="Q521" s="245">
        <f>ROUND(E521*P521,2)</f>
        <v>0</v>
      </c>
      <c r="R521" s="247" t="s">
        <v>172</v>
      </c>
      <c r="S521" s="247" t="s">
        <v>173</v>
      </c>
      <c r="T521" s="248" t="s">
        <v>173</v>
      </c>
      <c r="U521" s="222">
        <v>0.95</v>
      </c>
      <c r="V521" s="222">
        <f>ROUND(E521*U521,2)</f>
        <v>63.84</v>
      </c>
      <c r="W521" s="222"/>
      <c r="X521" s="222" t="s">
        <v>174</v>
      </c>
      <c r="Y521" s="222" t="s">
        <v>175</v>
      </c>
      <c r="Z521" s="212"/>
      <c r="AA521" s="212"/>
      <c r="AB521" s="212"/>
      <c r="AC521" s="212"/>
      <c r="AD521" s="212"/>
      <c r="AE521" s="212"/>
      <c r="AF521" s="212"/>
      <c r="AG521" s="212" t="s">
        <v>176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ht="21" outlineLevel="2" x14ac:dyDescent="0.25">
      <c r="A522" s="219"/>
      <c r="B522" s="220"/>
      <c r="C522" s="268" t="s">
        <v>689</v>
      </c>
      <c r="D522" s="251"/>
      <c r="E522" s="251"/>
      <c r="F522" s="251"/>
      <c r="G522" s="251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22"/>
      <c r="Z522" s="212"/>
      <c r="AA522" s="212"/>
      <c r="AB522" s="212"/>
      <c r="AC522" s="212"/>
      <c r="AD522" s="212"/>
      <c r="AE522" s="212"/>
      <c r="AF522" s="212"/>
      <c r="AG522" s="212" t="s">
        <v>213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52" t="str">
        <f>C522</f>
        <v>Podhledy sádrokartonové, systém PK11, kovová konstrukce CD s přímým uchycením, 1x opláštěná, bez  minerální izolace, desky impregnované RBI (H2) tl. 12,5mm</v>
      </c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5">
      <c r="A523" s="219"/>
      <c r="B523" s="220"/>
      <c r="C523" s="267" t="s">
        <v>690</v>
      </c>
      <c r="D523" s="250"/>
      <c r="E523" s="250"/>
      <c r="F523" s="250"/>
      <c r="G523" s="250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22"/>
      <c r="Z523" s="212"/>
      <c r="AA523" s="212"/>
      <c r="AB523" s="212"/>
      <c r="AC523" s="212"/>
      <c r="AD523" s="212"/>
      <c r="AE523" s="212"/>
      <c r="AF523" s="212"/>
      <c r="AG523" s="212" t="s">
        <v>213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5">
      <c r="A524" s="219"/>
      <c r="B524" s="220"/>
      <c r="C524" s="267" t="s">
        <v>685</v>
      </c>
      <c r="D524" s="250"/>
      <c r="E524" s="250"/>
      <c r="F524" s="250"/>
      <c r="G524" s="250"/>
      <c r="H524" s="222"/>
      <c r="I524" s="222"/>
      <c r="J524" s="222"/>
      <c r="K524" s="222"/>
      <c r="L524" s="222"/>
      <c r="M524" s="222"/>
      <c r="N524" s="221"/>
      <c r="O524" s="221"/>
      <c r="P524" s="221"/>
      <c r="Q524" s="221"/>
      <c r="R524" s="222"/>
      <c r="S524" s="222"/>
      <c r="T524" s="222"/>
      <c r="U524" s="222"/>
      <c r="V524" s="222"/>
      <c r="W524" s="222"/>
      <c r="X524" s="222"/>
      <c r="Y524" s="222"/>
      <c r="Z524" s="212"/>
      <c r="AA524" s="212"/>
      <c r="AB524" s="212"/>
      <c r="AC524" s="212"/>
      <c r="AD524" s="212"/>
      <c r="AE524" s="212"/>
      <c r="AF524" s="212"/>
      <c r="AG524" s="212" t="s">
        <v>213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2" x14ac:dyDescent="0.25">
      <c r="A525" s="219"/>
      <c r="B525" s="220"/>
      <c r="C525" s="266" t="s">
        <v>691</v>
      </c>
      <c r="D525" s="227"/>
      <c r="E525" s="228"/>
      <c r="F525" s="222"/>
      <c r="G525" s="22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22"/>
      <c r="Z525" s="212"/>
      <c r="AA525" s="212"/>
      <c r="AB525" s="212"/>
      <c r="AC525" s="212"/>
      <c r="AD525" s="212"/>
      <c r="AE525" s="212"/>
      <c r="AF525" s="212"/>
      <c r="AG525" s="212" t="s">
        <v>180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5">
      <c r="A526" s="219"/>
      <c r="B526" s="220"/>
      <c r="C526" s="266" t="s">
        <v>692</v>
      </c>
      <c r="D526" s="227"/>
      <c r="E526" s="228">
        <v>67.2</v>
      </c>
      <c r="F526" s="222"/>
      <c r="G526" s="222"/>
      <c r="H526" s="222"/>
      <c r="I526" s="222"/>
      <c r="J526" s="222"/>
      <c r="K526" s="222"/>
      <c r="L526" s="222"/>
      <c r="M526" s="222"/>
      <c r="N526" s="221"/>
      <c r="O526" s="221"/>
      <c r="P526" s="221"/>
      <c r="Q526" s="221"/>
      <c r="R526" s="222"/>
      <c r="S526" s="222"/>
      <c r="T526" s="222"/>
      <c r="U526" s="222"/>
      <c r="V526" s="222"/>
      <c r="W526" s="222"/>
      <c r="X526" s="222"/>
      <c r="Y526" s="222"/>
      <c r="Z526" s="212"/>
      <c r="AA526" s="212"/>
      <c r="AB526" s="212"/>
      <c r="AC526" s="212"/>
      <c r="AD526" s="212"/>
      <c r="AE526" s="212"/>
      <c r="AF526" s="212"/>
      <c r="AG526" s="212" t="s">
        <v>180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ht="20.399999999999999" outlineLevel="1" x14ac:dyDescent="0.25">
      <c r="A527" s="242">
        <v>123</v>
      </c>
      <c r="B527" s="243" t="s">
        <v>693</v>
      </c>
      <c r="C527" s="261" t="s">
        <v>694</v>
      </c>
      <c r="D527" s="244" t="s">
        <v>171</v>
      </c>
      <c r="E527" s="245">
        <v>89.179599999999994</v>
      </c>
      <c r="F527" s="246"/>
      <c r="G527" s="247">
        <f>ROUND(E527*F527,2)</f>
        <v>0</v>
      </c>
      <c r="H527" s="246"/>
      <c r="I527" s="247">
        <f>ROUND(E527*H527,2)</f>
        <v>0</v>
      </c>
      <c r="J527" s="246"/>
      <c r="K527" s="247">
        <f>ROUND(E527*J527,2)</f>
        <v>0</v>
      </c>
      <c r="L527" s="247">
        <v>21</v>
      </c>
      <c r="M527" s="247">
        <f>G527*(1+L527/100)</f>
        <v>0</v>
      </c>
      <c r="N527" s="245">
        <v>1.031E-2</v>
      </c>
      <c r="O527" s="245">
        <f>ROUND(E527*N527,2)</f>
        <v>0.92</v>
      </c>
      <c r="P527" s="245">
        <v>0</v>
      </c>
      <c r="Q527" s="245">
        <f>ROUND(E527*P527,2)</f>
        <v>0</v>
      </c>
      <c r="R527" s="247" t="s">
        <v>172</v>
      </c>
      <c r="S527" s="247" t="s">
        <v>569</v>
      </c>
      <c r="T527" s="248" t="s">
        <v>569</v>
      </c>
      <c r="U527" s="222">
        <v>0.39800000000000002</v>
      </c>
      <c r="V527" s="222">
        <f>ROUND(E527*U527,2)</f>
        <v>35.49</v>
      </c>
      <c r="W527" s="222"/>
      <c r="X527" s="222" t="s">
        <v>174</v>
      </c>
      <c r="Y527" s="222" t="s">
        <v>175</v>
      </c>
      <c r="Z527" s="212"/>
      <c r="AA527" s="212"/>
      <c r="AB527" s="212"/>
      <c r="AC527" s="212"/>
      <c r="AD527" s="212"/>
      <c r="AE527" s="212"/>
      <c r="AF527" s="212"/>
      <c r="AG527" s="212" t="s">
        <v>176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ht="21" outlineLevel="2" x14ac:dyDescent="0.25">
      <c r="A528" s="219"/>
      <c r="B528" s="220"/>
      <c r="C528" s="268" t="s">
        <v>695</v>
      </c>
      <c r="D528" s="251"/>
      <c r="E528" s="251"/>
      <c r="F528" s="251"/>
      <c r="G528" s="251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22"/>
      <c r="Z528" s="212"/>
      <c r="AA528" s="212"/>
      <c r="AB528" s="212"/>
      <c r="AC528" s="212"/>
      <c r="AD528" s="212"/>
      <c r="AE528" s="212"/>
      <c r="AF528" s="212"/>
      <c r="AG528" s="212" t="s">
        <v>213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52" t="str">
        <f>C528</f>
        <v>Demontovatelné lamelové podhledy Rigips, systém KK11, bez zavěšení do nosné stropní konstrukce, bez minerální izolace, lamely Gyptone Quattro 55, tl. 12,5mm</v>
      </c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5">
      <c r="A529" s="219"/>
      <c r="B529" s="220"/>
      <c r="C529" s="267" t="s">
        <v>696</v>
      </c>
      <c r="D529" s="250"/>
      <c r="E529" s="250"/>
      <c r="F529" s="250"/>
      <c r="G529" s="250"/>
      <c r="H529" s="222"/>
      <c r="I529" s="222"/>
      <c r="J529" s="222"/>
      <c r="K529" s="222"/>
      <c r="L529" s="222"/>
      <c r="M529" s="222"/>
      <c r="N529" s="221"/>
      <c r="O529" s="221"/>
      <c r="P529" s="221"/>
      <c r="Q529" s="221"/>
      <c r="R529" s="222"/>
      <c r="S529" s="222"/>
      <c r="T529" s="222"/>
      <c r="U529" s="222"/>
      <c r="V529" s="222"/>
      <c r="W529" s="222"/>
      <c r="X529" s="222"/>
      <c r="Y529" s="222"/>
      <c r="Z529" s="212"/>
      <c r="AA529" s="212"/>
      <c r="AB529" s="212"/>
      <c r="AC529" s="212"/>
      <c r="AD529" s="212"/>
      <c r="AE529" s="212"/>
      <c r="AF529" s="212"/>
      <c r="AG529" s="212" t="s">
        <v>213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3" x14ac:dyDescent="0.25">
      <c r="A530" s="219"/>
      <c r="B530" s="220"/>
      <c r="C530" s="267" t="s">
        <v>697</v>
      </c>
      <c r="D530" s="250"/>
      <c r="E530" s="250"/>
      <c r="F530" s="250"/>
      <c r="G530" s="250"/>
      <c r="H530" s="222"/>
      <c r="I530" s="222"/>
      <c r="J530" s="222"/>
      <c r="K530" s="222"/>
      <c r="L530" s="222"/>
      <c r="M530" s="222"/>
      <c r="N530" s="221"/>
      <c r="O530" s="221"/>
      <c r="P530" s="221"/>
      <c r="Q530" s="221"/>
      <c r="R530" s="222"/>
      <c r="S530" s="222"/>
      <c r="T530" s="222"/>
      <c r="U530" s="222"/>
      <c r="V530" s="222"/>
      <c r="W530" s="222"/>
      <c r="X530" s="222"/>
      <c r="Y530" s="222"/>
      <c r="Z530" s="212"/>
      <c r="AA530" s="212"/>
      <c r="AB530" s="212"/>
      <c r="AC530" s="212"/>
      <c r="AD530" s="212"/>
      <c r="AE530" s="212"/>
      <c r="AF530" s="212"/>
      <c r="AG530" s="212" t="s">
        <v>213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 x14ac:dyDescent="0.25">
      <c r="A531" s="219"/>
      <c r="B531" s="220"/>
      <c r="C531" s="267" t="s">
        <v>698</v>
      </c>
      <c r="D531" s="250"/>
      <c r="E531" s="250"/>
      <c r="F531" s="250"/>
      <c r="G531" s="250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22"/>
      <c r="Z531" s="212"/>
      <c r="AA531" s="212"/>
      <c r="AB531" s="212"/>
      <c r="AC531" s="212"/>
      <c r="AD531" s="212"/>
      <c r="AE531" s="212"/>
      <c r="AF531" s="212"/>
      <c r="AG531" s="212" t="s">
        <v>213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5">
      <c r="A532" s="219"/>
      <c r="B532" s="220"/>
      <c r="C532" s="267" t="s">
        <v>699</v>
      </c>
      <c r="D532" s="250"/>
      <c r="E532" s="250"/>
      <c r="F532" s="250"/>
      <c r="G532" s="250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22"/>
      <c r="Z532" s="212"/>
      <c r="AA532" s="212"/>
      <c r="AB532" s="212"/>
      <c r="AC532" s="212"/>
      <c r="AD532" s="212"/>
      <c r="AE532" s="212"/>
      <c r="AF532" s="212"/>
      <c r="AG532" s="212" t="s">
        <v>213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5">
      <c r="A533" s="219"/>
      <c r="B533" s="220"/>
      <c r="C533" s="267" t="s">
        <v>700</v>
      </c>
      <c r="D533" s="250"/>
      <c r="E533" s="250"/>
      <c r="F533" s="250"/>
      <c r="G533" s="250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22"/>
      <c r="Z533" s="212"/>
      <c r="AA533" s="212"/>
      <c r="AB533" s="212"/>
      <c r="AC533" s="212"/>
      <c r="AD533" s="212"/>
      <c r="AE533" s="212"/>
      <c r="AF533" s="212"/>
      <c r="AG533" s="212" t="s">
        <v>213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5">
      <c r="A534" s="219"/>
      <c r="B534" s="220"/>
      <c r="C534" s="267" t="s">
        <v>701</v>
      </c>
      <c r="D534" s="250"/>
      <c r="E534" s="250"/>
      <c r="F534" s="250"/>
      <c r="G534" s="250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22"/>
      <c r="Z534" s="212"/>
      <c r="AA534" s="212"/>
      <c r="AB534" s="212"/>
      <c r="AC534" s="212"/>
      <c r="AD534" s="212"/>
      <c r="AE534" s="212"/>
      <c r="AF534" s="212"/>
      <c r="AG534" s="212" t="s">
        <v>213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5">
      <c r="A535" s="219"/>
      <c r="B535" s="220"/>
      <c r="C535" s="267" t="s">
        <v>702</v>
      </c>
      <c r="D535" s="250"/>
      <c r="E535" s="250"/>
      <c r="F535" s="250"/>
      <c r="G535" s="250"/>
      <c r="H535" s="222"/>
      <c r="I535" s="222"/>
      <c r="J535" s="222"/>
      <c r="K535" s="222"/>
      <c r="L535" s="222"/>
      <c r="M535" s="222"/>
      <c r="N535" s="221"/>
      <c r="O535" s="221"/>
      <c r="P535" s="221"/>
      <c r="Q535" s="221"/>
      <c r="R535" s="222"/>
      <c r="S535" s="222"/>
      <c r="T535" s="222"/>
      <c r="U535" s="222"/>
      <c r="V535" s="222"/>
      <c r="W535" s="222"/>
      <c r="X535" s="222"/>
      <c r="Y535" s="222"/>
      <c r="Z535" s="212"/>
      <c r="AA535" s="212"/>
      <c r="AB535" s="212"/>
      <c r="AC535" s="212"/>
      <c r="AD535" s="212"/>
      <c r="AE535" s="212"/>
      <c r="AF535" s="212"/>
      <c r="AG535" s="212" t="s">
        <v>213</v>
      </c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2" x14ac:dyDescent="0.25">
      <c r="A536" s="219"/>
      <c r="B536" s="220"/>
      <c r="C536" s="266" t="s">
        <v>703</v>
      </c>
      <c r="D536" s="227"/>
      <c r="E536" s="228"/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22"/>
      <c r="Z536" s="212"/>
      <c r="AA536" s="212"/>
      <c r="AB536" s="212"/>
      <c r="AC536" s="212"/>
      <c r="AD536" s="212"/>
      <c r="AE536" s="212"/>
      <c r="AF536" s="212"/>
      <c r="AG536" s="212" t="s">
        <v>180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5">
      <c r="A537" s="219"/>
      <c r="B537" s="220"/>
      <c r="C537" s="266" t="s">
        <v>704</v>
      </c>
      <c r="D537" s="227"/>
      <c r="E537" s="228">
        <v>89.179599999999994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22"/>
      <c r="Z537" s="212"/>
      <c r="AA537" s="212"/>
      <c r="AB537" s="212"/>
      <c r="AC537" s="212"/>
      <c r="AD537" s="212"/>
      <c r="AE537" s="212"/>
      <c r="AF537" s="212"/>
      <c r="AG537" s="212" t="s">
        <v>180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5">
      <c r="A538" s="242">
        <v>124</v>
      </c>
      <c r="B538" s="243" t="s">
        <v>705</v>
      </c>
      <c r="C538" s="261" t="s">
        <v>706</v>
      </c>
      <c r="D538" s="244" t="s">
        <v>398</v>
      </c>
      <c r="E538" s="245">
        <v>2.6503800000000002</v>
      </c>
      <c r="F538" s="246"/>
      <c r="G538" s="247">
        <f>ROUND(E538*F538,2)</f>
        <v>0</v>
      </c>
      <c r="H538" s="246"/>
      <c r="I538" s="247">
        <f>ROUND(E538*H538,2)</f>
        <v>0</v>
      </c>
      <c r="J538" s="246"/>
      <c r="K538" s="247">
        <f>ROUND(E538*J538,2)</f>
        <v>0</v>
      </c>
      <c r="L538" s="247">
        <v>21</v>
      </c>
      <c r="M538" s="247">
        <f>G538*(1+L538/100)</f>
        <v>0</v>
      </c>
      <c r="N538" s="245">
        <v>0</v>
      </c>
      <c r="O538" s="245">
        <f>ROUND(E538*N538,2)</f>
        <v>0</v>
      </c>
      <c r="P538" s="245">
        <v>0</v>
      </c>
      <c r="Q538" s="245">
        <f>ROUND(E538*P538,2)</f>
        <v>0</v>
      </c>
      <c r="R538" s="247" t="s">
        <v>707</v>
      </c>
      <c r="S538" s="247" t="s">
        <v>173</v>
      </c>
      <c r="T538" s="248" t="s">
        <v>173</v>
      </c>
      <c r="U538" s="222">
        <v>1.1559999999999999</v>
      </c>
      <c r="V538" s="222">
        <f>ROUND(E538*U538,2)</f>
        <v>3.06</v>
      </c>
      <c r="W538" s="222"/>
      <c r="X538" s="222" t="s">
        <v>399</v>
      </c>
      <c r="Y538" s="222" t="s">
        <v>175</v>
      </c>
      <c r="Z538" s="212"/>
      <c r="AA538" s="212"/>
      <c r="AB538" s="212"/>
      <c r="AC538" s="212"/>
      <c r="AD538" s="212"/>
      <c r="AE538" s="212"/>
      <c r="AF538" s="212"/>
      <c r="AG538" s="212" t="s">
        <v>400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2" x14ac:dyDescent="0.25">
      <c r="A539" s="219"/>
      <c r="B539" s="220"/>
      <c r="C539" s="262" t="s">
        <v>708</v>
      </c>
      <c r="D539" s="249"/>
      <c r="E539" s="249"/>
      <c r="F539" s="249"/>
      <c r="G539" s="249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22"/>
      <c r="Z539" s="212"/>
      <c r="AA539" s="212"/>
      <c r="AB539" s="212"/>
      <c r="AC539" s="212"/>
      <c r="AD539" s="212"/>
      <c r="AE539" s="212"/>
      <c r="AF539" s="212"/>
      <c r="AG539" s="212" t="s">
        <v>178</v>
      </c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x14ac:dyDescent="0.25">
      <c r="A540" s="235" t="s">
        <v>167</v>
      </c>
      <c r="B540" s="236" t="s">
        <v>113</v>
      </c>
      <c r="C540" s="260" t="s">
        <v>114</v>
      </c>
      <c r="D540" s="237"/>
      <c r="E540" s="238"/>
      <c r="F540" s="239"/>
      <c r="G540" s="239">
        <f>SUMIF(AG541:AG606,"&lt;&gt;NOR",G541:G606)</f>
        <v>0</v>
      </c>
      <c r="H540" s="239"/>
      <c r="I540" s="239">
        <f>SUM(I541:I606)</f>
        <v>0</v>
      </c>
      <c r="J540" s="239"/>
      <c r="K540" s="239">
        <f>SUM(K541:K606)</f>
        <v>0</v>
      </c>
      <c r="L540" s="239"/>
      <c r="M540" s="239">
        <f>SUM(M541:M606)</f>
        <v>0</v>
      </c>
      <c r="N540" s="238"/>
      <c r="O540" s="238">
        <f>SUM(O541:O606)</f>
        <v>1.26</v>
      </c>
      <c r="P540" s="238"/>
      <c r="Q540" s="238">
        <f>SUM(Q541:Q606)</f>
        <v>1.83</v>
      </c>
      <c r="R540" s="239"/>
      <c r="S540" s="239"/>
      <c r="T540" s="240"/>
      <c r="U540" s="234"/>
      <c r="V540" s="234">
        <f>SUM(V541:V606)</f>
        <v>230.23</v>
      </c>
      <c r="W540" s="234"/>
      <c r="X540" s="234"/>
      <c r="Y540" s="234"/>
      <c r="AG540" t="s">
        <v>168</v>
      </c>
    </row>
    <row r="541" spans="1:60" outlineLevel="1" x14ac:dyDescent="0.25">
      <c r="A541" s="242">
        <v>125</v>
      </c>
      <c r="B541" s="243" t="s">
        <v>709</v>
      </c>
      <c r="C541" s="261" t="s">
        <v>710</v>
      </c>
      <c r="D541" s="244" t="s">
        <v>224</v>
      </c>
      <c r="E541" s="245">
        <v>48</v>
      </c>
      <c r="F541" s="246"/>
      <c r="G541" s="247">
        <f>ROUND(E541*F541,2)</f>
        <v>0</v>
      </c>
      <c r="H541" s="246"/>
      <c r="I541" s="247">
        <f>ROUND(E541*H541,2)</f>
        <v>0</v>
      </c>
      <c r="J541" s="246"/>
      <c r="K541" s="247">
        <f>ROUND(E541*J541,2)</f>
        <v>0</v>
      </c>
      <c r="L541" s="247">
        <v>21</v>
      </c>
      <c r="M541" s="247">
        <f>G541*(1+L541/100)</f>
        <v>0</v>
      </c>
      <c r="N541" s="245">
        <v>7.5000000000000002E-4</v>
      </c>
      <c r="O541" s="245">
        <f>ROUND(E541*N541,2)</f>
        <v>0.04</v>
      </c>
      <c r="P541" s="245">
        <v>0</v>
      </c>
      <c r="Q541" s="245">
        <f>ROUND(E541*P541,2)</f>
        <v>0</v>
      </c>
      <c r="R541" s="247" t="s">
        <v>346</v>
      </c>
      <c r="S541" s="247" t="s">
        <v>173</v>
      </c>
      <c r="T541" s="248" t="s">
        <v>173</v>
      </c>
      <c r="U541" s="222">
        <v>0</v>
      </c>
      <c r="V541" s="222">
        <f>ROUND(E541*U541,2)</f>
        <v>0</v>
      </c>
      <c r="W541" s="222"/>
      <c r="X541" s="222" t="s">
        <v>227</v>
      </c>
      <c r="Y541" s="222" t="s">
        <v>175</v>
      </c>
      <c r="Z541" s="212"/>
      <c r="AA541" s="212"/>
      <c r="AB541" s="212"/>
      <c r="AC541" s="212"/>
      <c r="AD541" s="212"/>
      <c r="AE541" s="212"/>
      <c r="AF541" s="212"/>
      <c r="AG541" s="212" t="s">
        <v>228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2" x14ac:dyDescent="0.25">
      <c r="A542" s="219"/>
      <c r="B542" s="220"/>
      <c r="C542" s="268" t="s">
        <v>711</v>
      </c>
      <c r="D542" s="251"/>
      <c r="E542" s="251"/>
      <c r="F542" s="251"/>
      <c r="G542" s="251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22"/>
      <c r="Z542" s="212"/>
      <c r="AA542" s="212"/>
      <c r="AB542" s="212"/>
      <c r="AC542" s="212"/>
      <c r="AD542" s="212"/>
      <c r="AE542" s="212"/>
      <c r="AF542" s="212"/>
      <c r="AG542" s="212" t="s">
        <v>213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5">
      <c r="A543" s="219"/>
      <c r="B543" s="220"/>
      <c r="C543" s="267" t="s">
        <v>712</v>
      </c>
      <c r="D543" s="250"/>
      <c r="E543" s="250"/>
      <c r="F543" s="250"/>
      <c r="G543" s="250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22"/>
      <c r="Z543" s="212"/>
      <c r="AA543" s="212"/>
      <c r="AB543" s="212"/>
      <c r="AC543" s="212"/>
      <c r="AD543" s="212"/>
      <c r="AE543" s="212"/>
      <c r="AF543" s="212"/>
      <c r="AG543" s="212" t="s">
        <v>213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2" x14ac:dyDescent="0.25">
      <c r="A544" s="219"/>
      <c r="B544" s="220"/>
      <c r="C544" s="266" t="s">
        <v>713</v>
      </c>
      <c r="D544" s="227"/>
      <c r="E544" s="228">
        <v>48</v>
      </c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22"/>
      <c r="Z544" s="212"/>
      <c r="AA544" s="212"/>
      <c r="AB544" s="212"/>
      <c r="AC544" s="212"/>
      <c r="AD544" s="212"/>
      <c r="AE544" s="212"/>
      <c r="AF544" s="212"/>
      <c r="AG544" s="212" t="s">
        <v>180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ht="20.399999999999999" outlineLevel="1" x14ac:dyDescent="0.25">
      <c r="A545" s="242">
        <v>126</v>
      </c>
      <c r="B545" s="243" t="s">
        <v>714</v>
      </c>
      <c r="C545" s="261" t="s">
        <v>715</v>
      </c>
      <c r="D545" s="244" t="s">
        <v>224</v>
      </c>
      <c r="E545" s="245">
        <v>24</v>
      </c>
      <c r="F545" s="246"/>
      <c r="G545" s="247">
        <f>ROUND(E545*F545,2)</f>
        <v>0</v>
      </c>
      <c r="H545" s="246"/>
      <c r="I545" s="247">
        <f>ROUND(E545*H545,2)</f>
        <v>0</v>
      </c>
      <c r="J545" s="246"/>
      <c r="K545" s="247">
        <f>ROUND(E545*J545,2)</f>
        <v>0</v>
      </c>
      <c r="L545" s="247">
        <v>21</v>
      </c>
      <c r="M545" s="247">
        <f>G545*(1+L545/100)</f>
        <v>0</v>
      </c>
      <c r="N545" s="245">
        <v>1.7000000000000001E-2</v>
      </c>
      <c r="O545" s="245">
        <f>ROUND(E545*N545,2)</f>
        <v>0.41</v>
      </c>
      <c r="P545" s="245">
        <v>0</v>
      </c>
      <c r="Q545" s="245">
        <f>ROUND(E545*P545,2)</f>
        <v>0</v>
      </c>
      <c r="R545" s="247"/>
      <c r="S545" s="247" t="s">
        <v>225</v>
      </c>
      <c r="T545" s="248" t="s">
        <v>226</v>
      </c>
      <c r="U545" s="222">
        <v>0</v>
      </c>
      <c r="V545" s="222">
        <f>ROUND(E545*U545,2)</f>
        <v>0</v>
      </c>
      <c r="W545" s="222"/>
      <c r="X545" s="222" t="s">
        <v>227</v>
      </c>
      <c r="Y545" s="222" t="s">
        <v>175</v>
      </c>
      <c r="Z545" s="212"/>
      <c r="AA545" s="212"/>
      <c r="AB545" s="212"/>
      <c r="AC545" s="212"/>
      <c r="AD545" s="212"/>
      <c r="AE545" s="212"/>
      <c r="AF545" s="212"/>
      <c r="AG545" s="212" t="s">
        <v>228</v>
      </c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2" x14ac:dyDescent="0.25">
      <c r="A546" s="219"/>
      <c r="B546" s="220"/>
      <c r="C546" s="266" t="s">
        <v>716</v>
      </c>
      <c r="D546" s="227"/>
      <c r="E546" s="228">
        <v>24</v>
      </c>
      <c r="F546" s="222"/>
      <c r="G546" s="222"/>
      <c r="H546" s="222"/>
      <c r="I546" s="222"/>
      <c r="J546" s="222"/>
      <c r="K546" s="222"/>
      <c r="L546" s="222"/>
      <c r="M546" s="222"/>
      <c r="N546" s="221"/>
      <c r="O546" s="221"/>
      <c r="P546" s="221"/>
      <c r="Q546" s="221"/>
      <c r="R546" s="222"/>
      <c r="S546" s="222"/>
      <c r="T546" s="222"/>
      <c r="U546" s="222"/>
      <c r="V546" s="222"/>
      <c r="W546" s="222"/>
      <c r="X546" s="222"/>
      <c r="Y546" s="222"/>
      <c r="Z546" s="212"/>
      <c r="AA546" s="212"/>
      <c r="AB546" s="212"/>
      <c r="AC546" s="212"/>
      <c r="AD546" s="212"/>
      <c r="AE546" s="212"/>
      <c r="AF546" s="212"/>
      <c r="AG546" s="212" t="s">
        <v>180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ht="20.399999999999999" outlineLevel="1" x14ac:dyDescent="0.25">
      <c r="A547" s="242">
        <v>127</v>
      </c>
      <c r="B547" s="243" t="s">
        <v>717</v>
      </c>
      <c r="C547" s="261" t="s">
        <v>718</v>
      </c>
      <c r="D547" s="244" t="s">
        <v>224</v>
      </c>
      <c r="E547" s="245">
        <v>24</v>
      </c>
      <c r="F547" s="246"/>
      <c r="G547" s="247">
        <f>ROUND(E547*F547,2)</f>
        <v>0</v>
      </c>
      <c r="H547" s="246"/>
      <c r="I547" s="247">
        <f>ROUND(E547*H547,2)</f>
        <v>0</v>
      </c>
      <c r="J547" s="246"/>
      <c r="K547" s="247">
        <f>ROUND(E547*J547,2)</f>
        <v>0</v>
      </c>
      <c r="L547" s="247">
        <v>21</v>
      </c>
      <c r="M547" s="247">
        <f>G547*(1+L547/100)</f>
        <v>0</v>
      </c>
      <c r="N547" s="245">
        <v>2.5000000000000001E-2</v>
      </c>
      <c r="O547" s="245">
        <f>ROUND(E547*N547,2)</f>
        <v>0.6</v>
      </c>
      <c r="P547" s="245">
        <v>0</v>
      </c>
      <c r="Q547" s="245">
        <f>ROUND(E547*P547,2)</f>
        <v>0</v>
      </c>
      <c r="R547" s="247"/>
      <c r="S547" s="247" t="s">
        <v>225</v>
      </c>
      <c r="T547" s="248" t="s">
        <v>226</v>
      </c>
      <c r="U547" s="222">
        <v>0</v>
      </c>
      <c r="V547" s="222">
        <f>ROUND(E547*U547,2)</f>
        <v>0</v>
      </c>
      <c r="W547" s="222"/>
      <c r="X547" s="222" t="s">
        <v>227</v>
      </c>
      <c r="Y547" s="222" t="s">
        <v>175</v>
      </c>
      <c r="Z547" s="212"/>
      <c r="AA547" s="212"/>
      <c r="AB547" s="212"/>
      <c r="AC547" s="212"/>
      <c r="AD547" s="212"/>
      <c r="AE547" s="212"/>
      <c r="AF547" s="212"/>
      <c r="AG547" s="212" t="s">
        <v>228</v>
      </c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2" x14ac:dyDescent="0.25">
      <c r="A548" s="219"/>
      <c r="B548" s="220"/>
      <c r="C548" s="266" t="s">
        <v>719</v>
      </c>
      <c r="D548" s="227"/>
      <c r="E548" s="228">
        <v>24</v>
      </c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22"/>
      <c r="Z548" s="212"/>
      <c r="AA548" s="212"/>
      <c r="AB548" s="212"/>
      <c r="AC548" s="212"/>
      <c r="AD548" s="212"/>
      <c r="AE548" s="212"/>
      <c r="AF548" s="212"/>
      <c r="AG548" s="212" t="s">
        <v>180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5">
      <c r="A549" s="242">
        <v>128</v>
      </c>
      <c r="B549" s="243" t="s">
        <v>720</v>
      </c>
      <c r="C549" s="261" t="s">
        <v>721</v>
      </c>
      <c r="D549" s="244" t="s">
        <v>368</v>
      </c>
      <c r="E549" s="245">
        <v>29</v>
      </c>
      <c r="F549" s="246"/>
      <c r="G549" s="247">
        <f>ROUND(E549*F549,2)</f>
        <v>0</v>
      </c>
      <c r="H549" s="246"/>
      <c r="I549" s="247">
        <f>ROUND(E549*H549,2)</f>
        <v>0</v>
      </c>
      <c r="J549" s="246"/>
      <c r="K549" s="247">
        <f>ROUND(E549*J549,2)</f>
        <v>0</v>
      </c>
      <c r="L549" s="247">
        <v>21</v>
      </c>
      <c r="M549" s="247">
        <f>G549*(1+L549/100)</f>
        <v>0</v>
      </c>
      <c r="N549" s="245">
        <v>0</v>
      </c>
      <c r="O549" s="245">
        <f>ROUND(E549*N549,2)</f>
        <v>0</v>
      </c>
      <c r="P549" s="245">
        <v>0</v>
      </c>
      <c r="Q549" s="245">
        <f>ROUND(E549*P549,2)</f>
        <v>0</v>
      </c>
      <c r="R549" s="247"/>
      <c r="S549" s="247" t="s">
        <v>225</v>
      </c>
      <c r="T549" s="248" t="s">
        <v>226</v>
      </c>
      <c r="U549" s="222">
        <v>0</v>
      </c>
      <c r="V549" s="222">
        <f>ROUND(E549*U549,2)</f>
        <v>0</v>
      </c>
      <c r="W549" s="222"/>
      <c r="X549" s="222" t="s">
        <v>174</v>
      </c>
      <c r="Y549" s="222" t="s">
        <v>175</v>
      </c>
      <c r="Z549" s="212"/>
      <c r="AA549" s="212"/>
      <c r="AB549" s="212"/>
      <c r="AC549" s="212"/>
      <c r="AD549" s="212"/>
      <c r="AE549" s="212"/>
      <c r="AF549" s="212"/>
      <c r="AG549" s="212" t="s">
        <v>176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2" x14ac:dyDescent="0.25">
      <c r="A550" s="219"/>
      <c r="B550" s="220"/>
      <c r="C550" s="268" t="s">
        <v>722</v>
      </c>
      <c r="D550" s="251"/>
      <c r="E550" s="251"/>
      <c r="F550" s="251"/>
      <c r="G550" s="251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22"/>
      <c r="Z550" s="212"/>
      <c r="AA550" s="212"/>
      <c r="AB550" s="212"/>
      <c r="AC550" s="212"/>
      <c r="AD550" s="212"/>
      <c r="AE550" s="212"/>
      <c r="AF550" s="212"/>
      <c r="AG550" s="212" t="s">
        <v>213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 x14ac:dyDescent="0.25">
      <c r="A551" s="219"/>
      <c r="B551" s="220"/>
      <c r="C551" s="267" t="s">
        <v>723</v>
      </c>
      <c r="D551" s="250"/>
      <c r="E551" s="250"/>
      <c r="F551" s="250"/>
      <c r="G551" s="250"/>
      <c r="H551" s="222"/>
      <c r="I551" s="222"/>
      <c r="J551" s="222"/>
      <c r="K551" s="222"/>
      <c r="L551" s="222"/>
      <c r="M551" s="222"/>
      <c r="N551" s="221"/>
      <c r="O551" s="221"/>
      <c r="P551" s="221"/>
      <c r="Q551" s="221"/>
      <c r="R551" s="222"/>
      <c r="S551" s="222"/>
      <c r="T551" s="222"/>
      <c r="U551" s="222"/>
      <c r="V551" s="222"/>
      <c r="W551" s="222"/>
      <c r="X551" s="222"/>
      <c r="Y551" s="222"/>
      <c r="Z551" s="212"/>
      <c r="AA551" s="212"/>
      <c r="AB551" s="212"/>
      <c r="AC551" s="212"/>
      <c r="AD551" s="212"/>
      <c r="AE551" s="212"/>
      <c r="AF551" s="212"/>
      <c r="AG551" s="212" t="s">
        <v>213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52" t="str">
        <f>C551</f>
        <v>- jedná se o výškovou úpravu prahu dle nivelity nových podlahch na chodbách / předíních / klubovnách / ostatních místností</v>
      </c>
      <c r="BB551" s="212"/>
      <c r="BC551" s="212"/>
      <c r="BD551" s="212"/>
      <c r="BE551" s="212"/>
      <c r="BF551" s="212"/>
      <c r="BG551" s="212"/>
      <c r="BH551" s="212"/>
    </row>
    <row r="552" spans="1:60" outlineLevel="3" x14ac:dyDescent="0.25">
      <c r="A552" s="219"/>
      <c r="B552" s="220"/>
      <c r="C552" s="267" t="s">
        <v>724</v>
      </c>
      <c r="D552" s="250"/>
      <c r="E552" s="250"/>
      <c r="F552" s="250"/>
      <c r="G552" s="250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22"/>
      <c r="Z552" s="212"/>
      <c r="AA552" s="212"/>
      <c r="AB552" s="212"/>
      <c r="AC552" s="212"/>
      <c r="AD552" s="212"/>
      <c r="AE552" s="212"/>
      <c r="AF552" s="212"/>
      <c r="AG552" s="212" t="s">
        <v>213</v>
      </c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3" x14ac:dyDescent="0.25">
      <c r="A553" s="219"/>
      <c r="B553" s="220"/>
      <c r="C553" s="267" t="s">
        <v>725</v>
      </c>
      <c r="D553" s="250"/>
      <c r="E553" s="250"/>
      <c r="F553" s="250"/>
      <c r="G553" s="250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22"/>
      <c r="Z553" s="212"/>
      <c r="AA553" s="212"/>
      <c r="AB553" s="212"/>
      <c r="AC553" s="212"/>
      <c r="AD553" s="212"/>
      <c r="AE553" s="212"/>
      <c r="AF553" s="212"/>
      <c r="AG553" s="212" t="s">
        <v>213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2" x14ac:dyDescent="0.25">
      <c r="A554" s="219"/>
      <c r="B554" s="220"/>
      <c r="C554" s="266" t="s">
        <v>726</v>
      </c>
      <c r="D554" s="227"/>
      <c r="E554" s="228">
        <v>29</v>
      </c>
      <c r="F554" s="222"/>
      <c r="G554" s="222"/>
      <c r="H554" s="222"/>
      <c r="I554" s="222"/>
      <c r="J554" s="222"/>
      <c r="K554" s="222"/>
      <c r="L554" s="222"/>
      <c r="M554" s="222"/>
      <c r="N554" s="221"/>
      <c r="O554" s="221"/>
      <c r="P554" s="221"/>
      <c r="Q554" s="221"/>
      <c r="R554" s="222"/>
      <c r="S554" s="222"/>
      <c r="T554" s="222"/>
      <c r="U554" s="222"/>
      <c r="V554" s="222"/>
      <c r="W554" s="222"/>
      <c r="X554" s="222"/>
      <c r="Y554" s="222"/>
      <c r="Z554" s="212"/>
      <c r="AA554" s="212"/>
      <c r="AB554" s="212"/>
      <c r="AC554" s="212"/>
      <c r="AD554" s="212"/>
      <c r="AE554" s="212"/>
      <c r="AF554" s="212"/>
      <c r="AG554" s="212" t="s">
        <v>180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ht="20.399999999999999" outlineLevel="1" x14ac:dyDescent="0.25">
      <c r="A555" s="242">
        <v>129</v>
      </c>
      <c r="B555" s="243" t="s">
        <v>727</v>
      </c>
      <c r="C555" s="261" t="s">
        <v>728</v>
      </c>
      <c r="D555" s="244" t="s">
        <v>368</v>
      </c>
      <c r="E555" s="245">
        <v>4</v>
      </c>
      <c r="F555" s="246"/>
      <c r="G555" s="247">
        <f>ROUND(E555*F555,2)</f>
        <v>0</v>
      </c>
      <c r="H555" s="246"/>
      <c r="I555" s="247">
        <f>ROUND(E555*H555,2)</f>
        <v>0</v>
      </c>
      <c r="J555" s="246"/>
      <c r="K555" s="247">
        <f>ROUND(E555*J555,2)</f>
        <v>0</v>
      </c>
      <c r="L555" s="247">
        <v>21</v>
      </c>
      <c r="M555" s="247">
        <f>G555*(1+L555/100)</f>
        <v>0</v>
      </c>
      <c r="N555" s="245">
        <v>3.5000000000000003E-2</v>
      </c>
      <c r="O555" s="245">
        <f>ROUND(E555*N555,2)</f>
        <v>0.14000000000000001</v>
      </c>
      <c r="P555" s="245">
        <v>0</v>
      </c>
      <c r="Q555" s="245">
        <f>ROUND(E555*P555,2)</f>
        <v>0</v>
      </c>
      <c r="R555" s="247"/>
      <c r="S555" s="247" t="s">
        <v>225</v>
      </c>
      <c r="T555" s="248" t="s">
        <v>226</v>
      </c>
      <c r="U555" s="222">
        <v>0</v>
      </c>
      <c r="V555" s="222">
        <f>ROUND(E555*U555,2)</f>
        <v>0</v>
      </c>
      <c r="W555" s="222"/>
      <c r="X555" s="222" t="s">
        <v>227</v>
      </c>
      <c r="Y555" s="222" t="s">
        <v>175</v>
      </c>
      <c r="Z555" s="212"/>
      <c r="AA555" s="212"/>
      <c r="AB555" s="212"/>
      <c r="AC555" s="212"/>
      <c r="AD555" s="212"/>
      <c r="AE555" s="212"/>
      <c r="AF555" s="212"/>
      <c r="AG555" s="212" t="s">
        <v>228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2" x14ac:dyDescent="0.25">
      <c r="A556" s="219"/>
      <c r="B556" s="220"/>
      <c r="C556" s="268" t="s">
        <v>729</v>
      </c>
      <c r="D556" s="251"/>
      <c r="E556" s="251"/>
      <c r="F556" s="251"/>
      <c r="G556" s="251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22"/>
      <c r="Z556" s="212"/>
      <c r="AA556" s="212"/>
      <c r="AB556" s="212"/>
      <c r="AC556" s="212"/>
      <c r="AD556" s="212"/>
      <c r="AE556" s="212"/>
      <c r="AF556" s="212"/>
      <c r="AG556" s="212" t="s">
        <v>213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2" x14ac:dyDescent="0.25">
      <c r="A557" s="219"/>
      <c r="B557" s="220"/>
      <c r="C557" s="266" t="s">
        <v>730</v>
      </c>
      <c r="D557" s="227"/>
      <c r="E557" s="228"/>
      <c r="F557" s="222"/>
      <c r="G557" s="222"/>
      <c r="H557" s="222"/>
      <c r="I557" s="222"/>
      <c r="J557" s="222"/>
      <c r="K557" s="222"/>
      <c r="L557" s="222"/>
      <c r="M557" s="222"/>
      <c r="N557" s="221"/>
      <c r="O557" s="221"/>
      <c r="P557" s="221"/>
      <c r="Q557" s="221"/>
      <c r="R557" s="222"/>
      <c r="S557" s="222"/>
      <c r="T557" s="222"/>
      <c r="U557" s="222"/>
      <c r="V557" s="222"/>
      <c r="W557" s="222"/>
      <c r="X557" s="222"/>
      <c r="Y557" s="222"/>
      <c r="Z557" s="212"/>
      <c r="AA557" s="212"/>
      <c r="AB557" s="212"/>
      <c r="AC557" s="212"/>
      <c r="AD557" s="212"/>
      <c r="AE557" s="212"/>
      <c r="AF557" s="212"/>
      <c r="AG557" s="212" t="s">
        <v>180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5">
      <c r="A558" s="219"/>
      <c r="B558" s="220"/>
      <c r="C558" s="263" t="s">
        <v>179</v>
      </c>
      <c r="D558" s="223"/>
      <c r="E558" s="224"/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22"/>
      <c r="Z558" s="212"/>
      <c r="AA558" s="212"/>
      <c r="AB558" s="212"/>
      <c r="AC558" s="212"/>
      <c r="AD558" s="212"/>
      <c r="AE558" s="212"/>
      <c r="AF558" s="212"/>
      <c r="AG558" s="212" t="s">
        <v>180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5">
      <c r="A559" s="219"/>
      <c r="B559" s="220"/>
      <c r="C559" s="264" t="s">
        <v>731</v>
      </c>
      <c r="D559" s="223"/>
      <c r="E559" s="224">
        <v>58.6</v>
      </c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22"/>
      <c r="Z559" s="212"/>
      <c r="AA559" s="212"/>
      <c r="AB559" s="212"/>
      <c r="AC559" s="212"/>
      <c r="AD559" s="212"/>
      <c r="AE559" s="212"/>
      <c r="AF559" s="212"/>
      <c r="AG559" s="212" t="s">
        <v>180</v>
      </c>
      <c r="AH559" s="212">
        <v>2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5">
      <c r="A560" s="219"/>
      <c r="B560" s="220"/>
      <c r="C560" s="264" t="s">
        <v>732</v>
      </c>
      <c r="D560" s="223"/>
      <c r="E560" s="224">
        <v>-1.2</v>
      </c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22"/>
      <c r="Z560" s="212"/>
      <c r="AA560" s="212"/>
      <c r="AB560" s="212"/>
      <c r="AC560" s="212"/>
      <c r="AD560" s="212"/>
      <c r="AE560" s="212"/>
      <c r="AF560" s="212"/>
      <c r="AG560" s="212" t="s">
        <v>180</v>
      </c>
      <c r="AH560" s="212">
        <v>2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 x14ac:dyDescent="0.25">
      <c r="A561" s="219"/>
      <c r="B561" s="220"/>
      <c r="C561" s="263" t="s">
        <v>184</v>
      </c>
      <c r="D561" s="223"/>
      <c r="E561" s="224"/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22"/>
      <c r="Z561" s="212"/>
      <c r="AA561" s="212"/>
      <c r="AB561" s="212"/>
      <c r="AC561" s="212"/>
      <c r="AD561" s="212"/>
      <c r="AE561" s="212"/>
      <c r="AF561" s="212"/>
      <c r="AG561" s="212" t="s">
        <v>180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5">
      <c r="A562" s="219"/>
      <c r="B562" s="220"/>
      <c r="C562" s="266" t="s">
        <v>733</v>
      </c>
      <c r="D562" s="227"/>
      <c r="E562" s="228">
        <v>2.5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22"/>
      <c r="Z562" s="212"/>
      <c r="AA562" s="212"/>
      <c r="AB562" s="212"/>
      <c r="AC562" s="212"/>
      <c r="AD562" s="212"/>
      <c r="AE562" s="212"/>
      <c r="AF562" s="212"/>
      <c r="AG562" s="212" t="s">
        <v>180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 x14ac:dyDescent="0.25">
      <c r="A563" s="219"/>
      <c r="B563" s="220"/>
      <c r="C563" s="266" t="s">
        <v>734</v>
      </c>
      <c r="D563" s="227"/>
      <c r="E563" s="228">
        <v>0.75</v>
      </c>
      <c r="F563" s="222"/>
      <c r="G563" s="222"/>
      <c r="H563" s="222"/>
      <c r="I563" s="222"/>
      <c r="J563" s="222"/>
      <c r="K563" s="222"/>
      <c r="L563" s="222"/>
      <c r="M563" s="222"/>
      <c r="N563" s="221"/>
      <c r="O563" s="221"/>
      <c r="P563" s="221"/>
      <c r="Q563" s="221"/>
      <c r="R563" s="222"/>
      <c r="S563" s="222"/>
      <c r="T563" s="222"/>
      <c r="U563" s="222"/>
      <c r="V563" s="222"/>
      <c r="W563" s="222"/>
      <c r="X563" s="222"/>
      <c r="Y563" s="222"/>
      <c r="Z563" s="212"/>
      <c r="AA563" s="212"/>
      <c r="AB563" s="212"/>
      <c r="AC563" s="212"/>
      <c r="AD563" s="212"/>
      <c r="AE563" s="212"/>
      <c r="AF563" s="212"/>
      <c r="AG563" s="212" t="s">
        <v>180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5">
      <c r="A564" s="219"/>
      <c r="B564" s="220"/>
      <c r="C564" s="266" t="s">
        <v>735</v>
      </c>
      <c r="D564" s="227"/>
      <c r="E564" s="228">
        <v>0.75</v>
      </c>
      <c r="F564" s="222"/>
      <c r="G564" s="222"/>
      <c r="H564" s="222"/>
      <c r="I564" s="222"/>
      <c r="J564" s="222"/>
      <c r="K564" s="222"/>
      <c r="L564" s="222"/>
      <c r="M564" s="222"/>
      <c r="N564" s="221"/>
      <c r="O564" s="221"/>
      <c r="P564" s="221"/>
      <c r="Q564" s="221"/>
      <c r="R564" s="222"/>
      <c r="S564" s="222"/>
      <c r="T564" s="222"/>
      <c r="U564" s="222"/>
      <c r="V564" s="222"/>
      <c r="W564" s="222"/>
      <c r="X564" s="222"/>
      <c r="Y564" s="222"/>
      <c r="Z564" s="212"/>
      <c r="AA564" s="212"/>
      <c r="AB564" s="212"/>
      <c r="AC564" s="212"/>
      <c r="AD564" s="212"/>
      <c r="AE564" s="212"/>
      <c r="AF564" s="212"/>
      <c r="AG564" s="212" t="s">
        <v>180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5">
      <c r="A565" s="242">
        <v>130</v>
      </c>
      <c r="B565" s="243" t="s">
        <v>736</v>
      </c>
      <c r="C565" s="261" t="s">
        <v>737</v>
      </c>
      <c r="D565" s="244" t="s">
        <v>171</v>
      </c>
      <c r="E565" s="245">
        <v>23.49</v>
      </c>
      <c r="F565" s="246"/>
      <c r="G565" s="247">
        <f>ROUND(E565*F565,2)</f>
        <v>0</v>
      </c>
      <c r="H565" s="246"/>
      <c r="I565" s="247">
        <f>ROUND(E565*H565,2)</f>
        <v>0</v>
      </c>
      <c r="J565" s="246"/>
      <c r="K565" s="247">
        <f>ROUND(E565*J565,2)</f>
        <v>0</v>
      </c>
      <c r="L565" s="247">
        <v>21</v>
      </c>
      <c r="M565" s="247">
        <f>G565*(1+L565/100)</f>
        <v>0</v>
      </c>
      <c r="N565" s="245">
        <v>0</v>
      </c>
      <c r="O565" s="245">
        <f>ROUND(E565*N565,2)</f>
        <v>0</v>
      </c>
      <c r="P565" s="245">
        <v>2.4649999999999998E-2</v>
      </c>
      <c r="Q565" s="245">
        <f>ROUND(E565*P565,2)</f>
        <v>0.57999999999999996</v>
      </c>
      <c r="R565" s="247" t="s">
        <v>738</v>
      </c>
      <c r="S565" s="247" t="s">
        <v>173</v>
      </c>
      <c r="T565" s="248" t="s">
        <v>173</v>
      </c>
      <c r="U565" s="222">
        <v>0.25</v>
      </c>
      <c r="V565" s="222">
        <f>ROUND(E565*U565,2)</f>
        <v>5.87</v>
      </c>
      <c r="W565" s="222"/>
      <c r="X565" s="222" t="s">
        <v>174</v>
      </c>
      <c r="Y565" s="222" t="s">
        <v>175</v>
      </c>
      <c r="Z565" s="212"/>
      <c r="AA565" s="212"/>
      <c r="AB565" s="212"/>
      <c r="AC565" s="212"/>
      <c r="AD565" s="212"/>
      <c r="AE565" s="212"/>
      <c r="AF565" s="212"/>
      <c r="AG565" s="212" t="s">
        <v>176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2" x14ac:dyDescent="0.25">
      <c r="A566" s="219"/>
      <c r="B566" s="220"/>
      <c r="C566" s="266" t="s">
        <v>739</v>
      </c>
      <c r="D566" s="227"/>
      <c r="E566" s="228"/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22"/>
      <c r="Z566" s="212"/>
      <c r="AA566" s="212"/>
      <c r="AB566" s="212"/>
      <c r="AC566" s="212"/>
      <c r="AD566" s="212"/>
      <c r="AE566" s="212"/>
      <c r="AF566" s="212"/>
      <c r="AG566" s="212" t="s">
        <v>180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3" x14ac:dyDescent="0.25">
      <c r="A567" s="219"/>
      <c r="B567" s="220"/>
      <c r="C567" s="266" t="s">
        <v>740</v>
      </c>
      <c r="D567" s="227"/>
      <c r="E567" s="228">
        <v>23.49</v>
      </c>
      <c r="F567" s="222"/>
      <c r="G567" s="222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22"/>
      <c r="Z567" s="212"/>
      <c r="AA567" s="212"/>
      <c r="AB567" s="212"/>
      <c r="AC567" s="212"/>
      <c r="AD567" s="212"/>
      <c r="AE567" s="212"/>
      <c r="AF567" s="212"/>
      <c r="AG567" s="212" t="s">
        <v>180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ht="20.399999999999999" outlineLevel="1" x14ac:dyDescent="0.25">
      <c r="A568" s="242">
        <v>131</v>
      </c>
      <c r="B568" s="243" t="s">
        <v>741</v>
      </c>
      <c r="C568" s="261" t="s">
        <v>742</v>
      </c>
      <c r="D568" s="244" t="s">
        <v>171</v>
      </c>
      <c r="E568" s="245">
        <v>25.83</v>
      </c>
      <c r="F568" s="246"/>
      <c r="G568" s="247">
        <f>ROUND(E568*F568,2)</f>
        <v>0</v>
      </c>
      <c r="H568" s="246"/>
      <c r="I568" s="247">
        <f>ROUND(E568*H568,2)</f>
        <v>0</v>
      </c>
      <c r="J568" s="246"/>
      <c r="K568" s="247">
        <f>ROUND(E568*J568,2)</f>
        <v>0</v>
      </c>
      <c r="L568" s="247">
        <v>21</v>
      </c>
      <c r="M568" s="247">
        <f>G568*(1+L568/100)</f>
        <v>0</v>
      </c>
      <c r="N568" s="245">
        <v>1.7000000000000001E-4</v>
      </c>
      <c r="O568" s="245">
        <f>ROUND(E568*N568,2)</f>
        <v>0</v>
      </c>
      <c r="P568" s="245">
        <v>0</v>
      </c>
      <c r="Q568" s="245">
        <f>ROUND(E568*P568,2)</f>
        <v>0</v>
      </c>
      <c r="R568" s="247" t="s">
        <v>738</v>
      </c>
      <c r="S568" s="247" t="s">
        <v>173</v>
      </c>
      <c r="T568" s="248" t="s">
        <v>173</v>
      </c>
      <c r="U568" s="222">
        <v>0.58299999999999996</v>
      </c>
      <c r="V568" s="222">
        <f>ROUND(E568*U568,2)</f>
        <v>15.06</v>
      </c>
      <c r="W568" s="222"/>
      <c r="X568" s="222" t="s">
        <v>174</v>
      </c>
      <c r="Y568" s="222" t="s">
        <v>175</v>
      </c>
      <c r="Z568" s="212"/>
      <c r="AA568" s="212"/>
      <c r="AB568" s="212"/>
      <c r="AC568" s="212"/>
      <c r="AD568" s="212"/>
      <c r="AE568" s="212"/>
      <c r="AF568" s="212"/>
      <c r="AG568" s="212" t="s">
        <v>176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5">
      <c r="A569" s="219"/>
      <c r="B569" s="220"/>
      <c r="C569" s="268" t="s">
        <v>743</v>
      </c>
      <c r="D569" s="251"/>
      <c r="E569" s="251"/>
      <c r="F569" s="251"/>
      <c r="G569" s="251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22"/>
      <c r="Z569" s="212"/>
      <c r="AA569" s="212"/>
      <c r="AB569" s="212"/>
      <c r="AC569" s="212"/>
      <c r="AD569" s="212"/>
      <c r="AE569" s="212"/>
      <c r="AF569" s="212"/>
      <c r="AG569" s="212" t="s">
        <v>213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3" x14ac:dyDescent="0.25">
      <c r="A570" s="219"/>
      <c r="B570" s="220"/>
      <c r="C570" s="267" t="s">
        <v>744</v>
      </c>
      <c r="D570" s="250"/>
      <c r="E570" s="250"/>
      <c r="F570" s="250"/>
      <c r="G570" s="250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22"/>
      <c r="Z570" s="212"/>
      <c r="AA570" s="212"/>
      <c r="AB570" s="212"/>
      <c r="AC570" s="212"/>
      <c r="AD570" s="212"/>
      <c r="AE570" s="212"/>
      <c r="AF570" s="212"/>
      <c r="AG570" s="212" t="s">
        <v>213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2" x14ac:dyDescent="0.25">
      <c r="A571" s="219"/>
      <c r="B571" s="220"/>
      <c r="C571" s="266" t="s">
        <v>730</v>
      </c>
      <c r="D571" s="227"/>
      <c r="E571" s="228"/>
      <c r="F571" s="222"/>
      <c r="G571" s="222"/>
      <c r="H571" s="222"/>
      <c r="I571" s="222"/>
      <c r="J571" s="222"/>
      <c r="K571" s="222"/>
      <c r="L571" s="222"/>
      <c r="M571" s="222"/>
      <c r="N571" s="221"/>
      <c r="O571" s="221"/>
      <c r="P571" s="221"/>
      <c r="Q571" s="221"/>
      <c r="R571" s="222"/>
      <c r="S571" s="222"/>
      <c r="T571" s="222"/>
      <c r="U571" s="222"/>
      <c r="V571" s="222"/>
      <c r="W571" s="222"/>
      <c r="X571" s="222"/>
      <c r="Y571" s="222"/>
      <c r="Z571" s="212"/>
      <c r="AA571" s="212"/>
      <c r="AB571" s="212"/>
      <c r="AC571" s="212"/>
      <c r="AD571" s="212"/>
      <c r="AE571" s="212"/>
      <c r="AF571" s="212"/>
      <c r="AG571" s="212" t="s">
        <v>180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3" x14ac:dyDescent="0.25">
      <c r="A572" s="219"/>
      <c r="B572" s="220"/>
      <c r="C572" s="266" t="s">
        <v>745</v>
      </c>
      <c r="D572" s="227"/>
      <c r="E572" s="228">
        <v>26.37</v>
      </c>
      <c r="F572" s="222"/>
      <c r="G572" s="222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22"/>
      <c r="Z572" s="212"/>
      <c r="AA572" s="212"/>
      <c r="AB572" s="212"/>
      <c r="AC572" s="212"/>
      <c r="AD572" s="212"/>
      <c r="AE572" s="212"/>
      <c r="AF572" s="212"/>
      <c r="AG572" s="212" t="s">
        <v>180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3" x14ac:dyDescent="0.25">
      <c r="A573" s="219"/>
      <c r="B573" s="220"/>
      <c r="C573" s="266" t="s">
        <v>746</v>
      </c>
      <c r="D573" s="227"/>
      <c r="E573" s="228">
        <v>-0.54</v>
      </c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22"/>
      <c r="Z573" s="212"/>
      <c r="AA573" s="212"/>
      <c r="AB573" s="212"/>
      <c r="AC573" s="212"/>
      <c r="AD573" s="212"/>
      <c r="AE573" s="212"/>
      <c r="AF573" s="212"/>
      <c r="AG573" s="212" t="s">
        <v>180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5">
      <c r="A574" s="242">
        <v>132</v>
      </c>
      <c r="B574" s="243" t="s">
        <v>747</v>
      </c>
      <c r="C574" s="261" t="s">
        <v>748</v>
      </c>
      <c r="D574" s="244" t="s">
        <v>171</v>
      </c>
      <c r="E574" s="245">
        <v>13.494</v>
      </c>
      <c r="F574" s="246"/>
      <c r="G574" s="247">
        <f>ROUND(E574*F574,2)</f>
        <v>0</v>
      </c>
      <c r="H574" s="246"/>
      <c r="I574" s="247">
        <f>ROUND(E574*H574,2)</f>
        <v>0</v>
      </c>
      <c r="J574" s="246"/>
      <c r="K574" s="247">
        <f>ROUND(E574*J574,2)</f>
        <v>0</v>
      </c>
      <c r="L574" s="247">
        <v>21</v>
      </c>
      <c r="M574" s="247">
        <f>G574*(1+L574/100)</f>
        <v>0</v>
      </c>
      <c r="N574" s="245">
        <v>0</v>
      </c>
      <c r="O574" s="245">
        <f>ROUND(E574*N574,2)</f>
        <v>0</v>
      </c>
      <c r="P574" s="245">
        <v>2.4649999999999998E-2</v>
      </c>
      <c r="Q574" s="245">
        <f>ROUND(E574*P574,2)</f>
        <v>0.33</v>
      </c>
      <c r="R574" s="247" t="s">
        <v>738</v>
      </c>
      <c r="S574" s="247" t="s">
        <v>173</v>
      </c>
      <c r="T574" s="248" t="s">
        <v>173</v>
      </c>
      <c r="U574" s="222">
        <v>0.3</v>
      </c>
      <c r="V574" s="222">
        <f>ROUND(E574*U574,2)</f>
        <v>4.05</v>
      </c>
      <c r="W574" s="222"/>
      <c r="X574" s="222" t="s">
        <v>174</v>
      </c>
      <c r="Y574" s="222" t="s">
        <v>175</v>
      </c>
      <c r="Z574" s="212"/>
      <c r="AA574" s="212"/>
      <c r="AB574" s="212"/>
      <c r="AC574" s="212"/>
      <c r="AD574" s="212"/>
      <c r="AE574" s="212"/>
      <c r="AF574" s="212"/>
      <c r="AG574" s="212" t="s">
        <v>176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2" x14ac:dyDescent="0.25">
      <c r="A575" s="219"/>
      <c r="B575" s="220"/>
      <c r="C575" s="266" t="s">
        <v>749</v>
      </c>
      <c r="D575" s="227"/>
      <c r="E575" s="228">
        <v>12.456</v>
      </c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22"/>
      <c r="Z575" s="212"/>
      <c r="AA575" s="212"/>
      <c r="AB575" s="212"/>
      <c r="AC575" s="212"/>
      <c r="AD575" s="212"/>
      <c r="AE575" s="212"/>
      <c r="AF575" s="212"/>
      <c r="AG575" s="212" t="s">
        <v>180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5">
      <c r="A576" s="219"/>
      <c r="B576" s="220"/>
      <c r="C576" s="266" t="s">
        <v>750</v>
      </c>
      <c r="D576" s="227"/>
      <c r="E576" s="228">
        <v>1.038</v>
      </c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22"/>
      <c r="Z576" s="212"/>
      <c r="AA576" s="212"/>
      <c r="AB576" s="212"/>
      <c r="AC576" s="212"/>
      <c r="AD576" s="212"/>
      <c r="AE576" s="212"/>
      <c r="AF576" s="212"/>
      <c r="AG576" s="212" t="s">
        <v>180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ht="20.399999999999999" outlineLevel="1" x14ac:dyDescent="0.25">
      <c r="A577" s="242">
        <v>133</v>
      </c>
      <c r="B577" s="243" t="s">
        <v>751</v>
      </c>
      <c r="C577" s="261" t="s">
        <v>752</v>
      </c>
      <c r="D577" s="244" t="s">
        <v>224</v>
      </c>
      <c r="E577" s="245">
        <v>24</v>
      </c>
      <c r="F577" s="246"/>
      <c r="G577" s="247">
        <f>ROUND(E577*F577,2)</f>
        <v>0</v>
      </c>
      <c r="H577" s="246"/>
      <c r="I577" s="247">
        <f>ROUND(E577*H577,2)</f>
        <v>0</v>
      </c>
      <c r="J577" s="246"/>
      <c r="K577" s="247">
        <f>ROUND(E577*J577,2)</f>
        <v>0</v>
      </c>
      <c r="L577" s="247">
        <v>21</v>
      </c>
      <c r="M577" s="247">
        <f>G577*(1+L577/100)</f>
        <v>0</v>
      </c>
      <c r="N577" s="245">
        <v>1.42E-3</v>
      </c>
      <c r="O577" s="245">
        <f>ROUND(E577*N577,2)</f>
        <v>0.03</v>
      </c>
      <c r="P577" s="245">
        <v>0</v>
      </c>
      <c r="Q577" s="245">
        <f>ROUND(E577*P577,2)</f>
        <v>0</v>
      </c>
      <c r="R577" s="247" t="s">
        <v>315</v>
      </c>
      <c r="S577" s="247" t="s">
        <v>173</v>
      </c>
      <c r="T577" s="248" t="s">
        <v>173</v>
      </c>
      <c r="U577" s="222">
        <v>2.0434399999999999</v>
      </c>
      <c r="V577" s="222">
        <f>ROUND(E577*U577,2)</f>
        <v>49.04</v>
      </c>
      <c r="W577" s="222"/>
      <c r="X577" s="222" t="s">
        <v>189</v>
      </c>
      <c r="Y577" s="222" t="s">
        <v>175</v>
      </c>
      <c r="Z577" s="212"/>
      <c r="AA577" s="212"/>
      <c r="AB577" s="212"/>
      <c r="AC577" s="212"/>
      <c r="AD577" s="212"/>
      <c r="AE577" s="212"/>
      <c r="AF577" s="212"/>
      <c r="AG577" s="212" t="s">
        <v>190</v>
      </c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2" x14ac:dyDescent="0.25">
      <c r="A578" s="219"/>
      <c r="B578" s="220"/>
      <c r="C578" s="268" t="s">
        <v>753</v>
      </c>
      <c r="D578" s="251"/>
      <c r="E578" s="251"/>
      <c r="F578" s="251"/>
      <c r="G578" s="251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22"/>
      <c r="Z578" s="212"/>
      <c r="AA578" s="212"/>
      <c r="AB578" s="212"/>
      <c r="AC578" s="212"/>
      <c r="AD578" s="212"/>
      <c r="AE578" s="212"/>
      <c r="AF578" s="212"/>
      <c r="AG578" s="212" t="s">
        <v>213</v>
      </c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5">
      <c r="A579" s="219"/>
      <c r="B579" s="220"/>
      <c r="C579" s="267" t="s">
        <v>754</v>
      </c>
      <c r="D579" s="250"/>
      <c r="E579" s="250"/>
      <c r="F579" s="250"/>
      <c r="G579" s="250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22"/>
      <c r="Z579" s="212"/>
      <c r="AA579" s="212"/>
      <c r="AB579" s="212"/>
      <c r="AC579" s="212"/>
      <c r="AD579" s="212"/>
      <c r="AE579" s="212"/>
      <c r="AF579" s="212"/>
      <c r="AG579" s="212" t="s">
        <v>213</v>
      </c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2" x14ac:dyDescent="0.25">
      <c r="A580" s="219"/>
      <c r="B580" s="220"/>
      <c r="C580" s="266" t="s">
        <v>755</v>
      </c>
      <c r="D580" s="227"/>
      <c r="E580" s="228">
        <v>24</v>
      </c>
      <c r="F580" s="222"/>
      <c r="G580" s="22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22"/>
      <c r="Z580" s="212"/>
      <c r="AA580" s="212"/>
      <c r="AB580" s="212"/>
      <c r="AC580" s="212"/>
      <c r="AD580" s="212"/>
      <c r="AE580" s="212"/>
      <c r="AF580" s="212"/>
      <c r="AG580" s="212" t="s">
        <v>180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ht="20.399999999999999" outlineLevel="1" x14ac:dyDescent="0.25">
      <c r="A581" s="242">
        <v>134</v>
      </c>
      <c r="B581" s="243" t="s">
        <v>756</v>
      </c>
      <c r="C581" s="261" t="s">
        <v>757</v>
      </c>
      <c r="D581" s="244" t="s">
        <v>224</v>
      </c>
      <c r="E581" s="245">
        <v>24</v>
      </c>
      <c r="F581" s="246"/>
      <c r="G581" s="247">
        <f>ROUND(E581*F581,2)</f>
        <v>0</v>
      </c>
      <c r="H581" s="246"/>
      <c r="I581" s="247">
        <f>ROUND(E581*H581,2)</f>
        <v>0</v>
      </c>
      <c r="J581" s="246"/>
      <c r="K581" s="247">
        <f>ROUND(E581*J581,2)</f>
        <v>0</v>
      </c>
      <c r="L581" s="247">
        <v>21</v>
      </c>
      <c r="M581" s="247">
        <f>G581*(1+L581/100)</f>
        <v>0</v>
      </c>
      <c r="N581" s="245">
        <v>1.6199999999999999E-3</v>
      </c>
      <c r="O581" s="245">
        <f>ROUND(E581*N581,2)</f>
        <v>0.04</v>
      </c>
      <c r="P581" s="245">
        <v>0</v>
      </c>
      <c r="Q581" s="245">
        <f>ROUND(E581*P581,2)</f>
        <v>0</v>
      </c>
      <c r="R581" s="247" t="s">
        <v>315</v>
      </c>
      <c r="S581" s="247" t="s">
        <v>173</v>
      </c>
      <c r="T581" s="248" t="s">
        <v>173</v>
      </c>
      <c r="U581" s="222">
        <v>2.04392</v>
      </c>
      <c r="V581" s="222">
        <f>ROUND(E581*U581,2)</f>
        <v>49.05</v>
      </c>
      <c r="W581" s="222"/>
      <c r="X581" s="222" t="s">
        <v>189</v>
      </c>
      <c r="Y581" s="222" t="s">
        <v>175</v>
      </c>
      <c r="Z581" s="212"/>
      <c r="AA581" s="212"/>
      <c r="AB581" s="212"/>
      <c r="AC581" s="212"/>
      <c r="AD581" s="212"/>
      <c r="AE581" s="212"/>
      <c r="AF581" s="212"/>
      <c r="AG581" s="212" t="s">
        <v>190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2" x14ac:dyDescent="0.25">
      <c r="A582" s="219"/>
      <c r="B582" s="220"/>
      <c r="C582" s="268" t="s">
        <v>758</v>
      </c>
      <c r="D582" s="251"/>
      <c r="E582" s="251"/>
      <c r="F582" s="251"/>
      <c r="G582" s="251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22"/>
      <c r="Z582" s="212"/>
      <c r="AA582" s="212"/>
      <c r="AB582" s="212"/>
      <c r="AC582" s="212"/>
      <c r="AD582" s="212"/>
      <c r="AE582" s="212"/>
      <c r="AF582" s="212"/>
      <c r="AG582" s="212" t="s">
        <v>213</v>
      </c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5">
      <c r="A583" s="219"/>
      <c r="B583" s="220"/>
      <c r="C583" s="267" t="s">
        <v>754</v>
      </c>
      <c r="D583" s="250"/>
      <c r="E583" s="250"/>
      <c r="F583" s="250"/>
      <c r="G583" s="250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22"/>
      <c r="Z583" s="212"/>
      <c r="AA583" s="212"/>
      <c r="AB583" s="212"/>
      <c r="AC583" s="212"/>
      <c r="AD583" s="212"/>
      <c r="AE583" s="212"/>
      <c r="AF583" s="212"/>
      <c r="AG583" s="212" t="s">
        <v>213</v>
      </c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2" x14ac:dyDescent="0.25">
      <c r="A584" s="219"/>
      <c r="B584" s="220"/>
      <c r="C584" s="266" t="s">
        <v>759</v>
      </c>
      <c r="D584" s="227"/>
      <c r="E584" s="228">
        <v>24</v>
      </c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22"/>
      <c r="Z584" s="212"/>
      <c r="AA584" s="212"/>
      <c r="AB584" s="212"/>
      <c r="AC584" s="212"/>
      <c r="AD584" s="212"/>
      <c r="AE584" s="212"/>
      <c r="AF584" s="212"/>
      <c r="AG584" s="212" t="s">
        <v>180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ht="20.399999999999999" outlineLevel="1" x14ac:dyDescent="0.25">
      <c r="A585" s="242">
        <v>135</v>
      </c>
      <c r="B585" s="243" t="s">
        <v>760</v>
      </c>
      <c r="C585" s="261" t="s">
        <v>761</v>
      </c>
      <c r="D585" s="244" t="s">
        <v>224</v>
      </c>
      <c r="E585" s="245">
        <v>29</v>
      </c>
      <c r="F585" s="246"/>
      <c r="G585" s="247">
        <f>ROUND(E585*F585,2)</f>
        <v>0</v>
      </c>
      <c r="H585" s="246"/>
      <c r="I585" s="247">
        <f>ROUND(E585*H585,2)</f>
        <v>0</v>
      </c>
      <c r="J585" s="246"/>
      <c r="K585" s="247">
        <f>ROUND(E585*J585,2)</f>
        <v>0</v>
      </c>
      <c r="L585" s="247">
        <v>21</v>
      </c>
      <c r="M585" s="247">
        <f>G585*(1+L585/100)</f>
        <v>0</v>
      </c>
      <c r="N585" s="245">
        <v>0</v>
      </c>
      <c r="O585" s="245">
        <f>ROUND(E585*N585,2)</f>
        <v>0</v>
      </c>
      <c r="P585" s="245">
        <v>0</v>
      </c>
      <c r="Q585" s="245">
        <f>ROUND(E585*P585,2)</f>
        <v>0</v>
      </c>
      <c r="R585" s="247" t="s">
        <v>738</v>
      </c>
      <c r="S585" s="247" t="s">
        <v>173</v>
      </c>
      <c r="T585" s="248" t="s">
        <v>173</v>
      </c>
      <c r="U585" s="222">
        <v>1.45</v>
      </c>
      <c r="V585" s="222">
        <f>ROUND(E585*U585,2)</f>
        <v>42.05</v>
      </c>
      <c r="W585" s="222"/>
      <c r="X585" s="222" t="s">
        <v>174</v>
      </c>
      <c r="Y585" s="222" t="s">
        <v>175</v>
      </c>
      <c r="Z585" s="212"/>
      <c r="AA585" s="212"/>
      <c r="AB585" s="212"/>
      <c r="AC585" s="212"/>
      <c r="AD585" s="212"/>
      <c r="AE585" s="212"/>
      <c r="AF585" s="212"/>
      <c r="AG585" s="212" t="s">
        <v>176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2" x14ac:dyDescent="0.25">
      <c r="A586" s="219"/>
      <c r="B586" s="220"/>
      <c r="C586" s="266" t="s">
        <v>762</v>
      </c>
      <c r="D586" s="227"/>
      <c r="E586" s="228">
        <v>29</v>
      </c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22"/>
      <c r="Z586" s="212"/>
      <c r="AA586" s="212"/>
      <c r="AB586" s="212"/>
      <c r="AC586" s="212"/>
      <c r="AD586" s="212"/>
      <c r="AE586" s="212"/>
      <c r="AF586" s="212"/>
      <c r="AG586" s="212" t="s">
        <v>180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5">
      <c r="A587" s="242">
        <v>136</v>
      </c>
      <c r="B587" s="243" t="s">
        <v>763</v>
      </c>
      <c r="C587" s="261" t="s">
        <v>764</v>
      </c>
      <c r="D587" s="244" t="s">
        <v>224</v>
      </c>
      <c r="E587" s="245">
        <v>29</v>
      </c>
      <c r="F587" s="246"/>
      <c r="G587" s="247">
        <f>ROUND(E587*F587,2)</f>
        <v>0</v>
      </c>
      <c r="H587" s="246"/>
      <c r="I587" s="247">
        <f>ROUND(E587*H587,2)</f>
        <v>0</v>
      </c>
      <c r="J587" s="246"/>
      <c r="K587" s="247">
        <f>ROUND(E587*J587,2)</f>
        <v>0</v>
      </c>
      <c r="L587" s="247">
        <v>21</v>
      </c>
      <c r="M587" s="247">
        <f>G587*(1+L587/100)</f>
        <v>0</v>
      </c>
      <c r="N587" s="245">
        <v>0</v>
      </c>
      <c r="O587" s="245">
        <f>ROUND(E587*N587,2)</f>
        <v>0</v>
      </c>
      <c r="P587" s="245">
        <v>1.8E-3</v>
      </c>
      <c r="Q587" s="245">
        <f>ROUND(E587*P587,2)</f>
        <v>0.05</v>
      </c>
      <c r="R587" s="247" t="s">
        <v>738</v>
      </c>
      <c r="S587" s="247" t="s">
        <v>173</v>
      </c>
      <c r="T587" s="248" t="s">
        <v>173</v>
      </c>
      <c r="U587" s="222">
        <v>0.11</v>
      </c>
      <c r="V587" s="222">
        <f>ROUND(E587*U587,2)</f>
        <v>3.19</v>
      </c>
      <c r="W587" s="222"/>
      <c r="X587" s="222" t="s">
        <v>174</v>
      </c>
      <c r="Y587" s="222" t="s">
        <v>175</v>
      </c>
      <c r="Z587" s="212"/>
      <c r="AA587" s="212"/>
      <c r="AB587" s="212"/>
      <c r="AC587" s="212"/>
      <c r="AD587" s="212"/>
      <c r="AE587" s="212"/>
      <c r="AF587" s="212"/>
      <c r="AG587" s="212" t="s">
        <v>176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2" x14ac:dyDescent="0.25">
      <c r="A588" s="219"/>
      <c r="B588" s="220"/>
      <c r="C588" s="266" t="s">
        <v>765</v>
      </c>
      <c r="D588" s="227"/>
      <c r="E588" s="228">
        <v>29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22"/>
      <c r="Z588" s="212"/>
      <c r="AA588" s="212"/>
      <c r="AB588" s="212"/>
      <c r="AC588" s="212"/>
      <c r="AD588" s="212"/>
      <c r="AE588" s="212"/>
      <c r="AF588" s="212"/>
      <c r="AG588" s="212" t="s">
        <v>180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5">
      <c r="A589" s="242">
        <v>137</v>
      </c>
      <c r="B589" s="243" t="s">
        <v>766</v>
      </c>
      <c r="C589" s="261" t="s">
        <v>767</v>
      </c>
      <c r="D589" s="244" t="s">
        <v>224</v>
      </c>
      <c r="E589" s="245">
        <v>48</v>
      </c>
      <c r="F589" s="246"/>
      <c r="G589" s="247">
        <f>ROUND(E589*F589,2)</f>
        <v>0</v>
      </c>
      <c r="H589" s="246"/>
      <c r="I589" s="247">
        <f>ROUND(E589*H589,2)</f>
        <v>0</v>
      </c>
      <c r="J589" s="246"/>
      <c r="K589" s="247">
        <f>ROUND(E589*J589,2)</f>
        <v>0</v>
      </c>
      <c r="L589" s="247">
        <v>21</v>
      </c>
      <c r="M589" s="247">
        <f>G589*(1+L589/100)</f>
        <v>0</v>
      </c>
      <c r="N589" s="245">
        <v>0</v>
      </c>
      <c r="O589" s="245">
        <f>ROUND(E589*N589,2)</f>
        <v>0</v>
      </c>
      <c r="P589" s="245">
        <v>0</v>
      </c>
      <c r="Q589" s="245">
        <f>ROUND(E589*P589,2)</f>
        <v>0</v>
      </c>
      <c r="R589" s="247" t="s">
        <v>738</v>
      </c>
      <c r="S589" s="247" t="s">
        <v>173</v>
      </c>
      <c r="T589" s="248" t="s">
        <v>173</v>
      </c>
      <c r="U589" s="222">
        <v>0.77500000000000002</v>
      </c>
      <c r="V589" s="222">
        <f>ROUND(E589*U589,2)</f>
        <v>37.200000000000003</v>
      </c>
      <c r="W589" s="222"/>
      <c r="X589" s="222" t="s">
        <v>174</v>
      </c>
      <c r="Y589" s="222" t="s">
        <v>175</v>
      </c>
      <c r="Z589" s="212"/>
      <c r="AA589" s="212"/>
      <c r="AB589" s="212"/>
      <c r="AC589" s="212"/>
      <c r="AD589" s="212"/>
      <c r="AE589" s="212"/>
      <c r="AF589" s="212"/>
      <c r="AG589" s="212" t="s">
        <v>176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2" x14ac:dyDescent="0.25">
      <c r="A590" s="219"/>
      <c r="B590" s="220"/>
      <c r="C590" s="266" t="s">
        <v>768</v>
      </c>
      <c r="D590" s="227"/>
      <c r="E590" s="228">
        <v>48</v>
      </c>
      <c r="F590" s="222"/>
      <c r="G590" s="22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22"/>
      <c r="Z590" s="212"/>
      <c r="AA590" s="212"/>
      <c r="AB590" s="212"/>
      <c r="AC590" s="212"/>
      <c r="AD590" s="212"/>
      <c r="AE590" s="212"/>
      <c r="AF590" s="212"/>
      <c r="AG590" s="212" t="s">
        <v>180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5">
      <c r="A591" s="242">
        <v>138</v>
      </c>
      <c r="B591" s="243" t="s">
        <v>769</v>
      </c>
      <c r="C591" s="261" t="s">
        <v>770</v>
      </c>
      <c r="D591" s="244" t="s">
        <v>224</v>
      </c>
      <c r="E591" s="245">
        <v>29</v>
      </c>
      <c r="F591" s="246"/>
      <c r="G591" s="247">
        <f>ROUND(E591*F591,2)</f>
        <v>0</v>
      </c>
      <c r="H591" s="246"/>
      <c r="I591" s="247">
        <f>ROUND(E591*H591,2)</f>
        <v>0</v>
      </c>
      <c r="J591" s="246"/>
      <c r="K591" s="247">
        <f>ROUND(E591*J591,2)</f>
        <v>0</v>
      </c>
      <c r="L591" s="247">
        <v>21</v>
      </c>
      <c r="M591" s="247">
        <f>G591*(1+L591/100)</f>
        <v>0</v>
      </c>
      <c r="N591" s="245">
        <v>1.0000000000000001E-5</v>
      </c>
      <c r="O591" s="245">
        <f>ROUND(E591*N591,2)</f>
        <v>0</v>
      </c>
      <c r="P591" s="245">
        <v>0</v>
      </c>
      <c r="Q591" s="245">
        <f>ROUND(E591*P591,2)</f>
        <v>0</v>
      </c>
      <c r="R591" s="247" t="s">
        <v>738</v>
      </c>
      <c r="S591" s="247" t="s">
        <v>173</v>
      </c>
      <c r="T591" s="248" t="s">
        <v>173</v>
      </c>
      <c r="U591" s="222">
        <v>0.26</v>
      </c>
      <c r="V591" s="222">
        <f>ROUND(E591*U591,2)</f>
        <v>7.54</v>
      </c>
      <c r="W591" s="222"/>
      <c r="X591" s="222" t="s">
        <v>174</v>
      </c>
      <c r="Y591" s="222" t="s">
        <v>175</v>
      </c>
      <c r="Z591" s="212"/>
      <c r="AA591" s="212"/>
      <c r="AB591" s="212"/>
      <c r="AC591" s="212"/>
      <c r="AD591" s="212"/>
      <c r="AE591" s="212"/>
      <c r="AF591" s="212"/>
      <c r="AG591" s="212" t="s">
        <v>176</v>
      </c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2" x14ac:dyDescent="0.25">
      <c r="A592" s="219"/>
      <c r="B592" s="220"/>
      <c r="C592" s="268" t="s">
        <v>771</v>
      </c>
      <c r="D592" s="251"/>
      <c r="E592" s="251"/>
      <c r="F592" s="251"/>
      <c r="G592" s="251"/>
      <c r="H592" s="222"/>
      <c r="I592" s="222"/>
      <c r="J592" s="222"/>
      <c r="K592" s="222"/>
      <c r="L592" s="222"/>
      <c r="M592" s="222"/>
      <c r="N592" s="221"/>
      <c r="O592" s="221"/>
      <c r="P592" s="221"/>
      <c r="Q592" s="221"/>
      <c r="R592" s="222"/>
      <c r="S592" s="222"/>
      <c r="T592" s="222"/>
      <c r="U592" s="222"/>
      <c r="V592" s="222"/>
      <c r="W592" s="222"/>
      <c r="X592" s="222"/>
      <c r="Y592" s="222"/>
      <c r="Z592" s="212"/>
      <c r="AA592" s="212"/>
      <c r="AB592" s="212"/>
      <c r="AC592" s="212"/>
      <c r="AD592" s="212"/>
      <c r="AE592" s="212"/>
      <c r="AF592" s="212"/>
      <c r="AG592" s="212" t="s">
        <v>213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2" x14ac:dyDescent="0.25">
      <c r="A593" s="219"/>
      <c r="B593" s="220"/>
      <c r="C593" s="266" t="s">
        <v>772</v>
      </c>
      <c r="D593" s="227"/>
      <c r="E593" s="228">
        <v>29</v>
      </c>
      <c r="F593" s="222"/>
      <c r="G593" s="222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22"/>
      <c r="Z593" s="212"/>
      <c r="AA593" s="212"/>
      <c r="AB593" s="212"/>
      <c r="AC593" s="212"/>
      <c r="AD593" s="212"/>
      <c r="AE593" s="212"/>
      <c r="AF593" s="212"/>
      <c r="AG593" s="212" t="s">
        <v>180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5">
      <c r="A594" s="242">
        <v>139</v>
      </c>
      <c r="B594" s="243" t="s">
        <v>773</v>
      </c>
      <c r="C594" s="261" t="s">
        <v>774</v>
      </c>
      <c r="D594" s="244" t="s">
        <v>224</v>
      </c>
      <c r="E594" s="245">
        <v>29</v>
      </c>
      <c r="F594" s="246"/>
      <c r="G594" s="247">
        <f>ROUND(E594*F594,2)</f>
        <v>0</v>
      </c>
      <c r="H594" s="246"/>
      <c r="I594" s="247">
        <f>ROUND(E594*H594,2)</f>
        <v>0</v>
      </c>
      <c r="J594" s="246"/>
      <c r="K594" s="247">
        <f>ROUND(E594*J594,2)</f>
        <v>0</v>
      </c>
      <c r="L594" s="247">
        <v>21</v>
      </c>
      <c r="M594" s="247">
        <f>G594*(1+L594/100)</f>
        <v>0</v>
      </c>
      <c r="N594" s="245">
        <v>1.0000000000000001E-5</v>
      </c>
      <c r="O594" s="245">
        <f>ROUND(E594*N594,2)</f>
        <v>0</v>
      </c>
      <c r="P594" s="245">
        <v>0</v>
      </c>
      <c r="Q594" s="245">
        <f>ROUND(E594*P594,2)</f>
        <v>0</v>
      </c>
      <c r="R594" s="247" t="s">
        <v>775</v>
      </c>
      <c r="S594" s="247" t="s">
        <v>173</v>
      </c>
      <c r="T594" s="248" t="s">
        <v>173</v>
      </c>
      <c r="U594" s="222">
        <v>0.45</v>
      </c>
      <c r="V594" s="222">
        <f>ROUND(E594*U594,2)</f>
        <v>13.05</v>
      </c>
      <c r="W594" s="222"/>
      <c r="X594" s="222" t="s">
        <v>174</v>
      </c>
      <c r="Y594" s="222" t="s">
        <v>175</v>
      </c>
      <c r="Z594" s="212"/>
      <c r="AA594" s="212"/>
      <c r="AB594" s="212"/>
      <c r="AC594" s="212"/>
      <c r="AD594" s="212"/>
      <c r="AE594" s="212"/>
      <c r="AF594" s="212"/>
      <c r="AG594" s="212" t="s">
        <v>176</v>
      </c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2" x14ac:dyDescent="0.25">
      <c r="A595" s="219"/>
      <c r="B595" s="220"/>
      <c r="C595" s="268" t="s">
        <v>776</v>
      </c>
      <c r="D595" s="251"/>
      <c r="E595" s="251"/>
      <c r="F595" s="251"/>
      <c r="G595" s="251"/>
      <c r="H595" s="222"/>
      <c r="I595" s="222"/>
      <c r="J595" s="222"/>
      <c r="K595" s="222"/>
      <c r="L595" s="222"/>
      <c r="M595" s="222"/>
      <c r="N595" s="221"/>
      <c r="O595" s="221"/>
      <c r="P595" s="221"/>
      <c r="Q595" s="221"/>
      <c r="R595" s="222"/>
      <c r="S595" s="222"/>
      <c r="T595" s="222"/>
      <c r="U595" s="222"/>
      <c r="V595" s="222"/>
      <c r="W595" s="222"/>
      <c r="X595" s="222"/>
      <c r="Y595" s="222"/>
      <c r="Z595" s="212"/>
      <c r="AA595" s="212"/>
      <c r="AB595" s="212"/>
      <c r="AC595" s="212"/>
      <c r="AD595" s="212"/>
      <c r="AE595" s="212"/>
      <c r="AF595" s="212"/>
      <c r="AG595" s="212" t="s">
        <v>213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5">
      <c r="A596" s="219"/>
      <c r="B596" s="220"/>
      <c r="C596" s="266" t="s">
        <v>777</v>
      </c>
      <c r="D596" s="227"/>
      <c r="E596" s="228">
        <v>29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22"/>
      <c r="Z596" s="212"/>
      <c r="AA596" s="212"/>
      <c r="AB596" s="212"/>
      <c r="AC596" s="212"/>
      <c r="AD596" s="212"/>
      <c r="AE596" s="212"/>
      <c r="AF596" s="212"/>
      <c r="AG596" s="212" t="s">
        <v>180</v>
      </c>
      <c r="AH596" s="212">
        <v>5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5">
      <c r="A597" s="242">
        <v>140</v>
      </c>
      <c r="B597" s="243" t="s">
        <v>778</v>
      </c>
      <c r="C597" s="261" t="s">
        <v>779</v>
      </c>
      <c r="D597" s="244" t="s">
        <v>224</v>
      </c>
      <c r="E597" s="245">
        <v>29</v>
      </c>
      <c r="F597" s="246"/>
      <c r="G597" s="247">
        <f>ROUND(E597*F597,2)</f>
        <v>0</v>
      </c>
      <c r="H597" s="246"/>
      <c r="I597" s="247">
        <f>ROUND(E597*H597,2)</f>
        <v>0</v>
      </c>
      <c r="J597" s="246"/>
      <c r="K597" s="247">
        <f>ROUND(E597*J597,2)</f>
        <v>0</v>
      </c>
      <c r="L597" s="247">
        <v>21</v>
      </c>
      <c r="M597" s="247">
        <f>G597*(1+L597/100)</f>
        <v>0</v>
      </c>
      <c r="N597" s="245">
        <v>0</v>
      </c>
      <c r="O597" s="245">
        <f>ROUND(E597*N597,2)</f>
        <v>0</v>
      </c>
      <c r="P597" s="245">
        <v>0.03</v>
      </c>
      <c r="Q597" s="245">
        <f>ROUND(E597*P597,2)</f>
        <v>0.87</v>
      </c>
      <c r="R597" s="247" t="s">
        <v>780</v>
      </c>
      <c r="S597" s="247" t="s">
        <v>173</v>
      </c>
      <c r="T597" s="248" t="s">
        <v>173</v>
      </c>
      <c r="U597" s="222">
        <v>0.05</v>
      </c>
      <c r="V597" s="222">
        <f>ROUND(E597*U597,2)</f>
        <v>1.45</v>
      </c>
      <c r="W597" s="222"/>
      <c r="X597" s="222" t="s">
        <v>174</v>
      </c>
      <c r="Y597" s="222" t="s">
        <v>175</v>
      </c>
      <c r="Z597" s="212"/>
      <c r="AA597" s="212"/>
      <c r="AB597" s="212"/>
      <c r="AC597" s="212"/>
      <c r="AD597" s="212"/>
      <c r="AE597" s="212"/>
      <c r="AF597" s="212"/>
      <c r="AG597" s="212" t="s">
        <v>176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2" x14ac:dyDescent="0.25">
      <c r="A598" s="219"/>
      <c r="B598" s="220"/>
      <c r="C598" s="262" t="s">
        <v>781</v>
      </c>
      <c r="D598" s="249"/>
      <c r="E598" s="249"/>
      <c r="F598" s="249"/>
      <c r="G598" s="249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22"/>
      <c r="Z598" s="212"/>
      <c r="AA598" s="212"/>
      <c r="AB598" s="212"/>
      <c r="AC598" s="212"/>
      <c r="AD598" s="212"/>
      <c r="AE598" s="212"/>
      <c r="AF598" s="212"/>
      <c r="AG598" s="212" t="s">
        <v>178</v>
      </c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2" x14ac:dyDescent="0.25">
      <c r="A599" s="219"/>
      <c r="B599" s="220"/>
      <c r="C599" s="267" t="s">
        <v>782</v>
      </c>
      <c r="D599" s="250"/>
      <c r="E599" s="250"/>
      <c r="F599" s="250"/>
      <c r="G599" s="250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22"/>
      <c r="Z599" s="212"/>
      <c r="AA599" s="212"/>
      <c r="AB599" s="212"/>
      <c r="AC599" s="212"/>
      <c r="AD599" s="212"/>
      <c r="AE599" s="212"/>
      <c r="AF599" s="212"/>
      <c r="AG599" s="212" t="s">
        <v>213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2" x14ac:dyDescent="0.25">
      <c r="A600" s="219"/>
      <c r="B600" s="220"/>
      <c r="C600" s="266" t="s">
        <v>783</v>
      </c>
      <c r="D600" s="227"/>
      <c r="E600" s="228">
        <v>29</v>
      </c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22"/>
      <c r="Z600" s="212"/>
      <c r="AA600" s="212"/>
      <c r="AB600" s="212"/>
      <c r="AC600" s="212"/>
      <c r="AD600" s="212"/>
      <c r="AE600" s="212"/>
      <c r="AF600" s="212"/>
      <c r="AG600" s="212" t="s">
        <v>180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5">
      <c r="A601" s="242">
        <v>141</v>
      </c>
      <c r="B601" s="243" t="s">
        <v>784</v>
      </c>
      <c r="C601" s="261" t="s">
        <v>785</v>
      </c>
      <c r="D601" s="244" t="s">
        <v>398</v>
      </c>
      <c r="E601" s="245">
        <v>1.1889700000000001</v>
      </c>
      <c r="F601" s="246"/>
      <c r="G601" s="247">
        <f>ROUND(E601*F601,2)</f>
        <v>0</v>
      </c>
      <c r="H601" s="246"/>
      <c r="I601" s="247">
        <f>ROUND(E601*H601,2)</f>
        <v>0</v>
      </c>
      <c r="J601" s="246"/>
      <c r="K601" s="247">
        <f>ROUND(E601*J601,2)</f>
        <v>0</v>
      </c>
      <c r="L601" s="247">
        <v>21</v>
      </c>
      <c r="M601" s="247">
        <f>G601*(1+L601/100)</f>
        <v>0</v>
      </c>
      <c r="N601" s="245">
        <v>0</v>
      </c>
      <c r="O601" s="245">
        <f>ROUND(E601*N601,2)</f>
        <v>0</v>
      </c>
      <c r="P601" s="245">
        <v>0</v>
      </c>
      <c r="Q601" s="245">
        <f>ROUND(E601*P601,2)</f>
        <v>0</v>
      </c>
      <c r="R601" s="247" t="s">
        <v>738</v>
      </c>
      <c r="S601" s="247" t="s">
        <v>173</v>
      </c>
      <c r="T601" s="248" t="s">
        <v>173</v>
      </c>
      <c r="U601" s="222">
        <v>2.2549999999999999</v>
      </c>
      <c r="V601" s="222">
        <f>ROUND(E601*U601,2)</f>
        <v>2.68</v>
      </c>
      <c r="W601" s="222"/>
      <c r="X601" s="222" t="s">
        <v>399</v>
      </c>
      <c r="Y601" s="222" t="s">
        <v>175</v>
      </c>
      <c r="Z601" s="212"/>
      <c r="AA601" s="212"/>
      <c r="AB601" s="212"/>
      <c r="AC601" s="212"/>
      <c r="AD601" s="212"/>
      <c r="AE601" s="212"/>
      <c r="AF601" s="212"/>
      <c r="AG601" s="212" t="s">
        <v>400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2" x14ac:dyDescent="0.25">
      <c r="A602" s="219"/>
      <c r="B602" s="220"/>
      <c r="C602" s="262" t="s">
        <v>708</v>
      </c>
      <c r="D602" s="249"/>
      <c r="E602" s="249"/>
      <c r="F602" s="249"/>
      <c r="G602" s="249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22"/>
      <c r="Z602" s="212"/>
      <c r="AA602" s="212"/>
      <c r="AB602" s="212"/>
      <c r="AC602" s="212"/>
      <c r="AD602" s="212"/>
      <c r="AE602" s="212"/>
      <c r="AF602" s="212"/>
      <c r="AG602" s="212" t="s">
        <v>178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ht="20.399999999999999" outlineLevel="1" x14ac:dyDescent="0.25">
      <c r="A603" s="242">
        <v>142</v>
      </c>
      <c r="B603" s="243" t="s">
        <v>786</v>
      </c>
      <c r="C603" s="261" t="s">
        <v>787</v>
      </c>
      <c r="D603" s="244" t="s">
        <v>398</v>
      </c>
      <c r="E603" s="245">
        <v>0.87</v>
      </c>
      <c r="F603" s="246"/>
      <c r="G603" s="247">
        <f>ROUND(E603*F603,2)</f>
        <v>0</v>
      </c>
      <c r="H603" s="246"/>
      <c r="I603" s="247">
        <f>ROUND(E603*H603,2)</f>
        <v>0</v>
      </c>
      <c r="J603" s="246"/>
      <c r="K603" s="247">
        <f>ROUND(E603*J603,2)</f>
        <v>0</v>
      </c>
      <c r="L603" s="247">
        <v>21</v>
      </c>
      <c r="M603" s="247">
        <f>G603*(1+L603/100)</f>
        <v>0</v>
      </c>
      <c r="N603" s="245">
        <v>0</v>
      </c>
      <c r="O603" s="245">
        <f>ROUND(E603*N603,2)</f>
        <v>0</v>
      </c>
      <c r="P603" s="245">
        <v>0</v>
      </c>
      <c r="Q603" s="245">
        <f>ROUND(E603*P603,2)</f>
        <v>0</v>
      </c>
      <c r="R603" s="247" t="s">
        <v>738</v>
      </c>
      <c r="S603" s="247" t="s">
        <v>173</v>
      </c>
      <c r="T603" s="248" t="s">
        <v>173</v>
      </c>
      <c r="U603" s="222">
        <v>0</v>
      </c>
      <c r="V603" s="222">
        <f>ROUND(E603*U603,2)</f>
        <v>0</v>
      </c>
      <c r="W603" s="222"/>
      <c r="X603" s="222" t="s">
        <v>174</v>
      </c>
      <c r="Y603" s="222" t="s">
        <v>175</v>
      </c>
      <c r="Z603" s="212"/>
      <c r="AA603" s="212"/>
      <c r="AB603" s="212"/>
      <c r="AC603" s="212"/>
      <c r="AD603" s="212"/>
      <c r="AE603" s="212"/>
      <c r="AF603" s="212"/>
      <c r="AG603" s="212" t="s">
        <v>176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2" x14ac:dyDescent="0.25">
      <c r="A604" s="219"/>
      <c r="B604" s="220"/>
      <c r="C604" s="262" t="s">
        <v>708</v>
      </c>
      <c r="D604" s="249"/>
      <c r="E604" s="249"/>
      <c r="F604" s="249"/>
      <c r="G604" s="249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22"/>
      <c r="Z604" s="212"/>
      <c r="AA604" s="212"/>
      <c r="AB604" s="212"/>
      <c r="AC604" s="212"/>
      <c r="AD604" s="212"/>
      <c r="AE604" s="212"/>
      <c r="AF604" s="212"/>
      <c r="AG604" s="212" t="s">
        <v>178</v>
      </c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2" x14ac:dyDescent="0.25">
      <c r="A605" s="219"/>
      <c r="B605" s="220"/>
      <c r="C605" s="267" t="s">
        <v>788</v>
      </c>
      <c r="D605" s="250"/>
      <c r="E605" s="250"/>
      <c r="F605" s="250"/>
      <c r="G605" s="250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22"/>
      <c r="Z605" s="212"/>
      <c r="AA605" s="212"/>
      <c r="AB605" s="212"/>
      <c r="AC605" s="212"/>
      <c r="AD605" s="212"/>
      <c r="AE605" s="212"/>
      <c r="AF605" s="212"/>
      <c r="AG605" s="212" t="s">
        <v>213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2" x14ac:dyDescent="0.25">
      <c r="A606" s="219"/>
      <c r="B606" s="220"/>
      <c r="C606" s="266" t="s">
        <v>789</v>
      </c>
      <c r="D606" s="227"/>
      <c r="E606" s="228">
        <v>0.87</v>
      </c>
      <c r="F606" s="222"/>
      <c r="G606" s="222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22"/>
      <c r="Z606" s="212"/>
      <c r="AA606" s="212"/>
      <c r="AB606" s="212"/>
      <c r="AC606" s="212"/>
      <c r="AD606" s="212"/>
      <c r="AE606" s="212"/>
      <c r="AF606" s="212"/>
      <c r="AG606" s="212" t="s">
        <v>180</v>
      </c>
      <c r="AH606" s="212">
        <v>7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x14ac:dyDescent="0.25">
      <c r="A607" s="235" t="s">
        <v>167</v>
      </c>
      <c r="B607" s="236" t="s">
        <v>115</v>
      </c>
      <c r="C607" s="260" t="s">
        <v>116</v>
      </c>
      <c r="D607" s="237"/>
      <c r="E607" s="238"/>
      <c r="F607" s="239"/>
      <c r="G607" s="239">
        <f>SUMIF(AG608:AG612,"&lt;&gt;NOR",G608:G612)</f>
        <v>0</v>
      </c>
      <c r="H607" s="239"/>
      <c r="I607" s="239">
        <f>SUM(I608:I612)</f>
        <v>0</v>
      </c>
      <c r="J607" s="239"/>
      <c r="K607" s="239">
        <f>SUM(K608:K612)</f>
        <v>0</v>
      </c>
      <c r="L607" s="239"/>
      <c r="M607" s="239">
        <f>SUM(M608:M612)</f>
        <v>0</v>
      </c>
      <c r="N607" s="238"/>
      <c r="O607" s="238">
        <f>SUM(O608:O612)</f>
        <v>0</v>
      </c>
      <c r="P607" s="238"/>
      <c r="Q607" s="238">
        <f>SUM(Q608:Q612)</f>
        <v>0.02</v>
      </c>
      <c r="R607" s="239"/>
      <c r="S607" s="239"/>
      <c r="T607" s="240"/>
      <c r="U607" s="234"/>
      <c r="V607" s="234">
        <f>SUM(V608:V612)</f>
        <v>2.23</v>
      </c>
      <c r="W607" s="234"/>
      <c r="X607" s="234"/>
      <c r="Y607" s="234"/>
      <c r="AG607" t="s">
        <v>168</v>
      </c>
    </row>
    <row r="608" spans="1:60" outlineLevel="1" x14ac:dyDescent="0.25">
      <c r="A608" s="242">
        <v>143</v>
      </c>
      <c r="B608" s="243" t="s">
        <v>790</v>
      </c>
      <c r="C608" s="261" t="s">
        <v>791</v>
      </c>
      <c r="D608" s="244" t="s">
        <v>792</v>
      </c>
      <c r="E608" s="245">
        <v>23</v>
      </c>
      <c r="F608" s="246"/>
      <c r="G608" s="247">
        <f>ROUND(E608*F608,2)</f>
        <v>0</v>
      </c>
      <c r="H608" s="246"/>
      <c r="I608" s="247">
        <f>ROUND(E608*H608,2)</f>
        <v>0</v>
      </c>
      <c r="J608" s="246"/>
      <c r="K608" s="247">
        <f>ROUND(E608*J608,2)</f>
        <v>0</v>
      </c>
      <c r="L608" s="247">
        <v>21</v>
      </c>
      <c r="M608" s="247">
        <f>G608*(1+L608/100)</f>
        <v>0</v>
      </c>
      <c r="N608" s="245">
        <v>6.0000000000000002E-5</v>
      </c>
      <c r="O608" s="245">
        <f>ROUND(E608*N608,2)</f>
        <v>0</v>
      </c>
      <c r="P608" s="245">
        <v>1E-3</v>
      </c>
      <c r="Q608" s="245">
        <f>ROUND(E608*P608,2)</f>
        <v>0.02</v>
      </c>
      <c r="R608" s="247" t="s">
        <v>775</v>
      </c>
      <c r="S608" s="247" t="s">
        <v>173</v>
      </c>
      <c r="T608" s="248" t="s">
        <v>173</v>
      </c>
      <c r="U608" s="222">
        <v>9.7000000000000003E-2</v>
      </c>
      <c r="V608" s="222">
        <f>ROUND(E608*U608,2)</f>
        <v>2.23</v>
      </c>
      <c r="W608" s="222"/>
      <c r="X608" s="222" t="s">
        <v>174</v>
      </c>
      <c r="Y608" s="222" t="s">
        <v>175</v>
      </c>
      <c r="Z608" s="212"/>
      <c r="AA608" s="212"/>
      <c r="AB608" s="212"/>
      <c r="AC608" s="212"/>
      <c r="AD608" s="212"/>
      <c r="AE608" s="212"/>
      <c r="AF608" s="212"/>
      <c r="AG608" s="212" t="s">
        <v>176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2" x14ac:dyDescent="0.25">
      <c r="A609" s="219"/>
      <c r="B609" s="220"/>
      <c r="C609" s="266" t="s">
        <v>793</v>
      </c>
      <c r="D609" s="227"/>
      <c r="E609" s="228"/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22"/>
      <c r="Z609" s="212"/>
      <c r="AA609" s="212"/>
      <c r="AB609" s="212"/>
      <c r="AC609" s="212"/>
      <c r="AD609" s="212"/>
      <c r="AE609" s="212"/>
      <c r="AF609" s="212"/>
      <c r="AG609" s="212" t="s">
        <v>180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5">
      <c r="A610" s="219"/>
      <c r="B610" s="220"/>
      <c r="C610" s="266" t="s">
        <v>794</v>
      </c>
      <c r="D610" s="227"/>
      <c r="E610" s="228">
        <v>11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22"/>
      <c r="Z610" s="212"/>
      <c r="AA610" s="212"/>
      <c r="AB610" s="212"/>
      <c r="AC610" s="212"/>
      <c r="AD610" s="212"/>
      <c r="AE610" s="212"/>
      <c r="AF610" s="212"/>
      <c r="AG610" s="212" t="s">
        <v>180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 x14ac:dyDescent="0.25">
      <c r="A611" s="219"/>
      <c r="B611" s="220"/>
      <c r="C611" s="266" t="s">
        <v>795</v>
      </c>
      <c r="D611" s="227"/>
      <c r="E611" s="228">
        <v>5</v>
      </c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22"/>
      <c r="Z611" s="212"/>
      <c r="AA611" s="212"/>
      <c r="AB611" s="212"/>
      <c r="AC611" s="212"/>
      <c r="AD611" s="212"/>
      <c r="AE611" s="212"/>
      <c r="AF611" s="212"/>
      <c r="AG611" s="212" t="s">
        <v>180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 x14ac:dyDescent="0.25">
      <c r="A612" s="219"/>
      <c r="B612" s="220"/>
      <c r="C612" s="266" t="s">
        <v>796</v>
      </c>
      <c r="D612" s="227"/>
      <c r="E612" s="228">
        <v>7</v>
      </c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22"/>
      <c r="Z612" s="212"/>
      <c r="AA612" s="212"/>
      <c r="AB612" s="212"/>
      <c r="AC612" s="212"/>
      <c r="AD612" s="212"/>
      <c r="AE612" s="212"/>
      <c r="AF612" s="212"/>
      <c r="AG612" s="212" t="s">
        <v>180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x14ac:dyDescent="0.25">
      <c r="A613" s="235" t="s">
        <v>167</v>
      </c>
      <c r="B613" s="236" t="s">
        <v>117</v>
      </c>
      <c r="C613" s="260" t="s">
        <v>118</v>
      </c>
      <c r="D613" s="237"/>
      <c r="E613" s="238"/>
      <c r="F613" s="239"/>
      <c r="G613" s="239">
        <f>SUMIF(AG614:AG688,"&lt;&gt;NOR",G614:G688)</f>
        <v>0</v>
      </c>
      <c r="H613" s="239"/>
      <c r="I613" s="239">
        <f>SUM(I614:I688)</f>
        <v>0</v>
      </c>
      <c r="J613" s="239"/>
      <c r="K613" s="239">
        <f>SUM(K614:K688)</f>
        <v>0</v>
      </c>
      <c r="L613" s="239"/>
      <c r="M613" s="239">
        <f>SUM(M614:M688)</f>
        <v>0</v>
      </c>
      <c r="N613" s="238"/>
      <c r="O613" s="238">
        <f>SUM(O614:O688)</f>
        <v>8.0300000000000011</v>
      </c>
      <c r="P613" s="238"/>
      <c r="Q613" s="238">
        <f>SUM(Q614:Q688)</f>
        <v>0</v>
      </c>
      <c r="R613" s="239"/>
      <c r="S613" s="239"/>
      <c r="T613" s="240"/>
      <c r="U613" s="234"/>
      <c r="V613" s="234">
        <f>SUM(V614:V688)</f>
        <v>452.16999999999996</v>
      </c>
      <c r="W613" s="234"/>
      <c r="X613" s="234"/>
      <c r="Y613" s="234"/>
      <c r="AG613" t="s">
        <v>168</v>
      </c>
    </row>
    <row r="614" spans="1:60" ht="20.399999999999999" outlineLevel="1" x14ac:dyDescent="0.25">
      <c r="A614" s="242">
        <v>144</v>
      </c>
      <c r="B614" s="243" t="s">
        <v>797</v>
      </c>
      <c r="C614" s="261" t="s">
        <v>798</v>
      </c>
      <c r="D614" s="244" t="s">
        <v>171</v>
      </c>
      <c r="E614" s="245">
        <v>33.264000000000003</v>
      </c>
      <c r="F614" s="246"/>
      <c r="G614" s="247">
        <f>ROUND(E614*F614,2)</f>
        <v>0</v>
      </c>
      <c r="H614" s="246"/>
      <c r="I614" s="247">
        <f>ROUND(E614*H614,2)</f>
        <v>0</v>
      </c>
      <c r="J614" s="246"/>
      <c r="K614" s="247">
        <f>ROUND(E614*J614,2)</f>
        <v>0</v>
      </c>
      <c r="L614" s="247">
        <v>21</v>
      </c>
      <c r="M614" s="247">
        <f>G614*(1+L614/100)</f>
        <v>0</v>
      </c>
      <c r="N614" s="245">
        <v>1.8200000000000001E-2</v>
      </c>
      <c r="O614" s="245">
        <f>ROUND(E614*N614,2)</f>
        <v>0.61</v>
      </c>
      <c r="P614" s="245">
        <v>0</v>
      </c>
      <c r="Q614" s="245">
        <f>ROUND(E614*P614,2)</f>
        <v>0</v>
      </c>
      <c r="R614" s="247"/>
      <c r="S614" s="247" t="s">
        <v>225</v>
      </c>
      <c r="T614" s="248" t="s">
        <v>226</v>
      </c>
      <c r="U614" s="222">
        <v>0</v>
      </c>
      <c r="V614" s="222">
        <f>ROUND(E614*U614,2)</f>
        <v>0</v>
      </c>
      <c r="W614" s="222"/>
      <c r="X614" s="222" t="s">
        <v>227</v>
      </c>
      <c r="Y614" s="222" t="s">
        <v>175</v>
      </c>
      <c r="Z614" s="212"/>
      <c r="AA614" s="212"/>
      <c r="AB614" s="212"/>
      <c r="AC614" s="212"/>
      <c r="AD614" s="212"/>
      <c r="AE614" s="212"/>
      <c r="AF614" s="212"/>
      <c r="AG614" s="212" t="s">
        <v>228</v>
      </c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2" x14ac:dyDescent="0.25">
      <c r="A615" s="219"/>
      <c r="B615" s="220"/>
      <c r="C615" s="268" t="s">
        <v>799</v>
      </c>
      <c r="D615" s="251"/>
      <c r="E615" s="251"/>
      <c r="F615" s="251"/>
      <c r="G615" s="251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22"/>
      <c r="Z615" s="212"/>
      <c r="AA615" s="212"/>
      <c r="AB615" s="212"/>
      <c r="AC615" s="212"/>
      <c r="AD615" s="212"/>
      <c r="AE615" s="212"/>
      <c r="AF615" s="212"/>
      <c r="AG615" s="212" t="s">
        <v>213</v>
      </c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2" x14ac:dyDescent="0.25">
      <c r="A616" s="219"/>
      <c r="B616" s="220"/>
      <c r="C616" s="266" t="s">
        <v>800</v>
      </c>
      <c r="D616" s="227"/>
      <c r="E616" s="228"/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22"/>
      <c r="Z616" s="212"/>
      <c r="AA616" s="212"/>
      <c r="AB616" s="212"/>
      <c r="AC616" s="212"/>
      <c r="AD616" s="212"/>
      <c r="AE616" s="212"/>
      <c r="AF616" s="212"/>
      <c r="AG616" s="212" t="s">
        <v>180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5">
      <c r="A617" s="219"/>
      <c r="B617" s="220"/>
      <c r="C617" s="266" t="s">
        <v>801</v>
      </c>
      <c r="D617" s="227"/>
      <c r="E617" s="228">
        <v>33.264000000000003</v>
      </c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22"/>
      <c r="Z617" s="212"/>
      <c r="AA617" s="212"/>
      <c r="AB617" s="212"/>
      <c r="AC617" s="212"/>
      <c r="AD617" s="212"/>
      <c r="AE617" s="212"/>
      <c r="AF617" s="212"/>
      <c r="AG617" s="212" t="s">
        <v>180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ht="20.399999999999999" outlineLevel="1" x14ac:dyDescent="0.25">
      <c r="A618" s="242">
        <v>145</v>
      </c>
      <c r="B618" s="243" t="s">
        <v>802</v>
      </c>
      <c r="C618" s="261" t="s">
        <v>803</v>
      </c>
      <c r="D618" s="244" t="s">
        <v>171</v>
      </c>
      <c r="E618" s="245">
        <v>41.201999999999998</v>
      </c>
      <c r="F618" s="246"/>
      <c r="G618" s="247">
        <f>ROUND(E618*F618,2)</f>
        <v>0</v>
      </c>
      <c r="H618" s="246"/>
      <c r="I618" s="247">
        <f>ROUND(E618*H618,2)</f>
        <v>0</v>
      </c>
      <c r="J618" s="246"/>
      <c r="K618" s="247">
        <f>ROUND(E618*J618,2)</f>
        <v>0</v>
      </c>
      <c r="L618" s="247">
        <v>21</v>
      </c>
      <c r="M618" s="247">
        <f>G618*(1+L618/100)</f>
        <v>0</v>
      </c>
      <c r="N618" s="245">
        <v>1.8200000000000001E-2</v>
      </c>
      <c r="O618" s="245">
        <f>ROUND(E618*N618,2)</f>
        <v>0.75</v>
      </c>
      <c r="P618" s="245">
        <v>0</v>
      </c>
      <c r="Q618" s="245">
        <f>ROUND(E618*P618,2)</f>
        <v>0</v>
      </c>
      <c r="R618" s="247"/>
      <c r="S618" s="247" t="s">
        <v>225</v>
      </c>
      <c r="T618" s="248" t="s">
        <v>226</v>
      </c>
      <c r="U618" s="222">
        <v>0</v>
      </c>
      <c r="V618" s="222">
        <f>ROUND(E618*U618,2)</f>
        <v>0</v>
      </c>
      <c r="W618" s="222"/>
      <c r="X618" s="222" t="s">
        <v>227</v>
      </c>
      <c r="Y618" s="222" t="s">
        <v>175</v>
      </c>
      <c r="Z618" s="212"/>
      <c r="AA618" s="212"/>
      <c r="AB618" s="212"/>
      <c r="AC618" s="212"/>
      <c r="AD618" s="212"/>
      <c r="AE618" s="212"/>
      <c r="AF618" s="212"/>
      <c r="AG618" s="212" t="s">
        <v>228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2" x14ac:dyDescent="0.25">
      <c r="A619" s="219"/>
      <c r="B619" s="220"/>
      <c r="C619" s="268" t="s">
        <v>804</v>
      </c>
      <c r="D619" s="251"/>
      <c r="E619" s="251"/>
      <c r="F619" s="251"/>
      <c r="G619" s="251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22"/>
      <c r="Z619" s="212"/>
      <c r="AA619" s="212"/>
      <c r="AB619" s="212"/>
      <c r="AC619" s="212"/>
      <c r="AD619" s="212"/>
      <c r="AE619" s="212"/>
      <c r="AF619" s="212"/>
      <c r="AG619" s="212" t="s">
        <v>213</v>
      </c>
      <c r="AH619" s="212"/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2" x14ac:dyDescent="0.25">
      <c r="A620" s="219"/>
      <c r="B620" s="220"/>
      <c r="C620" s="266" t="s">
        <v>800</v>
      </c>
      <c r="D620" s="227"/>
      <c r="E620" s="228"/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22"/>
      <c r="Z620" s="212"/>
      <c r="AA620" s="212"/>
      <c r="AB620" s="212"/>
      <c r="AC620" s="212"/>
      <c r="AD620" s="212"/>
      <c r="AE620" s="212"/>
      <c r="AF620" s="212"/>
      <c r="AG620" s="212" t="s">
        <v>180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 x14ac:dyDescent="0.25">
      <c r="A621" s="219"/>
      <c r="B621" s="220"/>
      <c r="C621" s="266" t="s">
        <v>805</v>
      </c>
      <c r="D621" s="227"/>
      <c r="E621" s="228">
        <v>41.201999999999998</v>
      </c>
      <c r="F621" s="222"/>
      <c r="G621" s="222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22"/>
      <c r="Z621" s="212"/>
      <c r="AA621" s="212"/>
      <c r="AB621" s="212"/>
      <c r="AC621" s="212"/>
      <c r="AD621" s="212"/>
      <c r="AE621" s="212"/>
      <c r="AF621" s="212"/>
      <c r="AG621" s="212" t="s">
        <v>180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ht="20.399999999999999" outlineLevel="1" x14ac:dyDescent="0.25">
      <c r="A622" s="242">
        <v>146</v>
      </c>
      <c r="B622" s="243" t="s">
        <v>806</v>
      </c>
      <c r="C622" s="261" t="s">
        <v>807</v>
      </c>
      <c r="D622" s="244" t="s">
        <v>171</v>
      </c>
      <c r="E622" s="245">
        <v>53.738999999999997</v>
      </c>
      <c r="F622" s="246"/>
      <c r="G622" s="247">
        <f>ROUND(E622*F622,2)</f>
        <v>0</v>
      </c>
      <c r="H622" s="246"/>
      <c r="I622" s="247">
        <f>ROUND(E622*H622,2)</f>
        <v>0</v>
      </c>
      <c r="J622" s="246"/>
      <c r="K622" s="247">
        <f>ROUND(E622*J622,2)</f>
        <v>0</v>
      </c>
      <c r="L622" s="247">
        <v>21</v>
      </c>
      <c r="M622" s="247">
        <f>G622*(1+L622/100)</f>
        <v>0</v>
      </c>
      <c r="N622" s="245">
        <v>1.8200000000000001E-2</v>
      </c>
      <c r="O622" s="245">
        <f>ROUND(E622*N622,2)</f>
        <v>0.98</v>
      </c>
      <c r="P622" s="245">
        <v>0</v>
      </c>
      <c r="Q622" s="245">
        <f>ROUND(E622*P622,2)</f>
        <v>0</v>
      </c>
      <c r="R622" s="247"/>
      <c r="S622" s="247" t="s">
        <v>225</v>
      </c>
      <c r="T622" s="248" t="s">
        <v>226</v>
      </c>
      <c r="U622" s="222">
        <v>0</v>
      </c>
      <c r="V622" s="222">
        <f>ROUND(E622*U622,2)</f>
        <v>0</v>
      </c>
      <c r="W622" s="222"/>
      <c r="X622" s="222" t="s">
        <v>227</v>
      </c>
      <c r="Y622" s="222" t="s">
        <v>175</v>
      </c>
      <c r="Z622" s="212"/>
      <c r="AA622" s="212"/>
      <c r="AB622" s="212"/>
      <c r="AC622" s="212"/>
      <c r="AD622" s="212"/>
      <c r="AE622" s="212"/>
      <c r="AF622" s="212"/>
      <c r="AG622" s="212" t="s">
        <v>228</v>
      </c>
      <c r="AH622" s="212"/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2" x14ac:dyDescent="0.25">
      <c r="A623" s="219"/>
      <c r="B623" s="220"/>
      <c r="C623" s="268" t="s">
        <v>808</v>
      </c>
      <c r="D623" s="251"/>
      <c r="E623" s="251"/>
      <c r="F623" s="251"/>
      <c r="G623" s="251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22"/>
      <c r="Z623" s="212"/>
      <c r="AA623" s="212"/>
      <c r="AB623" s="212"/>
      <c r="AC623" s="212"/>
      <c r="AD623" s="212"/>
      <c r="AE623" s="212"/>
      <c r="AF623" s="212"/>
      <c r="AG623" s="212" t="s">
        <v>213</v>
      </c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2" x14ac:dyDescent="0.25">
      <c r="A624" s="219"/>
      <c r="B624" s="220"/>
      <c r="C624" s="266" t="s">
        <v>800</v>
      </c>
      <c r="D624" s="227"/>
      <c r="E624" s="228"/>
      <c r="F624" s="222"/>
      <c r="G624" s="222"/>
      <c r="H624" s="222"/>
      <c r="I624" s="222"/>
      <c r="J624" s="222"/>
      <c r="K624" s="222"/>
      <c r="L624" s="222"/>
      <c r="M624" s="222"/>
      <c r="N624" s="221"/>
      <c r="O624" s="221"/>
      <c r="P624" s="221"/>
      <c r="Q624" s="221"/>
      <c r="R624" s="222"/>
      <c r="S624" s="222"/>
      <c r="T624" s="222"/>
      <c r="U624" s="222"/>
      <c r="V624" s="222"/>
      <c r="W624" s="222"/>
      <c r="X624" s="222"/>
      <c r="Y624" s="222"/>
      <c r="Z624" s="212"/>
      <c r="AA624" s="212"/>
      <c r="AB624" s="212"/>
      <c r="AC624" s="212"/>
      <c r="AD624" s="212"/>
      <c r="AE624" s="212"/>
      <c r="AF624" s="212"/>
      <c r="AG624" s="212" t="s">
        <v>180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5">
      <c r="A625" s="219"/>
      <c r="B625" s="220"/>
      <c r="C625" s="266" t="s">
        <v>809</v>
      </c>
      <c r="D625" s="227"/>
      <c r="E625" s="228">
        <v>10.395</v>
      </c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22"/>
      <c r="Z625" s="212"/>
      <c r="AA625" s="212"/>
      <c r="AB625" s="212"/>
      <c r="AC625" s="212"/>
      <c r="AD625" s="212"/>
      <c r="AE625" s="212"/>
      <c r="AF625" s="212"/>
      <c r="AG625" s="212" t="s">
        <v>180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 x14ac:dyDescent="0.25">
      <c r="A626" s="219"/>
      <c r="B626" s="220"/>
      <c r="C626" s="266" t="s">
        <v>810</v>
      </c>
      <c r="D626" s="227"/>
      <c r="E626" s="228">
        <v>23.667000000000002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22"/>
      <c r="Z626" s="212"/>
      <c r="AA626" s="212"/>
      <c r="AB626" s="212"/>
      <c r="AC626" s="212"/>
      <c r="AD626" s="212"/>
      <c r="AE626" s="212"/>
      <c r="AF626" s="212"/>
      <c r="AG626" s="212" t="s">
        <v>180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3" x14ac:dyDescent="0.25">
      <c r="A627" s="219"/>
      <c r="B627" s="220"/>
      <c r="C627" s="266" t="s">
        <v>811</v>
      </c>
      <c r="D627" s="227"/>
      <c r="E627" s="228">
        <v>18.0915</v>
      </c>
      <c r="F627" s="222"/>
      <c r="G627" s="222"/>
      <c r="H627" s="222"/>
      <c r="I627" s="222"/>
      <c r="J627" s="222"/>
      <c r="K627" s="222"/>
      <c r="L627" s="222"/>
      <c r="M627" s="222"/>
      <c r="N627" s="221"/>
      <c r="O627" s="221"/>
      <c r="P627" s="221"/>
      <c r="Q627" s="221"/>
      <c r="R627" s="222"/>
      <c r="S627" s="222"/>
      <c r="T627" s="222"/>
      <c r="U627" s="222"/>
      <c r="V627" s="222"/>
      <c r="W627" s="222"/>
      <c r="X627" s="222"/>
      <c r="Y627" s="222"/>
      <c r="Z627" s="212"/>
      <c r="AA627" s="212"/>
      <c r="AB627" s="212"/>
      <c r="AC627" s="212"/>
      <c r="AD627" s="212"/>
      <c r="AE627" s="212"/>
      <c r="AF627" s="212"/>
      <c r="AG627" s="212" t="s">
        <v>180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 x14ac:dyDescent="0.25">
      <c r="A628" s="219"/>
      <c r="B628" s="220"/>
      <c r="C628" s="266" t="s">
        <v>812</v>
      </c>
      <c r="D628" s="227"/>
      <c r="E628" s="228">
        <v>1.5854999999999999</v>
      </c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22"/>
      <c r="Z628" s="212"/>
      <c r="AA628" s="212"/>
      <c r="AB628" s="212"/>
      <c r="AC628" s="212"/>
      <c r="AD628" s="212"/>
      <c r="AE628" s="212"/>
      <c r="AF628" s="212"/>
      <c r="AG628" s="212" t="s">
        <v>180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ht="20.399999999999999" outlineLevel="1" x14ac:dyDescent="0.25">
      <c r="A629" s="242">
        <v>147</v>
      </c>
      <c r="B629" s="243" t="s">
        <v>813</v>
      </c>
      <c r="C629" s="261" t="s">
        <v>814</v>
      </c>
      <c r="D629" s="244" t="s">
        <v>171</v>
      </c>
      <c r="E629" s="245">
        <v>14.553000000000001</v>
      </c>
      <c r="F629" s="246"/>
      <c r="G629" s="247">
        <f>ROUND(E629*F629,2)</f>
        <v>0</v>
      </c>
      <c r="H629" s="246"/>
      <c r="I629" s="247">
        <f>ROUND(E629*H629,2)</f>
        <v>0</v>
      </c>
      <c r="J629" s="246"/>
      <c r="K629" s="247">
        <f>ROUND(E629*J629,2)</f>
        <v>0</v>
      </c>
      <c r="L629" s="247">
        <v>21</v>
      </c>
      <c r="M629" s="247">
        <f>G629*(1+L629/100)</f>
        <v>0</v>
      </c>
      <c r="N629" s="245">
        <v>1.8200000000000001E-2</v>
      </c>
      <c r="O629" s="245">
        <f>ROUND(E629*N629,2)</f>
        <v>0.26</v>
      </c>
      <c r="P629" s="245">
        <v>0</v>
      </c>
      <c r="Q629" s="245">
        <f>ROUND(E629*P629,2)</f>
        <v>0</v>
      </c>
      <c r="R629" s="247"/>
      <c r="S629" s="247" t="s">
        <v>225</v>
      </c>
      <c r="T629" s="248" t="s">
        <v>226</v>
      </c>
      <c r="U629" s="222">
        <v>0</v>
      </c>
      <c r="V629" s="222">
        <f>ROUND(E629*U629,2)</f>
        <v>0</v>
      </c>
      <c r="W629" s="222"/>
      <c r="X629" s="222" t="s">
        <v>227</v>
      </c>
      <c r="Y629" s="222" t="s">
        <v>175</v>
      </c>
      <c r="Z629" s="212"/>
      <c r="AA629" s="212"/>
      <c r="AB629" s="212"/>
      <c r="AC629" s="212"/>
      <c r="AD629" s="212"/>
      <c r="AE629" s="212"/>
      <c r="AF629" s="212"/>
      <c r="AG629" s="212" t="s">
        <v>228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2" x14ac:dyDescent="0.25">
      <c r="A630" s="219"/>
      <c r="B630" s="220"/>
      <c r="C630" s="268" t="s">
        <v>815</v>
      </c>
      <c r="D630" s="251"/>
      <c r="E630" s="251"/>
      <c r="F630" s="251"/>
      <c r="G630" s="251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22"/>
      <c r="Z630" s="212"/>
      <c r="AA630" s="212"/>
      <c r="AB630" s="212"/>
      <c r="AC630" s="212"/>
      <c r="AD630" s="212"/>
      <c r="AE630" s="212"/>
      <c r="AF630" s="212"/>
      <c r="AG630" s="212" t="s">
        <v>213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2" x14ac:dyDescent="0.25">
      <c r="A631" s="219"/>
      <c r="B631" s="220"/>
      <c r="C631" s="266" t="s">
        <v>800</v>
      </c>
      <c r="D631" s="227"/>
      <c r="E631" s="228"/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22"/>
      <c r="Z631" s="212"/>
      <c r="AA631" s="212"/>
      <c r="AB631" s="212"/>
      <c r="AC631" s="212"/>
      <c r="AD631" s="212"/>
      <c r="AE631" s="212"/>
      <c r="AF631" s="212"/>
      <c r="AG631" s="212" t="s">
        <v>180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5">
      <c r="A632" s="219"/>
      <c r="B632" s="220"/>
      <c r="C632" s="266" t="s">
        <v>816</v>
      </c>
      <c r="D632" s="227"/>
      <c r="E632" s="228">
        <v>14.553000000000001</v>
      </c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22"/>
      <c r="Z632" s="212"/>
      <c r="AA632" s="212"/>
      <c r="AB632" s="212"/>
      <c r="AC632" s="212"/>
      <c r="AD632" s="212"/>
      <c r="AE632" s="212"/>
      <c r="AF632" s="212"/>
      <c r="AG632" s="212" t="s">
        <v>180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ht="20.399999999999999" outlineLevel="1" x14ac:dyDescent="0.25">
      <c r="A633" s="242">
        <v>148</v>
      </c>
      <c r="B633" s="243" t="s">
        <v>817</v>
      </c>
      <c r="C633" s="261" t="s">
        <v>818</v>
      </c>
      <c r="D633" s="244" t="s">
        <v>171</v>
      </c>
      <c r="E633" s="245">
        <v>45.36</v>
      </c>
      <c r="F633" s="246"/>
      <c r="G633" s="247">
        <f>ROUND(E633*F633,2)</f>
        <v>0</v>
      </c>
      <c r="H633" s="246"/>
      <c r="I633" s="247">
        <f>ROUND(E633*H633,2)</f>
        <v>0</v>
      </c>
      <c r="J633" s="246"/>
      <c r="K633" s="247">
        <f>ROUND(E633*J633,2)</f>
        <v>0</v>
      </c>
      <c r="L633" s="247">
        <v>21</v>
      </c>
      <c r="M633" s="247">
        <f>G633*(1+L633/100)</f>
        <v>0</v>
      </c>
      <c r="N633" s="245">
        <v>1.8200000000000001E-2</v>
      </c>
      <c r="O633" s="245">
        <f>ROUND(E633*N633,2)</f>
        <v>0.83</v>
      </c>
      <c r="P633" s="245">
        <v>0</v>
      </c>
      <c r="Q633" s="245">
        <f>ROUND(E633*P633,2)</f>
        <v>0</v>
      </c>
      <c r="R633" s="247"/>
      <c r="S633" s="247" t="s">
        <v>225</v>
      </c>
      <c r="T633" s="248" t="s">
        <v>226</v>
      </c>
      <c r="U633" s="222">
        <v>0</v>
      </c>
      <c r="V633" s="222">
        <f>ROUND(E633*U633,2)</f>
        <v>0</v>
      </c>
      <c r="W633" s="222"/>
      <c r="X633" s="222" t="s">
        <v>227</v>
      </c>
      <c r="Y633" s="222" t="s">
        <v>175</v>
      </c>
      <c r="Z633" s="212"/>
      <c r="AA633" s="212"/>
      <c r="AB633" s="212"/>
      <c r="AC633" s="212"/>
      <c r="AD633" s="212"/>
      <c r="AE633" s="212"/>
      <c r="AF633" s="212"/>
      <c r="AG633" s="212" t="s">
        <v>228</v>
      </c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2" x14ac:dyDescent="0.25">
      <c r="A634" s="219"/>
      <c r="B634" s="220"/>
      <c r="C634" s="268" t="s">
        <v>819</v>
      </c>
      <c r="D634" s="251"/>
      <c r="E634" s="251"/>
      <c r="F634" s="251"/>
      <c r="G634" s="251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22"/>
      <c r="Z634" s="212"/>
      <c r="AA634" s="212"/>
      <c r="AB634" s="212"/>
      <c r="AC634" s="212"/>
      <c r="AD634" s="212"/>
      <c r="AE634" s="212"/>
      <c r="AF634" s="212"/>
      <c r="AG634" s="212" t="s">
        <v>213</v>
      </c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2" x14ac:dyDescent="0.25">
      <c r="A635" s="219"/>
      <c r="B635" s="220"/>
      <c r="C635" s="266" t="s">
        <v>820</v>
      </c>
      <c r="D635" s="227"/>
      <c r="E635" s="228"/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22"/>
      <c r="Z635" s="212"/>
      <c r="AA635" s="212"/>
      <c r="AB635" s="212"/>
      <c r="AC635" s="212"/>
      <c r="AD635" s="212"/>
      <c r="AE635" s="212"/>
      <c r="AF635" s="212"/>
      <c r="AG635" s="212" t="s">
        <v>180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5">
      <c r="A636" s="219"/>
      <c r="B636" s="220"/>
      <c r="C636" s="266" t="s">
        <v>821</v>
      </c>
      <c r="D636" s="227"/>
      <c r="E636" s="228">
        <v>45.36</v>
      </c>
      <c r="F636" s="222"/>
      <c r="G636" s="222"/>
      <c r="H636" s="222"/>
      <c r="I636" s="222"/>
      <c r="J636" s="222"/>
      <c r="K636" s="222"/>
      <c r="L636" s="222"/>
      <c r="M636" s="222"/>
      <c r="N636" s="221"/>
      <c r="O636" s="221"/>
      <c r="P636" s="221"/>
      <c r="Q636" s="221"/>
      <c r="R636" s="222"/>
      <c r="S636" s="222"/>
      <c r="T636" s="222"/>
      <c r="U636" s="222"/>
      <c r="V636" s="222"/>
      <c r="W636" s="222"/>
      <c r="X636" s="222"/>
      <c r="Y636" s="222"/>
      <c r="Z636" s="212"/>
      <c r="AA636" s="212"/>
      <c r="AB636" s="212"/>
      <c r="AC636" s="212"/>
      <c r="AD636" s="212"/>
      <c r="AE636" s="212"/>
      <c r="AF636" s="212"/>
      <c r="AG636" s="212" t="s">
        <v>180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ht="20.399999999999999" outlineLevel="1" x14ac:dyDescent="0.25">
      <c r="A637" s="242">
        <v>149</v>
      </c>
      <c r="B637" s="243" t="s">
        <v>822</v>
      </c>
      <c r="C637" s="261" t="s">
        <v>823</v>
      </c>
      <c r="D637" s="244" t="s">
        <v>224</v>
      </c>
      <c r="E637" s="245">
        <v>61</v>
      </c>
      <c r="F637" s="246"/>
      <c r="G637" s="247">
        <f>ROUND(E637*F637,2)</f>
        <v>0</v>
      </c>
      <c r="H637" s="246"/>
      <c r="I637" s="247">
        <f>ROUND(E637*H637,2)</f>
        <v>0</v>
      </c>
      <c r="J637" s="246"/>
      <c r="K637" s="247">
        <f>ROUND(E637*J637,2)</f>
        <v>0</v>
      </c>
      <c r="L637" s="247">
        <v>21</v>
      </c>
      <c r="M637" s="247">
        <f>G637*(1+L637/100)</f>
        <v>0</v>
      </c>
      <c r="N637" s="245">
        <v>1.25E-3</v>
      </c>
      <c r="O637" s="245">
        <f>ROUND(E637*N637,2)</f>
        <v>0.08</v>
      </c>
      <c r="P637" s="245">
        <v>0</v>
      </c>
      <c r="Q637" s="245">
        <f>ROUND(E637*P637,2)</f>
        <v>0</v>
      </c>
      <c r="R637" s="247"/>
      <c r="S637" s="247" t="s">
        <v>225</v>
      </c>
      <c r="T637" s="248" t="s">
        <v>226</v>
      </c>
      <c r="U637" s="222">
        <v>0</v>
      </c>
      <c r="V637" s="222">
        <f>ROUND(E637*U637,2)</f>
        <v>0</v>
      </c>
      <c r="W637" s="222"/>
      <c r="X637" s="222" t="s">
        <v>227</v>
      </c>
      <c r="Y637" s="222" t="s">
        <v>175</v>
      </c>
      <c r="Z637" s="212"/>
      <c r="AA637" s="212"/>
      <c r="AB637" s="212"/>
      <c r="AC637" s="212"/>
      <c r="AD637" s="212"/>
      <c r="AE637" s="212"/>
      <c r="AF637" s="212"/>
      <c r="AG637" s="212" t="s">
        <v>228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2" x14ac:dyDescent="0.25">
      <c r="A638" s="219"/>
      <c r="B638" s="220"/>
      <c r="C638" s="268" t="s">
        <v>824</v>
      </c>
      <c r="D638" s="251"/>
      <c r="E638" s="251"/>
      <c r="F638" s="251"/>
      <c r="G638" s="251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22"/>
      <c r="Z638" s="212"/>
      <c r="AA638" s="212"/>
      <c r="AB638" s="212"/>
      <c r="AC638" s="212"/>
      <c r="AD638" s="212"/>
      <c r="AE638" s="212"/>
      <c r="AF638" s="212"/>
      <c r="AG638" s="212" t="s">
        <v>213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2" x14ac:dyDescent="0.25">
      <c r="A639" s="219"/>
      <c r="B639" s="220"/>
      <c r="C639" s="266" t="s">
        <v>825</v>
      </c>
      <c r="D639" s="227"/>
      <c r="E639" s="228"/>
      <c r="F639" s="222"/>
      <c r="G639" s="22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22"/>
      <c r="Z639" s="212"/>
      <c r="AA639" s="212"/>
      <c r="AB639" s="212"/>
      <c r="AC639" s="212"/>
      <c r="AD639" s="212"/>
      <c r="AE639" s="212"/>
      <c r="AF639" s="212"/>
      <c r="AG639" s="212" t="s">
        <v>180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5">
      <c r="A640" s="219"/>
      <c r="B640" s="220"/>
      <c r="C640" s="263" t="s">
        <v>179</v>
      </c>
      <c r="D640" s="223"/>
      <c r="E640" s="224"/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22"/>
      <c r="Z640" s="212"/>
      <c r="AA640" s="212"/>
      <c r="AB640" s="212"/>
      <c r="AC640" s="212"/>
      <c r="AD640" s="212"/>
      <c r="AE640" s="212"/>
      <c r="AF640" s="212"/>
      <c r="AG640" s="212" t="s">
        <v>180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5">
      <c r="A641" s="219"/>
      <c r="B641" s="220"/>
      <c r="C641" s="264" t="s">
        <v>826</v>
      </c>
      <c r="D641" s="223"/>
      <c r="E641" s="224">
        <v>33.65</v>
      </c>
      <c r="F641" s="222"/>
      <c r="G641" s="222"/>
      <c r="H641" s="222"/>
      <c r="I641" s="222"/>
      <c r="J641" s="222"/>
      <c r="K641" s="222"/>
      <c r="L641" s="222"/>
      <c r="M641" s="222"/>
      <c r="N641" s="221"/>
      <c r="O641" s="221"/>
      <c r="P641" s="221"/>
      <c r="Q641" s="221"/>
      <c r="R641" s="222"/>
      <c r="S641" s="222"/>
      <c r="T641" s="222"/>
      <c r="U641" s="222"/>
      <c r="V641" s="222"/>
      <c r="W641" s="222"/>
      <c r="X641" s="222"/>
      <c r="Y641" s="222"/>
      <c r="Z641" s="212"/>
      <c r="AA641" s="212"/>
      <c r="AB641" s="212"/>
      <c r="AC641" s="212"/>
      <c r="AD641" s="212"/>
      <c r="AE641" s="212"/>
      <c r="AF641" s="212"/>
      <c r="AG641" s="212" t="s">
        <v>180</v>
      </c>
      <c r="AH641" s="212">
        <v>2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5">
      <c r="A642" s="219"/>
      <c r="B642" s="220"/>
      <c r="C642" s="264" t="s">
        <v>827</v>
      </c>
      <c r="D642" s="223"/>
      <c r="E642" s="224">
        <v>23.16667</v>
      </c>
      <c r="F642" s="222"/>
      <c r="G642" s="222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22"/>
      <c r="Z642" s="212"/>
      <c r="AA642" s="212"/>
      <c r="AB642" s="212"/>
      <c r="AC642" s="212"/>
      <c r="AD642" s="212"/>
      <c r="AE642" s="212"/>
      <c r="AF642" s="212"/>
      <c r="AG642" s="212" t="s">
        <v>180</v>
      </c>
      <c r="AH642" s="212">
        <v>2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5">
      <c r="A643" s="219"/>
      <c r="B643" s="220"/>
      <c r="C643" s="265" t="s">
        <v>183</v>
      </c>
      <c r="D643" s="225"/>
      <c r="E643" s="226">
        <v>56.816670000000002</v>
      </c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22"/>
      <c r="Z643" s="212"/>
      <c r="AA643" s="212"/>
      <c r="AB643" s="212"/>
      <c r="AC643" s="212"/>
      <c r="AD643" s="212"/>
      <c r="AE643" s="212"/>
      <c r="AF643" s="212"/>
      <c r="AG643" s="212" t="s">
        <v>180</v>
      </c>
      <c r="AH643" s="212">
        <v>3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5">
      <c r="A644" s="219"/>
      <c r="B644" s="220"/>
      <c r="C644" s="264" t="s">
        <v>828</v>
      </c>
      <c r="D644" s="223"/>
      <c r="E644" s="224">
        <v>60.99</v>
      </c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22"/>
      <c r="Z644" s="212"/>
      <c r="AA644" s="212"/>
      <c r="AB644" s="212"/>
      <c r="AC644" s="212"/>
      <c r="AD644" s="212"/>
      <c r="AE644" s="212"/>
      <c r="AF644" s="212"/>
      <c r="AG644" s="212" t="s">
        <v>180</v>
      </c>
      <c r="AH644" s="212">
        <v>2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5">
      <c r="A645" s="219"/>
      <c r="B645" s="220"/>
      <c r="C645" s="263" t="s">
        <v>184</v>
      </c>
      <c r="D645" s="223"/>
      <c r="E645" s="224"/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22"/>
      <c r="Z645" s="212"/>
      <c r="AA645" s="212"/>
      <c r="AB645" s="212"/>
      <c r="AC645" s="212"/>
      <c r="AD645" s="212"/>
      <c r="AE645" s="212"/>
      <c r="AF645" s="212"/>
      <c r="AG645" s="212" t="s">
        <v>180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5">
      <c r="A646" s="219"/>
      <c r="B646" s="220"/>
      <c r="C646" s="266" t="s">
        <v>79</v>
      </c>
      <c r="D646" s="227"/>
      <c r="E646" s="228">
        <v>61</v>
      </c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22"/>
      <c r="Z646" s="212"/>
      <c r="AA646" s="212"/>
      <c r="AB646" s="212"/>
      <c r="AC646" s="212"/>
      <c r="AD646" s="212"/>
      <c r="AE646" s="212"/>
      <c r="AF646" s="212"/>
      <c r="AG646" s="212" t="s">
        <v>180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5">
      <c r="A647" s="242">
        <v>150</v>
      </c>
      <c r="B647" s="243" t="s">
        <v>829</v>
      </c>
      <c r="C647" s="261" t="s">
        <v>830</v>
      </c>
      <c r="D647" s="244" t="s">
        <v>224</v>
      </c>
      <c r="E647" s="245">
        <v>110</v>
      </c>
      <c r="F647" s="246"/>
      <c r="G647" s="247">
        <f>ROUND(E647*F647,2)</f>
        <v>0</v>
      </c>
      <c r="H647" s="246"/>
      <c r="I647" s="247">
        <f>ROUND(E647*H647,2)</f>
        <v>0</v>
      </c>
      <c r="J647" s="246"/>
      <c r="K647" s="247">
        <f>ROUND(E647*J647,2)</f>
        <v>0</v>
      </c>
      <c r="L647" s="247">
        <v>21</v>
      </c>
      <c r="M647" s="247">
        <f>G647*(1+L647/100)</f>
        <v>0</v>
      </c>
      <c r="N647" s="245">
        <v>1.25E-3</v>
      </c>
      <c r="O647" s="245">
        <f>ROUND(E647*N647,2)</f>
        <v>0.14000000000000001</v>
      </c>
      <c r="P647" s="245">
        <v>0</v>
      </c>
      <c r="Q647" s="245">
        <f>ROUND(E647*P647,2)</f>
        <v>0</v>
      </c>
      <c r="R647" s="247"/>
      <c r="S647" s="247" t="s">
        <v>225</v>
      </c>
      <c r="T647" s="248" t="s">
        <v>226</v>
      </c>
      <c r="U647" s="222">
        <v>0</v>
      </c>
      <c r="V647" s="222">
        <f>ROUND(E647*U647,2)</f>
        <v>0</v>
      </c>
      <c r="W647" s="222"/>
      <c r="X647" s="222" t="s">
        <v>227</v>
      </c>
      <c r="Y647" s="222" t="s">
        <v>175</v>
      </c>
      <c r="Z647" s="212"/>
      <c r="AA647" s="212"/>
      <c r="AB647" s="212"/>
      <c r="AC647" s="212"/>
      <c r="AD647" s="212"/>
      <c r="AE647" s="212"/>
      <c r="AF647" s="212"/>
      <c r="AG647" s="212" t="s">
        <v>228</v>
      </c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2" x14ac:dyDescent="0.25">
      <c r="A648" s="219"/>
      <c r="B648" s="220"/>
      <c r="C648" s="268" t="s">
        <v>824</v>
      </c>
      <c r="D648" s="251"/>
      <c r="E648" s="251"/>
      <c r="F648" s="251"/>
      <c r="G648" s="251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22"/>
      <c r="Z648" s="212"/>
      <c r="AA648" s="212"/>
      <c r="AB648" s="212"/>
      <c r="AC648" s="212"/>
      <c r="AD648" s="212"/>
      <c r="AE648" s="212"/>
      <c r="AF648" s="212"/>
      <c r="AG648" s="212" t="s">
        <v>213</v>
      </c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2" x14ac:dyDescent="0.25">
      <c r="A649" s="219"/>
      <c r="B649" s="220"/>
      <c r="C649" s="266" t="s">
        <v>831</v>
      </c>
      <c r="D649" s="227"/>
      <c r="E649" s="228"/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22"/>
      <c r="Z649" s="212"/>
      <c r="AA649" s="212"/>
      <c r="AB649" s="212"/>
      <c r="AC649" s="212"/>
      <c r="AD649" s="212"/>
      <c r="AE649" s="212"/>
      <c r="AF649" s="212"/>
      <c r="AG649" s="212" t="s">
        <v>180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 x14ac:dyDescent="0.25">
      <c r="A650" s="219"/>
      <c r="B650" s="220"/>
      <c r="C650" s="263" t="s">
        <v>179</v>
      </c>
      <c r="D650" s="223"/>
      <c r="E650" s="224"/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22"/>
      <c r="Z650" s="212"/>
      <c r="AA650" s="212"/>
      <c r="AB650" s="212"/>
      <c r="AC650" s="212"/>
      <c r="AD650" s="212"/>
      <c r="AE650" s="212"/>
      <c r="AF650" s="212"/>
      <c r="AG650" s="212" t="s">
        <v>180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3" x14ac:dyDescent="0.25">
      <c r="A651" s="219"/>
      <c r="B651" s="220"/>
      <c r="C651" s="264" t="s">
        <v>832</v>
      </c>
      <c r="D651" s="223"/>
      <c r="E651" s="224">
        <v>101.43333</v>
      </c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22"/>
      <c r="Z651" s="212"/>
      <c r="AA651" s="212"/>
      <c r="AB651" s="212"/>
      <c r="AC651" s="212"/>
      <c r="AD651" s="212"/>
      <c r="AE651" s="212"/>
      <c r="AF651" s="212"/>
      <c r="AG651" s="212" t="s">
        <v>180</v>
      </c>
      <c r="AH651" s="212">
        <v>2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5">
      <c r="A652" s="219"/>
      <c r="B652" s="220"/>
      <c r="C652" s="265" t="s">
        <v>183</v>
      </c>
      <c r="D652" s="225"/>
      <c r="E652" s="226">
        <v>101.43333</v>
      </c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22"/>
      <c r="Z652" s="212"/>
      <c r="AA652" s="212"/>
      <c r="AB652" s="212"/>
      <c r="AC652" s="212"/>
      <c r="AD652" s="212"/>
      <c r="AE652" s="212"/>
      <c r="AF652" s="212"/>
      <c r="AG652" s="212" t="s">
        <v>180</v>
      </c>
      <c r="AH652" s="212">
        <v>3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5">
      <c r="A653" s="219"/>
      <c r="B653" s="220"/>
      <c r="C653" s="265" t="s">
        <v>183</v>
      </c>
      <c r="D653" s="225"/>
      <c r="E653" s="226"/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22"/>
      <c r="Z653" s="212"/>
      <c r="AA653" s="212"/>
      <c r="AB653" s="212"/>
      <c r="AC653" s="212"/>
      <c r="AD653" s="212"/>
      <c r="AE653" s="212"/>
      <c r="AF653" s="212"/>
      <c r="AG653" s="212" t="s">
        <v>180</v>
      </c>
      <c r="AH653" s="212">
        <v>3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5">
      <c r="A654" s="219"/>
      <c r="B654" s="220"/>
      <c r="C654" s="264" t="s">
        <v>833</v>
      </c>
      <c r="D654" s="223"/>
      <c r="E654" s="224">
        <v>109.14</v>
      </c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22"/>
      <c r="Z654" s="212"/>
      <c r="AA654" s="212"/>
      <c r="AB654" s="212"/>
      <c r="AC654" s="212"/>
      <c r="AD654" s="212"/>
      <c r="AE654" s="212"/>
      <c r="AF654" s="212"/>
      <c r="AG654" s="212" t="s">
        <v>180</v>
      </c>
      <c r="AH654" s="212">
        <v>2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5">
      <c r="A655" s="219"/>
      <c r="B655" s="220"/>
      <c r="C655" s="263" t="s">
        <v>184</v>
      </c>
      <c r="D655" s="223"/>
      <c r="E655" s="224"/>
      <c r="F655" s="222"/>
      <c r="G655" s="222"/>
      <c r="H655" s="222"/>
      <c r="I655" s="222"/>
      <c r="J655" s="222"/>
      <c r="K655" s="222"/>
      <c r="L655" s="222"/>
      <c r="M655" s="222"/>
      <c r="N655" s="221"/>
      <c r="O655" s="221"/>
      <c r="P655" s="221"/>
      <c r="Q655" s="221"/>
      <c r="R655" s="222"/>
      <c r="S655" s="222"/>
      <c r="T655" s="222"/>
      <c r="U655" s="222"/>
      <c r="V655" s="222"/>
      <c r="W655" s="222"/>
      <c r="X655" s="222"/>
      <c r="Y655" s="222"/>
      <c r="Z655" s="212"/>
      <c r="AA655" s="212"/>
      <c r="AB655" s="212"/>
      <c r="AC655" s="212"/>
      <c r="AD655" s="212"/>
      <c r="AE655" s="212"/>
      <c r="AF655" s="212"/>
      <c r="AG655" s="212" t="s">
        <v>180</v>
      </c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5">
      <c r="A656" s="219"/>
      <c r="B656" s="220"/>
      <c r="C656" s="266" t="s">
        <v>834</v>
      </c>
      <c r="D656" s="227"/>
      <c r="E656" s="228">
        <v>110</v>
      </c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22"/>
      <c r="Z656" s="212"/>
      <c r="AA656" s="212"/>
      <c r="AB656" s="212"/>
      <c r="AC656" s="212"/>
      <c r="AD656" s="212"/>
      <c r="AE656" s="212"/>
      <c r="AF656" s="212"/>
      <c r="AG656" s="212" t="s">
        <v>180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5">
      <c r="A657" s="242">
        <v>151</v>
      </c>
      <c r="B657" s="243" t="s">
        <v>835</v>
      </c>
      <c r="C657" s="261" t="s">
        <v>836</v>
      </c>
      <c r="D657" s="244" t="s">
        <v>171</v>
      </c>
      <c r="E657" s="245">
        <v>616.39919999999995</v>
      </c>
      <c r="F657" s="246"/>
      <c r="G657" s="247">
        <f>ROUND(E657*F657,2)</f>
        <v>0</v>
      </c>
      <c r="H657" s="246"/>
      <c r="I657" s="247">
        <f>ROUND(E657*H657,2)</f>
        <v>0</v>
      </c>
      <c r="J657" s="246"/>
      <c r="K657" s="247">
        <f>ROUND(E657*J657,2)</f>
        <v>0</v>
      </c>
      <c r="L657" s="247">
        <v>21</v>
      </c>
      <c r="M657" s="247">
        <f>G657*(1+L657/100)</f>
        <v>0</v>
      </c>
      <c r="N657" s="245">
        <v>5.1399999999999996E-3</v>
      </c>
      <c r="O657" s="245">
        <f>ROUND(E657*N657,2)</f>
        <v>3.17</v>
      </c>
      <c r="P657" s="245">
        <v>0</v>
      </c>
      <c r="Q657" s="245">
        <f>ROUND(E657*P657,2)</f>
        <v>0</v>
      </c>
      <c r="R657" s="247" t="s">
        <v>315</v>
      </c>
      <c r="S657" s="247" t="s">
        <v>173</v>
      </c>
      <c r="T657" s="248" t="s">
        <v>173</v>
      </c>
      <c r="U657" s="222">
        <v>0.3115</v>
      </c>
      <c r="V657" s="222">
        <f>ROUND(E657*U657,2)</f>
        <v>192.01</v>
      </c>
      <c r="W657" s="222"/>
      <c r="X657" s="222" t="s">
        <v>189</v>
      </c>
      <c r="Y657" s="222" t="s">
        <v>175</v>
      </c>
      <c r="Z657" s="212"/>
      <c r="AA657" s="212"/>
      <c r="AB657" s="212"/>
      <c r="AC657" s="212"/>
      <c r="AD657" s="212"/>
      <c r="AE657" s="212"/>
      <c r="AF657" s="212"/>
      <c r="AG657" s="212" t="s">
        <v>190</v>
      </c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2" x14ac:dyDescent="0.25">
      <c r="A658" s="219"/>
      <c r="B658" s="220"/>
      <c r="C658" s="268" t="s">
        <v>837</v>
      </c>
      <c r="D658" s="251"/>
      <c r="E658" s="251"/>
      <c r="F658" s="251"/>
      <c r="G658" s="251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22"/>
      <c r="Z658" s="212"/>
      <c r="AA658" s="212"/>
      <c r="AB658" s="212"/>
      <c r="AC658" s="212"/>
      <c r="AD658" s="212"/>
      <c r="AE658" s="212"/>
      <c r="AF658" s="212"/>
      <c r="AG658" s="212" t="s">
        <v>213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2" x14ac:dyDescent="0.25">
      <c r="A659" s="219"/>
      <c r="B659" s="220"/>
      <c r="C659" s="266" t="s">
        <v>838</v>
      </c>
      <c r="D659" s="227"/>
      <c r="E659" s="228">
        <v>40.9392</v>
      </c>
      <c r="F659" s="222"/>
      <c r="G659" s="222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22"/>
      <c r="Z659" s="212"/>
      <c r="AA659" s="212"/>
      <c r="AB659" s="212"/>
      <c r="AC659" s="212"/>
      <c r="AD659" s="212"/>
      <c r="AE659" s="212"/>
      <c r="AF659" s="212"/>
      <c r="AG659" s="212" t="s">
        <v>180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5">
      <c r="A660" s="219"/>
      <c r="B660" s="220"/>
      <c r="C660" s="266" t="s">
        <v>839</v>
      </c>
      <c r="D660" s="227"/>
      <c r="E660" s="228">
        <v>51.12</v>
      </c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22"/>
      <c r="Z660" s="212"/>
      <c r="AA660" s="212"/>
      <c r="AB660" s="212"/>
      <c r="AC660" s="212"/>
      <c r="AD660" s="212"/>
      <c r="AE660" s="212"/>
      <c r="AF660" s="212"/>
      <c r="AG660" s="212" t="s">
        <v>180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5">
      <c r="A661" s="219"/>
      <c r="B661" s="220"/>
      <c r="C661" s="266" t="s">
        <v>840</v>
      </c>
      <c r="D661" s="227"/>
      <c r="E661" s="228">
        <v>345.84</v>
      </c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22"/>
      <c r="Z661" s="212"/>
      <c r="AA661" s="212"/>
      <c r="AB661" s="212"/>
      <c r="AC661" s="212"/>
      <c r="AD661" s="212"/>
      <c r="AE661" s="212"/>
      <c r="AF661" s="212"/>
      <c r="AG661" s="212" t="s">
        <v>180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5">
      <c r="A662" s="219"/>
      <c r="B662" s="220"/>
      <c r="C662" s="266" t="s">
        <v>841</v>
      </c>
      <c r="D662" s="227"/>
      <c r="E662" s="228">
        <v>7.96</v>
      </c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22"/>
      <c r="Z662" s="212"/>
      <c r="AA662" s="212"/>
      <c r="AB662" s="212"/>
      <c r="AC662" s="212"/>
      <c r="AD662" s="212"/>
      <c r="AE662" s="212"/>
      <c r="AF662" s="212"/>
      <c r="AG662" s="212" t="s">
        <v>180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5">
      <c r="A663" s="219"/>
      <c r="B663" s="220"/>
      <c r="C663" s="266" t="s">
        <v>842</v>
      </c>
      <c r="D663" s="227"/>
      <c r="E663" s="228">
        <v>40.68</v>
      </c>
      <c r="F663" s="222"/>
      <c r="G663" s="222"/>
      <c r="H663" s="222"/>
      <c r="I663" s="222"/>
      <c r="J663" s="222"/>
      <c r="K663" s="222"/>
      <c r="L663" s="222"/>
      <c r="M663" s="222"/>
      <c r="N663" s="221"/>
      <c r="O663" s="221"/>
      <c r="P663" s="221"/>
      <c r="Q663" s="221"/>
      <c r="R663" s="222"/>
      <c r="S663" s="222"/>
      <c r="T663" s="222"/>
      <c r="U663" s="222"/>
      <c r="V663" s="222"/>
      <c r="W663" s="222"/>
      <c r="X663" s="222"/>
      <c r="Y663" s="222"/>
      <c r="Z663" s="212"/>
      <c r="AA663" s="212"/>
      <c r="AB663" s="212"/>
      <c r="AC663" s="212"/>
      <c r="AD663" s="212"/>
      <c r="AE663" s="212"/>
      <c r="AF663" s="212"/>
      <c r="AG663" s="212" t="s">
        <v>180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3" x14ac:dyDescent="0.25">
      <c r="A664" s="219"/>
      <c r="B664" s="220"/>
      <c r="C664" s="270" t="s">
        <v>266</v>
      </c>
      <c r="D664" s="232"/>
      <c r="E664" s="233">
        <v>486.53919999999999</v>
      </c>
      <c r="F664" s="222"/>
      <c r="G664" s="222"/>
      <c r="H664" s="222"/>
      <c r="I664" s="222"/>
      <c r="J664" s="222"/>
      <c r="K664" s="222"/>
      <c r="L664" s="222"/>
      <c r="M664" s="222"/>
      <c r="N664" s="221"/>
      <c r="O664" s="221"/>
      <c r="P664" s="221"/>
      <c r="Q664" s="221"/>
      <c r="R664" s="222"/>
      <c r="S664" s="222"/>
      <c r="T664" s="222"/>
      <c r="U664" s="222"/>
      <c r="V664" s="222"/>
      <c r="W664" s="222"/>
      <c r="X664" s="222"/>
      <c r="Y664" s="222"/>
      <c r="Z664" s="212"/>
      <c r="AA664" s="212"/>
      <c r="AB664" s="212"/>
      <c r="AC664" s="212"/>
      <c r="AD664" s="212"/>
      <c r="AE664" s="212"/>
      <c r="AF664" s="212"/>
      <c r="AG664" s="212" t="s">
        <v>180</v>
      </c>
      <c r="AH664" s="212">
        <v>1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3" x14ac:dyDescent="0.25">
      <c r="A665" s="219"/>
      <c r="B665" s="220"/>
      <c r="C665" s="266" t="s">
        <v>843</v>
      </c>
      <c r="D665" s="227"/>
      <c r="E665" s="228"/>
      <c r="F665" s="222"/>
      <c r="G665" s="222"/>
      <c r="H665" s="222"/>
      <c r="I665" s="222"/>
      <c r="J665" s="222"/>
      <c r="K665" s="222"/>
      <c r="L665" s="222"/>
      <c r="M665" s="222"/>
      <c r="N665" s="221"/>
      <c r="O665" s="221"/>
      <c r="P665" s="221"/>
      <c r="Q665" s="221"/>
      <c r="R665" s="222"/>
      <c r="S665" s="222"/>
      <c r="T665" s="222"/>
      <c r="U665" s="222"/>
      <c r="V665" s="222"/>
      <c r="W665" s="222"/>
      <c r="X665" s="222"/>
      <c r="Y665" s="222"/>
      <c r="Z665" s="212"/>
      <c r="AA665" s="212"/>
      <c r="AB665" s="212"/>
      <c r="AC665" s="212"/>
      <c r="AD665" s="212"/>
      <c r="AE665" s="212"/>
      <c r="AF665" s="212"/>
      <c r="AG665" s="212" t="s">
        <v>180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 x14ac:dyDescent="0.25">
      <c r="A666" s="219"/>
      <c r="B666" s="220"/>
      <c r="C666" s="266" t="s">
        <v>844</v>
      </c>
      <c r="D666" s="227"/>
      <c r="E666" s="228">
        <v>88.58</v>
      </c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22"/>
      <c r="Z666" s="212"/>
      <c r="AA666" s="212"/>
      <c r="AB666" s="212"/>
      <c r="AC666" s="212"/>
      <c r="AD666" s="212"/>
      <c r="AE666" s="212"/>
      <c r="AF666" s="212"/>
      <c r="AG666" s="212" t="s">
        <v>180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 x14ac:dyDescent="0.25">
      <c r="A667" s="219"/>
      <c r="B667" s="220"/>
      <c r="C667" s="266" t="s">
        <v>296</v>
      </c>
      <c r="D667" s="227"/>
      <c r="E667" s="228">
        <v>22.54</v>
      </c>
      <c r="F667" s="222"/>
      <c r="G667" s="222"/>
      <c r="H667" s="222"/>
      <c r="I667" s="222"/>
      <c r="J667" s="222"/>
      <c r="K667" s="222"/>
      <c r="L667" s="222"/>
      <c r="M667" s="222"/>
      <c r="N667" s="221"/>
      <c r="O667" s="221"/>
      <c r="P667" s="221"/>
      <c r="Q667" s="221"/>
      <c r="R667" s="222"/>
      <c r="S667" s="222"/>
      <c r="T667" s="222"/>
      <c r="U667" s="222"/>
      <c r="V667" s="222"/>
      <c r="W667" s="222"/>
      <c r="X667" s="222"/>
      <c r="Y667" s="222"/>
      <c r="Z667" s="212"/>
      <c r="AA667" s="212"/>
      <c r="AB667" s="212"/>
      <c r="AC667" s="212"/>
      <c r="AD667" s="212"/>
      <c r="AE667" s="212"/>
      <c r="AF667" s="212"/>
      <c r="AG667" s="212" t="s">
        <v>180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 x14ac:dyDescent="0.25">
      <c r="A668" s="219"/>
      <c r="B668" s="220"/>
      <c r="C668" s="266" t="s">
        <v>297</v>
      </c>
      <c r="D668" s="227"/>
      <c r="E668" s="228">
        <v>17.23</v>
      </c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22"/>
      <c r="Z668" s="212"/>
      <c r="AA668" s="212"/>
      <c r="AB668" s="212"/>
      <c r="AC668" s="212"/>
      <c r="AD668" s="212"/>
      <c r="AE668" s="212"/>
      <c r="AF668" s="212"/>
      <c r="AG668" s="212" t="s">
        <v>180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5">
      <c r="A669" s="219"/>
      <c r="B669" s="220"/>
      <c r="C669" s="266" t="s">
        <v>845</v>
      </c>
      <c r="D669" s="227"/>
      <c r="E669" s="228">
        <v>1.51</v>
      </c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22"/>
      <c r="Z669" s="212"/>
      <c r="AA669" s="212"/>
      <c r="AB669" s="212"/>
      <c r="AC669" s="212"/>
      <c r="AD669" s="212"/>
      <c r="AE669" s="212"/>
      <c r="AF669" s="212"/>
      <c r="AG669" s="212" t="s">
        <v>180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5">
      <c r="A670" s="219"/>
      <c r="B670" s="220"/>
      <c r="C670" s="270" t="s">
        <v>266</v>
      </c>
      <c r="D670" s="232"/>
      <c r="E670" s="233">
        <v>129.86000000000001</v>
      </c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22"/>
      <c r="Z670" s="212"/>
      <c r="AA670" s="212"/>
      <c r="AB670" s="212"/>
      <c r="AC670" s="212"/>
      <c r="AD670" s="212"/>
      <c r="AE670" s="212"/>
      <c r="AF670" s="212"/>
      <c r="AG670" s="212" t="s">
        <v>180</v>
      </c>
      <c r="AH670" s="212">
        <v>1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ht="20.399999999999999" outlineLevel="1" x14ac:dyDescent="0.25">
      <c r="A671" s="242">
        <v>152</v>
      </c>
      <c r="B671" s="243" t="s">
        <v>846</v>
      </c>
      <c r="C671" s="261" t="s">
        <v>847</v>
      </c>
      <c r="D671" s="244" t="s">
        <v>210</v>
      </c>
      <c r="E671" s="245">
        <v>94.95</v>
      </c>
      <c r="F671" s="246"/>
      <c r="G671" s="247">
        <f>ROUND(E671*F671,2)</f>
        <v>0</v>
      </c>
      <c r="H671" s="246"/>
      <c r="I671" s="247">
        <f>ROUND(E671*H671,2)</f>
        <v>0</v>
      </c>
      <c r="J671" s="246"/>
      <c r="K671" s="247">
        <f>ROUND(E671*J671,2)</f>
        <v>0</v>
      </c>
      <c r="L671" s="247">
        <v>21</v>
      </c>
      <c r="M671" s="247">
        <f>G671*(1+L671/100)</f>
        <v>0</v>
      </c>
      <c r="N671" s="245">
        <v>3.2000000000000003E-4</v>
      </c>
      <c r="O671" s="245">
        <f>ROUND(E671*N671,2)</f>
        <v>0.03</v>
      </c>
      <c r="P671" s="245">
        <v>0</v>
      </c>
      <c r="Q671" s="245">
        <f>ROUND(E671*P671,2)</f>
        <v>0</v>
      </c>
      <c r="R671" s="247" t="s">
        <v>848</v>
      </c>
      <c r="S671" s="247" t="s">
        <v>173</v>
      </c>
      <c r="T671" s="248" t="s">
        <v>173</v>
      </c>
      <c r="U671" s="222">
        <v>0.23599999999999999</v>
      </c>
      <c r="V671" s="222">
        <f>ROUND(E671*U671,2)</f>
        <v>22.41</v>
      </c>
      <c r="W671" s="222"/>
      <c r="X671" s="222" t="s">
        <v>174</v>
      </c>
      <c r="Y671" s="222" t="s">
        <v>175</v>
      </c>
      <c r="Z671" s="212"/>
      <c r="AA671" s="212"/>
      <c r="AB671" s="212"/>
      <c r="AC671" s="212"/>
      <c r="AD671" s="212"/>
      <c r="AE671" s="212"/>
      <c r="AF671" s="212"/>
      <c r="AG671" s="212" t="s">
        <v>176</v>
      </c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2" x14ac:dyDescent="0.25">
      <c r="A672" s="219"/>
      <c r="B672" s="220"/>
      <c r="C672" s="268" t="s">
        <v>849</v>
      </c>
      <c r="D672" s="251"/>
      <c r="E672" s="251"/>
      <c r="F672" s="251"/>
      <c r="G672" s="251"/>
      <c r="H672" s="222"/>
      <c r="I672" s="222"/>
      <c r="J672" s="222"/>
      <c r="K672" s="222"/>
      <c r="L672" s="222"/>
      <c r="M672" s="222"/>
      <c r="N672" s="221"/>
      <c r="O672" s="221"/>
      <c r="P672" s="221"/>
      <c r="Q672" s="221"/>
      <c r="R672" s="222"/>
      <c r="S672" s="222"/>
      <c r="T672" s="222"/>
      <c r="U672" s="222"/>
      <c r="V672" s="222"/>
      <c r="W672" s="222"/>
      <c r="X672" s="222"/>
      <c r="Y672" s="222"/>
      <c r="Z672" s="212"/>
      <c r="AA672" s="212"/>
      <c r="AB672" s="212"/>
      <c r="AC672" s="212"/>
      <c r="AD672" s="212"/>
      <c r="AE672" s="212"/>
      <c r="AF672" s="212"/>
      <c r="AG672" s="212" t="s">
        <v>213</v>
      </c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2" x14ac:dyDescent="0.25">
      <c r="A673" s="219"/>
      <c r="B673" s="220"/>
      <c r="C673" s="266" t="s">
        <v>850</v>
      </c>
      <c r="D673" s="227"/>
      <c r="E673" s="228"/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22"/>
      <c r="Z673" s="212"/>
      <c r="AA673" s="212"/>
      <c r="AB673" s="212"/>
      <c r="AC673" s="212"/>
      <c r="AD673" s="212"/>
      <c r="AE673" s="212"/>
      <c r="AF673" s="212"/>
      <c r="AG673" s="212" t="s">
        <v>180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 x14ac:dyDescent="0.25">
      <c r="A674" s="219"/>
      <c r="B674" s="220"/>
      <c r="C674" s="266" t="s">
        <v>851</v>
      </c>
      <c r="D674" s="227"/>
      <c r="E674" s="228">
        <v>60.86</v>
      </c>
      <c r="F674" s="222"/>
      <c r="G674" s="222"/>
      <c r="H674" s="222"/>
      <c r="I674" s="222"/>
      <c r="J674" s="222"/>
      <c r="K674" s="222"/>
      <c r="L674" s="222"/>
      <c r="M674" s="222"/>
      <c r="N674" s="221"/>
      <c r="O674" s="221"/>
      <c r="P674" s="221"/>
      <c r="Q674" s="221"/>
      <c r="R674" s="222"/>
      <c r="S674" s="222"/>
      <c r="T674" s="222"/>
      <c r="U674" s="222"/>
      <c r="V674" s="222"/>
      <c r="W674" s="222"/>
      <c r="X674" s="222"/>
      <c r="Y674" s="222"/>
      <c r="Z674" s="212"/>
      <c r="AA674" s="212"/>
      <c r="AB674" s="212"/>
      <c r="AC674" s="212"/>
      <c r="AD674" s="212"/>
      <c r="AE674" s="212"/>
      <c r="AF674" s="212"/>
      <c r="AG674" s="212" t="s">
        <v>180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 x14ac:dyDescent="0.25">
      <c r="A675" s="219"/>
      <c r="B675" s="220"/>
      <c r="C675" s="266" t="s">
        <v>852</v>
      </c>
      <c r="D675" s="227"/>
      <c r="E675" s="228">
        <v>20.190000000000001</v>
      </c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22"/>
      <c r="Z675" s="212"/>
      <c r="AA675" s="212"/>
      <c r="AB675" s="212"/>
      <c r="AC675" s="212"/>
      <c r="AD675" s="212"/>
      <c r="AE675" s="212"/>
      <c r="AF675" s="212"/>
      <c r="AG675" s="212" t="s">
        <v>180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3" x14ac:dyDescent="0.25">
      <c r="A676" s="219"/>
      <c r="B676" s="220"/>
      <c r="C676" s="266" t="s">
        <v>853</v>
      </c>
      <c r="D676" s="227"/>
      <c r="E676" s="228">
        <v>13.9</v>
      </c>
      <c r="F676" s="222"/>
      <c r="G676" s="222"/>
      <c r="H676" s="222"/>
      <c r="I676" s="222"/>
      <c r="J676" s="222"/>
      <c r="K676" s="222"/>
      <c r="L676" s="222"/>
      <c r="M676" s="222"/>
      <c r="N676" s="221"/>
      <c r="O676" s="221"/>
      <c r="P676" s="221"/>
      <c r="Q676" s="221"/>
      <c r="R676" s="222"/>
      <c r="S676" s="222"/>
      <c r="T676" s="222"/>
      <c r="U676" s="222"/>
      <c r="V676" s="222"/>
      <c r="W676" s="222"/>
      <c r="X676" s="222"/>
      <c r="Y676" s="222"/>
      <c r="Z676" s="212"/>
      <c r="AA676" s="212"/>
      <c r="AB676" s="212"/>
      <c r="AC676" s="212"/>
      <c r="AD676" s="212"/>
      <c r="AE676" s="212"/>
      <c r="AF676" s="212"/>
      <c r="AG676" s="212" t="s">
        <v>180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ht="20.399999999999999" outlineLevel="1" x14ac:dyDescent="0.25">
      <c r="A677" s="242">
        <v>153</v>
      </c>
      <c r="B677" s="243" t="s">
        <v>854</v>
      </c>
      <c r="C677" s="261" t="s">
        <v>855</v>
      </c>
      <c r="D677" s="244" t="s">
        <v>171</v>
      </c>
      <c r="E677" s="245">
        <v>170.79920000000001</v>
      </c>
      <c r="F677" s="246"/>
      <c r="G677" s="247">
        <f>ROUND(E677*F677,2)</f>
        <v>0</v>
      </c>
      <c r="H677" s="246"/>
      <c r="I677" s="247">
        <f>ROUND(E677*H677,2)</f>
        <v>0</v>
      </c>
      <c r="J677" s="246"/>
      <c r="K677" s="247">
        <f>ROUND(E677*J677,2)</f>
        <v>0</v>
      </c>
      <c r="L677" s="247">
        <v>21</v>
      </c>
      <c r="M677" s="247">
        <f>G677*(1+L677/100)</f>
        <v>0</v>
      </c>
      <c r="N677" s="245">
        <v>6.9300000000000004E-3</v>
      </c>
      <c r="O677" s="245">
        <f>ROUND(E677*N677,2)</f>
        <v>1.18</v>
      </c>
      <c r="P677" s="245">
        <v>0</v>
      </c>
      <c r="Q677" s="245">
        <f>ROUND(E677*P677,2)</f>
        <v>0</v>
      </c>
      <c r="R677" s="247" t="s">
        <v>848</v>
      </c>
      <c r="S677" s="247" t="s">
        <v>173</v>
      </c>
      <c r="T677" s="248" t="s">
        <v>173</v>
      </c>
      <c r="U677" s="222">
        <v>1.3466</v>
      </c>
      <c r="V677" s="222">
        <f>ROUND(E677*U677,2)</f>
        <v>230</v>
      </c>
      <c r="W677" s="222"/>
      <c r="X677" s="222" t="s">
        <v>174</v>
      </c>
      <c r="Y677" s="222" t="s">
        <v>175</v>
      </c>
      <c r="Z677" s="212"/>
      <c r="AA677" s="212"/>
      <c r="AB677" s="212"/>
      <c r="AC677" s="212"/>
      <c r="AD677" s="212"/>
      <c r="AE677" s="212"/>
      <c r="AF677" s="212"/>
      <c r="AG677" s="212" t="s">
        <v>176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2" x14ac:dyDescent="0.25">
      <c r="A678" s="219"/>
      <c r="B678" s="220"/>
      <c r="C678" s="266" t="s">
        <v>843</v>
      </c>
      <c r="D678" s="227"/>
      <c r="E678" s="228"/>
      <c r="F678" s="222"/>
      <c r="G678" s="222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22"/>
      <c r="Z678" s="212"/>
      <c r="AA678" s="212"/>
      <c r="AB678" s="212"/>
      <c r="AC678" s="212"/>
      <c r="AD678" s="212"/>
      <c r="AE678" s="212"/>
      <c r="AF678" s="212"/>
      <c r="AG678" s="212" t="s">
        <v>180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 x14ac:dyDescent="0.25">
      <c r="A679" s="219"/>
      <c r="B679" s="220"/>
      <c r="C679" s="266" t="s">
        <v>844</v>
      </c>
      <c r="D679" s="227"/>
      <c r="E679" s="228">
        <v>88.58</v>
      </c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22"/>
      <c r="Z679" s="212"/>
      <c r="AA679" s="212"/>
      <c r="AB679" s="212"/>
      <c r="AC679" s="212"/>
      <c r="AD679" s="212"/>
      <c r="AE679" s="212"/>
      <c r="AF679" s="212"/>
      <c r="AG679" s="212" t="s">
        <v>180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5">
      <c r="A680" s="219"/>
      <c r="B680" s="220"/>
      <c r="C680" s="266" t="s">
        <v>296</v>
      </c>
      <c r="D680" s="227"/>
      <c r="E680" s="228">
        <v>22.54</v>
      </c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22"/>
      <c r="Z680" s="212"/>
      <c r="AA680" s="212"/>
      <c r="AB680" s="212"/>
      <c r="AC680" s="212"/>
      <c r="AD680" s="212"/>
      <c r="AE680" s="212"/>
      <c r="AF680" s="212"/>
      <c r="AG680" s="212" t="s">
        <v>180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5">
      <c r="A681" s="219"/>
      <c r="B681" s="220"/>
      <c r="C681" s="266" t="s">
        <v>297</v>
      </c>
      <c r="D681" s="227"/>
      <c r="E681" s="228">
        <v>17.23</v>
      </c>
      <c r="F681" s="222"/>
      <c r="G681" s="222"/>
      <c r="H681" s="222"/>
      <c r="I681" s="222"/>
      <c r="J681" s="222"/>
      <c r="K681" s="222"/>
      <c r="L681" s="222"/>
      <c r="M681" s="222"/>
      <c r="N681" s="221"/>
      <c r="O681" s="221"/>
      <c r="P681" s="221"/>
      <c r="Q681" s="221"/>
      <c r="R681" s="222"/>
      <c r="S681" s="222"/>
      <c r="T681" s="222"/>
      <c r="U681" s="222"/>
      <c r="V681" s="222"/>
      <c r="W681" s="222"/>
      <c r="X681" s="222"/>
      <c r="Y681" s="222"/>
      <c r="Z681" s="212"/>
      <c r="AA681" s="212"/>
      <c r="AB681" s="212"/>
      <c r="AC681" s="212"/>
      <c r="AD681" s="212"/>
      <c r="AE681" s="212"/>
      <c r="AF681" s="212"/>
      <c r="AG681" s="212" t="s">
        <v>180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 x14ac:dyDescent="0.25">
      <c r="A682" s="219"/>
      <c r="B682" s="220"/>
      <c r="C682" s="266" t="s">
        <v>845</v>
      </c>
      <c r="D682" s="227"/>
      <c r="E682" s="228">
        <v>1.51</v>
      </c>
      <c r="F682" s="222"/>
      <c r="G682" s="22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22"/>
      <c r="Z682" s="212"/>
      <c r="AA682" s="212"/>
      <c r="AB682" s="212"/>
      <c r="AC682" s="212"/>
      <c r="AD682" s="212"/>
      <c r="AE682" s="212"/>
      <c r="AF682" s="212"/>
      <c r="AG682" s="212" t="s">
        <v>180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5">
      <c r="A683" s="219"/>
      <c r="B683" s="220"/>
      <c r="C683" s="270" t="s">
        <v>266</v>
      </c>
      <c r="D683" s="232"/>
      <c r="E683" s="233">
        <v>129.86000000000001</v>
      </c>
      <c r="F683" s="222"/>
      <c r="G683" s="222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22"/>
      <c r="Z683" s="212"/>
      <c r="AA683" s="212"/>
      <c r="AB683" s="212"/>
      <c r="AC683" s="212"/>
      <c r="AD683" s="212"/>
      <c r="AE683" s="212"/>
      <c r="AF683" s="212"/>
      <c r="AG683" s="212" t="s">
        <v>180</v>
      </c>
      <c r="AH683" s="212">
        <v>1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5">
      <c r="A684" s="219"/>
      <c r="B684" s="220"/>
      <c r="C684" s="266" t="s">
        <v>291</v>
      </c>
      <c r="D684" s="227"/>
      <c r="E684" s="228"/>
      <c r="F684" s="222"/>
      <c r="G684" s="222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22"/>
      <c r="Z684" s="212"/>
      <c r="AA684" s="212"/>
      <c r="AB684" s="212"/>
      <c r="AC684" s="212"/>
      <c r="AD684" s="212"/>
      <c r="AE684" s="212"/>
      <c r="AF684" s="212"/>
      <c r="AG684" s="212" t="s">
        <v>180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 x14ac:dyDescent="0.25">
      <c r="A685" s="219"/>
      <c r="B685" s="220"/>
      <c r="C685" s="266" t="s">
        <v>856</v>
      </c>
      <c r="D685" s="227"/>
      <c r="E685" s="228">
        <v>40.9392</v>
      </c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22"/>
      <c r="Z685" s="212"/>
      <c r="AA685" s="212"/>
      <c r="AB685" s="212"/>
      <c r="AC685" s="212"/>
      <c r="AD685" s="212"/>
      <c r="AE685" s="212"/>
      <c r="AF685" s="212"/>
      <c r="AG685" s="212" t="s">
        <v>180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5">
      <c r="A686" s="219"/>
      <c r="B686" s="220"/>
      <c r="C686" s="270" t="s">
        <v>266</v>
      </c>
      <c r="D686" s="232"/>
      <c r="E686" s="233">
        <v>40.9392</v>
      </c>
      <c r="F686" s="222"/>
      <c r="G686" s="222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22"/>
      <c r="Z686" s="212"/>
      <c r="AA686" s="212"/>
      <c r="AB686" s="212"/>
      <c r="AC686" s="212"/>
      <c r="AD686" s="212"/>
      <c r="AE686" s="212"/>
      <c r="AF686" s="212"/>
      <c r="AG686" s="212" t="s">
        <v>180</v>
      </c>
      <c r="AH686" s="212">
        <v>1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5">
      <c r="A687" s="242">
        <v>154</v>
      </c>
      <c r="B687" s="243" t="s">
        <v>857</v>
      </c>
      <c r="C687" s="261" t="s">
        <v>858</v>
      </c>
      <c r="D687" s="244" t="s">
        <v>398</v>
      </c>
      <c r="E687" s="245">
        <v>4.8515199999999998</v>
      </c>
      <c r="F687" s="246"/>
      <c r="G687" s="247">
        <f>ROUND(E687*F687,2)</f>
        <v>0</v>
      </c>
      <c r="H687" s="246"/>
      <c r="I687" s="247">
        <f>ROUND(E687*H687,2)</f>
        <v>0</v>
      </c>
      <c r="J687" s="246"/>
      <c r="K687" s="247">
        <f>ROUND(E687*J687,2)</f>
        <v>0</v>
      </c>
      <c r="L687" s="247">
        <v>21</v>
      </c>
      <c r="M687" s="247">
        <f>G687*(1+L687/100)</f>
        <v>0</v>
      </c>
      <c r="N687" s="245">
        <v>0</v>
      </c>
      <c r="O687" s="245">
        <f>ROUND(E687*N687,2)</f>
        <v>0</v>
      </c>
      <c r="P687" s="245">
        <v>0</v>
      </c>
      <c r="Q687" s="245">
        <f>ROUND(E687*P687,2)</f>
        <v>0</v>
      </c>
      <c r="R687" s="247" t="s">
        <v>848</v>
      </c>
      <c r="S687" s="247" t="s">
        <v>173</v>
      </c>
      <c r="T687" s="248" t="s">
        <v>173</v>
      </c>
      <c r="U687" s="222">
        <v>1.5980000000000001</v>
      </c>
      <c r="V687" s="222">
        <f>ROUND(E687*U687,2)</f>
        <v>7.75</v>
      </c>
      <c r="W687" s="222"/>
      <c r="X687" s="222" t="s">
        <v>399</v>
      </c>
      <c r="Y687" s="222" t="s">
        <v>175</v>
      </c>
      <c r="Z687" s="212"/>
      <c r="AA687" s="212"/>
      <c r="AB687" s="212"/>
      <c r="AC687" s="212"/>
      <c r="AD687" s="212"/>
      <c r="AE687" s="212"/>
      <c r="AF687" s="212"/>
      <c r="AG687" s="212" t="s">
        <v>400</v>
      </c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2" x14ac:dyDescent="0.25">
      <c r="A688" s="219"/>
      <c r="B688" s="220"/>
      <c r="C688" s="262" t="s">
        <v>708</v>
      </c>
      <c r="D688" s="249"/>
      <c r="E688" s="249"/>
      <c r="F688" s="249"/>
      <c r="G688" s="249"/>
      <c r="H688" s="222"/>
      <c r="I688" s="222"/>
      <c r="J688" s="222"/>
      <c r="K688" s="222"/>
      <c r="L688" s="222"/>
      <c r="M688" s="222"/>
      <c r="N688" s="221"/>
      <c r="O688" s="221"/>
      <c r="P688" s="221"/>
      <c r="Q688" s="221"/>
      <c r="R688" s="222"/>
      <c r="S688" s="222"/>
      <c r="T688" s="222"/>
      <c r="U688" s="222"/>
      <c r="V688" s="222"/>
      <c r="W688" s="222"/>
      <c r="X688" s="222"/>
      <c r="Y688" s="222"/>
      <c r="Z688" s="212"/>
      <c r="AA688" s="212"/>
      <c r="AB688" s="212"/>
      <c r="AC688" s="212"/>
      <c r="AD688" s="212"/>
      <c r="AE688" s="212"/>
      <c r="AF688" s="212"/>
      <c r="AG688" s="212" t="s">
        <v>178</v>
      </c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x14ac:dyDescent="0.25">
      <c r="A689" s="235" t="s">
        <v>167</v>
      </c>
      <c r="B689" s="236" t="s">
        <v>119</v>
      </c>
      <c r="C689" s="260" t="s">
        <v>120</v>
      </c>
      <c r="D689" s="237"/>
      <c r="E689" s="238"/>
      <c r="F689" s="239"/>
      <c r="G689" s="239">
        <f>SUMIF(AG690:AG733,"&lt;&gt;NOR",G690:G733)</f>
        <v>0</v>
      </c>
      <c r="H689" s="239"/>
      <c r="I689" s="239">
        <f>SUM(I690:I733)</f>
        <v>0</v>
      </c>
      <c r="J689" s="239"/>
      <c r="K689" s="239">
        <f>SUM(K690:K733)</f>
        <v>0</v>
      </c>
      <c r="L689" s="239"/>
      <c r="M689" s="239">
        <f>SUM(M690:M733)</f>
        <v>0</v>
      </c>
      <c r="N689" s="238"/>
      <c r="O689" s="238">
        <f>SUM(O690:O733)</f>
        <v>4.2</v>
      </c>
      <c r="P689" s="238"/>
      <c r="Q689" s="238">
        <f>SUM(Q690:Q733)</f>
        <v>0.56000000000000005</v>
      </c>
      <c r="R689" s="239"/>
      <c r="S689" s="239"/>
      <c r="T689" s="240"/>
      <c r="U689" s="234"/>
      <c r="V689" s="234">
        <f>SUM(V690:V733)</f>
        <v>500.47999999999996</v>
      </c>
      <c r="W689" s="234"/>
      <c r="X689" s="234"/>
      <c r="Y689" s="234"/>
      <c r="AG689" t="s">
        <v>168</v>
      </c>
    </row>
    <row r="690" spans="1:60" outlineLevel="1" x14ac:dyDescent="0.25">
      <c r="A690" s="242">
        <v>155</v>
      </c>
      <c r="B690" s="243" t="s">
        <v>859</v>
      </c>
      <c r="C690" s="261" t="s">
        <v>860</v>
      </c>
      <c r="D690" s="244" t="s">
        <v>210</v>
      </c>
      <c r="E690" s="245">
        <v>20.56</v>
      </c>
      <c r="F690" s="246"/>
      <c r="G690" s="247">
        <f>ROUND(E690*F690,2)</f>
        <v>0</v>
      </c>
      <c r="H690" s="246"/>
      <c r="I690" s="247">
        <f>ROUND(E690*H690,2)</f>
        <v>0</v>
      </c>
      <c r="J690" s="246"/>
      <c r="K690" s="247">
        <f>ROUND(E690*J690,2)</f>
        <v>0</v>
      </c>
      <c r="L690" s="247">
        <v>21</v>
      </c>
      <c r="M690" s="247">
        <f>G690*(1+L690/100)</f>
        <v>0</v>
      </c>
      <c r="N690" s="245">
        <v>5.0000000000000002E-5</v>
      </c>
      <c r="O690" s="245">
        <f>ROUND(E690*N690,2)</f>
        <v>0</v>
      </c>
      <c r="P690" s="245">
        <v>0</v>
      </c>
      <c r="Q690" s="245">
        <f>ROUND(E690*P690,2)</f>
        <v>0</v>
      </c>
      <c r="R690" s="247" t="s">
        <v>346</v>
      </c>
      <c r="S690" s="247" t="s">
        <v>173</v>
      </c>
      <c r="T690" s="248" t="s">
        <v>173</v>
      </c>
      <c r="U690" s="222">
        <v>0</v>
      </c>
      <c r="V690" s="222">
        <f>ROUND(E690*U690,2)</f>
        <v>0</v>
      </c>
      <c r="W690" s="222"/>
      <c r="X690" s="222" t="s">
        <v>227</v>
      </c>
      <c r="Y690" s="222" t="s">
        <v>175</v>
      </c>
      <c r="Z690" s="212"/>
      <c r="AA690" s="212"/>
      <c r="AB690" s="212"/>
      <c r="AC690" s="212"/>
      <c r="AD690" s="212"/>
      <c r="AE690" s="212"/>
      <c r="AF690" s="212"/>
      <c r="AG690" s="212" t="s">
        <v>228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5">
      <c r="A691" s="219"/>
      <c r="B691" s="220"/>
      <c r="C691" s="263" t="s">
        <v>179</v>
      </c>
      <c r="D691" s="223"/>
      <c r="E691" s="224"/>
      <c r="F691" s="222"/>
      <c r="G691" s="222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22"/>
      <c r="Z691" s="212"/>
      <c r="AA691" s="212"/>
      <c r="AB691" s="212"/>
      <c r="AC691" s="212"/>
      <c r="AD691" s="212"/>
      <c r="AE691" s="212"/>
      <c r="AF691" s="212"/>
      <c r="AG691" s="212" t="s">
        <v>180</v>
      </c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5">
      <c r="A692" s="219"/>
      <c r="B692" s="220"/>
      <c r="C692" s="264" t="s">
        <v>861</v>
      </c>
      <c r="D692" s="223"/>
      <c r="E692" s="224"/>
      <c r="F692" s="222"/>
      <c r="G692" s="222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22"/>
      <c r="Z692" s="212"/>
      <c r="AA692" s="212"/>
      <c r="AB692" s="212"/>
      <c r="AC692" s="212"/>
      <c r="AD692" s="212"/>
      <c r="AE692" s="212"/>
      <c r="AF692" s="212"/>
      <c r="AG692" s="212" t="s">
        <v>180</v>
      </c>
      <c r="AH692" s="212">
        <v>2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3" x14ac:dyDescent="0.25">
      <c r="A693" s="219"/>
      <c r="B693" s="220"/>
      <c r="C693" s="264" t="s">
        <v>862</v>
      </c>
      <c r="D693" s="223"/>
      <c r="E693" s="224"/>
      <c r="F693" s="222"/>
      <c r="G693" s="222"/>
      <c r="H693" s="222"/>
      <c r="I693" s="222"/>
      <c r="J693" s="222"/>
      <c r="K693" s="222"/>
      <c r="L693" s="222"/>
      <c r="M693" s="222"/>
      <c r="N693" s="221"/>
      <c r="O693" s="221"/>
      <c r="P693" s="221"/>
      <c r="Q693" s="221"/>
      <c r="R693" s="222"/>
      <c r="S693" s="222"/>
      <c r="T693" s="222"/>
      <c r="U693" s="222"/>
      <c r="V693" s="222"/>
      <c r="W693" s="222"/>
      <c r="X693" s="222"/>
      <c r="Y693" s="222"/>
      <c r="Z693" s="212"/>
      <c r="AA693" s="212"/>
      <c r="AB693" s="212"/>
      <c r="AC693" s="212"/>
      <c r="AD693" s="212"/>
      <c r="AE693" s="212"/>
      <c r="AF693" s="212"/>
      <c r="AG693" s="212" t="s">
        <v>180</v>
      </c>
      <c r="AH693" s="212">
        <v>2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3" x14ac:dyDescent="0.25">
      <c r="A694" s="219"/>
      <c r="B694" s="220"/>
      <c r="C694" s="264" t="s">
        <v>863</v>
      </c>
      <c r="D694" s="223"/>
      <c r="E694" s="224">
        <v>10.72</v>
      </c>
      <c r="F694" s="222"/>
      <c r="G694" s="222"/>
      <c r="H694" s="222"/>
      <c r="I694" s="222"/>
      <c r="J694" s="222"/>
      <c r="K694" s="222"/>
      <c r="L694" s="222"/>
      <c r="M694" s="222"/>
      <c r="N694" s="221"/>
      <c r="O694" s="221"/>
      <c r="P694" s="221"/>
      <c r="Q694" s="221"/>
      <c r="R694" s="222"/>
      <c r="S694" s="222"/>
      <c r="T694" s="222"/>
      <c r="U694" s="222"/>
      <c r="V694" s="222"/>
      <c r="W694" s="222"/>
      <c r="X694" s="222"/>
      <c r="Y694" s="222"/>
      <c r="Z694" s="212"/>
      <c r="AA694" s="212"/>
      <c r="AB694" s="212"/>
      <c r="AC694" s="212"/>
      <c r="AD694" s="212"/>
      <c r="AE694" s="212"/>
      <c r="AF694" s="212"/>
      <c r="AG694" s="212" t="s">
        <v>180</v>
      </c>
      <c r="AH694" s="212">
        <v>2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5">
      <c r="A695" s="219"/>
      <c r="B695" s="220"/>
      <c r="C695" s="264" t="s">
        <v>864</v>
      </c>
      <c r="D695" s="223"/>
      <c r="E695" s="224">
        <v>35.76</v>
      </c>
      <c r="F695" s="222"/>
      <c r="G695" s="222"/>
      <c r="H695" s="222"/>
      <c r="I695" s="222"/>
      <c r="J695" s="222"/>
      <c r="K695" s="222"/>
      <c r="L695" s="222"/>
      <c r="M695" s="222"/>
      <c r="N695" s="221"/>
      <c r="O695" s="221"/>
      <c r="P695" s="221"/>
      <c r="Q695" s="221"/>
      <c r="R695" s="222"/>
      <c r="S695" s="222"/>
      <c r="T695" s="222"/>
      <c r="U695" s="222"/>
      <c r="V695" s="222"/>
      <c r="W695" s="222"/>
      <c r="X695" s="222"/>
      <c r="Y695" s="222"/>
      <c r="Z695" s="212"/>
      <c r="AA695" s="212"/>
      <c r="AB695" s="212"/>
      <c r="AC695" s="212"/>
      <c r="AD695" s="212"/>
      <c r="AE695" s="212"/>
      <c r="AF695" s="212"/>
      <c r="AG695" s="212" t="s">
        <v>180</v>
      </c>
      <c r="AH695" s="212">
        <v>2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3" x14ac:dyDescent="0.25">
      <c r="A696" s="219"/>
      <c r="B696" s="220"/>
      <c r="C696" s="264" t="s">
        <v>865</v>
      </c>
      <c r="D696" s="223"/>
      <c r="E696" s="224">
        <v>86.16</v>
      </c>
      <c r="F696" s="222"/>
      <c r="G696" s="222"/>
      <c r="H696" s="222"/>
      <c r="I696" s="222"/>
      <c r="J696" s="222"/>
      <c r="K696" s="222"/>
      <c r="L696" s="222"/>
      <c r="M696" s="222"/>
      <c r="N696" s="221"/>
      <c r="O696" s="221"/>
      <c r="P696" s="221"/>
      <c r="Q696" s="221"/>
      <c r="R696" s="222"/>
      <c r="S696" s="222"/>
      <c r="T696" s="222"/>
      <c r="U696" s="222"/>
      <c r="V696" s="222"/>
      <c r="W696" s="222"/>
      <c r="X696" s="222"/>
      <c r="Y696" s="222"/>
      <c r="Z696" s="212"/>
      <c r="AA696" s="212"/>
      <c r="AB696" s="212"/>
      <c r="AC696" s="212"/>
      <c r="AD696" s="212"/>
      <c r="AE696" s="212"/>
      <c r="AF696" s="212"/>
      <c r="AG696" s="212" t="s">
        <v>180</v>
      </c>
      <c r="AH696" s="212">
        <v>2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3" x14ac:dyDescent="0.25">
      <c r="A697" s="219"/>
      <c r="B697" s="220"/>
      <c r="C697" s="264" t="s">
        <v>866</v>
      </c>
      <c r="D697" s="223"/>
      <c r="E697" s="224">
        <v>346.8</v>
      </c>
      <c r="F697" s="222"/>
      <c r="G697" s="222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22"/>
      <c r="Z697" s="212"/>
      <c r="AA697" s="212"/>
      <c r="AB697" s="212"/>
      <c r="AC697" s="212"/>
      <c r="AD697" s="212"/>
      <c r="AE697" s="212"/>
      <c r="AF697" s="212"/>
      <c r="AG697" s="212" t="s">
        <v>180</v>
      </c>
      <c r="AH697" s="212">
        <v>2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 x14ac:dyDescent="0.25">
      <c r="A698" s="219"/>
      <c r="B698" s="220"/>
      <c r="C698" s="265" t="s">
        <v>183</v>
      </c>
      <c r="D698" s="225"/>
      <c r="E698" s="226">
        <v>479.44</v>
      </c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22"/>
      <c r="Z698" s="212"/>
      <c r="AA698" s="212"/>
      <c r="AB698" s="212"/>
      <c r="AC698" s="212"/>
      <c r="AD698" s="212"/>
      <c r="AE698" s="212"/>
      <c r="AF698" s="212"/>
      <c r="AG698" s="212" t="s">
        <v>180</v>
      </c>
      <c r="AH698" s="212">
        <v>3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3" x14ac:dyDescent="0.25">
      <c r="A699" s="219"/>
      <c r="B699" s="220"/>
      <c r="C699" s="263" t="s">
        <v>184</v>
      </c>
      <c r="D699" s="223"/>
      <c r="E699" s="224"/>
      <c r="F699" s="222"/>
      <c r="G699" s="222"/>
      <c r="H699" s="222"/>
      <c r="I699" s="222"/>
      <c r="J699" s="222"/>
      <c r="K699" s="222"/>
      <c r="L699" s="222"/>
      <c r="M699" s="222"/>
      <c r="N699" s="221"/>
      <c r="O699" s="221"/>
      <c r="P699" s="221"/>
      <c r="Q699" s="221"/>
      <c r="R699" s="222"/>
      <c r="S699" s="222"/>
      <c r="T699" s="222"/>
      <c r="U699" s="222"/>
      <c r="V699" s="222"/>
      <c r="W699" s="222"/>
      <c r="X699" s="222"/>
      <c r="Y699" s="222"/>
      <c r="Z699" s="212"/>
      <c r="AA699" s="212"/>
      <c r="AB699" s="212"/>
      <c r="AC699" s="212"/>
      <c r="AD699" s="212"/>
      <c r="AE699" s="212"/>
      <c r="AF699" s="212"/>
      <c r="AG699" s="212" t="s">
        <v>180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3" x14ac:dyDescent="0.25">
      <c r="A700" s="219"/>
      <c r="B700" s="220"/>
      <c r="C700" s="266" t="s">
        <v>867</v>
      </c>
      <c r="D700" s="227"/>
      <c r="E700" s="228">
        <v>9.5888000000000009</v>
      </c>
      <c r="F700" s="222"/>
      <c r="G700" s="22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22"/>
      <c r="Z700" s="212"/>
      <c r="AA700" s="212"/>
      <c r="AB700" s="212"/>
      <c r="AC700" s="212"/>
      <c r="AD700" s="212"/>
      <c r="AE700" s="212"/>
      <c r="AF700" s="212"/>
      <c r="AG700" s="212" t="s">
        <v>180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5">
      <c r="A701" s="219"/>
      <c r="B701" s="220"/>
      <c r="C701" s="266" t="s">
        <v>868</v>
      </c>
      <c r="D701" s="227"/>
      <c r="E701" s="228">
        <v>10.9712</v>
      </c>
      <c r="F701" s="222"/>
      <c r="G701" s="222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22"/>
      <c r="Z701" s="212"/>
      <c r="AA701" s="212"/>
      <c r="AB701" s="212"/>
      <c r="AC701" s="212"/>
      <c r="AD701" s="212"/>
      <c r="AE701" s="212"/>
      <c r="AF701" s="212"/>
      <c r="AG701" s="212" t="s">
        <v>180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ht="20.399999999999999" outlineLevel="1" x14ac:dyDescent="0.25">
      <c r="A702" s="242">
        <v>156</v>
      </c>
      <c r="B702" s="243" t="s">
        <v>869</v>
      </c>
      <c r="C702" s="261" t="s">
        <v>870</v>
      </c>
      <c r="D702" s="244" t="s">
        <v>171</v>
      </c>
      <c r="E702" s="245">
        <v>74.400000000000006</v>
      </c>
      <c r="F702" s="246"/>
      <c r="G702" s="247">
        <f>ROUND(E702*F702,2)</f>
        <v>0</v>
      </c>
      <c r="H702" s="246"/>
      <c r="I702" s="247">
        <f>ROUND(E702*H702,2)</f>
        <v>0</v>
      </c>
      <c r="J702" s="246"/>
      <c r="K702" s="247">
        <f>ROUND(E702*J702,2)</f>
        <v>0</v>
      </c>
      <c r="L702" s="247">
        <v>21</v>
      </c>
      <c r="M702" s="247">
        <f>G702*(1+L702/100)</f>
        <v>0</v>
      </c>
      <c r="N702" s="245">
        <v>3.7000000000000002E-3</v>
      </c>
      <c r="O702" s="245">
        <f>ROUND(E702*N702,2)</f>
        <v>0.28000000000000003</v>
      </c>
      <c r="P702" s="245">
        <v>0</v>
      </c>
      <c r="Q702" s="245">
        <f>ROUND(E702*P702,2)</f>
        <v>0</v>
      </c>
      <c r="R702" s="247" t="s">
        <v>346</v>
      </c>
      <c r="S702" s="247" t="s">
        <v>173</v>
      </c>
      <c r="T702" s="248" t="s">
        <v>173</v>
      </c>
      <c r="U702" s="222">
        <v>0</v>
      </c>
      <c r="V702" s="222">
        <f>ROUND(E702*U702,2)</f>
        <v>0</v>
      </c>
      <c r="W702" s="222"/>
      <c r="X702" s="222" t="s">
        <v>227</v>
      </c>
      <c r="Y702" s="222" t="s">
        <v>175</v>
      </c>
      <c r="Z702" s="212"/>
      <c r="AA702" s="212"/>
      <c r="AB702" s="212"/>
      <c r="AC702" s="212"/>
      <c r="AD702" s="212"/>
      <c r="AE702" s="212"/>
      <c r="AF702" s="212"/>
      <c r="AG702" s="212" t="s">
        <v>228</v>
      </c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2" x14ac:dyDescent="0.25">
      <c r="A703" s="219"/>
      <c r="B703" s="220"/>
      <c r="C703" s="268" t="s">
        <v>871</v>
      </c>
      <c r="D703" s="251"/>
      <c r="E703" s="251"/>
      <c r="F703" s="251"/>
      <c r="G703" s="251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22"/>
      <c r="Z703" s="212"/>
      <c r="AA703" s="212"/>
      <c r="AB703" s="212"/>
      <c r="AC703" s="212"/>
      <c r="AD703" s="212"/>
      <c r="AE703" s="212"/>
      <c r="AF703" s="212"/>
      <c r="AG703" s="212" t="s">
        <v>213</v>
      </c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2" x14ac:dyDescent="0.25">
      <c r="A704" s="219"/>
      <c r="B704" s="220"/>
      <c r="C704" s="266" t="s">
        <v>872</v>
      </c>
      <c r="D704" s="227"/>
      <c r="E704" s="228"/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22"/>
      <c r="Z704" s="212"/>
      <c r="AA704" s="212"/>
      <c r="AB704" s="212"/>
      <c r="AC704" s="212"/>
      <c r="AD704" s="212"/>
      <c r="AE704" s="212"/>
      <c r="AF704" s="212"/>
      <c r="AG704" s="212" t="s">
        <v>180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3" x14ac:dyDescent="0.25">
      <c r="A705" s="219"/>
      <c r="B705" s="220"/>
      <c r="C705" s="266" t="s">
        <v>873</v>
      </c>
      <c r="D705" s="227"/>
      <c r="E705" s="228">
        <v>66.84</v>
      </c>
      <c r="F705" s="222"/>
      <c r="G705" s="222"/>
      <c r="H705" s="222"/>
      <c r="I705" s="222"/>
      <c r="J705" s="222"/>
      <c r="K705" s="222"/>
      <c r="L705" s="222"/>
      <c r="M705" s="222"/>
      <c r="N705" s="221"/>
      <c r="O705" s="221"/>
      <c r="P705" s="221"/>
      <c r="Q705" s="221"/>
      <c r="R705" s="222"/>
      <c r="S705" s="222"/>
      <c r="T705" s="222"/>
      <c r="U705" s="222"/>
      <c r="V705" s="222"/>
      <c r="W705" s="222"/>
      <c r="X705" s="222"/>
      <c r="Y705" s="222"/>
      <c r="Z705" s="212"/>
      <c r="AA705" s="212"/>
      <c r="AB705" s="212"/>
      <c r="AC705" s="212"/>
      <c r="AD705" s="212"/>
      <c r="AE705" s="212"/>
      <c r="AF705" s="212"/>
      <c r="AG705" s="212" t="s">
        <v>180</v>
      </c>
      <c r="AH705" s="212">
        <v>5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3" x14ac:dyDescent="0.25">
      <c r="A706" s="219"/>
      <c r="B706" s="220"/>
      <c r="C706" s="266" t="s">
        <v>874</v>
      </c>
      <c r="D706" s="227"/>
      <c r="E706" s="228">
        <v>7.56</v>
      </c>
      <c r="F706" s="222"/>
      <c r="G706" s="222"/>
      <c r="H706" s="222"/>
      <c r="I706" s="222"/>
      <c r="J706" s="222"/>
      <c r="K706" s="222"/>
      <c r="L706" s="222"/>
      <c r="M706" s="222"/>
      <c r="N706" s="221"/>
      <c r="O706" s="221"/>
      <c r="P706" s="221"/>
      <c r="Q706" s="221"/>
      <c r="R706" s="222"/>
      <c r="S706" s="222"/>
      <c r="T706" s="222"/>
      <c r="U706" s="222"/>
      <c r="V706" s="222"/>
      <c r="W706" s="222"/>
      <c r="X706" s="222"/>
      <c r="Y706" s="222"/>
      <c r="Z706" s="212"/>
      <c r="AA706" s="212"/>
      <c r="AB706" s="212"/>
      <c r="AC706" s="212"/>
      <c r="AD706" s="212"/>
      <c r="AE706" s="212"/>
      <c r="AF706" s="212"/>
      <c r="AG706" s="212" t="s">
        <v>180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5">
      <c r="A707" s="242">
        <v>157</v>
      </c>
      <c r="B707" s="243" t="s">
        <v>875</v>
      </c>
      <c r="C707" s="261" t="s">
        <v>876</v>
      </c>
      <c r="D707" s="244" t="s">
        <v>210</v>
      </c>
      <c r="E707" s="245">
        <v>481.84</v>
      </c>
      <c r="F707" s="246"/>
      <c r="G707" s="247">
        <f>ROUND(E707*F707,2)</f>
        <v>0</v>
      </c>
      <c r="H707" s="246"/>
      <c r="I707" s="247">
        <f>ROUND(E707*H707,2)</f>
        <v>0</v>
      </c>
      <c r="J707" s="246"/>
      <c r="K707" s="247">
        <f>ROUND(E707*J707,2)</f>
        <v>0</v>
      </c>
      <c r="L707" s="247">
        <v>21</v>
      </c>
      <c r="M707" s="247">
        <f>G707*(1+L707/100)</f>
        <v>0</v>
      </c>
      <c r="N707" s="245">
        <v>0</v>
      </c>
      <c r="O707" s="245">
        <f>ROUND(E707*N707,2)</f>
        <v>0</v>
      </c>
      <c r="P707" s="245">
        <v>8.0000000000000007E-5</v>
      </c>
      <c r="Q707" s="245">
        <f>ROUND(E707*P707,2)</f>
        <v>0.04</v>
      </c>
      <c r="R707" s="247" t="s">
        <v>877</v>
      </c>
      <c r="S707" s="247" t="s">
        <v>173</v>
      </c>
      <c r="T707" s="248" t="s">
        <v>173</v>
      </c>
      <c r="U707" s="222">
        <v>3.5000000000000003E-2</v>
      </c>
      <c r="V707" s="222">
        <f>ROUND(E707*U707,2)</f>
        <v>16.86</v>
      </c>
      <c r="W707" s="222"/>
      <c r="X707" s="222" t="s">
        <v>174</v>
      </c>
      <c r="Y707" s="222" t="s">
        <v>175</v>
      </c>
      <c r="Z707" s="212"/>
      <c r="AA707" s="212"/>
      <c r="AB707" s="212"/>
      <c r="AC707" s="212"/>
      <c r="AD707" s="212"/>
      <c r="AE707" s="212"/>
      <c r="AF707" s="212"/>
      <c r="AG707" s="212" t="s">
        <v>176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2" x14ac:dyDescent="0.25">
      <c r="A708" s="219"/>
      <c r="B708" s="220"/>
      <c r="C708" s="266" t="s">
        <v>878</v>
      </c>
      <c r="D708" s="227"/>
      <c r="E708" s="228"/>
      <c r="F708" s="222"/>
      <c r="G708" s="222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22"/>
      <c r="Z708" s="212"/>
      <c r="AA708" s="212"/>
      <c r="AB708" s="212"/>
      <c r="AC708" s="212"/>
      <c r="AD708" s="212"/>
      <c r="AE708" s="212"/>
      <c r="AF708" s="212"/>
      <c r="AG708" s="212" t="s">
        <v>180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3" x14ac:dyDescent="0.25">
      <c r="A709" s="219"/>
      <c r="B709" s="220"/>
      <c r="C709" s="266" t="s">
        <v>879</v>
      </c>
      <c r="D709" s="227"/>
      <c r="E709" s="228">
        <v>10.72</v>
      </c>
      <c r="F709" s="222"/>
      <c r="G709" s="222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22"/>
      <c r="Z709" s="212"/>
      <c r="AA709" s="212"/>
      <c r="AB709" s="212"/>
      <c r="AC709" s="212"/>
      <c r="AD709" s="212"/>
      <c r="AE709" s="212"/>
      <c r="AF709" s="212"/>
      <c r="AG709" s="212" t="s">
        <v>180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 x14ac:dyDescent="0.25">
      <c r="A710" s="219"/>
      <c r="B710" s="220"/>
      <c r="C710" s="266" t="s">
        <v>880</v>
      </c>
      <c r="D710" s="227"/>
      <c r="E710" s="228">
        <v>35.76</v>
      </c>
      <c r="F710" s="222"/>
      <c r="G710" s="222"/>
      <c r="H710" s="222"/>
      <c r="I710" s="222"/>
      <c r="J710" s="222"/>
      <c r="K710" s="222"/>
      <c r="L710" s="222"/>
      <c r="M710" s="222"/>
      <c r="N710" s="221"/>
      <c r="O710" s="221"/>
      <c r="P710" s="221"/>
      <c r="Q710" s="221"/>
      <c r="R710" s="222"/>
      <c r="S710" s="222"/>
      <c r="T710" s="222"/>
      <c r="U710" s="222"/>
      <c r="V710" s="222"/>
      <c r="W710" s="222"/>
      <c r="X710" s="222"/>
      <c r="Y710" s="222"/>
      <c r="Z710" s="212"/>
      <c r="AA710" s="212"/>
      <c r="AB710" s="212"/>
      <c r="AC710" s="212"/>
      <c r="AD710" s="212"/>
      <c r="AE710" s="212"/>
      <c r="AF710" s="212"/>
      <c r="AG710" s="212" t="s">
        <v>180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3" x14ac:dyDescent="0.25">
      <c r="A711" s="219"/>
      <c r="B711" s="220"/>
      <c r="C711" s="266" t="s">
        <v>881</v>
      </c>
      <c r="D711" s="227"/>
      <c r="E711" s="228">
        <v>88.56</v>
      </c>
      <c r="F711" s="222"/>
      <c r="G711" s="222"/>
      <c r="H711" s="222"/>
      <c r="I711" s="222"/>
      <c r="J711" s="222"/>
      <c r="K711" s="222"/>
      <c r="L711" s="222"/>
      <c r="M711" s="222"/>
      <c r="N711" s="221"/>
      <c r="O711" s="221"/>
      <c r="P711" s="221"/>
      <c r="Q711" s="221"/>
      <c r="R711" s="222"/>
      <c r="S711" s="222"/>
      <c r="T711" s="222"/>
      <c r="U711" s="222"/>
      <c r="V711" s="222"/>
      <c r="W711" s="222"/>
      <c r="X711" s="222"/>
      <c r="Y711" s="222"/>
      <c r="Z711" s="212"/>
      <c r="AA711" s="212"/>
      <c r="AB711" s="212"/>
      <c r="AC711" s="212"/>
      <c r="AD711" s="212"/>
      <c r="AE711" s="212"/>
      <c r="AF711" s="212"/>
      <c r="AG711" s="212" t="s">
        <v>180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3" x14ac:dyDescent="0.25">
      <c r="A712" s="219"/>
      <c r="B712" s="220"/>
      <c r="C712" s="266" t="s">
        <v>882</v>
      </c>
      <c r="D712" s="227"/>
      <c r="E712" s="228">
        <v>346.8</v>
      </c>
      <c r="F712" s="222"/>
      <c r="G712" s="22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22"/>
      <c r="Z712" s="212"/>
      <c r="AA712" s="212"/>
      <c r="AB712" s="212"/>
      <c r="AC712" s="212"/>
      <c r="AD712" s="212"/>
      <c r="AE712" s="212"/>
      <c r="AF712" s="212"/>
      <c r="AG712" s="212" t="s">
        <v>180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5">
      <c r="A713" s="242">
        <v>158</v>
      </c>
      <c r="B713" s="243" t="s">
        <v>883</v>
      </c>
      <c r="C713" s="261" t="s">
        <v>884</v>
      </c>
      <c r="D713" s="244" t="s">
        <v>171</v>
      </c>
      <c r="E713" s="245">
        <v>40.68</v>
      </c>
      <c r="F713" s="246"/>
      <c r="G713" s="247">
        <f>ROUND(E713*F713,2)</f>
        <v>0</v>
      </c>
      <c r="H713" s="246"/>
      <c r="I713" s="247">
        <f>ROUND(E713*H713,2)</f>
        <v>0</v>
      </c>
      <c r="J713" s="246"/>
      <c r="K713" s="247">
        <f>ROUND(E713*J713,2)</f>
        <v>0</v>
      </c>
      <c r="L713" s="247">
        <v>21</v>
      </c>
      <c r="M713" s="247">
        <f>G713*(1+L713/100)</f>
        <v>0</v>
      </c>
      <c r="N713" s="245">
        <v>0</v>
      </c>
      <c r="O713" s="245">
        <f>ROUND(E713*N713,2)</f>
        <v>0</v>
      </c>
      <c r="P713" s="245">
        <v>1E-3</v>
      </c>
      <c r="Q713" s="245">
        <f>ROUND(E713*P713,2)</f>
        <v>0.04</v>
      </c>
      <c r="R713" s="247" t="s">
        <v>877</v>
      </c>
      <c r="S713" s="247" t="s">
        <v>173</v>
      </c>
      <c r="T713" s="248" t="s">
        <v>173</v>
      </c>
      <c r="U713" s="222">
        <v>0.105</v>
      </c>
      <c r="V713" s="222">
        <f>ROUND(E713*U713,2)</f>
        <v>4.2699999999999996</v>
      </c>
      <c r="W713" s="222"/>
      <c r="X713" s="222" t="s">
        <v>174</v>
      </c>
      <c r="Y713" s="222" t="s">
        <v>175</v>
      </c>
      <c r="Z713" s="212"/>
      <c r="AA713" s="212"/>
      <c r="AB713" s="212"/>
      <c r="AC713" s="212"/>
      <c r="AD713" s="212"/>
      <c r="AE713" s="212"/>
      <c r="AF713" s="212"/>
      <c r="AG713" s="212" t="s">
        <v>176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2" x14ac:dyDescent="0.25">
      <c r="A714" s="219"/>
      <c r="B714" s="220"/>
      <c r="C714" s="266" t="s">
        <v>885</v>
      </c>
      <c r="D714" s="227"/>
      <c r="E714" s="228"/>
      <c r="F714" s="222"/>
      <c r="G714" s="222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22"/>
      <c r="Z714" s="212"/>
      <c r="AA714" s="212"/>
      <c r="AB714" s="212"/>
      <c r="AC714" s="212"/>
      <c r="AD714" s="212"/>
      <c r="AE714" s="212"/>
      <c r="AF714" s="212"/>
      <c r="AG714" s="212" t="s">
        <v>180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 x14ac:dyDescent="0.25">
      <c r="A715" s="219"/>
      <c r="B715" s="220"/>
      <c r="C715" s="266" t="s">
        <v>886</v>
      </c>
      <c r="D715" s="227"/>
      <c r="E715" s="228">
        <v>40.68</v>
      </c>
      <c r="F715" s="222"/>
      <c r="G715" s="222"/>
      <c r="H715" s="222"/>
      <c r="I715" s="222"/>
      <c r="J715" s="222"/>
      <c r="K715" s="222"/>
      <c r="L715" s="222"/>
      <c r="M715" s="222"/>
      <c r="N715" s="221"/>
      <c r="O715" s="221"/>
      <c r="P715" s="221"/>
      <c r="Q715" s="221"/>
      <c r="R715" s="222"/>
      <c r="S715" s="222"/>
      <c r="T715" s="222"/>
      <c r="U715" s="222"/>
      <c r="V715" s="222"/>
      <c r="W715" s="222"/>
      <c r="X715" s="222"/>
      <c r="Y715" s="222"/>
      <c r="Z715" s="212"/>
      <c r="AA715" s="212"/>
      <c r="AB715" s="212"/>
      <c r="AC715" s="212"/>
      <c r="AD715" s="212"/>
      <c r="AE715" s="212"/>
      <c r="AF715" s="212"/>
      <c r="AG715" s="212" t="s">
        <v>180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ht="20.399999999999999" outlineLevel="1" x14ac:dyDescent="0.25">
      <c r="A716" s="242">
        <v>159</v>
      </c>
      <c r="B716" s="243" t="s">
        <v>887</v>
      </c>
      <c r="C716" s="261" t="s">
        <v>888</v>
      </c>
      <c r="D716" s="244" t="s">
        <v>171</v>
      </c>
      <c r="E716" s="245">
        <v>345.84</v>
      </c>
      <c r="F716" s="246"/>
      <c r="G716" s="247">
        <f>ROUND(E716*F716,2)</f>
        <v>0</v>
      </c>
      <c r="H716" s="246"/>
      <c r="I716" s="247">
        <f>ROUND(E716*H716,2)</f>
        <v>0</v>
      </c>
      <c r="J716" s="246"/>
      <c r="K716" s="247">
        <f>ROUND(E716*J716,2)</f>
        <v>0</v>
      </c>
      <c r="L716" s="247">
        <v>21</v>
      </c>
      <c r="M716" s="247">
        <f>G716*(1+L716/100)</f>
        <v>0</v>
      </c>
      <c r="N716" s="245">
        <v>0</v>
      </c>
      <c r="O716" s="245">
        <f>ROUND(E716*N716,2)</f>
        <v>0</v>
      </c>
      <c r="P716" s="245">
        <v>1E-3</v>
      </c>
      <c r="Q716" s="245">
        <f>ROUND(E716*P716,2)</f>
        <v>0.35</v>
      </c>
      <c r="R716" s="247" t="s">
        <v>877</v>
      </c>
      <c r="S716" s="247" t="s">
        <v>173</v>
      </c>
      <c r="T716" s="248" t="s">
        <v>173</v>
      </c>
      <c r="U716" s="222">
        <v>0.115</v>
      </c>
      <c r="V716" s="222">
        <f>ROUND(E716*U716,2)</f>
        <v>39.770000000000003</v>
      </c>
      <c r="W716" s="222"/>
      <c r="X716" s="222" t="s">
        <v>174</v>
      </c>
      <c r="Y716" s="222" t="s">
        <v>175</v>
      </c>
      <c r="Z716" s="212"/>
      <c r="AA716" s="212"/>
      <c r="AB716" s="212"/>
      <c r="AC716" s="212"/>
      <c r="AD716" s="212"/>
      <c r="AE716" s="212"/>
      <c r="AF716" s="212"/>
      <c r="AG716" s="212" t="s">
        <v>176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2" x14ac:dyDescent="0.25">
      <c r="A717" s="219"/>
      <c r="B717" s="220"/>
      <c r="C717" s="266" t="s">
        <v>889</v>
      </c>
      <c r="D717" s="227"/>
      <c r="E717" s="228"/>
      <c r="F717" s="222"/>
      <c r="G717" s="222"/>
      <c r="H717" s="222"/>
      <c r="I717" s="222"/>
      <c r="J717" s="222"/>
      <c r="K717" s="222"/>
      <c r="L717" s="222"/>
      <c r="M717" s="222"/>
      <c r="N717" s="221"/>
      <c r="O717" s="221"/>
      <c r="P717" s="221"/>
      <c r="Q717" s="221"/>
      <c r="R717" s="222"/>
      <c r="S717" s="222"/>
      <c r="T717" s="222"/>
      <c r="U717" s="222"/>
      <c r="V717" s="222"/>
      <c r="W717" s="222"/>
      <c r="X717" s="222"/>
      <c r="Y717" s="222"/>
      <c r="Z717" s="212"/>
      <c r="AA717" s="212"/>
      <c r="AB717" s="212"/>
      <c r="AC717" s="212"/>
      <c r="AD717" s="212"/>
      <c r="AE717" s="212"/>
      <c r="AF717" s="212"/>
      <c r="AG717" s="212" t="s">
        <v>180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3" x14ac:dyDescent="0.25">
      <c r="A718" s="219"/>
      <c r="B718" s="220"/>
      <c r="C718" s="266" t="s">
        <v>890</v>
      </c>
      <c r="D718" s="227"/>
      <c r="E718" s="228">
        <v>345.84</v>
      </c>
      <c r="F718" s="222"/>
      <c r="G718" s="22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22"/>
      <c r="Z718" s="212"/>
      <c r="AA718" s="212"/>
      <c r="AB718" s="212"/>
      <c r="AC718" s="212"/>
      <c r="AD718" s="212"/>
      <c r="AE718" s="212"/>
      <c r="AF718" s="212"/>
      <c r="AG718" s="212" t="s">
        <v>180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5">
      <c r="A719" s="242">
        <v>160</v>
      </c>
      <c r="B719" s="243" t="s">
        <v>891</v>
      </c>
      <c r="C719" s="261" t="s">
        <v>892</v>
      </c>
      <c r="D719" s="244" t="s">
        <v>171</v>
      </c>
      <c r="E719" s="245">
        <v>131.404</v>
      </c>
      <c r="F719" s="246"/>
      <c r="G719" s="247">
        <f>ROUND(E719*F719,2)</f>
        <v>0</v>
      </c>
      <c r="H719" s="246"/>
      <c r="I719" s="247">
        <f>ROUND(E719*H719,2)</f>
        <v>0</v>
      </c>
      <c r="J719" s="246"/>
      <c r="K719" s="247">
        <f>ROUND(E719*J719,2)</f>
        <v>0</v>
      </c>
      <c r="L719" s="247">
        <v>21</v>
      </c>
      <c r="M719" s="247">
        <f>G719*(1+L719/100)</f>
        <v>0</v>
      </c>
      <c r="N719" s="245">
        <v>0</v>
      </c>
      <c r="O719" s="245">
        <f>ROUND(E719*N719,2)</f>
        <v>0</v>
      </c>
      <c r="P719" s="245">
        <v>1E-3</v>
      </c>
      <c r="Q719" s="245">
        <f>ROUND(E719*P719,2)</f>
        <v>0.13</v>
      </c>
      <c r="R719" s="247" t="s">
        <v>877</v>
      </c>
      <c r="S719" s="247" t="s">
        <v>173</v>
      </c>
      <c r="T719" s="248" t="s">
        <v>173</v>
      </c>
      <c r="U719" s="222">
        <v>0.128</v>
      </c>
      <c r="V719" s="222">
        <f>ROUND(E719*U719,2)</f>
        <v>16.82</v>
      </c>
      <c r="W719" s="222"/>
      <c r="X719" s="222" t="s">
        <v>174</v>
      </c>
      <c r="Y719" s="222" t="s">
        <v>175</v>
      </c>
      <c r="Z719" s="212"/>
      <c r="AA719" s="212"/>
      <c r="AB719" s="212"/>
      <c r="AC719" s="212"/>
      <c r="AD719" s="212"/>
      <c r="AE719" s="212"/>
      <c r="AF719" s="212"/>
      <c r="AG719" s="212" t="s">
        <v>176</v>
      </c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2" x14ac:dyDescent="0.25">
      <c r="A720" s="219"/>
      <c r="B720" s="220"/>
      <c r="C720" s="266" t="s">
        <v>889</v>
      </c>
      <c r="D720" s="227"/>
      <c r="E720" s="228"/>
      <c r="F720" s="222"/>
      <c r="G720" s="222"/>
      <c r="H720" s="222"/>
      <c r="I720" s="222"/>
      <c r="J720" s="222"/>
      <c r="K720" s="222"/>
      <c r="L720" s="222"/>
      <c r="M720" s="222"/>
      <c r="N720" s="221"/>
      <c r="O720" s="221"/>
      <c r="P720" s="221"/>
      <c r="Q720" s="221"/>
      <c r="R720" s="222"/>
      <c r="S720" s="222"/>
      <c r="T720" s="222"/>
      <c r="U720" s="222"/>
      <c r="V720" s="222"/>
      <c r="W720" s="222"/>
      <c r="X720" s="222"/>
      <c r="Y720" s="222"/>
      <c r="Z720" s="212"/>
      <c r="AA720" s="212"/>
      <c r="AB720" s="212"/>
      <c r="AC720" s="212"/>
      <c r="AD720" s="212"/>
      <c r="AE720" s="212"/>
      <c r="AF720" s="212"/>
      <c r="AG720" s="212" t="s">
        <v>180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3" x14ac:dyDescent="0.25">
      <c r="A721" s="219"/>
      <c r="B721" s="220"/>
      <c r="C721" s="266" t="s">
        <v>893</v>
      </c>
      <c r="D721" s="227"/>
      <c r="E721" s="228">
        <v>7.96</v>
      </c>
      <c r="F721" s="222"/>
      <c r="G721" s="222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22"/>
      <c r="Z721" s="212"/>
      <c r="AA721" s="212"/>
      <c r="AB721" s="212"/>
      <c r="AC721" s="212"/>
      <c r="AD721" s="212"/>
      <c r="AE721" s="212"/>
      <c r="AF721" s="212"/>
      <c r="AG721" s="212" t="s">
        <v>180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5">
      <c r="A722" s="219"/>
      <c r="B722" s="220"/>
      <c r="C722" s="266" t="s">
        <v>894</v>
      </c>
      <c r="D722" s="227"/>
      <c r="E722" s="228">
        <v>51.12</v>
      </c>
      <c r="F722" s="222"/>
      <c r="G722" s="222"/>
      <c r="H722" s="222"/>
      <c r="I722" s="222"/>
      <c r="J722" s="222"/>
      <c r="K722" s="222"/>
      <c r="L722" s="222"/>
      <c r="M722" s="222"/>
      <c r="N722" s="221"/>
      <c r="O722" s="221"/>
      <c r="P722" s="221"/>
      <c r="Q722" s="221"/>
      <c r="R722" s="222"/>
      <c r="S722" s="222"/>
      <c r="T722" s="222"/>
      <c r="U722" s="222"/>
      <c r="V722" s="222"/>
      <c r="W722" s="222"/>
      <c r="X722" s="222"/>
      <c r="Y722" s="222"/>
      <c r="Z722" s="212"/>
      <c r="AA722" s="212"/>
      <c r="AB722" s="212"/>
      <c r="AC722" s="212"/>
      <c r="AD722" s="212"/>
      <c r="AE722" s="212"/>
      <c r="AF722" s="212"/>
      <c r="AG722" s="212" t="s">
        <v>180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3" x14ac:dyDescent="0.25">
      <c r="A723" s="219"/>
      <c r="B723" s="220"/>
      <c r="C723" s="266" t="s">
        <v>895</v>
      </c>
      <c r="D723" s="227"/>
      <c r="E723" s="228">
        <v>72.323999999999998</v>
      </c>
      <c r="F723" s="222"/>
      <c r="G723" s="222"/>
      <c r="H723" s="222"/>
      <c r="I723" s="222"/>
      <c r="J723" s="222"/>
      <c r="K723" s="222"/>
      <c r="L723" s="222"/>
      <c r="M723" s="222"/>
      <c r="N723" s="221"/>
      <c r="O723" s="221"/>
      <c r="P723" s="221"/>
      <c r="Q723" s="221"/>
      <c r="R723" s="222"/>
      <c r="S723" s="222"/>
      <c r="T723" s="222"/>
      <c r="U723" s="222"/>
      <c r="V723" s="222"/>
      <c r="W723" s="222"/>
      <c r="X723" s="222"/>
      <c r="Y723" s="222"/>
      <c r="Z723" s="212"/>
      <c r="AA723" s="212"/>
      <c r="AB723" s="212"/>
      <c r="AC723" s="212"/>
      <c r="AD723" s="212"/>
      <c r="AE723" s="212"/>
      <c r="AF723" s="212"/>
      <c r="AG723" s="212" t="s">
        <v>180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ht="20.399999999999999" outlineLevel="1" x14ac:dyDescent="0.25">
      <c r="A724" s="242">
        <v>161</v>
      </c>
      <c r="B724" s="243" t="s">
        <v>896</v>
      </c>
      <c r="C724" s="261" t="s">
        <v>897</v>
      </c>
      <c r="D724" s="244" t="s">
        <v>171</v>
      </c>
      <c r="E724" s="245">
        <v>445.6</v>
      </c>
      <c r="F724" s="246"/>
      <c r="G724" s="247">
        <f>ROUND(E724*F724,2)</f>
        <v>0</v>
      </c>
      <c r="H724" s="246"/>
      <c r="I724" s="247">
        <f>ROUND(E724*H724,2)</f>
        <v>0</v>
      </c>
      <c r="J724" s="246"/>
      <c r="K724" s="247">
        <f>ROUND(E724*J724,2)</f>
        <v>0</v>
      </c>
      <c r="L724" s="247">
        <v>21</v>
      </c>
      <c r="M724" s="247">
        <f>G724*(1+L724/100)</f>
        <v>0</v>
      </c>
      <c r="N724" s="245">
        <v>8.7899999999999992E-3</v>
      </c>
      <c r="O724" s="245">
        <f>ROUND(E724*N724,2)</f>
        <v>3.92</v>
      </c>
      <c r="P724" s="245">
        <v>0</v>
      </c>
      <c r="Q724" s="245">
        <f>ROUND(E724*P724,2)</f>
        <v>0</v>
      </c>
      <c r="R724" s="247"/>
      <c r="S724" s="247" t="s">
        <v>225</v>
      </c>
      <c r="T724" s="248" t="s">
        <v>173</v>
      </c>
      <c r="U724" s="222">
        <v>0.94808000000000003</v>
      </c>
      <c r="V724" s="222">
        <f>ROUND(E724*U724,2)</f>
        <v>422.46</v>
      </c>
      <c r="W724" s="222"/>
      <c r="X724" s="222" t="s">
        <v>189</v>
      </c>
      <c r="Y724" s="222" t="s">
        <v>175</v>
      </c>
      <c r="Z724" s="212"/>
      <c r="AA724" s="212"/>
      <c r="AB724" s="212"/>
      <c r="AC724" s="212"/>
      <c r="AD724" s="212"/>
      <c r="AE724" s="212"/>
      <c r="AF724" s="212"/>
      <c r="AG724" s="212" t="s">
        <v>190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2" x14ac:dyDescent="0.25">
      <c r="A725" s="219"/>
      <c r="B725" s="220"/>
      <c r="C725" s="268" t="s">
        <v>898</v>
      </c>
      <c r="D725" s="251"/>
      <c r="E725" s="251"/>
      <c r="F725" s="251"/>
      <c r="G725" s="251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22"/>
      <c r="Z725" s="212"/>
      <c r="AA725" s="212"/>
      <c r="AB725" s="212"/>
      <c r="AC725" s="212"/>
      <c r="AD725" s="212"/>
      <c r="AE725" s="212"/>
      <c r="AF725" s="212"/>
      <c r="AG725" s="212" t="s">
        <v>213</v>
      </c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5">
      <c r="A726" s="219"/>
      <c r="B726" s="220"/>
      <c r="C726" s="267" t="s">
        <v>871</v>
      </c>
      <c r="D726" s="250"/>
      <c r="E726" s="250"/>
      <c r="F726" s="250"/>
      <c r="G726" s="250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22"/>
      <c r="Z726" s="212"/>
      <c r="AA726" s="212"/>
      <c r="AB726" s="212"/>
      <c r="AC726" s="212"/>
      <c r="AD726" s="212"/>
      <c r="AE726" s="212"/>
      <c r="AF726" s="212"/>
      <c r="AG726" s="212" t="s">
        <v>213</v>
      </c>
      <c r="AH726" s="212"/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2" x14ac:dyDescent="0.25">
      <c r="A727" s="219"/>
      <c r="B727" s="220"/>
      <c r="C727" s="266" t="s">
        <v>899</v>
      </c>
      <c r="D727" s="227"/>
      <c r="E727" s="228"/>
      <c r="F727" s="222"/>
      <c r="G727" s="222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22"/>
      <c r="Z727" s="212"/>
      <c r="AA727" s="212"/>
      <c r="AB727" s="212"/>
      <c r="AC727" s="212"/>
      <c r="AD727" s="212"/>
      <c r="AE727" s="212"/>
      <c r="AF727" s="212"/>
      <c r="AG727" s="212" t="s">
        <v>180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5">
      <c r="A728" s="219"/>
      <c r="B728" s="220"/>
      <c r="C728" s="266" t="s">
        <v>900</v>
      </c>
      <c r="D728" s="227"/>
      <c r="E728" s="228">
        <v>7.96</v>
      </c>
      <c r="F728" s="222"/>
      <c r="G728" s="222"/>
      <c r="H728" s="222"/>
      <c r="I728" s="222"/>
      <c r="J728" s="222"/>
      <c r="K728" s="222"/>
      <c r="L728" s="222"/>
      <c r="M728" s="222"/>
      <c r="N728" s="221"/>
      <c r="O728" s="221"/>
      <c r="P728" s="221"/>
      <c r="Q728" s="221"/>
      <c r="R728" s="222"/>
      <c r="S728" s="222"/>
      <c r="T728" s="222"/>
      <c r="U728" s="222"/>
      <c r="V728" s="222"/>
      <c r="W728" s="222"/>
      <c r="X728" s="222"/>
      <c r="Y728" s="222"/>
      <c r="Z728" s="212"/>
      <c r="AA728" s="212"/>
      <c r="AB728" s="212"/>
      <c r="AC728" s="212"/>
      <c r="AD728" s="212"/>
      <c r="AE728" s="212"/>
      <c r="AF728" s="212"/>
      <c r="AG728" s="212" t="s">
        <v>180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3" x14ac:dyDescent="0.25">
      <c r="A729" s="219"/>
      <c r="B729" s="220"/>
      <c r="C729" s="266" t="s">
        <v>901</v>
      </c>
      <c r="D729" s="227"/>
      <c r="E729" s="228">
        <v>40.68</v>
      </c>
      <c r="F729" s="222"/>
      <c r="G729" s="22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22"/>
      <c r="Z729" s="212"/>
      <c r="AA729" s="212"/>
      <c r="AB729" s="212"/>
      <c r="AC729" s="212"/>
      <c r="AD729" s="212"/>
      <c r="AE729" s="212"/>
      <c r="AF729" s="212"/>
      <c r="AG729" s="212" t="s">
        <v>180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3" x14ac:dyDescent="0.25">
      <c r="A730" s="219"/>
      <c r="B730" s="220"/>
      <c r="C730" s="266" t="s">
        <v>902</v>
      </c>
      <c r="D730" s="227"/>
      <c r="E730" s="228">
        <v>345.84</v>
      </c>
      <c r="F730" s="222"/>
      <c r="G730" s="222"/>
      <c r="H730" s="222"/>
      <c r="I730" s="222"/>
      <c r="J730" s="222"/>
      <c r="K730" s="222"/>
      <c r="L730" s="222"/>
      <c r="M730" s="222"/>
      <c r="N730" s="221"/>
      <c r="O730" s="221"/>
      <c r="P730" s="221"/>
      <c r="Q730" s="221"/>
      <c r="R730" s="222"/>
      <c r="S730" s="222"/>
      <c r="T730" s="222"/>
      <c r="U730" s="222"/>
      <c r="V730" s="222"/>
      <c r="W730" s="222"/>
      <c r="X730" s="222"/>
      <c r="Y730" s="222"/>
      <c r="Z730" s="212"/>
      <c r="AA730" s="212"/>
      <c r="AB730" s="212"/>
      <c r="AC730" s="212"/>
      <c r="AD730" s="212"/>
      <c r="AE730" s="212"/>
      <c r="AF730" s="212"/>
      <c r="AG730" s="212" t="s">
        <v>180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 x14ac:dyDescent="0.25">
      <c r="A731" s="219"/>
      <c r="B731" s="220"/>
      <c r="C731" s="266" t="s">
        <v>903</v>
      </c>
      <c r="D731" s="227"/>
      <c r="E731" s="228">
        <v>51.12</v>
      </c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22"/>
      <c r="Z731" s="212"/>
      <c r="AA731" s="212"/>
      <c r="AB731" s="212"/>
      <c r="AC731" s="212"/>
      <c r="AD731" s="212"/>
      <c r="AE731" s="212"/>
      <c r="AF731" s="212"/>
      <c r="AG731" s="212" t="s">
        <v>180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5">
      <c r="A732" s="242">
        <v>162</v>
      </c>
      <c r="B732" s="243" t="s">
        <v>904</v>
      </c>
      <c r="C732" s="261" t="s">
        <v>905</v>
      </c>
      <c r="D732" s="244" t="s">
        <v>398</v>
      </c>
      <c r="E732" s="245">
        <v>0.27631</v>
      </c>
      <c r="F732" s="246"/>
      <c r="G732" s="247">
        <f>ROUND(E732*F732,2)</f>
        <v>0</v>
      </c>
      <c r="H732" s="246"/>
      <c r="I732" s="247">
        <f>ROUND(E732*H732,2)</f>
        <v>0</v>
      </c>
      <c r="J732" s="246"/>
      <c r="K732" s="247">
        <f>ROUND(E732*J732,2)</f>
        <v>0</v>
      </c>
      <c r="L732" s="247">
        <v>21</v>
      </c>
      <c r="M732" s="247">
        <f>G732*(1+L732/100)</f>
        <v>0</v>
      </c>
      <c r="N732" s="245">
        <v>0</v>
      </c>
      <c r="O732" s="245">
        <f>ROUND(E732*N732,2)</f>
        <v>0</v>
      </c>
      <c r="P732" s="245">
        <v>0</v>
      </c>
      <c r="Q732" s="245">
        <f>ROUND(E732*P732,2)</f>
        <v>0</v>
      </c>
      <c r="R732" s="247" t="s">
        <v>877</v>
      </c>
      <c r="S732" s="247" t="s">
        <v>173</v>
      </c>
      <c r="T732" s="248" t="s">
        <v>173</v>
      </c>
      <c r="U732" s="222">
        <v>1.091</v>
      </c>
      <c r="V732" s="222">
        <f>ROUND(E732*U732,2)</f>
        <v>0.3</v>
      </c>
      <c r="W732" s="222"/>
      <c r="X732" s="222" t="s">
        <v>399</v>
      </c>
      <c r="Y732" s="222" t="s">
        <v>175</v>
      </c>
      <c r="Z732" s="212"/>
      <c r="AA732" s="212"/>
      <c r="AB732" s="212"/>
      <c r="AC732" s="212"/>
      <c r="AD732" s="212"/>
      <c r="AE732" s="212"/>
      <c r="AF732" s="212"/>
      <c r="AG732" s="212" t="s">
        <v>400</v>
      </c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2" x14ac:dyDescent="0.25">
      <c r="A733" s="219"/>
      <c r="B733" s="220"/>
      <c r="C733" s="262" t="s">
        <v>493</v>
      </c>
      <c r="D733" s="249"/>
      <c r="E733" s="249"/>
      <c r="F733" s="249"/>
      <c r="G733" s="249"/>
      <c r="H733" s="222"/>
      <c r="I733" s="222"/>
      <c r="J733" s="222"/>
      <c r="K733" s="222"/>
      <c r="L733" s="222"/>
      <c r="M733" s="222"/>
      <c r="N733" s="221"/>
      <c r="O733" s="221"/>
      <c r="P733" s="221"/>
      <c r="Q733" s="221"/>
      <c r="R733" s="222"/>
      <c r="S733" s="222"/>
      <c r="T733" s="222"/>
      <c r="U733" s="222"/>
      <c r="V733" s="222"/>
      <c r="W733" s="222"/>
      <c r="X733" s="222"/>
      <c r="Y733" s="222"/>
      <c r="Z733" s="212"/>
      <c r="AA733" s="212"/>
      <c r="AB733" s="212"/>
      <c r="AC733" s="212"/>
      <c r="AD733" s="212"/>
      <c r="AE733" s="212"/>
      <c r="AF733" s="212"/>
      <c r="AG733" s="212" t="s">
        <v>178</v>
      </c>
      <c r="AH733" s="212"/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x14ac:dyDescent="0.25">
      <c r="A734" s="235" t="s">
        <v>167</v>
      </c>
      <c r="B734" s="236" t="s">
        <v>121</v>
      </c>
      <c r="C734" s="260" t="s">
        <v>122</v>
      </c>
      <c r="D734" s="237"/>
      <c r="E734" s="238"/>
      <c r="F734" s="239"/>
      <c r="G734" s="239">
        <f>SUMIF(AG735:AG777,"&lt;&gt;NOR",G735:G777)</f>
        <v>0</v>
      </c>
      <c r="H734" s="239"/>
      <c r="I734" s="239">
        <f>SUM(I735:I777)</f>
        <v>0</v>
      </c>
      <c r="J734" s="239"/>
      <c r="K734" s="239">
        <f>SUM(K735:K777)</f>
        <v>0</v>
      </c>
      <c r="L734" s="239"/>
      <c r="M734" s="239">
        <f>SUM(M735:M777)</f>
        <v>0</v>
      </c>
      <c r="N734" s="238"/>
      <c r="O734" s="238">
        <f>SUM(O735:O777)</f>
        <v>8.14</v>
      </c>
      <c r="P734" s="238"/>
      <c r="Q734" s="238">
        <f>SUM(Q735:Q777)</f>
        <v>0</v>
      </c>
      <c r="R734" s="239"/>
      <c r="S734" s="239"/>
      <c r="T734" s="240"/>
      <c r="U734" s="234"/>
      <c r="V734" s="234">
        <f>SUM(V735:V777)</f>
        <v>634.50000000000011</v>
      </c>
      <c r="W734" s="234"/>
      <c r="X734" s="234"/>
      <c r="Y734" s="234"/>
      <c r="AG734" t="s">
        <v>168</v>
      </c>
    </row>
    <row r="735" spans="1:60" outlineLevel="1" x14ac:dyDescent="0.25">
      <c r="A735" s="242">
        <v>163</v>
      </c>
      <c r="B735" s="243" t="s">
        <v>906</v>
      </c>
      <c r="C735" s="261" t="s">
        <v>907</v>
      </c>
      <c r="D735" s="244" t="s">
        <v>171</v>
      </c>
      <c r="E735" s="245">
        <v>62.950499999999998</v>
      </c>
      <c r="F735" s="246"/>
      <c r="G735" s="247">
        <f>ROUND(E735*F735,2)</f>
        <v>0</v>
      </c>
      <c r="H735" s="246"/>
      <c r="I735" s="247">
        <f>ROUND(E735*H735,2)</f>
        <v>0</v>
      </c>
      <c r="J735" s="246"/>
      <c r="K735" s="247">
        <f>ROUND(E735*J735,2)</f>
        <v>0</v>
      </c>
      <c r="L735" s="247">
        <v>21</v>
      </c>
      <c r="M735" s="247">
        <f>G735*(1+L735/100)</f>
        <v>0</v>
      </c>
      <c r="N735" s="245">
        <v>1.67E-2</v>
      </c>
      <c r="O735" s="245">
        <f>ROUND(E735*N735,2)</f>
        <v>1.05</v>
      </c>
      <c r="P735" s="245">
        <v>0</v>
      </c>
      <c r="Q735" s="245">
        <f>ROUND(E735*P735,2)</f>
        <v>0</v>
      </c>
      <c r="R735" s="247"/>
      <c r="S735" s="247" t="s">
        <v>225</v>
      </c>
      <c r="T735" s="248" t="s">
        <v>226</v>
      </c>
      <c r="U735" s="222">
        <v>0</v>
      </c>
      <c r="V735" s="222">
        <f>ROUND(E735*U735,2)</f>
        <v>0</v>
      </c>
      <c r="W735" s="222"/>
      <c r="X735" s="222" t="s">
        <v>227</v>
      </c>
      <c r="Y735" s="222" t="s">
        <v>175</v>
      </c>
      <c r="Z735" s="212"/>
      <c r="AA735" s="212"/>
      <c r="AB735" s="212"/>
      <c r="AC735" s="212"/>
      <c r="AD735" s="212"/>
      <c r="AE735" s="212"/>
      <c r="AF735" s="212"/>
      <c r="AG735" s="212" t="s">
        <v>228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2" x14ac:dyDescent="0.25">
      <c r="A736" s="219"/>
      <c r="B736" s="220"/>
      <c r="C736" s="266" t="s">
        <v>908</v>
      </c>
      <c r="D736" s="227"/>
      <c r="E736" s="228">
        <v>62.950499999999998</v>
      </c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22"/>
      <c r="Z736" s="212"/>
      <c r="AA736" s="212"/>
      <c r="AB736" s="212"/>
      <c r="AC736" s="212"/>
      <c r="AD736" s="212"/>
      <c r="AE736" s="212"/>
      <c r="AF736" s="212"/>
      <c r="AG736" s="212" t="s">
        <v>180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5">
      <c r="A737" s="242">
        <v>164</v>
      </c>
      <c r="B737" s="243" t="s">
        <v>909</v>
      </c>
      <c r="C737" s="261" t="s">
        <v>910</v>
      </c>
      <c r="D737" s="244" t="s">
        <v>171</v>
      </c>
      <c r="E737" s="245">
        <v>198.92400000000001</v>
      </c>
      <c r="F737" s="246"/>
      <c r="G737" s="247">
        <f>ROUND(E737*F737,2)</f>
        <v>0</v>
      </c>
      <c r="H737" s="246"/>
      <c r="I737" s="247">
        <f>ROUND(E737*H737,2)</f>
        <v>0</v>
      </c>
      <c r="J737" s="246"/>
      <c r="K737" s="247">
        <f>ROUND(E737*J737,2)</f>
        <v>0</v>
      </c>
      <c r="L737" s="247">
        <v>21</v>
      </c>
      <c r="M737" s="247">
        <f>G737*(1+L737/100)</f>
        <v>0</v>
      </c>
      <c r="N737" s="245">
        <v>0</v>
      </c>
      <c r="O737" s="245">
        <f>ROUND(E737*N737,2)</f>
        <v>0</v>
      </c>
      <c r="P737" s="245">
        <v>0</v>
      </c>
      <c r="Q737" s="245">
        <f>ROUND(E737*P737,2)</f>
        <v>0</v>
      </c>
      <c r="R737" s="247" t="s">
        <v>848</v>
      </c>
      <c r="S737" s="247" t="s">
        <v>173</v>
      </c>
      <c r="T737" s="248" t="s">
        <v>173</v>
      </c>
      <c r="U737" s="222">
        <v>0.33</v>
      </c>
      <c r="V737" s="222">
        <f>ROUND(E737*U737,2)</f>
        <v>65.64</v>
      </c>
      <c r="W737" s="222"/>
      <c r="X737" s="222" t="s">
        <v>174</v>
      </c>
      <c r="Y737" s="222" t="s">
        <v>175</v>
      </c>
      <c r="Z737" s="212"/>
      <c r="AA737" s="212"/>
      <c r="AB737" s="212"/>
      <c r="AC737" s="212"/>
      <c r="AD737" s="212"/>
      <c r="AE737" s="212"/>
      <c r="AF737" s="212"/>
      <c r="AG737" s="212" t="s">
        <v>176</v>
      </c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2" x14ac:dyDescent="0.25">
      <c r="A738" s="219"/>
      <c r="B738" s="220"/>
      <c r="C738" s="266" t="s">
        <v>275</v>
      </c>
      <c r="D738" s="227"/>
      <c r="E738" s="228"/>
      <c r="F738" s="222"/>
      <c r="G738" s="222"/>
      <c r="H738" s="222"/>
      <c r="I738" s="222"/>
      <c r="J738" s="222"/>
      <c r="K738" s="222"/>
      <c r="L738" s="222"/>
      <c r="M738" s="222"/>
      <c r="N738" s="221"/>
      <c r="O738" s="221"/>
      <c r="P738" s="221"/>
      <c r="Q738" s="221"/>
      <c r="R738" s="222"/>
      <c r="S738" s="222"/>
      <c r="T738" s="222"/>
      <c r="U738" s="222"/>
      <c r="V738" s="222"/>
      <c r="W738" s="222"/>
      <c r="X738" s="222"/>
      <c r="Y738" s="222"/>
      <c r="Z738" s="212"/>
      <c r="AA738" s="212"/>
      <c r="AB738" s="212"/>
      <c r="AC738" s="212"/>
      <c r="AD738" s="212"/>
      <c r="AE738" s="212"/>
      <c r="AF738" s="212"/>
      <c r="AG738" s="212" t="s">
        <v>180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5">
      <c r="A739" s="219"/>
      <c r="B739" s="220"/>
      <c r="C739" s="263" t="s">
        <v>179</v>
      </c>
      <c r="D739" s="223"/>
      <c r="E739" s="224"/>
      <c r="F739" s="222"/>
      <c r="G739" s="222"/>
      <c r="H739" s="222"/>
      <c r="I739" s="222"/>
      <c r="J739" s="222"/>
      <c r="K739" s="222"/>
      <c r="L739" s="222"/>
      <c r="M739" s="222"/>
      <c r="N739" s="221"/>
      <c r="O739" s="221"/>
      <c r="P739" s="221"/>
      <c r="Q739" s="221"/>
      <c r="R739" s="222"/>
      <c r="S739" s="222"/>
      <c r="T739" s="222"/>
      <c r="U739" s="222"/>
      <c r="V739" s="222"/>
      <c r="W739" s="222"/>
      <c r="X739" s="222"/>
      <c r="Y739" s="222"/>
      <c r="Z739" s="212"/>
      <c r="AA739" s="212"/>
      <c r="AB739" s="212"/>
      <c r="AC739" s="212"/>
      <c r="AD739" s="212"/>
      <c r="AE739" s="212"/>
      <c r="AF739" s="212"/>
      <c r="AG739" s="212" t="s">
        <v>180</v>
      </c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 x14ac:dyDescent="0.25">
      <c r="A740" s="219"/>
      <c r="B740" s="220"/>
      <c r="C740" s="264" t="s">
        <v>911</v>
      </c>
      <c r="D740" s="223"/>
      <c r="E740" s="224">
        <v>7.3579999999999997</v>
      </c>
      <c r="F740" s="222"/>
      <c r="G740" s="222"/>
      <c r="H740" s="222"/>
      <c r="I740" s="222"/>
      <c r="J740" s="222"/>
      <c r="K740" s="222"/>
      <c r="L740" s="222"/>
      <c r="M740" s="222"/>
      <c r="N740" s="221"/>
      <c r="O740" s="221"/>
      <c r="P740" s="221"/>
      <c r="Q740" s="221"/>
      <c r="R740" s="222"/>
      <c r="S740" s="222"/>
      <c r="T740" s="222"/>
      <c r="U740" s="222"/>
      <c r="V740" s="222"/>
      <c r="W740" s="222"/>
      <c r="X740" s="222"/>
      <c r="Y740" s="222"/>
      <c r="Z740" s="212"/>
      <c r="AA740" s="212"/>
      <c r="AB740" s="212"/>
      <c r="AC740" s="212"/>
      <c r="AD740" s="212"/>
      <c r="AE740" s="212"/>
      <c r="AF740" s="212"/>
      <c r="AG740" s="212" t="s">
        <v>180</v>
      </c>
      <c r="AH740" s="212">
        <v>2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5">
      <c r="A741" s="219"/>
      <c r="B741" s="220"/>
      <c r="C741" s="264" t="s">
        <v>912</v>
      </c>
      <c r="D741" s="223"/>
      <c r="E741" s="224">
        <v>0.2</v>
      </c>
      <c r="F741" s="222"/>
      <c r="G741" s="222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22"/>
      <c r="Z741" s="212"/>
      <c r="AA741" s="212"/>
      <c r="AB741" s="212"/>
      <c r="AC741" s="212"/>
      <c r="AD741" s="212"/>
      <c r="AE741" s="212"/>
      <c r="AF741" s="212"/>
      <c r="AG741" s="212" t="s">
        <v>180</v>
      </c>
      <c r="AH741" s="212">
        <v>2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 x14ac:dyDescent="0.25">
      <c r="A742" s="219"/>
      <c r="B742" s="220"/>
      <c r="C742" s="264" t="s">
        <v>329</v>
      </c>
      <c r="D742" s="223"/>
      <c r="E742" s="224">
        <v>0.67800000000000005</v>
      </c>
      <c r="F742" s="222"/>
      <c r="G742" s="222"/>
      <c r="H742" s="222"/>
      <c r="I742" s="222"/>
      <c r="J742" s="222"/>
      <c r="K742" s="222"/>
      <c r="L742" s="222"/>
      <c r="M742" s="222"/>
      <c r="N742" s="221"/>
      <c r="O742" s="221"/>
      <c r="P742" s="221"/>
      <c r="Q742" s="221"/>
      <c r="R742" s="222"/>
      <c r="S742" s="222"/>
      <c r="T742" s="222"/>
      <c r="U742" s="222"/>
      <c r="V742" s="222"/>
      <c r="W742" s="222"/>
      <c r="X742" s="222"/>
      <c r="Y742" s="222"/>
      <c r="Z742" s="212"/>
      <c r="AA742" s="212"/>
      <c r="AB742" s="212"/>
      <c r="AC742" s="212"/>
      <c r="AD742" s="212"/>
      <c r="AE742" s="212"/>
      <c r="AF742" s="212"/>
      <c r="AG742" s="212" t="s">
        <v>180</v>
      </c>
      <c r="AH742" s="212">
        <v>2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5">
      <c r="A743" s="219"/>
      <c r="B743" s="220"/>
      <c r="C743" s="265" t="s">
        <v>183</v>
      </c>
      <c r="D743" s="225"/>
      <c r="E743" s="226">
        <v>8.2360000000000007</v>
      </c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22"/>
      <c r="Z743" s="212"/>
      <c r="AA743" s="212"/>
      <c r="AB743" s="212"/>
      <c r="AC743" s="212"/>
      <c r="AD743" s="212"/>
      <c r="AE743" s="212"/>
      <c r="AF743" s="212"/>
      <c r="AG743" s="212" t="s">
        <v>180</v>
      </c>
      <c r="AH743" s="212">
        <v>3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5">
      <c r="A744" s="219"/>
      <c r="B744" s="220"/>
      <c r="C744" s="263" t="s">
        <v>184</v>
      </c>
      <c r="D744" s="223"/>
      <c r="E744" s="224"/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22"/>
      <c r="Z744" s="212"/>
      <c r="AA744" s="212"/>
      <c r="AB744" s="212"/>
      <c r="AC744" s="212"/>
      <c r="AD744" s="212"/>
      <c r="AE744" s="212"/>
      <c r="AF744" s="212"/>
      <c r="AG744" s="212" t="s">
        <v>180</v>
      </c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 x14ac:dyDescent="0.25">
      <c r="A745" s="219"/>
      <c r="B745" s="220"/>
      <c r="C745" s="266" t="s">
        <v>913</v>
      </c>
      <c r="D745" s="227"/>
      <c r="E745" s="228">
        <v>197.66399999999999</v>
      </c>
      <c r="F745" s="222"/>
      <c r="G745" s="222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22"/>
      <c r="Z745" s="212"/>
      <c r="AA745" s="212"/>
      <c r="AB745" s="212"/>
      <c r="AC745" s="212"/>
      <c r="AD745" s="212"/>
      <c r="AE745" s="212"/>
      <c r="AF745" s="212"/>
      <c r="AG745" s="212" t="s">
        <v>180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3" x14ac:dyDescent="0.25">
      <c r="A746" s="219"/>
      <c r="B746" s="220"/>
      <c r="C746" s="266" t="s">
        <v>331</v>
      </c>
      <c r="D746" s="227"/>
      <c r="E746" s="228">
        <v>1.26</v>
      </c>
      <c r="F746" s="222"/>
      <c r="G746" s="222"/>
      <c r="H746" s="222"/>
      <c r="I746" s="222"/>
      <c r="J746" s="222"/>
      <c r="K746" s="222"/>
      <c r="L746" s="222"/>
      <c r="M746" s="222"/>
      <c r="N746" s="221"/>
      <c r="O746" s="221"/>
      <c r="P746" s="221"/>
      <c r="Q746" s="221"/>
      <c r="R746" s="222"/>
      <c r="S746" s="222"/>
      <c r="T746" s="222"/>
      <c r="U746" s="222"/>
      <c r="V746" s="222"/>
      <c r="W746" s="222"/>
      <c r="X746" s="222"/>
      <c r="Y746" s="222"/>
      <c r="Z746" s="212"/>
      <c r="AA746" s="212"/>
      <c r="AB746" s="212"/>
      <c r="AC746" s="212"/>
      <c r="AD746" s="212"/>
      <c r="AE746" s="212"/>
      <c r="AF746" s="212"/>
      <c r="AG746" s="212" t="s">
        <v>180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 x14ac:dyDescent="0.25">
      <c r="A747" s="242">
        <v>165</v>
      </c>
      <c r="B747" s="243" t="s">
        <v>914</v>
      </c>
      <c r="C747" s="261" t="s">
        <v>915</v>
      </c>
      <c r="D747" s="244" t="s">
        <v>171</v>
      </c>
      <c r="E747" s="245">
        <v>419.67360000000002</v>
      </c>
      <c r="F747" s="246"/>
      <c r="G747" s="247">
        <f>ROUND(E747*F747,2)</f>
        <v>0</v>
      </c>
      <c r="H747" s="246"/>
      <c r="I747" s="247">
        <f>ROUND(E747*H747,2)</f>
        <v>0</v>
      </c>
      <c r="J747" s="246"/>
      <c r="K747" s="247">
        <f>ROUND(E747*J747,2)</f>
        <v>0</v>
      </c>
      <c r="L747" s="247">
        <v>21</v>
      </c>
      <c r="M747" s="247">
        <f>G747*(1+L747/100)</f>
        <v>0</v>
      </c>
      <c r="N747" s="245">
        <v>1.6670000000000001E-2</v>
      </c>
      <c r="O747" s="245">
        <f>ROUND(E747*N747,2)</f>
        <v>7</v>
      </c>
      <c r="P747" s="245">
        <v>0</v>
      </c>
      <c r="Q747" s="245">
        <f>ROUND(E747*P747,2)</f>
        <v>0</v>
      </c>
      <c r="R747" s="247" t="s">
        <v>315</v>
      </c>
      <c r="S747" s="247" t="s">
        <v>173</v>
      </c>
      <c r="T747" s="248" t="s">
        <v>173</v>
      </c>
      <c r="U747" s="222">
        <v>1.2910900000000001</v>
      </c>
      <c r="V747" s="222">
        <f>ROUND(E747*U747,2)</f>
        <v>541.84</v>
      </c>
      <c r="W747" s="222"/>
      <c r="X747" s="222" t="s">
        <v>189</v>
      </c>
      <c r="Y747" s="222" t="s">
        <v>175</v>
      </c>
      <c r="Z747" s="212"/>
      <c r="AA747" s="212"/>
      <c r="AB747" s="212"/>
      <c r="AC747" s="212"/>
      <c r="AD747" s="212"/>
      <c r="AE747" s="212"/>
      <c r="AF747" s="212"/>
      <c r="AG747" s="212" t="s">
        <v>190</v>
      </c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2" x14ac:dyDescent="0.25">
      <c r="A748" s="219"/>
      <c r="B748" s="220"/>
      <c r="C748" s="262" t="s">
        <v>916</v>
      </c>
      <c r="D748" s="249"/>
      <c r="E748" s="249"/>
      <c r="F748" s="249"/>
      <c r="G748" s="249"/>
      <c r="H748" s="222"/>
      <c r="I748" s="222"/>
      <c r="J748" s="222"/>
      <c r="K748" s="222"/>
      <c r="L748" s="222"/>
      <c r="M748" s="222"/>
      <c r="N748" s="221"/>
      <c r="O748" s="221"/>
      <c r="P748" s="221"/>
      <c r="Q748" s="221"/>
      <c r="R748" s="222"/>
      <c r="S748" s="222"/>
      <c r="T748" s="222"/>
      <c r="U748" s="222"/>
      <c r="V748" s="222"/>
      <c r="W748" s="222"/>
      <c r="X748" s="222"/>
      <c r="Y748" s="222"/>
      <c r="Z748" s="212"/>
      <c r="AA748" s="212"/>
      <c r="AB748" s="212"/>
      <c r="AC748" s="212"/>
      <c r="AD748" s="212"/>
      <c r="AE748" s="212"/>
      <c r="AF748" s="212"/>
      <c r="AG748" s="212" t="s">
        <v>178</v>
      </c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52" t="str">
        <f>C748</f>
        <v>z dlaždic keramických kladených do malty, včetně spárování a podílu práce v omezeném prostoru a na malých plochách.</v>
      </c>
      <c r="BB748" s="212"/>
      <c r="BC748" s="212"/>
      <c r="BD748" s="212"/>
      <c r="BE748" s="212"/>
      <c r="BF748" s="212"/>
      <c r="BG748" s="212"/>
      <c r="BH748" s="212"/>
    </row>
    <row r="749" spans="1:60" outlineLevel="2" x14ac:dyDescent="0.25">
      <c r="A749" s="219"/>
      <c r="B749" s="220"/>
      <c r="C749" s="267" t="s">
        <v>1160</v>
      </c>
      <c r="D749" s="250"/>
      <c r="E749" s="250"/>
      <c r="F749" s="250"/>
      <c r="G749" s="250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22"/>
      <c r="Z749" s="212"/>
      <c r="AA749" s="212"/>
      <c r="AB749" s="212"/>
      <c r="AC749" s="212"/>
      <c r="AD749" s="212"/>
      <c r="AE749" s="212"/>
      <c r="AF749" s="212"/>
      <c r="AG749" s="212" t="s">
        <v>213</v>
      </c>
      <c r="AH749" s="212"/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 x14ac:dyDescent="0.25">
      <c r="A750" s="219"/>
      <c r="B750" s="220"/>
      <c r="C750" s="267" t="s">
        <v>917</v>
      </c>
      <c r="D750" s="250"/>
      <c r="E750" s="250"/>
      <c r="F750" s="250"/>
      <c r="G750" s="250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22"/>
      <c r="Z750" s="212"/>
      <c r="AA750" s="212"/>
      <c r="AB750" s="212"/>
      <c r="AC750" s="212"/>
      <c r="AD750" s="212"/>
      <c r="AE750" s="212"/>
      <c r="AF750" s="212"/>
      <c r="AG750" s="212" t="s">
        <v>213</v>
      </c>
      <c r="AH750" s="212"/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ht="31.2" outlineLevel="3" x14ac:dyDescent="0.25">
      <c r="A751" s="219"/>
      <c r="B751" s="220"/>
      <c r="C751" s="267" t="s">
        <v>918</v>
      </c>
      <c r="D751" s="250"/>
      <c r="E751" s="250"/>
      <c r="F751" s="250"/>
      <c r="G751" s="250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22"/>
      <c r="Z751" s="212"/>
      <c r="AA751" s="212"/>
      <c r="AB751" s="212"/>
      <c r="AC751" s="212"/>
      <c r="AD751" s="212"/>
      <c r="AE751" s="212"/>
      <c r="AF751" s="212"/>
      <c r="AG751" s="212" t="s">
        <v>213</v>
      </c>
      <c r="AH751" s="212"/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52" t="str">
        <f>C751</f>
        <v>Keramický obklad (definovaný standard): glazovaný povrch, matný/lesklý formát 20x40 cm tl. 7mm a 30x60 cm, tl. 10 mm, nerektifikovaný, v odstínu dle specifikace D.1.1.A-03 a 04 (celkem 3 odstíny obkladů pro 2 barevné provedení: koupelnu č. 1 a koupelnu č. 2 - barevnost obkladů koupelen dle výkresu D.1.1.A-03 a 04</v>
      </c>
      <c r="BB751" s="212"/>
      <c r="BC751" s="212"/>
      <c r="BD751" s="212"/>
      <c r="BE751" s="212"/>
      <c r="BF751" s="212"/>
      <c r="BG751" s="212"/>
      <c r="BH751" s="212"/>
    </row>
    <row r="752" spans="1:60" outlineLevel="3" x14ac:dyDescent="0.25">
      <c r="A752" s="219"/>
      <c r="B752" s="220"/>
      <c r="C752" s="267" t="s">
        <v>919</v>
      </c>
      <c r="D752" s="250"/>
      <c r="E752" s="250"/>
      <c r="F752" s="250"/>
      <c r="G752" s="250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22"/>
      <c r="Z752" s="212"/>
      <c r="AA752" s="212"/>
      <c r="AB752" s="212"/>
      <c r="AC752" s="212"/>
      <c r="AD752" s="212"/>
      <c r="AE752" s="212"/>
      <c r="AF752" s="212"/>
      <c r="AG752" s="212" t="s">
        <v>213</v>
      </c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 x14ac:dyDescent="0.25">
      <c r="A753" s="219"/>
      <c r="B753" s="220"/>
      <c r="C753" s="267" t="s">
        <v>920</v>
      </c>
      <c r="D753" s="250"/>
      <c r="E753" s="250"/>
      <c r="F753" s="250"/>
      <c r="G753" s="250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22"/>
      <c r="Z753" s="212"/>
      <c r="AA753" s="212"/>
      <c r="AB753" s="212"/>
      <c r="AC753" s="212"/>
      <c r="AD753" s="212"/>
      <c r="AE753" s="212"/>
      <c r="AF753" s="212"/>
      <c r="AG753" s="212" t="s">
        <v>213</v>
      </c>
      <c r="AH753" s="212"/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52" t="str">
        <f>C753</f>
        <v>Obsahuje kompletní provedení včetně spárovací hmoty (barevnost dle výkresu D.1.1.A-03 a 04), vč. spárování barevným silikonovým tmelem</v>
      </c>
      <c r="BB753" s="212"/>
      <c r="BC753" s="212"/>
      <c r="BD753" s="212"/>
      <c r="BE753" s="212"/>
      <c r="BF753" s="212"/>
      <c r="BG753" s="212"/>
      <c r="BH753" s="212"/>
    </row>
    <row r="754" spans="1:60" outlineLevel="2" x14ac:dyDescent="0.25">
      <c r="A754" s="219"/>
      <c r="B754" s="220"/>
      <c r="C754" s="266" t="s">
        <v>326</v>
      </c>
      <c r="D754" s="227"/>
      <c r="E754" s="228"/>
      <c r="F754" s="222"/>
      <c r="G754" s="222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22"/>
      <c r="Z754" s="212"/>
      <c r="AA754" s="212"/>
      <c r="AB754" s="212"/>
      <c r="AC754" s="212"/>
      <c r="AD754" s="212"/>
      <c r="AE754" s="212"/>
      <c r="AF754" s="212"/>
      <c r="AG754" s="212" t="s">
        <v>180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 x14ac:dyDescent="0.25">
      <c r="A755" s="219"/>
      <c r="B755" s="220"/>
      <c r="C755" s="266" t="s">
        <v>921</v>
      </c>
      <c r="D755" s="227"/>
      <c r="E755" s="228"/>
      <c r="F755" s="222"/>
      <c r="G755" s="222"/>
      <c r="H755" s="222"/>
      <c r="I755" s="222"/>
      <c r="J755" s="222"/>
      <c r="K755" s="222"/>
      <c r="L755" s="222"/>
      <c r="M755" s="222"/>
      <c r="N755" s="221"/>
      <c r="O755" s="221"/>
      <c r="P755" s="221"/>
      <c r="Q755" s="221"/>
      <c r="R755" s="222"/>
      <c r="S755" s="222"/>
      <c r="T755" s="222"/>
      <c r="U755" s="222"/>
      <c r="V755" s="222"/>
      <c r="W755" s="222"/>
      <c r="X755" s="222"/>
      <c r="Y755" s="222"/>
      <c r="Z755" s="212"/>
      <c r="AA755" s="212"/>
      <c r="AB755" s="212"/>
      <c r="AC755" s="212"/>
      <c r="AD755" s="212"/>
      <c r="AE755" s="212"/>
      <c r="AF755" s="212"/>
      <c r="AG755" s="212" t="s">
        <v>180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3" x14ac:dyDescent="0.25">
      <c r="A756" s="219"/>
      <c r="B756" s="220"/>
      <c r="C756" s="263" t="s">
        <v>179</v>
      </c>
      <c r="D756" s="223"/>
      <c r="E756" s="224"/>
      <c r="F756" s="222"/>
      <c r="G756" s="222"/>
      <c r="H756" s="222"/>
      <c r="I756" s="222"/>
      <c r="J756" s="222"/>
      <c r="K756" s="222"/>
      <c r="L756" s="222"/>
      <c r="M756" s="222"/>
      <c r="N756" s="221"/>
      <c r="O756" s="221"/>
      <c r="P756" s="221"/>
      <c r="Q756" s="221"/>
      <c r="R756" s="222"/>
      <c r="S756" s="222"/>
      <c r="T756" s="222"/>
      <c r="U756" s="222"/>
      <c r="V756" s="222"/>
      <c r="W756" s="222"/>
      <c r="X756" s="222"/>
      <c r="Y756" s="222"/>
      <c r="Z756" s="212"/>
      <c r="AA756" s="212"/>
      <c r="AB756" s="212"/>
      <c r="AC756" s="212"/>
      <c r="AD756" s="212"/>
      <c r="AE756" s="212"/>
      <c r="AF756" s="212"/>
      <c r="AG756" s="212" t="s">
        <v>180</v>
      </c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3" x14ac:dyDescent="0.25">
      <c r="A757" s="219"/>
      <c r="B757" s="220"/>
      <c r="C757" s="264" t="s">
        <v>922</v>
      </c>
      <c r="D757" s="223"/>
      <c r="E757" s="224">
        <v>2.387</v>
      </c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22"/>
      <c r="Z757" s="212"/>
      <c r="AA757" s="212"/>
      <c r="AB757" s="212"/>
      <c r="AC757" s="212"/>
      <c r="AD757" s="212"/>
      <c r="AE757" s="212"/>
      <c r="AF757" s="212"/>
      <c r="AG757" s="212" t="s">
        <v>180</v>
      </c>
      <c r="AH757" s="212">
        <v>2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3" x14ac:dyDescent="0.25">
      <c r="A758" s="219"/>
      <c r="B758" s="220"/>
      <c r="C758" s="264" t="s">
        <v>923</v>
      </c>
      <c r="D758" s="223"/>
      <c r="E758" s="224">
        <v>5.3909000000000002</v>
      </c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22"/>
      <c r="Z758" s="212"/>
      <c r="AA758" s="212"/>
      <c r="AB758" s="212"/>
      <c r="AC758" s="212"/>
      <c r="AD758" s="212"/>
      <c r="AE758" s="212"/>
      <c r="AF758" s="212"/>
      <c r="AG758" s="212" t="s">
        <v>180</v>
      </c>
      <c r="AH758" s="212">
        <v>2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3" x14ac:dyDescent="0.25">
      <c r="A759" s="219"/>
      <c r="B759" s="220"/>
      <c r="C759" s="264" t="s">
        <v>924</v>
      </c>
      <c r="D759" s="223"/>
      <c r="E759" s="224">
        <v>3.9045000000000001</v>
      </c>
      <c r="F759" s="222"/>
      <c r="G759" s="22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22"/>
      <c r="Z759" s="212"/>
      <c r="AA759" s="212"/>
      <c r="AB759" s="212"/>
      <c r="AC759" s="212"/>
      <c r="AD759" s="212"/>
      <c r="AE759" s="212"/>
      <c r="AF759" s="212"/>
      <c r="AG759" s="212" t="s">
        <v>180</v>
      </c>
      <c r="AH759" s="212">
        <v>2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 x14ac:dyDescent="0.25">
      <c r="A760" s="219"/>
      <c r="B760" s="220"/>
      <c r="C760" s="264" t="s">
        <v>925</v>
      </c>
      <c r="D760" s="223"/>
      <c r="E760" s="224">
        <v>5.3177500000000002</v>
      </c>
      <c r="F760" s="222"/>
      <c r="G760" s="22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22"/>
      <c r="Z760" s="212"/>
      <c r="AA760" s="212"/>
      <c r="AB760" s="212"/>
      <c r="AC760" s="212"/>
      <c r="AD760" s="212"/>
      <c r="AE760" s="212"/>
      <c r="AF760" s="212"/>
      <c r="AG760" s="212" t="s">
        <v>180</v>
      </c>
      <c r="AH760" s="212">
        <v>2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3" x14ac:dyDescent="0.25">
      <c r="A761" s="219"/>
      <c r="B761" s="220"/>
      <c r="C761" s="264" t="s">
        <v>926</v>
      </c>
      <c r="D761" s="223"/>
      <c r="E761" s="224">
        <v>0.2</v>
      </c>
      <c r="F761" s="222"/>
      <c r="G761" s="222"/>
      <c r="H761" s="222"/>
      <c r="I761" s="222"/>
      <c r="J761" s="222"/>
      <c r="K761" s="222"/>
      <c r="L761" s="222"/>
      <c r="M761" s="222"/>
      <c r="N761" s="221"/>
      <c r="O761" s="221"/>
      <c r="P761" s="221"/>
      <c r="Q761" s="221"/>
      <c r="R761" s="222"/>
      <c r="S761" s="222"/>
      <c r="T761" s="222"/>
      <c r="U761" s="222"/>
      <c r="V761" s="222"/>
      <c r="W761" s="222"/>
      <c r="X761" s="222"/>
      <c r="Y761" s="222"/>
      <c r="Z761" s="212"/>
      <c r="AA761" s="212"/>
      <c r="AB761" s="212"/>
      <c r="AC761" s="212"/>
      <c r="AD761" s="212"/>
      <c r="AE761" s="212"/>
      <c r="AF761" s="212"/>
      <c r="AG761" s="212" t="s">
        <v>180</v>
      </c>
      <c r="AH761" s="212">
        <v>2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3" x14ac:dyDescent="0.25">
      <c r="A762" s="219"/>
      <c r="B762" s="220"/>
      <c r="C762" s="265" t="s">
        <v>183</v>
      </c>
      <c r="D762" s="225"/>
      <c r="E762" s="226">
        <v>17.200150000000001</v>
      </c>
      <c r="F762" s="222"/>
      <c r="G762" s="222"/>
      <c r="H762" s="222"/>
      <c r="I762" s="222"/>
      <c r="J762" s="222"/>
      <c r="K762" s="222"/>
      <c r="L762" s="222"/>
      <c r="M762" s="222"/>
      <c r="N762" s="221"/>
      <c r="O762" s="221"/>
      <c r="P762" s="221"/>
      <c r="Q762" s="221"/>
      <c r="R762" s="222"/>
      <c r="S762" s="222"/>
      <c r="T762" s="222"/>
      <c r="U762" s="222"/>
      <c r="V762" s="222"/>
      <c r="W762" s="222"/>
      <c r="X762" s="222"/>
      <c r="Y762" s="222"/>
      <c r="Z762" s="212"/>
      <c r="AA762" s="212"/>
      <c r="AB762" s="212"/>
      <c r="AC762" s="212"/>
      <c r="AD762" s="212"/>
      <c r="AE762" s="212"/>
      <c r="AF762" s="212"/>
      <c r="AG762" s="212" t="s">
        <v>180</v>
      </c>
      <c r="AH762" s="212">
        <v>3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3" x14ac:dyDescent="0.25">
      <c r="A763" s="219"/>
      <c r="B763" s="220"/>
      <c r="C763" s="263" t="s">
        <v>184</v>
      </c>
      <c r="D763" s="223"/>
      <c r="E763" s="224"/>
      <c r="F763" s="222"/>
      <c r="G763" s="222"/>
      <c r="H763" s="222"/>
      <c r="I763" s="222"/>
      <c r="J763" s="222"/>
      <c r="K763" s="222"/>
      <c r="L763" s="222"/>
      <c r="M763" s="222"/>
      <c r="N763" s="221"/>
      <c r="O763" s="221"/>
      <c r="P763" s="221"/>
      <c r="Q763" s="221"/>
      <c r="R763" s="222"/>
      <c r="S763" s="222"/>
      <c r="T763" s="222"/>
      <c r="U763" s="222"/>
      <c r="V763" s="222"/>
      <c r="W763" s="222"/>
      <c r="X763" s="222"/>
      <c r="Y763" s="222"/>
      <c r="Z763" s="212"/>
      <c r="AA763" s="212"/>
      <c r="AB763" s="212"/>
      <c r="AC763" s="212"/>
      <c r="AD763" s="212"/>
      <c r="AE763" s="212"/>
      <c r="AF763" s="212"/>
      <c r="AG763" s="212" t="s">
        <v>180</v>
      </c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3" x14ac:dyDescent="0.25">
      <c r="A764" s="219"/>
      <c r="B764" s="220"/>
      <c r="C764" s="266" t="s">
        <v>927</v>
      </c>
      <c r="D764" s="227"/>
      <c r="E764" s="228">
        <v>412.80360000000002</v>
      </c>
      <c r="F764" s="222"/>
      <c r="G764" s="222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22"/>
      <c r="Z764" s="212"/>
      <c r="AA764" s="212"/>
      <c r="AB764" s="212"/>
      <c r="AC764" s="212"/>
      <c r="AD764" s="212"/>
      <c r="AE764" s="212"/>
      <c r="AF764" s="212"/>
      <c r="AG764" s="212" t="s">
        <v>180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3" x14ac:dyDescent="0.25">
      <c r="A765" s="219"/>
      <c r="B765" s="220"/>
      <c r="C765" s="266" t="s">
        <v>928</v>
      </c>
      <c r="D765" s="227"/>
      <c r="E765" s="228">
        <v>6.87</v>
      </c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22"/>
      <c r="Z765" s="212"/>
      <c r="AA765" s="212"/>
      <c r="AB765" s="212"/>
      <c r="AC765" s="212"/>
      <c r="AD765" s="212"/>
      <c r="AE765" s="212"/>
      <c r="AF765" s="212"/>
      <c r="AG765" s="212" t="s">
        <v>180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 x14ac:dyDescent="0.25">
      <c r="A766" s="219"/>
      <c r="B766" s="220"/>
      <c r="C766" s="270" t="s">
        <v>266</v>
      </c>
      <c r="D766" s="232"/>
      <c r="E766" s="233">
        <v>419.67360000000002</v>
      </c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22"/>
      <c r="Z766" s="212"/>
      <c r="AA766" s="212"/>
      <c r="AB766" s="212"/>
      <c r="AC766" s="212"/>
      <c r="AD766" s="212"/>
      <c r="AE766" s="212"/>
      <c r="AF766" s="212"/>
      <c r="AG766" s="212" t="s">
        <v>180</v>
      </c>
      <c r="AH766" s="212">
        <v>1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3" x14ac:dyDescent="0.25">
      <c r="A767" s="219"/>
      <c r="B767" s="220"/>
      <c r="C767" s="266" t="s">
        <v>929</v>
      </c>
      <c r="D767" s="227"/>
      <c r="E767" s="228"/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22"/>
      <c r="Z767" s="212"/>
      <c r="AA767" s="212"/>
      <c r="AB767" s="212"/>
      <c r="AC767" s="212"/>
      <c r="AD767" s="212"/>
      <c r="AE767" s="212"/>
      <c r="AF767" s="212"/>
      <c r="AG767" s="212" t="s">
        <v>180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ht="20.399999999999999" outlineLevel="1" x14ac:dyDescent="0.25">
      <c r="A768" s="242">
        <v>166</v>
      </c>
      <c r="B768" s="243" t="s">
        <v>930</v>
      </c>
      <c r="C768" s="261" t="s">
        <v>931</v>
      </c>
      <c r="D768" s="244" t="s">
        <v>210</v>
      </c>
      <c r="E768" s="245">
        <v>210</v>
      </c>
      <c r="F768" s="246"/>
      <c r="G768" s="247">
        <f>ROUND(E768*F768,2)</f>
        <v>0</v>
      </c>
      <c r="H768" s="246"/>
      <c r="I768" s="247">
        <f>ROUND(E768*H768,2)</f>
        <v>0</v>
      </c>
      <c r="J768" s="246"/>
      <c r="K768" s="247">
        <f>ROUND(E768*J768,2)</f>
        <v>0</v>
      </c>
      <c r="L768" s="247">
        <v>21</v>
      </c>
      <c r="M768" s="247">
        <f>G768*(1+L768/100)</f>
        <v>0</v>
      </c>
      <c r="N768" s="245">
        <v>4.2999999999999999E-4</v>
      </c>
      <c r="O768" s="245">
        <f>ROUND(E768*N768,2)</f>
        <v>0.09</v>
      </c>
      <c r="P768" s="245">
        <v>0</v>
      </c>
      <c r="Q768" s="245">
        <f>ROUND(E768*P768,2)</f>
        <v>0</v>
      </c>
      <c r="R768" s="247" t="s">
        <v>848</v>
      </c>
      <c r="S768" s="247" t="s">
        <v>173</v>
      </c>
      <c r="T768" s="248" t="s">
        <v>173</v>
      </c>
      <c r="U768" s="222">
        <v>0.12</v>
      </c>
      <c r="V768" s="222">
        <f>ROUND(E768*U768,2)</f>
        <v>25.2</v>
      </c>
      <c r="W768" s="222"/>
      <c r="X768" s="222" t="s">
        <v>174</v>
      </c>
      <c r="Y768" s="222" t="s">
        <v>175</v>
      </c>
      <c r="Z768" s="212"/>
      <c r="AA768" s="212"/>
      <c r="AB768" s="212"/>
      <c r="AC768" s="212"/>
      <c r="AD768" s="212"/>
      <c r="AE768" s="212"/>
      <c r="AF768" s="212"/>
      <c r="AG768" s="212" t="s">
        <v>176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2" x14ac:dyDescent="0.25">
      <c r="A769" s="219"/>
      <c r="B769" s="220"/>
      <c r="C769" s="266" t="s">
        <v>932</v>
      </c>
      <c r="D769" s="227"/>
      <c r="E769" s="228"/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22"/>
      <c r="Z769" s="212"/>
      <c r="AA769" s="212"/>
      <c r="AB769" s="212"/>
      <c r="AC769" s="212"/>
      <c r="AD769" s="212"/>
      <c r="AE769" s="212"/>
      <c r="AF769" s="212"/>
      <c r="AG769" s="212" t="s">
        <v>180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3" x14ac:dyDescent="0.25">
      <c r="A770" s="219"/>
      <c r="B770" s="220"/>
      <c r="C770" s="263" t="s">
        <v>179</v>
      </c>
      <c r="D770" s="223"/>
      <c r="E770" s="224"/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22"/>
      <c r="Z770" s="212"/>
      <c r="AA770" s="212"/>
      <c r="AB770" s="212"/>
      <c r="AC770" s="212"/>
      <c r="AD770" s="212"/>
      <c r="AE770" s="212"/>
      <c r="AF770" s="212"/>
      <c r="AG770" s="212" t="s">
        <v>180</v>
      </c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3" x14ac:dyDescent="0.25">
      <c r="A771" s="219"/>
      <c r="B771" s="220"/>
      <c r="C771" s="264" t="s">
        <v>933</v>
      </c>
      <c r="D771" s="223"/>
      <c r="E771" s="224">
        <v>2.2599999999999998</v>
      </c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22"/>
      <c r="Z771" s="212"/>
      <c r="AA771" s="212"/>
      <c r="AB771" s="212"/>
      <c r="AC771" s="212"/>
      <c r="AD771" s="212"/>
      <c r="AE771" s="212"/>
      <c r="AF771" s="212"/>
      <c r="AG771" s="212" t="s">
        <v>180</v>
      </c>
      <c r="AH771" s="212">
        <v>2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5">
      <c r="A772" s="219"/>
      <c r="B772" s="220"/>
      <c r="C772" s="264" t="s">
        <v>934</v>
      </c>
      <c r="D772" s="223"/>
      <c r="E772" s="224">
        <v>4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22"/>
      <c r="Z772" s="212"/>
      <c r="AA772" s="212"/>
      <c r="AB772" s="212"/>
      <c r="AC772" s="212"/>
      <c r="AD772" s="212"/>
      <c r="AE772" s="212"/>
      <c r="AF772" s="212"/>
      <c r="AG772" s="212" t="s">
        <v>180</v>
      </c>
      <c r="AH772" s="212">
        <v>2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3" x14ac:dyDescent="0.25">
      <c r="A773" s="219"/>
      <c r="B773" s="220"/>
      <c r="C773" s="264" t="s">
        <v>935</v>
      </c>
      <c r="D773" s="223"/>
      <c r="E773" s="224">
        <v>2</v>
      </c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22"/>
      <c r="Z773" s="212"/>
      <c r="AA773" s="212"/>
      <c r="AB773" s="212"/>
      <c r="AC773" s="212"/>
      <c r="AD773" s="212"/>
      <c r="AE773" s="212"/>
      <c r="AF773" s="212"/>
      <c r="AG773" s="212" t="s">
        <v>180</v>
      </c>
      <c r="AH773" s="212">
        <v>2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 x14ac:dyDescent="0.25">
      <c r="A774" s="219"/>
      <c r="B774" s="220"/>
      <c r="C774" s="265" t="s">
        <v>183</v>
      </c>
      <c r="D774" s="225"/>
      <c r="E774" s="226">
        <v>8.26</v>
      </c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22"/>
      <c r="Z774" s="212"/>
      <c r="AA774" s="212"/>
      <c r="AB774" s="212"/>
      <c r="AC774" s="212"/>
      <c r="AD774" s="212"/>
      <c r="AE774" s="212"/>
      <c r="AF774" s="212"/>
      <c r="AG774" s="212" t="s">
        <v>180</v>
      </c>
      <c r="AH774" s="212">
        <v>3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3" x14ac:dyDescent="0.25">
      <c r="A775" s="219"/>
      <c r="B775" s="220"/>
      <c r="C775" s="263" t="s">
        <v>184</v>
      </c>
      <c r="D775" s="223"/>
      <c r="E775" s="224"/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22"/>
      <c r="Z775" s="212"/>
      <c r="AA775" s="212"/>
      <c r="AB775" s="212"/>
      <c r="AC775" s="212"/>
      <c r="AD775" s="212"/>
      <c r="AE775" s="212"/>
      <c r="AF775" s="212"/>
      <c r="AG775" s="212" t="s">
        <v>180</v>
      </c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3" x14ac:dyDescent="0.25">
      <c r="A776" s="219"/>
      <c r="B776" s="220"/>
      <c r="C776" s="266" t="s">
        <v>936</v>
      </c>
      <c r="D776" s="227"/>
      <c r="E776" s="228">
        <v>210</v>
      </c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22"/>
      <c r="Z776" s="212"/>
      <c r="AA776" s="212"/>
      <c r="AB776" s="212"/>
      <c r="AC776" s="212"/>
      <c r="AD776" s="212"/>
      <c r="AE776" s="212"/>
      <c r="AF776" s="212"/>
      <c r="AG776" s="212" t="s">
        <v>180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1" x14ac:dyDescent="0.25">
      <c r="A777" s="253">
        <v>167</v>
      </c>
      <c r="B777" s="254" t="s">
        <v>937</v>
      </c>
      <c r="C777" s="271" t="s">
        <v>938</v>
      </c>
      <c r="D777" s="255" t="s">
        <v>398</v>
      </c>
      <c r="E777" s="256">
        <v>1.14157</v>
      </c>
      <c r="F777" s="257"/>
      <c r="G777" s="258">
        <f>ROUND(E777*F777,2)</f>
        <v>0</v>
      </c>
      <c r="H777" s="257"/>
      <c r="I777" s="258">
        <f>ROUND(E777*H777,2)</f>
        <v>0</v>
      </c>
      <c r="J777" s="257"/>
      <c r="K777" s="258">
        <f>ROUND(E777*J777,2)</f>
        <v>0</v>
      </c>
      <c r="L777" s="258">
        <v>21</v>
      </c>
      <c r="M777" s="258">
        <f>G777*(1+L777/100)</f>
        <v>0</v>
      </c>
      <c r="N777" s="256">
        <v>0</v>
      </c>
      <c r="O777" s="256">
        <f>ROUND(E777*N777,2)</f>
        <v>0</v>
      </c>
      <c r="P777" s="256">
        <v>0</v>
      </c>
      <c r="Q777" s="256">
        <f>ROUND(E777*P777,2)</f>
        <v>0</v>
      </c>
      <c r="R777" s="258" t="s">
        <v>848</v>
      </c>
      <c r="S777" s="258" t="s">
        <v>173</v>
      </c>
      <c r="T777" s="259" t="s">
        <v>173</v>
      </c>
      <c r="U777" s="222">
        <v>1.5980000000000001</v>
      </c>
      <c r="V777" s="222">
        <f>ROUND(E777*U777,2)</f>
        <v>1.82</v>
      </c>
      <c r="W777" s="222"/>
      <c r="X777" s="222" t="s">
        <v>399</v>
      </c>
      <c r="Y777" s="222" t="s">
        <v>175</v>
      </c>
      <c r="Z777" s="212"/>
      <c r="AA777" s="212"/>
      <c r="AB777" s="212"/>
      <c r="AC777" s="212"/>
      <c r="AD777" s="212"/>
      <c r="AE777" s="212"/>
      <c r="AF777" s="212"/>
      <c r="AG777" s="212" t="s">
        <v>400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x14ac:dyDescent="0.25">
      <c r="A778" s="235" t="s">
        <v>167</v>
      </c>
      <c r="B778" s="236" t="s">
        <v>123</v>
      </c>
      <c r="C778" s="260" t="s">
        <v>124</v>
      </c>
      <c r="D778" s="237"/>
      <c r="E778" s="238"/>
      <c r="F778" s="239"/>
      <c r="G778" s="239">
        <f>SUMIF(AG779:AG810,"&lt;&gt;NOR",G779:G810)</f>
        <v>0</v>
      </c>
      <c r="H778" s="239"/>
      <c r="I778" s="239">
        <f>SUM(I779:I810)</f>
        <v>0</v>
      </c>
      <c r="J778" s="239"/>
      <c r="K778" s="239">
        <f>SUM(K779:K810)</f>
        <v>0</v>
      </c>
      <c r="L778" s="239"/>
      <c r="M778" s="239">
        <f>SUM(M779:M810)</f>
        <v>0</v>
      </c>
      <c r="N778" s="238"/>
      <c r="O778" s="238">
        <f>SUM(O779:O810)</f>
        <v>6.0000000000000005E-2</v>
      </c>
      <c r="P778" s="238"/>
      <c r="Q778" s="238">
        <f>SUM(Q779:Q810)</f>
        <v>0</v>
      </c>
      <c r="R778" s="239"/>
      <c r="S778" s="239"/>
      <c r="T778" s="240"/>
      <c r="U778" s="234"/>
      <c r="V778" s="234">
        <f>SUM(V779:V810)</f>
        <v>69.150000000000006</v>
      </c>
      <c r="W778" s="234"/>
      <c r="X778" s="234"/>
      <c r="Y778" s="234"/>
      <c r="AG778" t="s">
        <v>168</v>
      </c>
    </row>
    <row r="779" spans="1:60" outlineLevel="1" x14ac:dyDescent="0.25">
      <c r="A779" s="242">
        <v>168</v>
      </c>
      <c r="B779" s="243" t="s">
        <v>939</v>
      </c>
      <c r="C779" s="261" t="s">
        <v>940</v>
      </c>
      <c r="D779" s="244" t="s">
        <v>171</v>
      </c>
      <c r="E779" s="245">
        <v>44.834400000000002</v>
      </c>
      <c r="F779" s="246"/>
      <c r="G779" s="247">
        <f>ROUND(E779*F779,2)</f>
        <v>0</v>
      </c>
      <c r="H779" s="246"/>
      <c r="I779" s="247">
        <f>ROUND(E779*H779,2)</f>
        <v>0</v>
      </c>
      <c r="J779" s="246"/>
      <c r="K779" s="247">
        <f>ROUND(E779*J779,2)</f>
        <v>0</v>
      </c>
      <c r="L779" s="247">
        <v>21</v>
      </c>
      <c r="M779" s="247">
        <f>G779*(1+L779/100)</f>
        <v>0</v>
      </c>
      <c r="N779" s="245">
        <v>2.4000000000000001E-4</v>
      </c>
      <c r="O779" s="245">
        <f>ROUND(E779*N779,2)</f>
        <v>0.01</v>
      </c>
      <c r="P779" s="245">
        <v>0</v>
      </c>
      <c r="Q779" s="245">
        <f>ROUND(E779*P779,2)</f>
        <v>0</v>
      </c>
      <c r="R779" s="247" t="s">
        <v>941</v>
      </c>
      <c r="S779" s="247" t="s">
        <v>173</v>
      </c>
      <c r="T779" s="248" t="s">
        <v>173</v>
      </c>
      <c r="U779" s="222">
        <v>0.28699999999999998</v>
      </c>
      <c r="V779" s="222">
        <f>ROUND(E779*U779,2)</f>
        <v>12.87</v>
      </c>
      <c r="W779" s="222"/>
      <c r="X779" s="222" t="s">
        <v>174</v>
      </c>
      <c r="Y779" s="222" t="s">
        <v>175</v>
      </c>
      <c r="Z779" s="212"/>
      <c r="AA779" s="212"/>
      <c r="AB779" s="212"/>
      <c r="AC779" s="212"/>
      <c r="AD779" s="212"/>
      <c r="AE779" s="212"/>
      <c r="AF779" s="212"/>
      <c r="AG779" s="212" t="s">
        <v>176</v>
      </c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2" x14ac:dyDescent="0.25">
      <c r="A780" s="219"/>
      <c r="B780" s="220"/>
      <c r="C780" s="268" t="s">
        <v>942</v>
      </c>
      <c r="D780" s="251"/>
      <c r="E780" s="251"/>
      <c r="F780" s="251"/>
      <c r="G780" s="251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22"/>
      <c r="Z780" s="212"/>
      <c r="AA780" s="212"/>
      <c r="AB780" s="212"/>
      <c r="AC780" s="212"/>
      <c r="AD780" s="212"/>
      <c r="AE780" s="212"/>
      <c r="AF780" s="212"/>
      <c r="AG780" s="212" t="s">
        <v>213</v>
      </c>
      <c r="AH780" s="212"/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5">
      <c r="A781" s="219"/>
      <c r="B781" s="220"/>
      <c r="C781" s="267" t="s">
        <v>943</v>
      </c>
      <c r="D781" s="250"/>
      <c r="E781" s="250"/>
      <c r="F781" s="250"/>
      <c r="G781" s="250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22"/>
      <c r="Z781" s="212"/>
      <c r="AA781" s="212"/>
      <c r="AB781" s="212"/>
      <c r="AC781" s="212"/>
      <c r="AD781" s="212"/>
      <c r="AE781" s="212"/>
      <c r="AF781" s="212"/>
      <c r="AG781" s="212" t="s">
        <v>213</v>
      </c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2" x14ac:dyDescent="0.25">
      <c r="A782" s="219"/>
      <c r="B782" s="220"/>
      <c r="C782" s="266" t="s">
        <v>944</v>
      </c>
      <c r="D782" s="227"/>
      <c r="E782" s="228"/>
      <c r="F782" s="222"/>
      <c r="G782" s="222"/>
      <c r="H782" s="222"/>
      <c r="I782" s="222"/>
      <c r="J782" s="222"/>
      <c r="K782" s="222"/>
      <c r="L782" s="222"/>
      <c r="M782" s="222"/>
      <c r="N782" s="221"/>
      <c r="O782" s="221"/>
      <c r="P782" s="221"/>
      <c r="Q782" s="221"/>
      <c r="R782" s="222"/>
      <c r="S782" s="222"/>
      <c r="T782" s="222"/>
      <c r="U782" s="222"/>
      <c r="V782" s="222"/>
      <c r="W782" s="222"/>
      <c r="X782" s="222"/>
      <c r="Y782" s="222"/>
      <c r="Z782" s="212"/>
      <c r="AA782" s="212"/>
      <c r="AB782" s="212"/>
      <c r="AC782" s="212"/>
      <c r="AD782" s="212"/>
      <c r="AE782" s="212"/>
      <c r="AF782" s="212"/>
      <c r="AG782" s="212" t="s">
        <v>180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3" x14ac:dyDescent="0.25">
      <c r="A783" s="219"/>
      <c r="B783" s="220"/>
      <c r="C783" s="266" t="s">
        <v>945</v>
      </c>
      <c r="D783" s="227"/>
      <c r="E783" s="228">
        <v>22.183199999999999</v>
      </c>
      <c r="F783" s="222"/>
      <c r="G783" s="222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22"/>
      <c r="Z783" s="212"/>
      <c r="AA783" s="212"/>
      <c r="AB783" s="212"/>
      <c r="AC783" s="212"/>
      <c r="AD783" s="212"/>
      <c r="AE783" s="212"/>
      <c r="AF783" s="212"/>
      <c r="AG783" s="212" t="s">
        <v>180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3" x14ac:dyDescent="0.25">
      <c r="A784" s="219"/>
      <c r="B784" s="220"/>
      <c r="C784" s="266" t="s">
        <v>946</v>
      </c>
      <c r="D784" s="227"/>
      <c r="E784" s="228">
        <v>22.651199999999999</v>
      </c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22"/>
      <c r="Z784" s="212"/>
      <c r="AA784" s="212"/>
      <c r="AB784" s="212"/>
      <c r="AC784" s="212"/>
      <c r="AD784" s="212"/>
      <c r="AE784" s="212"/>
      <c r="AF784" s="212"/>
      <c r="AG784" s="212" t="s">
        <v>180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ht="20.399999999999999" outlineLevel="1" x14ac:dyDescent="0.25">
      <c r="A785" s="242">
        <v>169</v>
      </c>
      <c r="B785" s="243" t="s">
        <v>947</v>
      </c>
      <c r="C785" s="261" t="s">
        <v>948</v>
      </c>
      <c r="D785" s="244" t="s">
        <v>171</v>
      </c>
      <c r="E785" s="245">
        <v>94.75</v>
      </c>
      <c r="F785" s="246"/>
      <c r="G785" s="247">
        <f>ROUND(E785*F785,2)</f>
        <v>0</v>
      </c>
      <c r="H785" s="246"/>
      <c r="I785" s="247">
        <f>ROUND(E785*H785,2)</f>
        <v>0</v>
      </c>
      <c r="J785" s="246"/>
      <c r="K785" s="247">
        <f>ROUND(E785*J785,2)</f>
        <v>0</v>
      </c>
      <c r="L785" s="247">
        <v>21</v>
      </c>
      <c r="M785" s="247">
        <f>G785*(1+L785/100)</f>
        <v>0</v>
      </c>
      <c r="N785" s="245">
        <v>2.9999999999999997E-4</v>
      </c>
      <c r="O785" s="245">
        <f>ROUND(E785*N785,2)</f>
        <v>0.03</v>
      </c>
      <c r="P785" s="245">
        <v>0</v>
      </c>
      <c r="Q785" s="245">
        <f>ROUND(E785*P785,2)</f>
        <v>0</v>
      </c>
      <c r="R785" s="247" t="s">
        <v>941</v>
      </c>
      <c r="S785" s="247" t="s">
        <v>173</v>
      </c>
      <c r="T785" s="248" t="s">
        <v>173</v>
      </c>
      <c r="U785" s="222">
        <v>0.246</v>
      </c>
      <c r="V785" s="222">
        <f>ROUND(E785*U785,2)</f>
        <v>23.31</v>
      </c>
      <c r="W785" s="222"/>
      <c r="X785" s="222" t="s">
        <v>174</v>
      </c>
      <c r="Y785" s="222" t="s">
        <v>175</v>
      </c>
      <c r="Z785" s="212"/>
      <c r="AA785" s="212"/>
      <c r="AB785" s="212"/>
      <c r="AC785" s="212"/>
      <c r="AD785" s="212"/>
      <c r="AE785" s="212"/>
      <c r="AF785" s="212"/>
      <c r="AG785" s="212" t="s">
        <v>176</v>
      </c>
      <c r="AH785" s="212"/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2" x14ac:dyDescent="0.25">
      <c r="A786" s="219"/>
      <c r="B786" s="220"/>
      <c r="C786" s="268" t="s">
        <v>949</v>
      </c>
      <c r="D786" s="251"/>
      <c r="E786" s="251"/>
      <c r="F786" s="251"/>
      <c r="G786" s="251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22"/>
      <c r="Z786" s="212"/>
      <c r="AA786" s="212"/>
      <c r="AB786" s="212"/>
      <c r="AC786" s="212"/>
      <c r="AD786" s="212"/>
      <c r="AE786" s="212"/>
      <c r="AF786" s="212"/>
      <c r="AG786" s="212" t="s">
        <v>213</v>
      </c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5">
      <c r="A787" s="219"/>
      <c r="B787" s="220"/>
      <c r="C787" s="267" t="s">
        <v>950</v>
      </c>
      <c r="D787" s="250"/>
      <c r="E787" s="250"/>
      <c r="F787" s="250"/>
      <c r="G787" s="250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22"/>
      <c r="Z787" s="212"/>
      <c r="AA787" s="212"/>
      <c r="AB787" s="212"/>
      <c r="AC787" s="212"/>
      <c r="AD787" s="212"/>
      <c r="AE787" s="212"/>
      <c r="AF787" s="212"/>
      <c r="AG787" s="212" t="s">
        <v>213</v>
      </c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 x14ac:dyDescent="0.25">
      <c r="A788" s="219"/>
      <c r="B788" s="220"/>
      <c r="C788" s="267" t="s">
        <v>951</v>
      </c>
      <c r="D788" s="250"/>
      <c r="E788" s="250"/>
      <c r="F788" s="250"/>
      <c r="G788" s="250"/>
      <c r="H788" s="222"/>
      <c r="I788" s="222"/>
      <c r="J788" s="222"/>
      <c r="K788" s="222"/>
      <c r="L788" s="222"/>
      <c r="M788" s="222"/>
      <c r="N788" s="221"/>
      <c r="O788" s="221"/>
      <c r="P788" s="221"/>
      <c r="Q788" s="221"/>
      <c r="R788" s="222"/>
      <c r="S788" s="222"/>
      <c r="T788" s="222"/>
      <c r="U788" s="222"/>
      <c r="V788" s="222"/>
      <c r="W788" s="222"/>
      <c r="X788" s="222"/>
      <c r="Y788" s="222"/>
      <c r="Z788" s="212"/>
      <c r="AA788" s="212"/>
      <c r="AB788" s="212"/>
      <c r="AC788" s="212"/>
      <c r="AD788" s="212"/>
      <c r="AE788" s="212"/>
      <c r="AF788" s="212"/>
      <c r="AG788" s="212" t="s">
        <v>213</v>
      </c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52" t="str">
        <f>C788</f>
        <v>-2x email na radiátory speciální např. S 2119 - lesklý bílý, spotřeba 1 litr/16 m2, 1m2=4 články 20x60 cm, aplikace 2. vrstvy min. po 24 hodinách</v>
      </c>
      <c r="BB788" s="212"/>
      <c r="BC788" s="212"/>
      <c r="BD788" s="212"/>
      <c r="BE788" s="212"/>
      <c r="BF788" s="212"/>
      <c r="BG788" s="212"/>
      <c r="BH788" s="212"/>
    </row>
    <row r="789" spans="1:60" outlineLevel="2" x14ac:dyDescent="0.25">
      <c r="A789" s="219"/>
      <c r="B789" s="220"/>
      <c r="C789" s="266" t="s">
        <v>952</v>
      </c>
      <c r="D789" s="227"/>
      <c r="E789" s="228"/>
      <c r="F789" s="222"/>
      <c r="G789" s="22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22"/>
      <c r="Z789" s="212"/>
      <c r="AA789" s="212"/>
      <c r="AB789" s="212"/>
      <c r="AC789" s="212"/>
      <c r="AD789" s="212"/>
      <c r="AE789" s="212"/>
      <c r="AF789" s="212"/>
      <c r="AG789" s="212" t="s">
        <v>180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3" x14ac:dyDescent="0.25">
      <c r="A790" s="219"/>
      <c r="B790" s="220"/>
      <c r="C790" s="266" t="s">
        <v>953</v>
      </c>
      <c r="D790" s="227"/>
      <c r="E790" s="228">
        <v>63.25</v>
      </c>
      <c r="F790" s="222"/>
      <c r="G790" s="222"/>
      <c r="H790" s="222"/>
      <c r="I790" s="222"/>
      <c r="J790" s="222"/>
      <c r="K790" s="222"/>
      <c r="L790" s="222"/>
      <c r="M790" s="222"/>
      <c r="N790" s="221"/>
      <c r="O790" s="221"/>
      <c r="P790" s="221"/>
      <c r="Q790" s="221"/>
      <c r="R790" s="222"/>
      <c r="S790" s="222"/>
      <c r="T790" s="222"/>
      <c r="U790" s="222"/>
      <c r="V790" s="222"/>
      <c r="W790" s="222"/>
      <c r="X790" s="222"/>
      <c r="Y790" s="222"/>
      <c r="Z790" s="212"/>
      <c r="AA790" s="212"/>
      <c r="AB790" s="212"/>
      <c r="AC790" s="212"/>
      <c r="AD790" s="212"/>
      <c r="AE790" s="212"/>
      <c r="AF790" s="212"/>
      <c r="AG790" s="212" t="s">
        <v>180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 x14ac:dyDescent="0.25">
      <c r="A791" s="219"/>
      <c r="B791" s="220"/>
      <c r="C791" s="266" t="s">
        <v>954</v>
      </c>
      <c r="D791" s="227"/>
      <c r="E791" s="228">
        <v>5.75</v>
      </c>
      <c r="F791" s="222"/>
      <c r="G791" s="222"/>
      <c r="H791" s="222"/>
      <c r="I791" s="222"/>
      <c r="J791" s="222"/>
      <c r="K791" s="222"/>
      <c r="L791" s="222"/>
      <c r="M791" s="222"/>
      <c r="N791" s="221"/>
      <c r="O791" s="221"/>
      <c r="P791" s="221"/>
      <c r="Q791" s="221"/>
      <c r="R791" s="222"/>
      <c r="S791" s="222"/>
      <c r="T791" s="222"/>
      <c r="U791" s="222"/>
      <c r="V791" s="222"/>
      <c r="W791" s="222"/>
      <c r="X791" s="222"/>
      <c r="Y791" s="222"/>
      <c r="Z791" s="212"/>
      <c r="AA791" s="212"/>
      <c r="AB791" s="212"/>
      <c r="AC791" s="212"/>
      <c r="AD791" s="212"/>
      <c r="AE791" s="212"/>
      <c r="AF791" s="212"/>
      <c r="AG791" s="212" t="s">
        <v>180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3" x14ac:dyDescent="0.25">
      <c r="A792" s="219"/>
      <c r="B792" s="220"/>
      <c r="C792" s="266" t="s">
        <v>955</v>
      </c>
      <c r="D792" s="227"/>
      <c r="E792" s="228">
        <v>21</v>
      </c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22"/>
      <c r="Z792" s="212"/>
      <c r="AA792" s="212"/>
      <c r="AB792" s="212"/>
      <c r="AC792" s="212"/>
      <c r="AD792" s="212"/>
      <c r="AE792" s="212"/>
      <c r="AF792" s="212"/>
      <c r="AG792" s="212" t="s">
        <v>180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3" x14ac:dyDescent="0.25">
      <c r="A793" s="219"/>
      <c r="B793" s="220"/>
      <c r="C793" s="266" t="s">
        <v>956</v>
      </c>
      <c r="D793" s="227"/>
      <c r="E793" s="228">
        <v>4.75</v>
      </c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22"/>
      <c r="Z793" s="212"/>
      <c r="AA793" s="212"/>
      <c r="AB793" s="212"/>
      <c r="AC793" s="212"/>
      <c r="AD793" s="212"/>
      <c r="AE793" s="212"/>
      <c r="AF793" s="212"/>
      <c r="AG793" s="212" t="s">
        <v>180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 x14ac:dyDescent="0.25">
      <c r="A794" s="242">
        <v>170</v>
      </c>
      <c r="B794" s="243" t="s">
        <v>957</v>
      </c>
      <c r="C794" s="261" t="s">
        <v>958</v>
      </c>
      <c r="D794" s="244" t="s">
        <v>210</v>
      </c>
      <c r="E794" s="245">
        <v>173.6</v>
      </c>
      <c r="F794" s="246"/>
      <c r="G794" s="247">
        <f>ROUND(E794*F794,2)</f>
        <v>0</v>
      </c>
      <c r="H794" s="246"/>
      <c r="I794" s="247">
        <f>ROUND(E794*H794,2)</f>
        <v>0</v>
      </c>
      <c r="J794" s="246"/>
      <c r="K794" s="247">
        <f>ROUND(E794*J794,2)</f>
        <v>0</v>
      </c>
      <c r="L794" s="247">
        <v>21</v>
      </c>
      <c r="M794" s="247">
        <f>G794*(1+L794/100)</f>
        <v>0</v>
      </c>
      <c r="N794" s="245">
        <v>6.9999999999999994E-5</v>
      </c>
      <c r="O794" s="245">
        <f>ROUND(E794*N794,2)</f>
        <v>0.01</v>
      </c>
      <c r="P794" s="245">
        <v>0</v>
      </c>
      <c r="Q794" s="245">
        <f>ROUND(E794*P794,2)</f>
        <v>0</v>
      </c>
      <c r="R794" s="247" t="s">
        <v>941</v>
      </c>
      <c r="S794" s="247" t="s">
        <v>173</v>
      </c>
      <c r="T794" s="248" t="s">
        <v>173</v>
      </c>
      <c r="U794" s="222">
        <v>8.6999999999999994E-2</v>
      </c>
      <c r="V794" s="222">
        <f>ROUND(E794*U794,2)</f>
        <v>15.1</v>
      </c>
      <c r="W794" s="222"/>
      <c r="X794" s="222" t="s">
        <v>174</v>
      </c>
      <c r="Y794" s="222" t="s">
        <v>175</v>
      </c>
      <c r="Z794" s="212"/>
      <c r="AA794" s="212"/>
      <c r="AB794" s="212"/>
      <c r="AC794" s="212"/>
      <c r="AD794" s="212"/>
      <c r="AE794" s="212"/>
      <c r="AF794" s="212"/>
      <c r="AG794" s="212" t="s">
        <v>176</v>
      </c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2" x14ac:dyDescent="0.25">
      <c r="A795" s="219"/>
      <c r="B795" s="220"/>
      <c r="C795" s="262" t="s">
        <v>959</v>
      </c>
      <c r="D795" s="249"/>
      <c r="E795" s="249"/>
      <c r="F795" s="249"/>
      <c r="G795" s="249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22"/>
      <c r="Z795" s="212"/>
      <c r="AA795" s="212"/>
      <c r="AB795" s="212"/>
      <c r="AC795" s="212"/>
      <c r="AD795" s="212"/>
      <c r="AE795" s="212"/>
      <c r="AF795" s="212"/>
      <c r="AG795" s="212" t="s">
        <v>178</v>
      </c>
      <c r="AH795" s="212"/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2" x14ac:dyDescent="0.25">
      <c r="A796" s="219"/>
      <c r="B796" s="220"/>
      <c r="C796" s="266" t="s">
        <v>960</v>
      </c>
      <c r="D796" s="227"/>
      <c r="E796" s="228">
        <v>62.4</v>
      </c>
      <c r="F796" s="222"/>
      <c r="G796" s="222"/>
      <c r="H796" s="222"/>
      <c r="I796" s="222"/>
      <c r="J796" s="222"/>
      <c r="K796" s="222"/>
      <c r="L796" s="222"/>
      <c r="M796" s="222"/>
      <c r="N796" s="221"/>
      <c r="O796" s="221"/>
      <c r="P796" s="221"/>
      <c r="Q796" s="221"/>
      <c r="R796" s="222"/>
      <c r="S796" s="222"/>
      <c r="T796" s="222"/>
      <c r="U796" s="222"/>
      <c r="V796" s="222"/>
      <c r="W796" s="222"/>
      <c r="X796" s="222"/>
      <c r="Y796" s="222"/>
      <c r="Z796" s="212"/>
      <c r="AA796" s="212"/>
      <c r="AB796" s="212"/>
      <c r="AC796" s="212"/>
      <c r="AD796" s="212"/>
      <c r="AE796" s="212"/>
      <c r="AF796" s="212"/>
      <c r="AG796" s="212" t="s">
        <v>180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3" x14ac:dyDescent="0.25">
      <c r="A797" s="219"/>
      <c r="B797" s="220"/>
      <c r="C797" s="266" t="s">
        <v>961</v>
      </c>
      <c r="D797" s="227"/>
      <c r="E797" s="228">
        <v>5.2</v>
      </c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22"/>
      <c r="Z797" s="212"/>
      <c r="AA797" s="212"/>
      <c r="AB797" s="212"/>
      <c r="AC797" s="212"/>
      <c r="AD797" s="212"/>
      <c r="AE797" s="212"/>
      <c r="AF797" s="212"/>
      <c r="AG797" s="212" t="s">
        <v>180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5">
      <c r="A798" s="219"/>
      <c r="B798" s="220"/>
      <c r="C798" s="266" t="s">
        <v>962</v>
      </c>
      <c r="D798" s="227"/>
      <c r="E798" s="228">
        <v>2</v>
      </c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22"/>
      <c r="Z798" s="212"/>
      <c r="AA798" s="212"/>
      <c r="AB798" s="212"/>
      <c r="AC798" s="212"/>
      <c r="AD798" s="212"/>
      <c r="AE798" s="212"/>
      <c r="AF798" s="212"/>
      <c r="AG798" s="212" t="s">
        <v>180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5">
      <c r="A799" s="219"/>
      <c r="B799" s="220"/>
      <c r="C799" s="266" t="s">
        <v>963</v>
      </c>
      <c r="D799" s="227"/>
      <c r="E799" s="228">
        <v>5.2</v>
      </c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22"/>
      <c r="Z799" s="212"/>
      <c r="AA799" s="212"/>
      <c r="AB799" s="212"/>
      <c r="AC799" s="212"/>
      <c r="AD799" s="212"/>
      <c r="AE799" s="212"/>
      <c r="AF799" s="212"/>
      <c r="AG799" s="212" t="s">
        <v>180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5">
      <c r="A800" s="219"/>
      <c r="B800" s="220"/>
      <c r="C800" s="270" t="s">
        <v>266</v>
      </c>
      <c r="D800" s="232"/>
      <c r="E800" s="233">
        <v>74.8</v>
      </c>
      <c r="F800" s="222"/>
      <c r="G800" s="222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22"/>
      <c r="Z800" s="212"/>
      <c r="AA800" s="212"/>
      <c r="AB800" s="212"/>
      <c r="AC800" s="212"/>
      <c r="AD800" s="212"/>
      <c r="AE800" s="212"/>
      <c r="AF800" s="212"/>
      <c r="AG800" s="212" t="s">
        <v>180</v>
      </c>
      <c r="AH800" s="212">
        <v>1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5">
      <c r="A801" s="219"/>
      <c r="B801" s="220"/>
      <c r="C801" s="266" t="s">
        <v>964</v>
      </c>
      <c r="D801" s="227"/>
      <c r="E801" s="228"/>
      <c r="F801" s="222"/>
      <c r="G801" s="222"/>
      <c r="H801" s="222"/>
      <c r="I801" s="222"/>
      <c r="J801" s="222"/>
      <c r="K801" s="222"/>
      <c r="L801" s="222"/>
      <c r="M801" s="222"/>
      <c r="N801" s="221"/>
      <c r="O801" s="221"/>
      <c r="P801" s="221"/>
      <c r="Q801" s="221"/>
      <c r="R801" s="222"/>
      <c r="S801" s="222"/>
      <c r="T801" s="222"/>
      <c r="U801" s="222"/>
      <c r="V801" s="222"/>
      <c r="W801" s="222"/>
      <c r="X801" s="222"/>
      <c r="Y801" s="222"/>
      <c r="Z801" s="212"/>
      <c r="AA801" s="212"/>
      <c r="AB801" s="212"/>
      <c r="AC801" s="212"/>
      <c r="AD801" s="212"/>
      <c r="AE801" s="212"/>
      <c r="AF801" s="212"/>
      <c r="AG801" s="212" t="s">
        <v>180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5">
      <c r="A802" s="219"/>
      <c r="B802" s="220"/>
      <c r="C802" s="266" t="s">
        <v>965</v>
      </c>
      <c r="D802" s="227"/>
      <c r="E802" s="228">
        <v>41.6</v>
      </c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22"/>
      <c r="Z802" s="212"/>
      <c r="AA802" s="212"/>
      <c r="AB802" s="212"/>
      <c r="AC802" s="212"/>
      <c r="AD802" s="212"/>
      <c r="AE802" s="212"/>
      <c r="AF802" s="212"/>
      <c r="AG802" s="212" t="s">
        <v>180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 x14ac:dyDescent="0.25">
      <c r="A803" s="219"/>
      <c r="B803" s="220"/>
      <c r="C803" s="266" t="s">
        <v>966</v>
      </c>
      <c r="D803" s="227"/>
      <c r="E803" s="228">
        <v>46.8</v>
      </c>
      <c r="F803" s="222"/>
      <c r="G803" s="222"/>
      <c r="H803" s="222"/>
      <c r="I803" s="222"/>
      <c r="J803" s="222"/>
      <c r="K803" s="222"/>
      <c r="L803" s="222"/>
      <c r="M803" s="222"/>
      <c r="N803" s="221"/>
      <c r="O803" s="221"/>
      <c r="P803" s="221"/>
      <c r="Q803" s="221"/>
      <c r="R803" s="222"/>
      <c r="S803" s="222"/>
      <c r="T803" s="222"/>
      <c r="U803" s="222"/>
      <c r="V803" s="222"/>
      <c r="W803" s="222"/>
      <c r="X803" s="222"/>
      <c r="Y803" s="222"/>
      <c r="Z803" s="212"/>
      <c r="AA803" s="212"/>
      <c r="AB803" s="212"/>
      <c r="AC803" s="212"/>
      <c r="AD803" s="212"/>
      <c r="AE803" s="212"/>
      <c r="AF803" s="212"/>
      <c r="AG803" s="212" t="s">
        <v>180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5">
      <c r="A804" s="219"/>
      <c r="B804" s="220"/>
      <c r="C804" s="266" t="s">
        <v>967</v>
      </c>
      <c r="D804" s="227"/>
      <c r="E804" s="228">
        <v>10.4</v>
      </c>
      <c r="F804" s="222"/>
      <c r="G804" s="222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22"/>
      <c r="Z804" s="212"/>
      <c r="AA804" s="212"/>
      <c r="AB804" s="212"/>
      <c r="AC804" s="212"/>
      <c r="AD804" s="212"/>
      <c r="AE804" s="212"/>
      <c r="AF804" s="212"/>
      <c r="AG804" s="212" t="s">
        <v>180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5">
      <c r="A805" s="219"/>
      <c r="B805" s="220"/>
      <c r="C805" s="270" t="s">
        <v>266</v>
      </c>
      <c r="D805" s="232"/>
      <c r="E805" s="233">
        <v>98.8</v>
      </c>
      <c r="F805" s="222"/>
      <c r="G805" s="222"/>
      <c r="H805" s="222"/>
      <c r="I805" s="222"/>
      <c r="J805" s="222"/>
      <c r="K805" s="222"/>
      <c r="L805" s="222"/>
      <c r="M805" s="222"/>
      <c r="N805" s="221"/>
      <c r="O805" s="221"/>
      <c r="P805" s="221"/>
      <c r="Q805" s="221"/>
      <c r="R805" s="222"/>
      <c r="S805" s="222"/>
      <c r="T805" s="222"/>
      <c r="U805" s="222"/>
      <c r="V805" s="222"/>
      <c r="W805" s="222"/>
      <c r="X805" s="222"/>
      <c r="Y805" s="222"/>
      <c r="Z805" s="212"/>
      <c r="AA805" s="212"/>
      <c r="AB805" s="212"/>
      <c r="AC805" s="212"/>
      <c r="AD805" s="212"/>
      <c r="AE805" s="212"/>
      <c r="AF805" s="212"/>
      <c r="AG805" s="212" t="s">
        <v>180</v>
      </c>
      <c r="AH805" s="212">
        <v>1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 x14ac:dyDescent="0.25">
      <c r="A806" s="242">
        <v>171</v>
      </c>
      <c r="B806" s="243" t="s">
        <v>968</v>
      </c>
      <c r="C806" s="261" t="s">
        <v>969</v>
      </c>
      <c r="D806" s="244" t="s">
        <v>171</v>
      </c>
      <c r="E806" s="245">
        <v>26.946000000000002</v>
      </c>
      <c r="F806" s="246"/>
      <c r="G806" s="247">
        <f>ROUND(E806*F806,2)</f>
        <v>0</v>
      </c>
      <c r="H806" s="246"/>
      <c r="I806" s="247">
        <f>ROUND(E806*H806,2)</f>
        <v>0</v>
      </c>
      <c r="J806" s="246"/>
      <c r="K806" s="247">
        <f>ROUND(E806*J806,2)</f>
        <v>0</v>
      </c>
      <c r="L806" s="247">
        <v>21</v>
      </c>
      <c r="M806" s="247">
        <f>G806*(1+L806/100)</f>
        <v>0</v>
      </c>
      <c r="N806" s="245">
        <v>4.6999999999999999E-4</v>
      </c>
      <c r="O806" s="245">
        <f>ROUND(E806*N806,2)</f>
        <v>0.01</v>
      </c>
      <c r="P806" s="245">
        <v>0</v>
      </c>
      <c r="Q806" s="245">
        <f>ROUND(E806*P806,2)</f>
        <v>0</v>
      </c>
      <c r="R806" s="247" t="s">
        <v>941</v>
      </c>
      <c r="S806" s="247" t="s">
        <v>173</v>
      </c>
      <c r="T806" s="248" t="s">
        <v>173</v>
      </c>
      <c r="U806" s="222">
        <v>0.66300000000000003</v>
      </c>
      <c r="V806" s="222">
        <f>ROUND(E806*U806,2)</f>
        <v>17.87</v>
      </c>
      <c r="W806" s="222"/>
      <c r="X806" s="222" t="s">
        <v>174</v>
      </c>
      <c r="Y806" s="222" t="s">
        <v>175</v>
      </c>
      <c r="Z806" s="212"/>
      <c r="AA806" s="212"/>
      <c r="AB806" s="212"/>
      <c r="AC806" s="212"/>
      <c r="AD806" s="212"/>
      <c r="AE806" s="212"/>
      <c r="AF806" s="212"/>
      <c r="AG806" s="212" t="s">
        <v>176</v>
      </c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ht="21" outlineLevel="2" x14ac:dyDescent="0.25">
      <c r="A807" s="219"/>
      <c r="B807" s="220"/>
      <c r="C807" s="262" t="s">
        <v>970</v>
      </c>
      <c r="D807" s="249"/>
      <c r="E807" s="249"/>
      <c r="F807" s="249"/>
      <c r="G807" s="249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22"/>
      <c r="Z807" s="212"/>
      <c r="AA807" s="212"/>
      <c r="AB807" s="212"/>
      <c r="AC807" s="212"/>
      <c r="AD807" s="212"/>
      <c r="AE807" s="212"/>
      <c r="AF807" s="212"/>
      <c r="AG807" s="212" t="s">
        <v>178</v>
      </c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52" t="str">
        <f>C807</f>
        <v>na vzduchu schnoucí dveří vícevýplňových (profilovaných) a žaluziových nebo oken dvoudílných tříkřídlových a vícekřídlových a oken třídílných a vícedílných nebo vestavěného nábytku.</v>
      </c>
      <c r="BB807" s="212"/>
      <c r="BC807" s="212"/>
      <c r="BD807" s="212"/>
      <c r="BE807" s="212"/>
      <c r="BF807" s="212"/>
      <c r="BG807" s="212"/>
      <c r="BH807" s="212"/>
    </row>
    <row r="808" spans="1:60" outlineLevel="2" x14ac:dyDescent="0.25">
      <c r="A808" s="219"/>
      <c r="B808" s="220"/>
      <c r="C808" s="266" t="s">
        <v>971</v>
      </c>
      <c r="D808" s="227"/>
      <c r="E808" s="228"/>
      <c r="F808" s="222"/>
      <c r="G808" s="222"/>
      <c r="H808" s="222"/>
      <c r="I808" s="222"/>
      <c r="J808" s="222"/>
      <c r="K808" s="222"/>
      <c r="L808" s="222"/>
      <c r="M808" s="222"/>
      <c r="N808" s="221"/>
      <c r="O808" s="221"/>
      <c r="P808" s="221"/>
      <c r="Q808" s="221"/>
      <c r="R808" s="222"/>
      <c r="S808" s="222"/>
      <c r="T808" s="222"/>
      <c r="U808" s="222"/>
      <c r="V808" s="222"/>
      <c r="W808" s="222"/>
      <c r="X808" s="222"/>
      <c r="Y808" s="222"/>
      <c r="Z808" s="212"/>
      <c r="AA808" s="212"/>
      <c r="AB808" s="212"/>
      <c r="AC808" s="212"/>
      <c r="AD808" s="212"/>
      <c r="AE808" s="212"/>
      <c r="AF808" s="212"/>
      <c r="AG808" s="212" t="s">
        <v>180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3" x14ac:dyDescent="0.25">
      <c r="A809" s="219"/>
      <c r="B809" s="220"/>
      <c r="C809" s="266" t="s">
        <v>972</v>
      </c>
      <c r="D809" s="227"/>
      <c r="E809" s="228">
        <v>23.49</v>
      </c>
      <c r="F809" s="222"/>
      <c r="G809" s="222"/>
      <c r="H809" s="222"/>
      <c r="I809" s="222"/>
      <c r="J809" s="222"/>
      <c r="K809" s="222"/>
      <c r="L809" s="222"/>
      <c r="M809" s="222"/>
      <c r="N809" s="221"/>
      <c r="O809" s="221"/>
      <c r="P809" s="221"/>
      <c r="Q809" s="221"/>
      <c r="R809" s="222"/>
      <c r="S809" s="222"/>
      <c r="T809" s="222"/>
      <c r="U809" s="222"/>
      <c r="V809" s="222"/>
      <c r="W809" s="222"/>
      <c r="X809" s="222"/>
      <c r="Y809" s="222"/>
      <c r="Z809" s="212"/>
      <c r="AA809" s="212"/>
      <c r="AB809" s="212"/>
      <c r="AC809" s="212"/>
      <c r="AD809" s="212"/>
      <c r="AE809" s="212"/>
      <c r="AF809" s="212"/>
      <c r="AG809" s="212" t="s">
        <v>180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ht="20.399999999999999" outlineLevel="3" x14ac:dyDescent="0.25">
      <c r="A810" s="219"/>
      <c r="B810" s="220"/>
      <c r="C810" s="266" t="s">
        <v>973</v>
      </c>
      <c r="D810" s="227"/>
      <c r="E810" s="228">
        <v>3.456</v>
      </c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22"/>
      <c r="Z810" s="212"/>
      <c r="AA810" s="212"/>
      <c r="AB810" s="212"/>
      <c r="AC810" s="212"/>
      <c r="AD810" s="212"/>
      <c r="AE810" s="212"/>
      <c r="AF810" s="212"/>
      <c r="AG810" s="212" t="s">
        <v>180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x14ac:dyDescent="0.25">
      <c r="A811" s="235" t="s">
        <v>167</v>
      </c>
      <c r="B811" s="236" t="s">
        <v>125</v>
      </c>
      <c r="C811" s="260" t="s">
        <v>126</v>
      </c>
      <c r="D811" s="237"/>
      <c r="E811" s="238"/>
      <c r="F811" s="239"/>
      <c r="G811" s="239">
        <f>SUMIF(AG812:AG851,"&lt;&gt;NOR",G812:G851)</f>
        <v>0</v>
      </c>
      <c r="H811" s="239"/>
      <c r="I811" s="239">
        <f>SUM(I812:I851)</f>
        <v>0</v>
      </c>
      <c r="J811" s="239"/>
      <c r="K811" s="239">
        <f>SUM(K812:K851)</f>
        <v>0</v>
      </c>
      <c r="L811" s="239"/>
      <c r="M811" s="239">
        <f>SUM(M812:M851)</f>
        <v>0</v>
      </c>
      <c r="N811" s="238"/>
      <c r="O811" s="238">
        <f>SUM(O812:O851)</f>
        <v>1.26</v>
      </c>
      <c r="P811" s="238"/>
      <c r="Q811" s="238">
        <f>SUM(Q812:Q851)</f>
        <v>0</v>
      </c>
      <c r="R811" s="239"/>
      <c r="S811" s="239"/>
      <c r="T811" s="240"/>
      <c r="U811" s="234"/>
      <c r="V811" s="234">
        <f>SUM(V812:V851)</f>
        <v>380.53</v>
      </c>
      <c r="W811" s="234"/>
      <c r="X811" s="234"/>
      <c r="Y811" s="234"/>
      <c r="AG811" t="s">
        <v>168</v>
      </c>
    </row>
    <row r="812" spans="1:60" outlineLevel="1" x14ac:dyDescent="0.25">
      <c r="A812" s="242">
        <v>172</v>
      </c>
      <c r="B812" s="243" t="s">
        <v>974</v>
      </c>
      <c r="C812" s="261" t="s">
        <v>975</v>
      </c>
      <c r="D812" s="244" t="s">
        <v>368</v>
      </c>
      <c r="E812" s="245">
        <v>104</v>
      </c>
      <c r="F812" s="246"/>
      <c r="G812" s="247">
        <f>ROUND(E812*F812,2)</f>
        <v>0</v>
      </c>
      <c r="H812" s="246"/>
      <c r="I812" s="247">
        <f>ROUND(E812*H812,2)</f>
        <v>0</v>
      </c>
      <c r="J812" s="246"/>
      <c r="K812" s="247">
        <f>ROUND(E812*J812,2)</f>
        <v>0</v>
      </c>
      <c r="L812" s="247">
        <v>21</v>
      </c>
      <c r="M812" s="247">
        <f>G812*(1+L812/100)</f>
        <v>0</v>
      </c>
      <c r="N812" s="245">
        <v>0</v>
      </c>
      <c r="O812" s="245">
        <f>ROUND(E812*N812,2)</f>
        <v>0</v>
      </c>
      <c r="P812" s="245">
        <v>0</v>
      </c>
      <c r="Q812" s="245">
        <f>ROUND(E812*P812,2)</f>
        <v>0</v>
      </c>
      <c r="R812" s="247"/>
      <c r="S812" s="247" t="s">
        <v>225</v>
      </c>
      <c r="T812" s="248" t="s">
        <v>226</v>
      </c>
      <c r="U812" s="222">
        <v>0</v>
      </c>
      <c r="V812" s="222">
        <f>ROUND(E812*U812,2)</f>
        <v>0</v>
      </c>
      <c r="W812" s="222"/>
      <c r="X812" s="222" t="s">
        <v>174</v>
      </c>
      <c r="Y812" s="222" t="s">
        <v>175</v>
      </c>
      <c r="Z812" s="212"/>
      <c r="AA812" s="212"/>
      <c r="AB812" s="212"/>
      <c r="AC812" s="212"/>
      <c r="AD812" s="212"/>
      <c r="AE812" s="212"/>
      <c r="AF812" s="212"/>
      <c r="AG812" s="212" t="s">
        <v>176</v>
      </c>
      <c r="AH812" s="212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2" x14ac:dyDescent="0.25">
      <c r="A813" s="219"/>
      <c r="B813" s="220"/>
      <c r="C813" s="266" t="s">
        <v>976</v>
      </c>
      <c r="D813" s="227"/>
      <c r="E813" s="228">
        <v>96</v>
      </c>
      <c r="F813" s="222"/>
      <c r="G813" s="222"/>
      <c r="H813" s="222"/>
      <c r="I813" s="222"/>
      <c r="J813" s="222"/>
      <c r="K813" s="222"/>
      <c r="L813" s="222"/>
      <c r="M813" s="222"/>
      <c r="N813" s="221"/>
      <c r="O813" s="221"/>
      <c r="P813" s="221"/>
      <c r="Q813" s="221"/>
      <c r="R813" s="222"/>
      <c r="S813" s="222"/>
      <c r="T813" s="222"/>
      <c r="U813" s="222"/>
      <c r="V813" s="222"/>
      <c r="W813" s="222"/>
      <c r="X813" s="222"/>
      <c r="Y813" s="222"/>
      <c r="Z813" s="212"/>
      <c r="AA813" s="212"/>
      <c r="AB813" s="212"/>
      <c r="AC813" s="212"/>
      <c r="AD813" s="212"/>
      <c r="AE813" s="212"/>
      <c r="AF813" s="212"/>
      <c r="AG813" s="212" t="s">
        <v>180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3" x14ac:dyDescent="0.25">
      <c r="A814" s="219"/>
      <c r="B814" s="220"/>
      <c r="C814" s="266" t="s">
        <v>977</v>
      </c>
      <c r="D814" s="227"/>
      <c r="E814" s="228">
        <v>8</v>
      </c>
      <c r="F814" s="222"/>
      <c r="G814" s="22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22"/>
      <c r="Z814" s="212"/>
      <c r="AA814" s="212"/>
      <c r="AB814" s="212"/>
      <c r="AC814" s="212"/>
      <c r="AD814" s="212"/>
      <c r="AE814" s="212"/>
      <c r="AF814" s="212"/>
      <c r="AG814" s="212" t="s">
        <v>180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 x14ac:dyDescent="0.25">
      <c r="A815" s="242">
        <v>173</v>
      </c>
      <c r="B815" s="243" t="s">
        <v>978</v>
      </c>
      <c r="C815" s="261" t="s">
        <v>979</v>
      </c>
      <c r="D815" s="244" t="s">
        <v>171</v>
      </c>
      <c r="E815" s="245">
        <v>1612.1690000000001</v>
      </c>
      <c r="F815" s="246"/>
      <c r="G815" s="247">
        <f>ROUND(E815*F815,2)</f>
        <v>0</v>
      </c>
      <c r="H815" s="246"/>
      <c r="I815" s="247">
        <f>ROUND(E815*H815,2)</f>
        <v>0</v>
      </c>
      <c r="J815" s="246"/>
      <c r="K815" s="247">
        <f>ROUND(E815*J815,2)</f>
        <v>0</v>
      </c>
      <c r="L815" s="247">
        <v>21</v>
      </c>
      <c r="M815" s="247">
        <f>G815*(1+L815/100)</f>
        <v>0</v>
      </c>
      <c r="N815" s="245">
        <v>0</v>
      </c>
      <c r="O815" s="245">
        <f>ROUND(E815*N815,2)</f>
        <v>0</v>
      </c>
      <c r="P815" s="245">
        <v>0</v>
      </c>
      <c r="Q815" s="245">
        <f>ROUND(E815*P815,2)</f>
        <v>0</v>
      </c>
      <c r="R815" s="247" t="s">
        <v>980</v>
      </c>
      <c r="S815" s="247" t="s">
        <v>173</v>
      </c>
      <c r="T815" s="248" t="s">
        <v>173</v>
      </c>
      <c r="U815" s="222">
        <v>6.9709999999999994E-2</v>
      </c>
      <c r="V815" s="222">
        <f>ROUND(E815*U815,2)</f>
        <v>112.38</v>
      </c>
      <c r="W815" s="222"/>
      <c r="X815" s="222" t="s">
        <v>174</v>
      </c>
      <c r="Y815" s="222" t="s">
        <v>175</v>
      </c>
      <c r="Z815" s="212"/>
      <c r="AA815" s="212"/>
      <c r="AB815" s="212"/>
      <c r="AC815" s="212"/>
      <c r="AD815" s="212"/>
      <c r="AE815" s="212"/>
      <c r="AF815" s="212"/>
      <c r="AG815" s="212" t="s">
        <v>176</v>
      </c>
      <c r="AH815" s="212"/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2" x14ac:dyDescent="0.25">
      <c r="A816" s="219"/>
      <c r="B816" s="220"/>
      <c r="C816" s="263" t="s">
        <v>179</v>
      </c>
      <c r="D816" s="223"/>
      <c r="E816" s="224"/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22"/>
      <c r="Z816" s="212"/>
      <c r="AA816" s="212"/>
      <c r="AB816" s="212"/>
      <c r="AC816" s="212"/>
      <c r="AD816" s="212"/>
      <c r="AE816" s="212"/>
      <c r="AF816" s="212"/>
      <c r="AG816" s="212" t="s">
        <v>180</v>
      </c>
      <c r="AH816" s="212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5">
      <c r="A817" s="219"/>
      <c r="B817" s="220"/>
      <c r="C817" s="264" t="s">
        <v>981</v>
      </c>
      <c r="D817" s="223"/>
      <c r="E817" s="224"/>
      <c r="F817" s="222"/>
      <c r="G817" s="222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22"/>
      <c r="Z817" s="212"/>
      <c r="AA817" s="212"/>
      <c r="AB817" s="212"/>
      <c r="AC817" s="212"/>
      <c r="AD817" s="212"/>
      <c r="AE817" s="212"/>
      <c r="AF817" s="212"/>
      <c r="AG817" s="212" t="s">
        <v>180</v>
      </c>
      <c r="AH817" s="212">
        <v>2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3" x14ac:dyDescent="0.25">
      <c r="A818" s="219"/>
      <c r="B818" s="220"/>
      <c r="C818" s="264" t="s">
        <v>982</v>
      </c>
      <c r="D818" s="223"/>
      <c r="E818" s="224">
        <v>10.265000000000001</v>
      </c>
      <c r="F818" s="222"/>
      <c r="G818" s="222"/>
      <c r="H818" s="222"/>
      <c r="I818" s="222"/>
      <c r="J818" s="222"/>
      <c r="K818" s="222"/>
      <c r="L818" s="222"/>
      <c r="M818" s="222"/>
      <c r="N818" s="221"/>
      <c r="O818" s="221"/>
      <c r="P818" s="221"/>
      <c r="Q818" s="221"/>
      <c r="R818" s="222"/>
      <c r="S818" s="222"/>
      <c r="T818" s="222"/>
      <c r="U818" s="222"/>
      <c r="V818" s="222"/>
      <c r="W818" s="222"/>
      <c r="X818" s="222"/>
      <c r="Y818" s="222"/>
      <c r="Z818" s="212"/>
      <c r="AA818" s="212"/>
      <c r="AB818" s="212"/>
      <c r="AC818" s="212"/>
      <c r="AD818" s="212"/>
      <c r="AE818" s="212"/>
      <c r="AF818" s="212"/>
      <c r="AG818" s="212" t="s">
        <v>180</v>
      </c>
      <c r="AH818" s="212">
        <v>2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3" x14ac:dyDescent="0.25">
      <c r="A819" s="219"/>
      <c r="B819" s="220"/>
      <c r="C819" s="264" t="s">
        <v>983</v>
      </c>
      <c r="D819" s="223"/>
      <c r="E819" s="224">
        <v>34.891800000000003</v>
      </c>
      <c r="F819" s="222"/>
      <c r="G819" s="22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22"/>
      <c r="Z819" s="212"/>
      <c r="AA819" s="212"/>
      <c r="AB819" s="212"/>
      <c r="AC819" s="212"/>
      <c r="AD819" s="212"/>
      <c r="AE819" s="212"/>
      <c r="AF819" s="212"/>
      <c r="AG819" s="212" t="s">
        <v>180</v>
      </c>
      <c r="AH819" s="212">
        <v>2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 x14ac:dyDescent="0.25">
      <c r="A820" s="219"/>
      <c r="B820" s="220"/>
      <c r="C820" s="264" t="s">
        <v>984</v>
      </c>
      <c r="D820" s="223"/>
      <c r="E820" s="224">
        <v>0.80100000000000005</v>
      </c>
      <c r="F820" s="222"/>
      <c r="G820" s="222"/>
      <c r="H820" s="222"/>
      <c r="I820" s="222"/>
      <c r="J820" s="222"/>
      <c r="K820" s="222"/>
      <c r="L820" s="222"/>
      <c r="M820" s="222"/>
      <c r="N820" s="221"/>
      <c r="O820" s="221"/>
      <c r="P820" s="221"/>
      <c r="Q820" s="221"/>
      <c r="R820" s="222"/>
      <c r="S820" s="222"/>
      <c r="T820" s="222"/>
      <c r="U820" s="222"/>
      <c r="V820" s="222"/>
      <c r="W820" s="222"/>
      <c r="X820" s="222"/>
      <c r="Y820" s="222"/>
      <c r="Z820" s="212"/>
      <c r="AA820" s="212"/>
      <c r="AB820" s="212"/>
      <c r="AC820" s="212"/>
      <c r="AD820" s="212"/>
      <c r="AE820" s="212"/>
      <c r="AF820" s="212"/>
      <c r="AG820" s="212" t="s">
        <v>180</v>
      </c>
      <c r="AH820" s="212">
        <v>2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3" x14ac:dyDescent="0.25">
      <c r="A821" s="219"/>
      <c r="B821" s="220"/>
      <c r="C821" s="264" t="s">
        <v>985</v>
      </c>
      <c r="D821" s="223"/>
      <c r="E821" s="224"/>
      <c r="F821" s="222"/>
      <c r="G821" s="222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22"/>
      <c r="Z821" s="212"/>
      <c r="AA821" s="212"/>
      <c r="AB821" s="212"/>
      <c r="AC821" s="212"/>
      <c r="AD821" s="212"/>
      <c r="AE821" s="212"/>
      <c r="AF821" s="212"/>
      <c r="AG821" s="212" t="s">
        <v>180</v>
      </c>
      <c r="AH821" s="212">
        <v>2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 x14ac:dyDescent="0.25">
      <c r="A822" s="219"/>
      <c r="B822" s="220"/>
      <c r="C822" s="264" t="s">
        <v>986</v>
      </c>
      <c r="D822" s="223"/>
      <c r="E822" s="224">
        <v>14.4282</v>
      </c>
      <c r="F822" s="222"/>
      <c r="G822" s="222"/>
      <c r="H822" s="222"/>
      <c r="I822" s="222"/>
      <c r="J822" s="222"/>
      <c r="K822" s="222"/>
      <c r="L822" s="222"/>
      <c r="M822" s="222"/>
      <c r="N822" s="221"/>
      <c r="O822" s="221"/>
      <c r="P822" s="221"/>
      <c r="Q822" s="221"/>
      <c r="R822" s="222"/>
      <c r="S822" s="222"/>
      <c r="T822" s="222"/>
      <c r="U822" s="222"/>
      <c r="V822" s="222"/>
      <c r="W822" s="222"/>
      <c r="X822" s="222"/>
      <c r="Y822" s="222"/>
      <c r="Z822" s="212"/>
      <c r="AA822" s="212"/>
      <c r="AB822" s="212"/>
      <c r="AC822" s="212"/>
      <c r="AD822" s="212"/>
      <c r="AE822" s="212"/>
      <c r="AF822" s="212"/>
      <c r="AG822" s="212" t="s">
        <v>180</v>
      </c>
      <c r="AH822" s="212">
        <v>2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5">
      <c r="A823" s="219"/>
      <c r="B823" s="220"/>
      <c r="C823" s="265" t="s">
        <v>183</v>
      </c>
      <c r="D823" s="225"/>
      <c r="E823" s="226">
        <v>60.386000000000003</v>
      </c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22"/>
      <c r="Z823" s="212"/>
      <c r="AA823" s="212"/>
      <c r="AB823" s="212"/>
      <c r="AC823" s="212"/>
      <c r="AD823" s="212"/>
      <c r="AE823" s="212"/>
      <c r="AF823" s="212"/>
      <c r="AG823" s="212" t="s">
        <v>180</v>
      </c>
      <c r="AH823" s="212">
        <v>3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5">
      <c r="A824" s="219"/>
      <c r="B824" s="220"/>
      <c r="C824" s="263" t="s">
        <v>184</v>
      </c>
      <c r="D824" s="223"/>
      <c r="E824" s="224"/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22"/>
      <c r="Z824" s="212"/>
      <c r="AA824" s="212"/>
      <c r="AB824" s="212"/>
      <c r="AC824" s="212"/>
      <c r="AD824" s="212"/>
      <c r="AE824" s="212"/>
      <c r="AF824" s="212"/>
      <c r="AG824" s="212" t="s">
        <v>180</v>
      </c>
      <c r="AH824" s="212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5">
      <c r="A825" s="219"/>
      <c r="B825" s="220"/>
      <c r="C825" s="266" t="s">
        <v>987</v>
      </c>
      <c r="D825" s="227"/>
      <c r="E825" s="228">
        <v>1449.2639999999999</v>
      </c>
      <c r="F825" s="222"/>
      <c r="G825" s="222"/>
      <c r="H825" s="222"/>
      <c r="I825" s="222"/>
      <c r="J825" s="222"/>
      <c r="K825" s="222"/>
      <c r="L825" s="222"/>
      <c r="M825" s="222"/>
      <c r="N825" s="221"/>
      <c r="O825" s="221"/>
      <c r="P825" s="221"/>
      <c r="Q825" s="221"/>
      <c r="R825" s="222"/>
      <c r="S825" s="222"/>
      <c r="T825" s="222"/>
      <c r="U825" s="222"/>
      <c r="V825" s="222"/>
      <c r="W825" s="222"/>
      <c r="X825" s="222"/>
      <c r="Y825" s="222"/>
      <c r="Z825" s="212"/>
      <c r="AA825" s="212"/>
      <c r="AB825" s="212"/>
      <c r="AC825" s="212"/>
      <c r="AD825" s="212"/>
      <c r="AE825" s="212"/>
      <c r="AF825" s="212"/>
      <c r="AG825" s="212" t="s">
        <v>180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5">
      <c r="A826" s="219"/>
      <c r="B826" s="220"/>
      <c r="C826" s="266" t="s">
        <v>988</v>
      </c>
      <c r="D826" s="227"/>
      <c r="E826" s="228">
        <v>162.905</v>
      </c>
      <c r="F826" s="222"/>
      <c r="G826" s="222"/>
      <c r="H826" s="222"/>
      <c r="I826" s="222"/>
      <c r="J826" s="222"/>
      <c r="K826" s="222"/>
      <c r="L826" s="222"/>
      <c r="M826" s="222"/>
      <c r="N826" s="221"/>
      <c r="O826" s="221"/>
      <c r="P826" s="221"/>
      <c r="Q826" s="221"/>
      <c r="R826" s="222"/>
      <c r="S826" s="222"/>
      <c r="T826" s="222"/>
      <c r="U826" s="222"/>
      <c r="V826" s="222"/>
      <c r="W826" s="222"/>
      <c r="X826" s="222"/>
      <c r="Y826" s="222"/>
      <c r="Z826" s="212"/>
      <c r="AA826" s="212"/>
      <c r="AB826" s="212"/>
      <c r="AC826" s="212"/>
      <c r="AD826" s="212"/>
      <c r="AE826" s="212"/>
      <c r="AF826" s="212"/>
      <c r="AG826" s="212" t="s">
        <v>180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 x14ac:dyDescent="0.25">
      <c r="A827" s="242">
        <v>174</v>
      </c>
      <c r="B827" s="243" t="s">
        <v>989</v>
      </c>
      <c r="C827" s="261" t="s">
        <v>990</v>
      </c>
      <c r="D827" s="244" t="s">
        <v>171</v>
      </c>
      <c r="E827" s="245">
        <v>1995.3326</v>
      </c>
      <c r="F827" s="246"/>
      <c r="G827" s="247">
        <f>ROUND(E827*F827,2)</f>
        <v>0</v>
      </c>
      <c r="H827" s="246"/>
      <c r="I827" s="247">
        <f>ROUND(E827*H827,2)</f>
        <v>0</v>
      </c>
      <c r="J827" s="246"/>
      <c r="K827" s="247">
        <f>ROUND(E827*J827,2)</f>
        <v>0</v>
      </c>
      <c r="L827" s="247">
        <v>21</v>
      </c>
      <c r="M827" s="247">
        <f>G827*(1+L827/100)</f>
        <v>0</v>
      </c>
      <c r="N827" s="245">
        <v>6.3000000000000003E-4</v>
      </c>
      <c r="O827" s="245">
        <f>ROUND(E827*N827,2)</f>
        <v>1.26</v>
      </c>
      <c r="P827" s="245">
        <v>0</v>
      </c>
      <c r="Q827" s="245">
        <f>ROUND(E827*P827,2)</f>
        <v>0</v>
      </c>
      <c r="R827" s="247" t="s">
        <v>315</v>
      </c>
      <c r="S827" s="247" t="s">
        <v>173</v>
      </c>
      <c r="T827" s="248" t="s">
        <v>173</v>
      </c>
      <c r="U827" s="222">
        <v>0.13439000000000001</v>
      </c>
      <c r="V827" s="222">
        <f>ROUND(E827*U827,2)</f>
        <v>268.14999999999998</v>
      </c>
      <c r="W827" s="222"/>
      <c r="X827" s="222" t="s">
        <v>189</v>
      </c>
      <c r="Y827" s="222" t="s">
        <v>175</v>
      </c>
      <c r="Z827" s="212"/>
      <c r="AA827" s="212"/>
      <c r="AB827" s="212"/>
      <c r="AC827" s="212"/>
      <c r="AD827" s="212"/>
      <c r="AE827" s="212"/>
      <c r="AF827" s="212"/>
      <c r="AG827" s="212" t="s">
        <v>190</v>
      </c>
      <c r="AH827" s="212"/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2" x14ac:dyDescent="0.25">
      <c r="A828" s="219"/>
      <c r="B828" s="220"/>
      <c r="C828" s="263" t="s">
        <v>179</v>
      </c>
      <c r="D828" s="223"/>
      <c r="E828" s="224"/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22"/>
      <c r="Z828" s="212"/>
      <c r="AA828" s="212"/>
      <c r="AB828" s="212"/>
      <c r="AC828" s="212"/>
      <c r="AD828" s="212"/>
      <c r="AE828" s="212"/>
      <c r="AF828" s="212"/>
      <c r="AG828" s="212" t="s">
        <v>180</v>
      </c>
      <c r="AH828" s="212"/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5">
      <c r="A829" s="219"/>
      <c r="B829" s="220"/>
      <c r="C829" s="264" t="s">
        <v>991</v>
      </c>
      <c r="D829" s="223"/>
      <c r="E829" s="224"/>
      <c r="F829" s="222"/>
      <c r="G829" s="222"/>
      <c r="H829" s="222"/>
      <c r="I829" s="222"/>
      <c r="J829" s="222"/>
      <c r="K829" s="222"/>
      <c r="L829" s="222"/>
      <c r="M829" s="222"/>
      <c r="N829" s="221"/>
      <c r="O829" s="221"/>
      <c r="P829" s="221"/>
      <c r="Q829" s="221"/>
      <c r="R829" s="222"/>
      <c r="S829" s="222"/>
      <c r="T829" s="222"/>
      <c r="U829" s="222"/>
      <c r="V829" s="222"/>
      <c r="W829" s="222"/>
      <c r="X829" s="222"/>
      <c r="Y829" s="222"/>
      <c r="Z829" s="212"/>
      <c r="AA829" s="212"/>
      <c r="AB829" s="212"/>
      <c r="AC829" s="212"/>
      <c r="AD829" s="212"/>
      <c r="AE829" s="212"/>
      <c r="AF829" s="212"/>
      <c r="AG829" s="212" t="s">
        <v>180</v>
      </c>
      <c r="AH829" s="212">
        <v>2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5">
      <c r="A830" s="219"/>
      <c r="B830" s="220"/>
      <c r="C830" s="264" t="s">
        <v>992</v>
      </c>
      <c r="D830" s="223"/>
      <c r="E830" s="224"/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22"/>
      <c r="Z830" s="212"/>
      <c r="AA830" s="212"/>
      <c r="AB830" s="212"/>
      <c r="AC830" s="212"/>
      <c r="AD830" s="212"/>
      <c r="AE830" s="212"/>
      <c r="AF830" s="212"/>
      <c r="AG830" s="212" t="s">
        <v>180</v>
      </c>
      <c r="AH830" s="212">
        <v>2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5">
      <c r="A831" s="219"/>
      <c r="B831" s="220"/>
      <c r="C831" s="264" t="s">
        <v>982</v>
      </c>
      <c r="D831" s="223"/>
      <c r="E831" s="224">
        <v>10.265000000000001</v>
      </c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22"/>
      <c r="Z831" s="212"/>
      <c r="AA831" s="212"/>
      <c r="AB831" s="212"/>
      <c r="AC831" s="212"/>
      <c r="AD831" s="212"/>
      <c r="AE831" s="212"/>
      <c r="AF831" s="212"/>
      <c r="AG831" s="212" t="s">
        <v>180</v>
      </c>
      <c r="AH831" s="212">
        <v>2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5">
      <c r="A832" s="219"/>
      <c r="B832" s="220"/>
      <c r="C832" s="264" t="s">
        <v>983</v>
      </c>
      <c r="D832" s="223"/>
      <c r="E832" s="224">
        <v>34.891800000000003</v>
      </c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22"/>
      <c r="Z832" s="212"/>
      <c r="AA832" s="212"/>
      <c r="AB832" s="212"/>
      <c r="AC832" s="212"/>
      <c r="AD832" s="212"/>
      <c r="AE832" s="212"/>
      <c r="AF832" s="212"/>
      <c r="AG832" s="212" t="s">
        <v>180</v>
      </c>
      <c r="AH832" s="212">
        <v>2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5">
      <c r="A833" s="219"/>
      <c r="B833" s="220"/>
      <c r="C833" s="264" t="s">
        <v>984</v>
      </c>
      <c r="D833" s="223"/>
      <c r="E833" s="224">
        <v>0.80100000000000005</v>
      </c>
      <c r="F833" s="222"/>
      <c r="G833" s="222"/>
      <c r="H833" s="222"/>
      <c r="I833" s="222"/>
      <c r="J833" s="222"/>
      <c r="K833" s="222"/>
      <c r="L833" s="222"/>
      <c r="M833" s="222"/>
      <c r="N833" s="221"/>
      <c r="O833" s="221"/>
      <c r="P833" s="221"/>
      <c r="Q833" s="221"/>
      <c r="R833" s="222"/>
      <c r="S833" s="222"/>
      <c r="T833" s="222"/>
      <c r="U833" s="222"/>
      <c r="V833" s="222"/>
      <c r="W833" s="222"/>
      <c r="X833" s="222"/>
      <c r="Y833" s="222"/>
      <c r="Z833" s="212"/>
      <c r="AA833" s="212"/>
      <c r="AB833" s="212"/>
      <c r="AC833" s="212"/>
      <c r="AD833" s="212"/>
      <c r="AE833" s="212"/>
      <c r="AF833" s="212"/>
      <c r="AG833" s="212" t="s">
        <v>180</v>
      </c>
      <c r="AH833" s="212">
        <v>2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5">
      <c r="A834" s="219"/>
      <c r="B834" s="220"/>
      <c r="C834" s="264" t="s">
        <v>993</v>
      </c>
      <c r="D834" s="223"/>
      <c r="E834" s="224"/>
      <c r="F834" s="222"/>
      <c r="G834" s="222"/>
      <c r="H834" s="222"/>
      <c r="I834" s="222"/>
      <c r="J834" s="222"/>
      <c r="K834" s="222"/>
      <c r="L834" s="222"/>
      <c r="M834" s="222"/>
      <c r="N834" s="221"/>
      <c r="O834" s="221"/>
      <c r="P834" s="221"/>
      <c r="Q834" s="221"/>
      <c r="R834" s="222"/>
      <c r="S834" s="222"/>
      <c r="T834" s="222"/>
      <c r="U834" s="222"/>
      <c r="V834" s="222"/>
      <c r="W834" s="222"/>
      <c r="X834" s="222"/>
      <c r="Y834" s="222"/>
      <c r="Z834" s="212"/>
      <c r="AA834" s="212"/>
      <c r="AB834" s="212"/>
      <c r="AC834" s="212"/>
      <c r="AD834" s="212"/>
      <c r="AE834" s="212"/>
      <c r="AF834" s="212"/>
      <c r="AG834" s="212" t="s">
        <v>180</v>
      </c>
      <c r="AH834" s="212">
        <v>2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5">
      <c r="A835" s="219"/>
      <c r="B835" s="220"/>
      <c r="C835" s="264" t="s">
        <v>994</v>
      </c>
      <c r="D835" s="223"/>
      <c r="E835" s="224">
        <v>2.1414</v>
      </c>
      <c r="F835" s="222"/>
      <c r="G835" s="222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22"/>
      <c r="Z835" s="212"/>
      <c r="AA835" s="212"/>
      <c r="AB835" s="212"/>
      <c r="AC835" s="212"/>
      <c r="AD835" s="212"/>
      <c r="AE835" s="212"/>
      <c r="AF835" s="212"/>
      <c r="AG835" s="212" t="s">
        <v>180</v>
      </c>
      <c r="AH835" s="212">
        <v>2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5">
      <c r="A836" s="219"/>
      <c r="B836" s="220"/>
      <c r="C836" s="264" t="s">
        <v>995</v>
      </c>
      <c r="D836" s="223"/>
      <c r="E836" s="224">
        <v>2.8</v>
      </c>
      <c r="F836" s="222"/>
      <c r="G836" s="222"/>
      <c r="H836" s="222"/>
      <c r="I836" s="222"/>
      <c r="J836" s="222"/>
      <c r="K836" s="222"/>
      <c r="L836" s="222"/>
      <c r="M836" s="222"/>
      <c r="N836" s="221"/>
      <c r="O836" s="221"/>
      <c r="P836" s="221"/>
      <c r="Q836" s="221"/>
      <c r="R836" s="222"/>
      <c r="S836" s="222"/>
      <c r="T836" s="222"/>
      <c r="U836" s="222"/>
      <c r="V836" s="222"/>
      <c r="W836" s="222"/>
      <c r="X836" s="222"/>
      <c r="Y836" s="222"/>
      <c r="Z836" s="212"/>
      <c r="AA836" s="212"/>
      <c r="AB836" s="212"/>
      <c r="AC836" s="212"/>
      <c r="AD836" s="212"/>
      <c r="AE836" s="212"/>
      <c r="AF836" s="212"/>
      <c r="AG836" s="212" t="s">
        <v>180</v>
      </c>
      <c r="AH836" s="212">
        <v>2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5">
      <c r="A837" s="219"/>
      <c r="B837" s="220"/>
      <c r="C837" s="264" t="s">
        <v>986</v>
      </c>
      <c r="D837" s="223"/>
      <c r="E837" s="224">
        <v>14.4282</v>
      </c>
      <c r="F837" s="222"/>
      <c r="G837" s="222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22"/>
      <c r="Z837" s="212"/>
      <c r="AA837" s="212"/>
      <c r="AB837" s="212"/>
      <c r="AC837" s="212"/>
      <c r="AD837" s="212"/>
      <c r="AE837" s="212"/>
      <c r="AF837" s="212"/>
      <c r="AG837" s="212" t="s">
        <v>180</v>
      </c>
      <c r="AH837" s="212">
        <v>2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5">
      <c r="A838" s="219"/>
      <c r="B838" s="220"/>
      <c r="C838" s="265" t="s">
        <v>183</v>
      </c>
      <c r="D838" s="225"/>
      <c r="E838" s="226">
        <v>65.327399999999997</v>
      </c>
      <c r="F838" s="222"/>
      <c r="G838" s="222"/>
      <c r="H838" s="222"/>
      <c r="I838" s="222"/>
      <c r="J838" s="222"/>
      <c r="K838" s="222"/>
      <c r="L838" s="222"/>
      <c r="M838" s="222"/>
      <c r="N838" s="221"/>
      <c r="O838" s="221"/>
      <c r="P838" s="221"/>
      <c r="Q838" s="221"/>
      <c r="R838" s="222"/>
      <c r="S838" s="222"/>
      <c r="T838" s="222"/>
      <c r="U838" s="222"/>
      <c r="V838" s="222"/>
      <c r="W838" s="222"/>
      <c r="X838" s="222"/>
      <c r="Y838" s="222"/>
      <c r="Z838" s="212"/>
      <c r="AA838" s="212"/>
      <c r="AB838" s="212"/>
      <c r="AC838" s="212"/>
      <c r="AD838" s="212"/>
      <c r="AE838" s="212"/>
      <c r="AF838" s="212"/>
      <c r="AG838" s="212" t="s">
        <v>180</v>
      </c>
      <c r="AH838" s="212">
        <v>3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3" x14ac:dyDescent="0.25">
      <c r="A839" s="219"/>
      <c r="B839" s="220"/>
      <c r="C839" s="263" t="s">
        <v>184</v>
      </c>
      <c r="D839" s="223"/>
      <c r="E839" s="224"/>
      <c r="F839" s="222"/>
      <c r="G839" s="222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22"/>
      <c r="Z839" s="212"/>
      <c r="AA839" s="212"/>
      <c r="AB839" s="212"/>
      <c r="AC839" s="212"/>
      <c r="AD839" s="212"/>
      <c r="AE839" s="212"/>
      <c r="AF839" s="212"/>
      <c r="AG839" s="212" t="s">
        <v>180</v>
      </c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3" x14ac:dyDescent="0.25">
      <c r="A840" s="219"/>
      <c r="B840" s="220"/>
      <c r="C840" s="266" t="s">
        <v>996</v>
      </c>
      <c r="D840" s="227"/>
      <c r="E840" s="228">
        <v>1567.8576</v>
      </c>
      <c r="F840" s="222"/>
      <c r="G840" s="222"/>
      <c r="H840" s="222"/>
      <c r="I840" s="222"/>
      <c r="J840" s="222"/>
      <c r="K840" s="222"/>
      <c r="L840" s="222"/>
      <c r="M840" s="222"/>
      <c r="N840" s="221"/>
      <c r="O840" s="221"/>
      <c r="P840" s="221"/>
      <c r="Q840" s="221"/>
      <c r="R840" s="222"/>
      <c r="S840" s="222"/>
      <c r="T840" s="222"/>
      <c r="U840" s="222"/>
      <c r="V840" s="222"/>
      <c r="W840" s="222"/>
      <c r="X840" s="222"/>
      <c r="Y840" s="222"/>
      <c r="Z840" s="212"/>
      <c r="AA840" s="212"/>
      <c r="AB840" s="212"/>
      <c r="AC840" s="212"/>
      <c r="AD840" s="212"/>
      <c r="AE840" s="212"/>
      <c r="AF840" s="212"/>
      <c r="AG840" s="212" t="s">
        <v>180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5">
      <c r="A841" s="219"/>
      <c r="B841" s="220"/>
      <c r="C841" s="270" t="s">
        <v>266</v>
      </c>
      <c r="D841" s="232"/>
      <c r="E841" s="233">
        <v>1567.8576</v>
      </c>
      <c r="F841" s="222"/>
      <c r="G841" s="222"/>
      <c r="H841" s="222"/>
      <c r="I841" s="222"/>
      <c r="J841" s="222"/>
      <c r="K841" s="222"/>
      <c r="L841" s="222"/>
      <c r="M841" s="222"/>
      <c r="N841" s="221"/>
      <c r="O841" s="221"/>
      <c r="P841" s="221"/>
      <c r="Q841" s="221"/>
      <c r="R841" s="222"/>
      <c r="S841" s="222"/>
      <c r="T841" s="222"/>
      <c r="U841" s="222"/>
      <c r="V841" s="222"/>
      <c r="W841" s="222"/>
      <c r="X841" s="222"/>
      <c r="Y841" s="222"/>
      <c r="Z841" s="212"/>
      <c r="AA841" s="212"/>
      <c r="AB841" s="212"/>
      <c r="AC841" s="212"/>
      <c r="AD841" s="212"/>
      <c r="AE841" s="212"/>
      <c r="AF841" s="212"/>
      <c r="AG841" s="212" t="s">
        <v>180</v>
      </c>
      <c r="AH841" s="212">
        <v>1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3" x14ac:dyDescent="0.25">
      <c r="A842" s="219"/>
      <c r="B842" s="220"/>
      <c r="C842" s="266" t="s">
        <v>997</v>
      </c>
      <c r="D842" s="227"/>
      <c r="E842" s="228">
        <v>162.905</v>
      </c>
      <c r="F842" s="222"/>
      <c r="G842" s="22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22"/>
      <c r="Z842" s="212"/>
      <c r="AA842" s="212"/>
      <c r="AB842" s="212"/>
      <c r="AC842" s="212"/>
      <c r="AD842" s="212"/>
      <c r="AE842" s="212"/>
      <c r="AF842" s="212"/>
      <c r="AG842" s="212" t="s">
        <v>180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3" x14ac:dyDescent="0.25">
      <c r="A843" s="219"/>
      <c r="B843" s="220"/>
      <c r="C843" s="266" t="s">
        <v>998</v>
      </c>
      <c r="D843" s="227"/>
      <c r="E843" s="228">
        <v>85.8</v>
      </c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22"/>
      <c r="Z843" s="212"/>
      <c r="AA843" s="212"/>
      <c r="AB843" s="212"/>
      <c r="AC843" s="212"/>
      <c r="AD843" s="212"/>
      <c r="AE843" s="212"/>
      <c r="AF843" s="212"/>
      <c r="AG843" s="212" t="s">
        <v>180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3" x14ac:dyDescent="0.25">
      <c r="A844" s="219"/>
      <c r="B844" s="220"/>
      <c r="C844" s="266" t="s">
        <v>999</v>
      </c>
      <c r="D844" s="227"/>
      <c r="E844" s="228">
        <v>-11.505000000000001</v>
      </c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22"/>
      <c r="Z844" s="212"/>
      <c r="AA844" s="212"/>
      <c r="AB844" s="212"/>
      <c r="AC844" s="212"/>
      <c r="AD844" s="212"/>
      <c r="AE844" s="212"/>
      <c r="AF844" s="212"/>
      <c r="AG844" s="212" t="s">
        <v>180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3" x14ac:dyDescent="0.25">
      <c r="A845" s="219"/>
      <c r="B845" s="220"/>
      <c r="C845" s="266" t="s">
        <v>1000</v>
      </c>
      <c r="D845" s="227"/>
      <c r="E845" s="228">
        <v>66.117999999999995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22"/>
      <c r="Z845" s="212"/>
      <c r="AA845" s="212"/>
      <c r="AB845" s="212"/>
      <c r="AC845" s="212"/>
      <c r="AD845" s="212"/>
      <c r="AE845" s="212"/>
      <c r="AF845" s="212"/>
      <c r="AG845" s="212" t="s">
        <v>180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5">
      <c r="A846" s="219"/>
      <c r="B846" s="220"/>
      <c r="C846" s="266" t="s">
        <v>1001</v>
      </c>
      <c r="D846" s="227"/>
      <c r="E846" s="228">
        <v>-4.7770000000000001</v>
      </c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22"/>
      <c r="Z846" s="212"/>
      <c r="AA846" s="212"/>
      <c r="AB846" s="212"/>
      <c r="AC846" s="212"/>
      <c r="AD846" s="212"/>
      <c r="AE846" s="212"/>
      <c r="AF846" s="212"/>
      <c r="AG846" s="212" t="s">
        <v>180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5">
      <c r="A847" s="219"/>
      <c r="B847" s="220"/>
      <c r="C847" s="270" t="s">
        <v>266</v>
      </c>
      <c r="D847" s="232"/>
      <c r="E847" s="233">
        <v>298.541</v>
      </c>
      <c r="F847" s="222"/>
      <c r="G847" s="22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22"/>
      <c r="Z847" s="212"/>
      <c r="AA847" s="212"/>
      <c r="AB847" s="212"/>
      <c r="AC847" s="212"/>
      <c r="AD847" s="212"/>
      <c r="AE847" s="212"/>
      <c r="AF847" s="212"/>
      <c r="AG847" s="212" t="s">
        <v>180</v>
      </c>
      <c r="AH847" s="212">
        <v>1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5">
      <c r="A848" s="219"/>
      <c r="B848" s="220"/>
      <c r="C848" s="266" t="s">
        <v>1002</v>
      </c>
      <c r="D848" s="227"/>
      <c r="E848" s="228">
        <v>86.652000000000001</v>
      </c>
      <c r="F848" s="222"/>
      <c r="G848" s="222"/>
      <c r="H848" s="222"/>
      <c r="I848" s="222"/>
      <c r="J848" s="222"/>
      <c r="K848" s="222"/>
      <c r="L848" s="222"/>
      <c r="M848" s="222"/>
      <c r="N848" s="221"/>
      <c r="O848" s="221"/>
      <c r="P848" s="221"/>
      <c r="Q848" s="221"/>
      <c r="R848" s="222"/>
      <c r="S848" s="222"/>
      <c r="T848" s="222"/>
      <c r="U848" s="222"/>
      <c r="V848" s="222"/>
      <c r="W848" s="222"/>
      <c r="X848" s="222"/>
      <c r="Y848" s="222"/>
      <c r="Z848" s="212"/>
      <c r="AA848" s="212"/>
      <c r="AB848" s="212"/>
      <c r="AC848" s="212"/>
      <c r="AD848" s="212"/>
      <c r="AE848" s="212"/>
      <c r="AF848" s="212"/>
      <c r="AG848" s="212" t="s">
        <v>180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3" x14ac:dyDescent="0.25">
      <c r="A849" s="219"/>
      <c r="B849" s="220"/>
      <c r="C849" s="266" t="s">
        <v>1003</v>
      </c>
      <c r="D849" s="227"/>
      <c r="E849" s="228">
        <v>1.6020000000000001</v>
      </c>
      <c r="F849" s="222"/>
      <c r="G849" s="222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22"/>
      <c r="Z849" s="212"/>
      <c r="AA849" s="212"/>
      <c r="AB849" s="212"/>
      <c r="AC849" s="212"/>
      <c r="AD849" s="212"/>
      <c r="AE849" s="212"/>
      <c r="AF849" s="212"/>
      <c r="AG849" s="212" t="s">
        <v>180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3" x14ac:dyDescent="0.25">
      <c r="A850" s="219"/>
      <c r="B850" s="220"/>
      <c r="C850" s="266" t="s">
        <v>1004</v>
      </c>
      <c r="D850" s="227"/>
      <c r="E850" s="228">
        <v>40.68</v>
      </c>
      <c r="F850" s="222"/>
      <c r="G850" s="222"/>
      <c r="H850" s="222"/>
      <c r="I850" s="222"/>
      <c r="J850" s="222"/>
      <c r="K850" s="222"/>
      <c r="L850" s="222"/>
      <c r="M850" s="222"/>
      <c r="N850" s="221"/>
      <c r="O850" s="221"/>
      <c r="P850" s="221"/>
      <c r="Q850" s="221"/>
      <c r="R850" s="222"/>
      <c r="S850" s="222"/>
      <c r="T850" s="222"/>
      <c r="U850" s="222"/>
      <c r="V850" s="222"/>
      <c r="W850" s="222"/>
      <c r="X850" s="222"/>
      <c r="Y850" s="222"/>
      <c r="Z850" s="212"/>
      <c r="AA850" s="212"/>
      <c r="AB850" s="212"/>
      <c r="AC850" s="212"/>
      <c r="AD850" s="212"/>
      <c r="AE850" s="212"/>
      <c r="AF850" s="212"/>
      <c r="AG850" s="212" t="s">
        <v>180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5">
      <c r="A851" s="219"/>
      <c r="B851" s="220"/>
      <c r="C851" s="270" t="s">
        <v>266</v>
      </c>
      <c r="D851" s="232"/>
      <c r="E851" s="233">
        <v>128.934</v>
      </c>
      <c r="F851" s="222"/>
      <c r="G851" s="22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22"/>
      <c r="Z851" s="212"/>
      <c r="AA851" s="212"/>
      <c r="AB851" s="212"/>
      <c r="AC851" s="212"/>
      <c r="AD851" s="212"/>
      <c r="AE851" s="212"/>
      <c r="AF851" s="212"/>
      <c r="AG851" s="212" t="s">
        <v>180</v>
      </c>
      <c r="AH851" s="212">
        <v>1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x14ac:dyDescent="0.25">
      <c r="A852" s="235" t="s">
        <v>167</v>
      </c>
      <c r="B852" s="236" t="s">
        <v>127</v>
      </c>
      <c r="C852" s="260" t="s">
        <v>128</v>
      </c>
      <c r="D852" s="237"/>
      <c r="E852" s="238"/>
      <c r="F852" s="239"/>
      <c r="G852" s="239">
        <f>SUMIF(AG853:AG860,"&lt;&gt;NOR",G853:G860)</f>
        <v>0</v>
      </c>
      <c r="H852" s="239"/>
      <c r="I852" s="239">
        <f>SUM(I853:I860)</f>
        <v>0</v>
      </c>
      <c r="J852" s="239"/>
      <c r="K852" s="239">
        <f>SUM(K853:K860)</f>
        <v>0</v>
      </c>
      <c r="L852" s="239"/>
      <c r="M852" s="239">
        <f>SUM(M853:M860)</f>
        <v>0</v>
      </c>
      <c r="N852" s="238"/>
      <c r="O852" s="238">
        <f>SUM(O853:O860)</f>
        <v>0.06</v>
      </c>
      <c r="P852" s="238"/>
      <c r="Q852" s="238">
        <f>SUM(Q853:Q860)</f>
        <v>0</v>
      </c>
      <c r="R852" s="239"/>
      <c r="S852" s="239"/>
      <c r="T852" s="240"/>
      <c r="U852" s="234"/>
      <c r="V852" s="234">
        <f>SUM(V853:V860)</f>
        <v>34.43</v>
      </c>
      <c r="W852" s="234"/>
      <c r="X852" s="234"/>
      <c r="Y852" s="234"/>
      <c r="AG852" t="s">
        <v>168</v>
      </c>
    </row>
    <row r="853" spans="1:60" outlineLevel="1" x14ac:dyDescent="0.25">
      <c r="A853" s="242">
        <v>175</v>
      </c>
      <c r="B853" s="243" t="s">
        <v>1005</v>
      </c>
      <c r="C853" s="261" t="s">
        <v>1006</v>
      </c>
      <c r="D853" s="244" t="s">
        <v>224</v>
      </c>
      <c r="E853" s="245">
        <v>35</v>
      </c>
      <c r="F853" s="246"/>
      <c r="G853" s="247">
        <f>ROUND(E853*F853,2)</f>
        <v>0</v>
      </c>
      <c r="H853" s="246"/>
      <c r="I853" s="247">
        <f>ROUND(E853*H853,2)</f>
        <v>0</v>
      </c>
      <c r="J853" s="246"/>
      <c r="K853" s="247">
        <f>ROUND(E853*J853,2)</f>
        <v>0</v>
      </c>
      <c r="L853" s="247">
        <v>21</v>
      </c>
      <c r="M853" s="247">
        <f>G853*(1+L853/100)</f>
        <v>0</v>
      </c>
      <c r="N853" s="245">
        <v>8.0000000000000004E-4</v>
      </c>
      <c r="O853" s="245">
        <f>ROUND(E853*N853,2)</f>
        <v>0.03</v>
      </c>
      <c r="P853" s="245">
        <v>0</v>
      </c>
      <c r="Q853" s="245">
        <f>ROUND(E853*P853,2)</f>
        <v>0</v>
      </c>
      <c r="R853" s="247" t="s">
        <v>346</v>
      </c>
      <c r="S853" s="247" t="s">
        <v>173</v>
      </c>
      <c r="T853" s="248" t="s">
        <v>226</v>
      </c>
      <c r="U853" s="222">
        <v>0</v>
      </c>
      <c r="V853" s="222">
        <f>ROUND(E853*U853,2)</f>
        <v>0</v>
      </c>
      <c r="W853" s="222"/>
      <c r="X853" s="222" t="s">
        <v>227</v>
      </c>
      <c r="Y853" s="222" t="s">
        <v>175</v>
      </c>
      <c r="Z853" s="212"/>
      <c r="AA853" s="212"/>
      <c r="AB853" s="212"/>
      <c r="AC853" s="212"/>
      <c r="AD853" s="212"/>
      <c r="AE853" s="212"/>
      <c r="AF853" s="212"/>
      <c r="AG853" s="212" t="s">
        <v>228</v>
      </c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2" x14ac:dyDescent="0.25">
      <c r="A854" s="219"/>
      <c r="B854" s="220"/>
      <c r="C854" s="268" t="s">
        <v>1007</v>
      </c>
      <c r="D854" s="251"/>
      <c r="E854" s="251"/>
      <c r="F854" s="251"/>
      <c r="G854" s="251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22"/>
      <c r="Z854" s="212"/>
      <c r="AA854" s="212"/>
      <c r="AB854" s="212"/>
      <c r="AC854" s="212"/>
      <c r="AD854" s="212"/>
      <c r="AE854" s="212"/>
      <c r="AF854" s="212"/>
      <c r="AG854" s="212" t="s">
        <v>213</v>
      </c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2" x14ac:dyDescent="0.25">
      <c r="A855" s="219"/>
      <c r="B855" s="220"/>
      <c r="C855" s="266" t="s">
        <v>1008</v>
      </c>
      <c r="D855" s="227"/>
      <c r="E855" s="228">
        <v>11</v>
      </c>
      <c r="F855" s="222"/>
      <c r="G855" s="222"/>
      <c r="H855" s="222"/>
      <c r="I855" s="222"/>
      <c r="J855" s="222"/>
      <c r="K855" s="222"/>
      <c r="L855" s="222"/>
      <c r="M855" s="222"/>
      <c r="N855" s="221"/>
      <c r="O855" s="221"/>
      <c r="P855" s="221"/>
      <c r="Q855" s="221"/>
      <c r="R855" s="222"/>
      <c r="S855" s="222"/>
      <c r="T855" s="222"/>
      <c r="U855" s="222"/>
      <c r="V855" s="222"/>
      <c r="W855" s="222"/>
      <c r="X855" s="222"/>
      <c r="Y855" s="222"/>
      <c r="Z855" s="212"/>
      <c r="AA855" s="212"/>
      <c r="AB855" s="212"/>
      <c r="AC855" s="212"/>
      <c r="AD855" s="212"/>
      <c r="AE855" s="212"/>
      <c r="AF855" s="212"/>
      <c r="AG855" s="212" t="s">
        <v>180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3" x14ac:dyDescent="0.25">
      <c r="A856" s="219"/>
      <c r="B856" s="220"/>
      <c r="C856" s="266" t="s">
        <v>1009</v>
      </c>
      <c r="D856" s="227"/>
      <c r="E856" s="228">
        <v>24</v>
      </c>
      <c r="F856" s="222"/>
      <c r="G856" s="222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22"/>
      <c r="Z856" s="212"/>
      <c r="AA856" s="212"/>
      <c r="AB856" s="212"/>
      <c r="AC856" s="212"/>
      <c r="AD856" s="212"/>
      <c r="AE856" s="212"/>
      <c r="AF856" s="212"/>
      <c r="AG856" s="212" t="s">
        <v>180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5">
      <c r="A857" s="242">
        <v>176</v>
      </c>
      <c r="B857" s="243" t="s">
        <v>1010</v>
      </c>
      <c r="C857" s="261" t="s">
        <v>1011</v>
      </c>
      <c r="D857" s="244" t="s">
        <v>171</v>
      </c>
      <c r="E857" s="245">
        <v>169.6</v>
      </c>
      <c r="F857" s="246"/>
      <c r="G857" s="247">
        <f>ROUND(E857*F857,2)</f>
        <v>0</v>
      </c>
      <c r="H857" s="246"/>
      <c r="I857" s="247">
        <f>ROUND(E857*H857,2)</f>
        <v>0</v>
      </c>
      <c r="J857" s="246"/>
      <c r="K857" s="247">
        <f>ROUND(E857*J857,2)</f>
        <v>0</v>
      </c>
      <c r="L857" s="247">
        <v>21</v>
      </c>
      <c r="M857" s="247">
        <f>G857*(1+L857/100)</f>
        <v>0</v>
      </c>
      <c r="N857" s="245">
        <v>1.7000000000000001E-4</v>
      </c>
      <c r="O857" s="245">
        <f>ROUND(E857*N857,2)</f>
        <v>0.03</v>
      </c>
      <c r="P857" s="245">
        <v>0</v>
      </c>
      <c r="Q857" s="245">
        <f>ROUND(E857*P857,2)</f>
        <v>0</v>
      </c>
      <c r="R857" s="247" t="s">
        <v>980</v>
      </c>
      <c r="S857" s="247" t="s">
        <v>173</v>
      </c>
      <c r="T857" s="248" t="s">
        <v>173</v>
      </c>
      <c r="U857" s="222">
        <v>0.20300000000000001</v>
      </c>
      <c r="V857" s="222">
        <f>ROUND(E857*U857,2)</f>
        <v>34.43</v>
      </c>
      <c r="W857" s="222"/>
      <c r="X857" s="222" t="s">
        <v>174</v>
      </c>
      <c r="Y857" s="222" t="s">
        <v>175</v>
      </c>
      <c r="Z857" s="212"/>
      <c r="AA857" s="212"/>
      <c r="AB857" s="212"/>
      <c r="AC857" s="212"/>
      <c r="AD857" s="212"/>
      <c r="AE857" s="212"/>
      <c r="AF857" s="212"/>
      <c r="AG857" s="212" t="s">
        <v>176</v>
      </c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2" x14ac:dyDescent="0.25">
      <c r="A858" s="219"/>
      <c r="B858" s="220"/>
      <c r="C858" s="266" t="s">
        <v>1012</v>
      </c>
      <c r="D858" s="227"/>
      <c r="E858" s="228"/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22"/>
      <c r="Z858" s="212"/>
      <c r="AA858" s="212"/>
      <c r="AB858" s="212"/>
      <c r="AC858" s="212"/>
      <c r="AD858" s="212"/>
      <c r="AE858" s="212"/>
      <c r="AF858" s="212"/>
      <c r="AG858" s="212" t="s">
        <v>180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3" x14ac:dyDescent="0.25">
      <c r="A859" s="219"/>
      <c r="B859" s="220"/>
      <c r="C859" s="266" t="s">
        <v>1013</v>
      </c>
      <c r="D859" s="227"/>
      <c r="E859" s="228">
        <v>70</v>
      </c>
      <c r="F859" s="222"/>
      <c r="G859" s="222"/>
      <c r="H859" s="222"/>
      <c r="I859" s="222"/>
      <c r="J859" s="222"/>
      <c r="K859" s="222"/>
      <c r="L859" s="222"/>
      <c r="M859" s="222"/>
      <c r="N859" s="221"/>
      <c r="O859" s="221"/>
      <c r="P859" s="221"/>
      <c r="Q859" s="221"/>
      <c r="R859" s="222"/>
      <c r="S859" s="222"/>
      <c r="T859" s="222"/>
      <c r="U859" s="222"/>
      <c r="V859" s="222"/>
      <c r="W859" s="222"/>
      <c r="X859" s="222"/>
      <c r="Y859" s="222"/>
      <c r="Z859" s="212"/>
      <c r="AA859" s="212"/>
      <c r="AB859" s="212"/>
      <c r="AC859" s="212"/>
      <c r="AD859" s="212"/>
      <c r="AE859" s="212"/>
      <c r="AF859" s="212"/>
      <c r="AG859" s="212" t="s">
        <v>180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3" x14ac:dyDescent="0.25">
      <c r="A860" s="219"/>
      <c r="B860" s="220"/>
      <c r="C860" s="266" t="s">
        <v>1014</v>
      </c>
      <c r="D860" s="227"/>
      <c r="E860" s="228">
        <v>99.6</v>
      </c>
      <c r="F860" s="222"/>
      <c r="G860" s="222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22"/>
      <c r="Z860" s="212"/>
      <c r="AA860" s="212"/>
      <c r="AB860" s="212"/>
      <c r="AC860" s="212"/>
      <c r="AD860" s="212"/>
      <c r="AE860" s="212"/>
      <c r="AF860" s="212"/>
      <c r="AG860" s="212" t="s">
        <v>180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x14ac:dyDescent="0.25">
      <c r="A861" s="235" t="s">
        <v>167</v>
      </c>
      <c r="B861" s="236" t="s">
        <v>129</v>
      </c>
      <c r="C861" s="260" t="s">
        <v>130</v>
      </c>
      <c r="D861" s="237"/>
      <c r="E861" s="238"/>
      <c r="F861" s="239"/>
      <c r="G861" s="239">
        <f>SUMIF(AG862:AG866,"&lt;&gt;NOR",G862:G866)</f>
        <v>0</v>
      </c>
      <c r="H861" s="239"/>
      <c r="I861" s="239">
        <f>SUM(I862:I866)</f>
        <v>0</v>
      </c>
      <c r="J861" s="239"/>
      <c r="K861" s="239">
        <f>SUM(K862:K866)</f>
        <v>0</v>
      </c>
      <c r="L861" s="239"/>
      <c r="M861" s="239">
        <f>SUM(M862:M866)</f>
        <v>0</v>
      </c>
      <c r="N861" s="238"/>
      <c r="O861" s="238">
        <f>SUM(O862:O866)</f>
        <v>0</v>
      </c>
      <c r="P861" s="238"/>
      <c r="Q861" s="238">
        <f>SUM(Q862:Q866)</f>
        <v>0</v>
      </c>
      <c r="R861" s="239"/>
      <c r="S861" s="239"/>
      <c r="T861" s="240"/>
      <c r="U861" s="234"/>
      <c r="V861" s="234">
        <f>SUM(V862:V866)</f>
        <v>0</v>
      </c>
      <c r="W861" s="234"/>
      <c r="X861" s="234"/>
      <c r="Y861" s="234"/>
      <c r="AG861" t="s">
        <v>168</v>
      </c>
    </row>
    <row r="862" spans="1:60" ht="20.399999999999999" outlineLevel="1" x14ac:dyDescent="0.25">
      <c r="A862" s="242">
        <v>177</v>
      </c>
      <c r="B862" s="243" t="s">
        <v>1015</v>
      </c>
      <c r="C862" s="261" t="s">
        <v>1016</v>
      </c>
      <c r="D862" s="244" t="s">
        <v>1017</v>
      </c>
      <c r="E862" s="245">
        <v>24</v>
      </c>
      <c r="F862" s="246"/>
      <c r="G862" s="247">
        <f>ROUND(E862*F862,2)</f>
        <v>0</v>
      </c>
      <c r="H862" s="246"/>
      <c r="I862" s="247">
        <f>ROUND(E862*H862,2)</f>
        <v>0</v>
      </c>
      <c r="J862" s="246"/>
      <c r="K862" s="247">
        <f>ROUND(E862*J862,2)</f>
        <v>0</v>
      </c>
      <c r="L862" s="247">
        <v>21</v>
      </c>
      <c r="M862" s="247">
        <f>G862*(1+L862/100)</f>
        <v>0</v>
      </c>
      <c r="N862" s="245">
        <v>0</v>
      </c>
      <c r="O862" s="245">
        <f>ROUND(E862*N862,2)</f>
        <v>0</v>
      </c>
      <c r="P862" s="245">
        <v>0</v>
      </c>
      <c r="Q862" s="245">
        <f>ROUND(E862*P862,2)</f>
        <v>0</v>
      </c>
      <c r="R862" s="247"/>
      <c r="S862" s="247" t="s">
        <v>225</v>
      </c>
      <c r="T862" s="248" t="s">
        <v>226</v>
      </c>
      <c r="U862" s="222">
        <v>0</v>
      </c>
      <c r="V862" s="222">
        <f>ROUND(E862*U862,2)</f>
        <v>0</v>
      </c>
      <c r="W862" s="222"/>
      <c r="X862" s="222" t="s">
        <v>174</v>
      </c>
      <c r="Y862" s="222" t="s">
        <v>175</v>
      </c>
      <c r="Z862" s="212"/>
      <c r="AA862" s="212"/>
      <c r="AB862" s="212"/>
      <c r="AC862" s="212"/>
      <c r="AD862" s="212"/>
      <c r="AE862" s="212"/>
      <c r="AF862" s="212"/>
      <c r="AG862" s="212" t="s">
        <v>176</v>
      </c>
      <c r="AH862" s="212"/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2" x14ac:dyDescent="0.25">
      <c r="A863" s="219"/>
      <c r="B863" s="220"/>
      <c r="C863" s="268" t="s">
        <v>1018</v>
      </c>
      <c r="D863" s="251"/>
      <c r="E863" s="251"/>
      <c r="F863" s="251"/>
      <c r="G863" s="251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22"/>
      <c r="Z863" s="212"/>
      <c r="AA863" s="212"/>
      <c r="AB863" s="212"/>
      <c r="AC863" s="212"/>
      <c r="AD863" s="212"/>
      <c r="AE863" s="212"/>
      <c r="AF863" s="212"/>
      <c r="AG863" s="212" t="s">
        <v>213</v>
      </c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52" t="str">
        <f>C863</f>
        <v>-místo složení v areálu školy upřesní provozovatel, předpoklad je přesun na výšku max. 2 podlaží, vodorovný přesun do vzdálenosti 250 metrů</v>
      </c>
      <c r="BB863" s="212"/>
      <c r="BC863" s="212"/>
      <c r="BD863" s="212"/>
      <c r="BE863" s="212"/>
      <c r="BF863" s="212"/>
      <c r="BG863" s="212"/>
      <c r="BH863" s="212"/>
    </row>
    <row r="864" spans="1:60" ht="20.399999999999999" outlineLevel="1" x14ac:dyDescent="0.25">
      <c r="A864" s="242">
        <v>178</v>
      </c>
      <c r="B864" s="243" t="s">
        <v>1019</v>
      </c>
      <c r="C864" s="261" t="s">
        <v>1020</v>
      </c>
      <c r="D864" s="244" t="s">
        <v>455</v>
      </c>
      <c r="E864" s="245">
        <v>1</v>
      </c>
      <c r="F864" s="246"/>
      <c r="G864" s="247">
        <f>ROUND(E864*F864,2)</f>
        <v>0</v>
      </c>
      <c r="H864" s="246"/>
      <c r="I864" s="247">
        <f>ROUND(E864*H864,2)</f>
        <v>0</v>
      </c>
      <c r="J864" s="246"/>
      <c r="K864" s="247">
        <f>ROUND(E864*J864,2)</f>
        <v>0</v>
      </c>
      <c r="L864" s="247">
        <v>21</v>
      </c>
      <c r="M864" s="247">
        <f>G864*(1+L864/100)</f>
        <v>0</v>
      </c>
      <c r="N864" s="245">
        <v>0</v>
      </c>
      <c r="O864" s="245">
        <f>ROUND(E864*N864,2)</f>
        <v>0</v>
      </c>
      <c r="P864" s="245">
        <v>0</v>
      </c>
      <c r="Q864" s="245">
        <f>ROUND(E864*P864,2)</f>
        <v>0</v>
      </c>
      <c r="R864" s="247"/>
      <c r="S864" s="247" t="s">
        <v>225</v>
      </c>
      <c r="T864" s="248" t="s">
        <v>226</v>
      </c>
      <c r="U864" s="222">
        <v>0</v>
      </c>
      <c r="V864" s="222">
        <f>ROUND(E864*U864,2)</f>
        <v>0</v>
      </c>
      <c r="W864" s="222"/>
      <c r="X864" s="222" t="s">
        <v>174</v>
      </c>
      <c r="Y864" s="222" t="s">
        <v>175</v>
      </c>
      <c r="Z864" s="212"/>
      <c r="AA864" s="212"/>
      <c r="AB864" s="212"/>
      <c r="AC864" s="212"/>
      <c r="AD864" s="212"/>
      <c r="AE864" s="212"/>
      <c r="AF864" s="212"/>
      <c r="AG864" s="212" t="s">
        <v>176</v>
      </c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2" x14ac:dyDescent="0.25">
      <c r="A865" s="219"/>
      <c r="B865" s="220"/>
      <c r="C865" s="268" t="s">
        <v>1021</v>
      </c>
      <c r="D865" s="251"/>
      <c r="E865" s="251"/>
      <c r="F865" s="251"/>
      <c r="G865" s="251"/>
      <c r="H865" s="222"/>
      <c r="I865" s="222"/>
      <c r="J865" s="222"/>
      <c r="K865" s="222"/>
      <c r="L865" s="222"/>
      <c r="M865" s="222"/>
      <c r="N865" s="221"/>
      <c r="O865" s="221"/>
      <c r="P865" s="221"/>
      <c r="Q865" s="221"/>
      <c r="R865" s="222"/>
      <c r="S865" s="222"/>
      <c r="T865" s="222"/>
      <c r="U865" s="222"/>
      <c r="V865" s="222"/>
      <c r="W865" s="222"/>
      <c r="X865" s="222"/>
      <c r="Y865" s="222"/>
      <c r="Z865" s="212"/>
      <c r="AA865" s="212"/>
      <c r="AB865" s="212"/>
      <c r="AC865" s="212"/>
      <c r="AD865" s="212"/>
      <c r="AE865" s="212"/>
      <c r="AF865" s="212"/>
      <c r="AG865" s="212" t="s">
        <v>213</v>
      </c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5">
      <c r="A866" s="219"/>
      <c r="B866" s="220"/>
      <c r="C866" s="267" t="s">
        <v>1022</v>
      </c>
      <c r="D866" s="250"/>
      <c r="E866" s="250"/>
      <c r="F866" s="250"/>
      <c r="G866" s="250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22"/>
      <c r="Z866" s="212"/>
      <c r="AA866" s="212"/>
      <c r="AB866" s="212"/>
      <c r="AC866" s="212"/>
      <c r="AD866" s="212"/>
      <c r="AE866" s="212"/>
      <c r="AF866" s="212"/>
      <c r="AG866" s="212" t="s">
        <v>213</v>
      </c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x14ac:dyDescent="0.25">
      <c r="A867" s="235" t="s">
        <v>167</v>
      </c>
      <c r="B867" s="236" t="s">
        <v>85</v>
      </c>
      <c r="C867" s="260" t="s">
        <v>86</v>
      </c>
      <c r="D867" s="237"/>
      <c r="E867" s="238"/>
      <c r="F867" s="239"/>
      <c r="G867" s="239">
        <f>SUMIF(AG868:AG869,"&lt;&gt;NOR",G868:G869)</f>
        <v>0</v>
      </c>
      <c r="H867" s="239"/>
      <c r="I867" s="239">
        <f>SUM(I868:I869)</f>
        <v>0</v>
      </c>
      <c r="J867" s="239"/>
      <c r="K867" s="239">
        <f>SUM(K868:K869)</f>
        <v>0</v>
      </c>
      <c r="L867" s="239"/>
      <c r="M867" s="239">
        <f>SUM(M868:M869)</f>
        <v>0</v>
      </c>
      <c r="N867" s="238"/>
      <c r="O867" s="238">
        <f>SUM(O868:O869)</f>
        <v>0.03</v>
      </c>
      <c r="P867" s="238"/>
      <c r="Q867" s="238">
        <f>SUM(Q868:Q869)</f>
        <v>0</v>
      </c>
      <c r="R867" s="239"/>
      <c r="S867" s="239"/>
      <c r="T867" s="240"/>
      <c r="U867" s="234"/>
      <c r="V867" s="234">
        <f>SUM(V868:V869)</f>
        <v>202.17</v>
      </c>
      <c r="W867" s="234"/>
      <c r="X867" s="234"/>
      <c r="Y867" s="234"/>
      <c r="AG867" t="s">
        <v>168</v>
      </c>
    </row>
    <row r="868" spans="1:60" ht="40.799999999999997" outlineLevel="1" x14ac:dyDescent="0.25">
      <c r="A868" s="242">
        <v>179</v>
      </c>
      <c r="B868" s="243" t="s">
        <v>1023</v>
      </c>
      <c r="C868" s="261" t="s">
        <v>1024</v>
      </c>
      <c r="D868" s="244" t="s">
        <v>171</v>
      </c>
      <c r="E868" s="245">
        <v>656.4</v>
      </c>
      <c r="F868" s="246"/>
      <c r="G868" s="247">
        <f>ROUND(E868*F868,2)</f>
        <v>0</v>
      </c>
      <c r="H868" s="246"/>
      <c r="I868" s="247">
        <f>ROUND(E868*H868,2)</f>
        <v>0</v>
      </c>
      <c r="J868" s="246"/>
      <c r="K868" s="247">
        <f>ROUND(E868*J868,2)</f>
        <v>0</v>
      </c>
      <c r="L868" s="247">
        <v>21</v>
      </c>
      <c r="M868" s="247">
        <f>G868*(1+L868/100)</f>
        <v>0</v>
      </c>
      <c r="N868" s="245">
        <v>4.0000000000000003E-5</v>
      </c>
      <c r="O868" s="245">
        <f>ROUND(E868*N868,2)</f>
        <v>0.03</v>
      </c>
      <c r="P868" s="245">
        <v>0</v>
      </c>
      <c r="Q868" s="245">
        <f>ROUND(E868*P868,2)</f>
        <v>0</v>
      </c>
      <c r="R868" s="247" t="s">
        <v>172</v>
      </c>
      <c r="S868" s="247" t="s">
        <v>173</v>
      </c>
      <c r="T868" s="248" t="s">
        <v>173</v>
      </c>
      <c r="U868" s="222">
        <v>0.308</v>
      </c>
      <c r="V868" s="222">
        <f>ROUND(E868*U868,2)</f>
        <v>202.17</v>
      </c>
      <c r="W868" s="222"/>
      <c r="X868" s="222" t="s">
        <v>174</v>
      </c>
      <c r="Y868" s="222" t="s">
        <v>175</v>
      </c>
      <c r="Z868" s="212"/>
      <c r="AA868" s="212"/>
      <c r="AB868" s="212"/>
      <c r="AC868" s="212"/>
      <c r="AD868" s="212"/>
      <c r="AE868" s="212"/>
      <c r="AF868" s="212"/>
      <c r="AG868" s="212" t="s">
        <v>176</v>
      </c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2" x14ac:dyDescent="0.25">
      <c r="A869" s="219"/>
      <c r="B869" s="220"/>
      <c r="C869" s="266" t="s">
        <v>1025</v>
      </c>
      <c r="D869" s="227"/>
      <c r="E869" s="228">
        <v>656.4</v>
      </c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22"/>
      <c r="Z869" s="212"/>
      <c r="AA869" s="212"/>
      <c r="AB869" s="212"/>
      <c r="AC869" s="212"/>
      <c r="AD869" s="212"/>
      <c r="AE869" s="212"/>
      <c r="AF869" s="212"/>
      <c r="AG869" s="212" t="s">
        <v>180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x14ac:dyDescent="0.25">
      <c r="A870" s="235" t="s">
        <v>167</v>
      </c>
      <c r="B870" s="236" t="s">
        <v>87</v>
      </c>
      <c r="C870" s="260" t="s">
        <v>88</v>
      </c>
      <c r="D870" s="237"/>
      <c r="E870" s="238"/>
      <c r="F870" s="239"/>
      <c r="G870" s="239">
        <f>SUMIF(AG871:AG933,"&lt;&gt;NOR",G871:G933)</f>
        <v>0</v>
      </c>
      <c r="H870" s="239"/>
      <c r="I870" s="239">
        <f>SUM(I871:I933)</f>
        <v>0</v>
      </c>
      <c r="J870" s="239"/>
      <c r="K870" s="239">
        <f>SUM(K871:K933)</f>
        <v>0</v>
      </c>
      <c r="L870" s="239"/>
      <c r="M870" s="239">
        <f>SUM(M871:M933)</f>
        <v>0</v>
      </c>
      <c r="N870" s="238"/>
      <c r="O870" s="238">
        <f>SUM(O871:O933)</f>
        <v>0</v>
      </c>
      <c r="P870" s="238"/>
      <c r="Q870" s="238">
        <f>SUM(Q871:Q933)</f>
        <v>44.29</v>
      </c>
      <c r="R870" s="239"/>
      <c r="S870" s="239"/>
      <c r="T870" s="240"/>
      <c r="U870" s="234"/>
      <c r="V870" s="234">
        <f>SUM(V871:V933)</f>
        <v>598.4899999999999</v>
      </c>
      <c r="W870" s="234"/>
      <c r="X870" s="234"/>
      <c r="Y870" s="234"/>
      <c r="AG870" t="s">
        <v>168</v>
      </c>
    </row>
    <row r="871" spans="1:60" outlineLevel="1" x14ac:dyDescent="0.25">
      <c r="A871" s="242">
        <v>180</v>
      </c>
      <c r="B871" s="243" t="s">
        <v>1026</v>
      </c>
      <c r="C871" s="261" t="s">
        <v>1027</v>
      </c>
      <c r="D871" s="244" t="s">
        <v>224</v>
      </c>
      <c r="E871" s="245">
        <v>29</v>
      </c>
      <c r="F871" s="246"/>
      <c r="G871" s="247">
        <f>ROUND(E871*F871,2)</f>
        <v>0</v>
      </c>
      <c r="H871" s="246"/>
      <c r="I871" s="247">
        <f>ROUND(E871*H871,2)</f>
        <v>0</v>
      </c>
      <c r="J871" s="246"/>
      <c r="K871" s="247">
        <f>ROUND(E871*J871,2)</f>
        <v>0</v>
      </c>
      <c r="L871" s="247">
        <v>21</v>
      </c>
      <c r="M871" s="247">
        <f>G871*(1+L871/100)</f>
        <v>0</v>
      </c>
      <c r="N871" s="245">
        <v>0</v>
      </c>
      <c r="O871" s="245">
        <f>ROUND(E871*N871,2)</f>
        <v>0</v>
      </c>
      <c r="P871" s="245">
        <v>4.0000000000000001E-3</v>
      </c>
      <c r="Q871" s="245">
        <f>ROUND(E871*P871,2)</f>
        <v>0.12</v>
      </c>
      <c r="R871" s="247" t="s">
        <v>738</v>
      </c>
      <c r="S871" s="247" t="s">
        <v>173</v>
      </c>
      <c r="T871" s="248" t="s">
        <v>173</v>
      </c>
      <c r="U871" s="222">
        <v>0.27</v>
      </c>
      <c r="V871" s="222">
        <f>ROUND(E871*U871,2)</f>
        <v>7.83</v>
      </c>
      <c r="W871" s="222"/>
      <c r="X871" s="222" t="s">
        <v>174</v>
      </c>
      <c r="Y871" s="222" t="s">
        <v>175</v>
      </c>
      <c r="Z871" s="212"/>
      <c r="AA871" s="212"/>
      <c r="AB871" s="212"/>
      <c r="AC871" s="212"/>
      <c r="AD871" s="212"/>
      <c r="AE871" s="212"/>
      <c r="AF871" s="212"/>
      <c r="AG871" s="212" t="s">
        <v>176</v>
      </c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2" x14ac:dyDescent="0.25">
      <c r="A872" s="219"/>
      <c r="B872" s="220"/>
      <c r="C872" s="268" t="s">
        <v>1028</v>
      </c>
      <c r="D872" s="251"/>
      <c r="E872" s="251"/>
      <c r="F872" s="251"/>
      <c r="G872" s="251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22"/>
      <c r="Z872" s="212"/>
      <c r="AA872" s="212"/>
      <c r="AB872" s="212"/>
      <c r="AC872" s="212"/>
      <c r="AD872" s="212"/>
      <c r="AE872" s="212"/>
      <c r="AF872" s="212"/>
      <c r="AG872" s="212" t="s">
        <v>213</v>
      </c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2" x14ac:dyDescent="0.25">
      <c r="A873" s="219"/>
      <c r="B873" s="220"/>
      <c r="C873" s="266" t="s">
        <v>783</v>
      </c>
      <c r="D873" s="227"/>
      <c r="E873" s="228">
        <v>29</v>
      </c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22"/>
      <c r="Z873" s="212"/>
      <c r="AA873" s="212"/>
      <c r="AB873" s="212"/>
      <c r="AC873" s="212"/>
      <c r="AD873" s="212"/>
      <c r="AE873" s="212"/>
      <c r="AF873" s="212"/>
      <c r="AG873" s="212" t="s">
        <v>180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5">
      <c r="A874" s="242">
        <v>181</v>
      </c>
      <c r="B874" s="243" t="s">
        <v>1029</v>
      </c>
      <c r="C874" s="261" t="s">
        <v>1030</v>
      </c>
      <c r="D874" s="244" t="s">
        <v>171</v>
      </c>
      <c r="E874" s="245">
        <v>805.62720000000002</v>
      </c>
      <c r="F874" s="246"/>
      <c r="G874" s="247">
        <f>ROUND(E874*F874,2)</f>
        <v>0</v>
      </c>
      <c r="H874" s="246"/>
      <c r="I874" s="247">
        <f>ROUND(E874*H874,2)</f>
        <v>0</v>
      </c>
      <c r="J874" s="246"/>
      <c r="K874" s="247">
        <f>ROUND(E874*J874,2)</f>
        <v>0</v>
      </c>
      <c r="L874" s="247">
        <v>21</v>
      </c>
      <c r="M874" s="247">
        <f>G874*(1+L874/100)</f>
        <v>0</v>
      </c>
      <c r="N874" s="245">
        <v>0</v>
      </c>
      <c r="O874" s="245">
        <f>ROUND(E874*N874,2)</f>
        <v>0</v>
      </c>
      <c r="P874" s="245">
        <v>0.03</v>
      </c>
      <c r="Q874" s="245">
        <f>ROUND(E874*P874,2)</f>
        <v>24.17</v>
      </c>
      <c r="R874" s="247" t="s">
        <v>315</v>
      </c>
      <c r="S874" s="247" t="s">
        <v>173</v>
      </c>
      <c r="T874" s="248" t="s">
        <v>173</v>
      </c>
      <c r="U874" s="222">
        <v>0.21121000000000001</v>
      </c>
      <c r="V874" s="222">
        <f>ROUND(E874*U874,2)</f>
        <v>170.16</v>
      </c>
      <c r="W874" s="222"/>
      <c r="X874" s="222" t="s">
        <v>189</v>
      </c>
      <c r="Y874" s="222" t="s">
        <v>175</v>
      </c>
      <c r="Z874" s="212"/>
      <c r="AA874" s="212"/>
      <c r="AB874" s="212"/>
      <c r="AC874" s="212"/>
      <c r="AD874" s="212"/>
      <c r="AE874" s="212"/>
      <c r="AF874" s="212"/>
      <c r="AG874" s="212" t="s">
        <v>190</v>
      </c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2" x14ac:dyDescent="0.25">
      <c r="A875" s="219"/>
      <c r="B875" s="220"/>
      <c r="C875" s="268" t="s">
        <v>1031</v>
      </c>
      <c r="D875" s="251"/>
      <c r="E875" s="251"/>
      <c r="F875" s="251"/>
      <c r="G875" s="251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22"/>
      <c r="Z875" s="212"/>
      <c r="AA875" s="212"/>
      <c r="AB875" s="212"/>
      <c r="AC875" s="212"/>
      <c r="AD875" s="212"/>
      <c r="AE875" s="212"/>
      <c r="AF875" s="212"/>
      <c r="AG875" s="212" t="s">
        <v>213</v>
      </c>
      <c r="AH875" s="212"/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52" t="str">
        <f>C875</f>
        <v>Svislé přemístění ze 3. NP, nebo 1. PP, vodorovné vnitrostaveništní přemístění do 30 m, odvoz na skládku do 10 km. Bez poplatku za skládku.</v>
      </c>
      <c r="BB875" s="212"/>
      <c r="BC875" s="212"/>
      <c r="BD875" s="212"/>
      <c r="BE875" s="212"/>
      <c r="BF875" s="212"/>
      <c r="BG875" s="212"/>
      <c r="BH875" s="212"/>
    </row>
    <row r="876" spans="1:60" outlineLevel="2" x14ac:dyDescent="0.25">
      <c r="A876" s="219"/>
      <c r="B876" s="220"/>
      <c r="C876" s="263" t="s">
        <v>179</v>
      </c>
      <c r="D876" s="223"/>
      <c r="E876" s="224"/>
      <c r="F876" s="222"/>
      <c r="G876" s="222"/>
      <c r="H876" s="222"/>
      <c r="I876" s="222"/>
      <c r="J876" s="222"/>
      <c r="K876" s="222"/>
      <c r="L876" s="222"/>
      <c r="M876" s="222"/>
      <c r="N876" s="221"/>
      <c r="O876" s="221"/>
      <c r="P876" s="221"/>
      <c r="Q876" s="221"/>
      <c r="R876" s="222"/>
      <c r="S876" s="222"/>
      <c r="T876" s="222"/>
      <c r="U876" s="222"/>
      <c r="V876" s="222"/>
      <c r="W876" s="222"/>
      <c r="X876" s="222"/>
      <c r="Y876" s="222"/>
      <c r="Z876" s="212"/>
      <c r="AA876" s="212"/>
      <c r="AB876" s="212"/>
      <c r="AC876" s="212"/>
      <c r="AD876" s="212"/>
      <c r="AE876" s="212"/>
      <c r="AF876" s="212"/>
      <c r="AG876" s="212" t="s">
        <v>180</v>
      </c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5">
      <c r="A877" s="219"/>
      <c r="B877" s="220"/>
      <c r="C877" s="264" t="s">
        <v>1032</v>
      </c>
      <c r="D877" s="223"/>
      <c r="E877" s="224">
        <v>9.0998000000000001</v>
      </c>
      <c r="F877" s="222"/>
      <c r="G877" s="222"/>
      <c r="H877" s="222"/>
      <c r="I877" s="222"/>
      <c r="J877" s="222"/>
      <c r="K877" s="222"/>
      <c r="L877" s="222"/>
      <c r="M877" s="222"/>
      <c r="N877" s="221"/>
      <c r="O877" s="221"/>
      <c r="P877" s="221"/>
      <c r="Q877" s="221"/>
      <c r="R877" s="222"/>
      <c r="S877" s="222"/>
      <c r="T877" s="222"/>
      <c r="U877" s="222"/>
      <c r="V877" s="222"/>
      <c r="W877" s="222"/>
      <c r="X877" s="222"/>
      <c r="Y877" s="222"/>
      <c r="Z877" s="212"/>
      <c r="AA877" s="212"/>
      <c r="AB877" s="212"/>
      <c r="AC877" s="212"/>
      <c r="AD877" s="212"/>
      <c r="AE877" s="212"/>
      <c r="AF877" s="212"/>
      <c r="AG877" s="212" t="s">
        <v>180</v>
      </c>
      <c r="AH877" s="212">
        <v>2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3" x14ac:dyDescent="0.25">
      <c r="A878" s="219"/>
      <c r="B878" s="220"/>
      <c r="C878" s="264" t="s">
        <v>1033</v>
      </c>
      <c r="D878" s="223"/>
      <c r="E878" s="224">
        <v>7.59</v>
      </c>
      <c r="F878" s="222"/>
      <c r="G878" s="22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22"/>
      <c r="Z878" s="212"/>
      <c r="AA878" s="212"/>
      <c r="AB878" s="212"/>
      <c r="AC878" s="212"/>
      <c r="AD878" s="212"/>
      <c r="AE878" s="212"/>
      <c r="AF878" s="212"/>
      <c r="AG878" s="212" t="s">
        <v>180</v>
      </c>
      <c r="AH878" s="212">
        <v>2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3" x14ac:dyDescent="0.25">
      <c r="A879" s="219"/>
      <c r="B879" s="220"/>
      <c r="C879" s="264" t="s">
        <v>1034</v>
      </c>
      <c r="D879" s="223"/>
      <c r="E879" s="224">
        <v>9.89</v>
      </c>
      <c r="F879" s="222"/>
      <c r="G879" s="222"/>
      <c r="H879" s="222"/>
      <c r="I879" s="222"/>
      <c r="J879" s="222"/>
      <c r="K879" s="222"/>
      <c r="L879" s="222"/>
      <c r="M879" s="222"/>
      <c r="N879" s="221"/>
      <c r="O879" s="221"/>
      <c r="P879" s="221"/>
      <c r="Q879" s="221"/>
      <c r="R879" s="222"/>
      <c r="S879" s="222"/>
      <c r="T879" s="222"/>
      <c r="U879" s="222"/>
      <c r="V879" s="222"/>
      <c r="W879" s="222"/>
      <c r="X879" s="222"/>
      <c r="Y879" s="222"/>
      <c r="Z879" s="212"/>
      <c r="AA879" s="212"/>
      <c r="AB879" s="212"/>
      <c r="AC879" s="212"/>
      <c r="AD879" s="212"/>
      <c r="AE879" s="212"/>
      <c r="AF879" s="212"/>
      <c r="AG879" s="212" t="s">
        <v>180</v>
      </c>
      <c r="AH879" s="212">
        <v>2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3" x14ac:dyDescent="0.25">
      <c r="A880" s="219"/>
      <c r="B880" s="220"/>
      <c r="C880" s="264" t="s">
        <v>1035</v>
      </c>
      <c r="D880" s="223"/>
      <c r="E880" s="224">
        <v>4.048</v>
      </c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22"/>
      <c r="Z880" s="212"/>
      <c r="AA880" s="212"/>
      <c r="AB880" s="212"/>
      <c r="AC880" s="212"/>
      <c r="AD880" s="212"/>
      <c r="AE880" s="212"/>
      <c r="AF880" s="212"/>
      <c r="AG880" s="212" t="s">
        <v>180</v>
      </c>
      <c r="AH880" s="212">
        <v>2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5">
      <c r="A881" s="219"/>
      <c r="B881" s="220"/>
      <c r="C881" s="264" t="s">
        <v>1036</v>
      </c>
      <c r="D881" s="223"/>
      <c r="E881" s="224">
        <v>2.94</v>
      </c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22"/>
      <c r="Z881" s="212"/>
      <c r="AA881" s="212"/>
      <c r="AB881" s="212"/>
      <c r="AC881" s="212"/>
      <c r="AD881" s="212"/>
      <c r="AE881" s="212"/>
      <c r="AF881" s="212"/>
      <c r="AG881" s="212" t="s">
        <v>180</v>
      </c>
      <c r="AH881" s="212">
        <v>2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5">
      <c r="A882" s="219"/>
      <c r="B882" s="220"/>
      <c r="C882" s="265" t="s">
        <v>183</v>
      </c>
      <c r="D882" s="225"/>
      <c r="E882" s="226">
        <v>33.567799999999998</v>
      </c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22"/>
      <c r="Z882" s="212"/>
      <c r="AA882" s="212"/>
      <c r="AB882" s="212"/>
      <c r="AC882" s="212"/>
      <c r="AD882" s="212"/>
      <c r="AE882" s="212"/>
      <c r="AF882" s="212"/>
      <c r="AG882" s="212" t="s">
        <v>180</v>
      </c>
      <c r="AH882" s="212">
        <v>3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 x14ac:dyDescent="0.25">
      <c r="A883" s="219"/>
      <c r="B883" s="220"/>
      <c r="C883" s="263" t="s">
        <v>184</v>
      </c>
      <c r="D883" s="223"/>
      <c r="E883" s="224"/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22"/>
      <c r="Z883" s="212"/>
      <c r="AA883" s="212"/>
      <c r="AB883" s="212"/>
      <c r="AC883" s="212"/>
      <c r="AD883" s="212"/>
      <c r="AE883" s="212"/>
      <c r="AF883" s="212"/>
      <c r="AG883" s="212" t="s">
        <v>180</v>
      </c>
      <c r="AH883" s="212"/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 x14ac:dyDescent="0.25">
      <c r="A884" s="219"/>
      <c r="B884" s="220"/>
      <c r="C884" s="266" t="s">
        <v>1037</v>
      </c>
      <c r="D884" s="227"/>
      <c r="E884" s="228">
        <v>805.62720000000002</v>
      </c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22"/>
      <c r="Z884" s="212"/>
      <c r="AA884" s="212"/>
      <c r="AB884" s="212"/>
      <c r="AC884" s="212"/>
      <c r="AD884" s="212"/>
      <c r="AE884" s="212"/>
      <c r="AF884" s="212"/>
      <c r="AG884" s="212" t="s">
        <v>180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ht="20.399999999999999" outlineLevel="1" x14ac:dyDescent="0.25">
      <c r="A885" s="242">
        <v>182</v>
      </c>
      <c r="B885" s="243" t="s">
        <v>1038</v>
      </c>
      <c r="C885" s="261" t="s">
        <v>1039</v>
      </c>
      <c r="D885" s="244" t="s">
        <v>1040</v>
      </c>
      <c r="E885" s="245">
        <v>4.4589800000000004</v>
      </c>
      <c r="F885" s="246"/>
      <c r="G885" s="247">
        <f>ROUND(E885*F885,2)</f>
        <v>0</v>
      </c>
      <c r="H885" s="246"/>
      <c r="I885" s="247">
        <f>ROUND(E885*H885,2)</f>
        <v>0</v>
      </c>
      <c r="J885" s="246"/>
      <c r="K885" s="247">
        <f>ROUND(E885*J885,2)</f>
        <v>0</v>
      </c>
      <c r="L885" s="247">
        <v>21</v>
      </c>
      <c r="M885" s="247">
        <f>G885*(1+L885/100)</f>
        <v>0</v>
      </c>
      <c r="N885" s="245">
        <v>0</v>
      </c>
      <c r="O885" s="245">
        <f>ROUND(E885*N885,2)</f>
        <v>0</v>
      </c>
      <c r="P885" s="245">
        <v>2.2000000000000002</v>
      </c>
      <c r="Q885" s="245">
        <f>ROUND(E885*P885,2)</f>
        <v>9.81</v>
      </c>
      <c r="R885" s="247" t="s">
        <v>780</v>
      </c>
      <c r="S885" s="247" t="s">
        <v>173</v>
      </c>
      <c r="T885" s="248" t="s">
        <v>173</v>
      </c>
      <c r="U885" s="222">
        <v>11.05</v>
      </c>
      <c r="V885" s="222">
        <f>ROUND(E885*U885,2)</f>
        <v>49.27</v>
      </c>
      <c r="W885" s="222"/>
      <c r="X885" s="222" t="s">
        <v>174</v>
      </c>
      <c r="Y885" s="222" t="s">
        <v>175</v>
      </c>
      <c r="Z885" s="212"/>
      <c r="AA885" s="212"/>
      <c r="AB885" s="212"/>
      <c r="AC885" s="212"/>
      <c r="AD885" s="212"/>
      <c r="AE885" s="212"/>
      <c r="AF885" s="212"/>
      <c r="AG885" s="212" t="s">
        <v>176</v>
      </c>
      <c r="AH885" s="212"/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2" x14ac:dyDescent="0.25">
      <c r="A886" s="219"/>
      <c r="B886" s="220"/>
      <c r="C886" s="266" t="s">
        <v>1041</v>
      </c>
      <c r="D886" s="227"/>
      <c r="E886" s="228">
        <v>4.4589800000000004</v>
      </c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22"/>
      <c r="Z886" s="212"/>
      <c r="AA886" s="212"/>
      <c r="AB886" s="212"/>
      <c r="AC886" s="212"/>
      <c r="AD886" s="212"/>
      <c r="AE886" s="212"/>
      <c r="AF886" s="212"/>
      <c r="AG886" s="212" t="s">
        <v>180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ht="20.399999999999999" outlineLevel="1" x14ac:dyDescent="0.25">
      <c r="A887" s="242">
        <v>183</v>
      </c>
      <c r="B887" s="243" t="s">
        <v>1042</v>
      </c>
      <c r="C887" s="261" t="s">
        <v>1043</v>
      </c>
      <c r="D887" s="244" t="s">
        <v>171</v>
      </c>
      <c r="E887" s="245">
        <v>152.82900000000001</v>
      </c>
      <c r="F887" s="246"/>
      <c r="G887" s="247">
        <f>ROUND(E887*F887,2)</f>
        <v>0</v>
      </c>
      <c r="H887" s="246"/>
      <c r="I887" s="247">
        <f>ROUND(E887*H887,2)</f>
        <v>0</v>
      </c>
      <c r="J887" s="246"/>
      <c r="K887" s="247">
        <f>ROUND(E887*J887,2)</f>
        <v>0</v>
      </c>
      <c r="L887" s="247">
        <v>21</v>
      </c>
      <c r="M887" s="247">
        <f>G887*(1+L887/100)</f>
        <v>0</v>
      </c>
      <c r="N887" s="245">
        <v>0</v>
      </c>
      <c r="O887" s="245">
        <f>ROUND(E887*N887,2)</f>
        <v>0</v>
      </c>
      <c r="P887" s="245">
        <v>1.26E-2</v>
      </c>
      <c r="Q887" s="245">
        <f>ROUND(E887*P887,2)</f>
        <v>1.93</v>
      </c>
      <c r="R887" s="247" t="s">
        <v>780</v>
      </c>
      <c r="S887" s="247" t="s">
        <v>173</v>
      </c>
      <c r="T887" s="248" t="s">
        <v>173</v>
      </c>
      <c r="U887" s="222">
        <v>0.33</v>
      </c>
      <c r="V887" s="222">
        <f>ROUND(E887*U887,2)</f>
        <v>50.43</v>
      </c>
      <c r="W887" s="222"/>
      <c r="X887" s="222" t="s">
        <v>174</v>
      </c>
      <c r="Y887" s="222" t="s">
        <v>175</v>
      </c>
      <c r="Z887" s="212"/>
      <c r="AA887" s="212"/>
      <c r="AB887" s="212"/>
      <c r="AC887" s="212"/>
      <c r="AD887" s="212"/>
      <c r="AE887" s="212"/>
      <c r="AF887" s="212"/>
      <c r="AG887" s="212" t="s">
        <v>176</v>
      </c>
      <c r="AH887" s="212"/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2" x14ac:dyDescent="0.25">
      <c r="A888" s="219"/>
      <c r="B888" s="220"/>
      <c r="C888" s="266" t="s">
        <v>1044</v>
      </c>
      <c r="D888" s="227"/>
      <c r="E888" s="228"/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22"/>
      <c r="Z888" s="212"/>
      <c r="AA888" s="212"/>
      <c r="AB888" s="212"/>
      <c r="AC888" s="212"/>
      <c r="AD888" s="212"/>
      <c r="AE888" s="212"/>
      <c r="AF888" s="212"/>
      <c r="AG888" s="212" t="s">
        <v>180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 x14ac:dyDescent="0.25">
      <c r="A889" s="219"/>
      <c r="B889" s="220"/>
      <c r="C889" s="266" t="s">
        <v>1045</v>
      </c>
      <c r="D889" s="227"/>
      <c r="E889" s="228">
        <v>51.12</v>
      </c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22"/>
      <c r="Z889" s="212"/>
      <c r="AA889" s="212"/>
      <c r="AB889" s="212"/>
      <c r="AC889" s="212"/>
      <c r="AD889" s="212"/>
      <c r="AE889" s="212"/>
      <c r="AF889" s="212"/>
      <c r="AG889" s="212" t="s">
        <v>180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ht="20.399999999999999" outlineLevel="3" x14ac:dyDescent="0.25">
      <c r="A890" s="219"/>
      <c r="B890" s="220"/>
      <c r="C890" s="266" t="s">
        <v>1046</v>
      </c>
      <c r="D890" s="227"/>
      <c r="E890" s="228">
        <v>77.304000000000002</v>
      </c>
      <c r="F890" s="222"/>
      <c r="G890" s="22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22"/>
      <c r="Z890" s="212"/>
      <c r="AA890" s="212"/>
      <c r="AB890" s="212"/>
      <c r="AC890" s="212"/>
      <c r="AD890" s="212"/>
      <c r="AE890" s="212"/>
      <c r="AF890" s="212"/>
      <c r="AG890" s="212" t="s">
        <v>180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3" x14ac:dyDescent="0.25">
      <c r="A891" s="219"/>
      <c r="B891" s="220"/>
      <c r="C891" s="270" t="s">
        <v>266</v>
      </c>
      <c r="D891" s="232"/>
      <c r="E891" s="233">
        <v>128.42400000000001</v>
      </c>
      <c r="F891" s="222"/>
      <c r="G891" s="22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22"/>
      <c r="Z891" s="212"/>
      <c r="AA891" s="212"/>
      <c r="AB891" s="212"/>
      <c r="AC891" s="212"/>
      <c r="AD891" s="212"/>
      <c r="AE891" s="212"/>
      <c r="AF891" s="212"/>
      <c r="AG891" s="212" t="s">
        <v>180</v>
      </c>
      <c r="AH891" s="212">
        <v>1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 x14ac:dyDescent="0.25">
      <c r="A892" s="219"/>
      <c r="B892" s="220"/>
      <c r="C892" s="266" t="s">
        <v>1047</v>
      </c>
      <c r="D892" s="227"/>
      <c r="E892" s="228"/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22"/>
      <c r="Z892" s="212"/>
      <c r="AA892" s="212"/>
      <c r="AB892" s="212"/>
      <c r="AC892" s="212"/>
      <c r="AD892" s="212"/>
      <c r="AE892" s="212"/>
      <c r="AF892" s="212"/>
      <c r="AG892" s="212" t="s">
        <v>180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5">
      <c r="A893" s="219"/>
      <c r="B893" s="220"/>
      <c r="C893" s="266" t="s">
        <v>1048</v>
      </c>
      <c r="D893" s="227"/>
      <c r="E893" s="228">
        <v>4.5199999999999996</v>
      </c>
      <c r="F893" s="222"/>
      <c r="G893" s="222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22"/>
      <c r="Z893" s="212"/>
      <c r="AA893" s="212"/>
      <c r="AB893" s="212"/>
      <c r="AC893" s="212"/>
      <c r="AD893" s="212"/>
      <c r="AE893" s="212"/>
      <c r="AF893" s="212"/>
      <c r="AG893" s="212" t="s">
        <v>180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5">
      <c r="A894" s="219"/>
      <c r="B894" s="220"/>
      <c r="C894" s="266" t="s">
        <v>1049</v>
      </c>
      <c r="D894" s="227"/>
      <c r="E894" s="228">
        <v>11.27</v>
      </c>
      <c r="F894" s="222"/>
      <c r="G894" s="222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22"/>
      <c r="Z894" s="212"/>
      <c r="AA894" s="212"/>
      <c r="AB894" s="212"/>
      <c r="AC894" s="212"/>
      <c r="AD894" s="212"/>
      <c r="AE894" s="212"/>
      <c r="AF894" s="212"/>
      <c r="AG894" s="212" t="s">
        <v>180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5">
      <c r="A895" s="219"/>
      <c r="B895" s="220"/>
      <c r="C895" s="266" t="s">
        <v>1050</v>
      </c>
      <c r="D895" s="227"/>
      <c r="E895" s="228">
        <v>8.6150000000000002</v>
      </c>
      <c r="F895" s="222"/>
      <c r="G895" s="222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22"/>
      <c r="Z895" s="212"/>
      <c r="AA895" s="212"/>
      <c r="AB895" s="212"/>
      <c r="AC895" s="212"/>
      <c r="AD895" s="212"/>
      <c r="AE895" s="212"/>
      <c r="AF895" s="212"/>
      <c r="AG895" s="212" t="s">
        <v>180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3" x14ac:dyDescent="0.25">
      <c r="A896" s="219"/>
      <c r="B896" s="220"/>
      <c r="C896" s="270" t="s">
        <v>266</v>
      </c>
      <c r="D896" s="232"/>
      <c r="E896" s="233">
        <v>24.405000000000001</v>
      </c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22"/>
      <c r="Z896" s="212"/>
      <c r="AA896" s="212"/>
      <c r="AB896" s="212"/>
      <c r="AC896" s="212"/>
      <c r="AD896" s="212"/>
      <c r="AE896" s="212"/>
      <c r="AF896" s="212"/>
      <c r="AG896" s="212" t="s">
        <v>180</v>
      </c>
      <c r="AH896" s="212">
        <v>1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ht="20.399999999999999" outlineLevel="1" x14ac:dyDescent="0.25">
      <c r="A897" s="242">
        <v>184</v>
      </c>
      <c r="B897" s="243" t="s">
        <v>1051</v>
      </c>
      <c r="C897" s="261" t="s">
        <v>1052</v>
      </c>
      <c r="D897" s="244" t="s">
        <v>171</v>
      </c>
      <c r="E897" s="245">
        <v>764.14499999999998</v>
      </c>
      <c r="F897" s="246"/>
      <c r="G897" s="247">
        <f>ROUND(E897*F897,2)</f>
        <v>0</v>
      </c>
      <c r="H897" s="246"/>
      <c r="I897" s="247">
        <f>ROUND(E897*H897,2)</f>
        <v>0</v>
      </c>
      <c r="J897" s="246"/>
      <c r="K897" s="247">
        <f>ROUND(E897*J897,2)</f>
        <v>0</v>
      </c>
      <c r="L897" s="247">
        <v>21</v>
      </c>
      <c r="M897" s="247">
        <f>G897*(1+L897/100)</f>
        <v>0</v>
      </c>
      <c r="N897" s="245">
        <v>0</v>
      </c>
      <c r="O897" s="245">
        <f>ROUND(E897*N897,2)</f>
        <v>0</v>
      </c>
      <c r="P897" s="245">
        <v>2.5200000000000001E-3</v>
      </c>
      <c r="Q897" s="245">
        <f>ROUND(E897*P897,2)</f>
        <v>1.93</v>
      </c>
      <c r="R897" s="247" t="s">
        <v>780</v>
      </c>
      <c r="S897" s="247" t="s">
        <v>173</v>
      </c>
      <c r="T897" s="248" t="s">
        <v>173</v>
      </c>
      <c r="U897" s="222">
        <v>5.7000000000000002E-2</v>
      </c>
      <c r="V897" s="222">
        <f>ROUND(E897*U897,2)</f>
        <v>43.56</v>
      </c>
      <c r="W897" s="222"/>
      <c r="X897" s="222" t="s">
        <v>174</v>
      </c>
      <c r="Y897" s="222" t="s">
        <v>175</v>
      </c>
      <c r="Z897" s="212"/>
      <c r="AA897" s="212"/>
      <c r="AB897" s="212"/>
      <c r="AC897" s="212"/>
      <c r="AD897" s="212"/>
      <c r="AE897" s="212"/>
      <c r="AF897" s="212"/>
      <c r="AG897" s="212" t="s">
        <v>176</v>
      </c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2" x14ac:dyDescent="0.25">
      <c r="A898" s="219"/>
      <c r="B898" s="220"/>
      <c r="C898" s="263" t="s">
        <v>179</v>
      </c>
      <c r="D898" s="223"/>
      <c r="E898" s="224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22"/>
      <c r="Z898" s="212"/>
      <c r="AA898" s="212"/>
      <c r="AB898" s="212"/>
      <c r="AC898" s="212"/>
      <c r="AD898" s="212"/>
      <c r="AE898" s="212"/>
      <c r="AF898" s="212"/>
      <c r="AG898" s="212" t="s">
        <v>180</v>
      </c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5">
      <c r="A899" s="219"/>
      <c r="B899" s="220"/>
      <c r="C899" s="264" t="s">
        <v>1053</v>
      </c>
      <c r="D899" s="223"/>
      <c r="E899" s="224"/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22"/>
      <c r="Z899" s="212"/>
      <c r="AA899" s="212"/>
      <c r="AB899" s="212"/>
      <c r="AC899" s="212"/>
      <c r="AD899" s="212"/>
      <c r="AE899" s="212"/>
      <c r="AF899" s="212"/>
      <c r="AG899" s="212" t="s">
        <v>180</v>
      </c>
      <c r="AH899" s="212">
        <v>2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5">
      <c r="A900" s="219"/>
      <c r="B900" s="220"/>
      <c r="C900" s="264" t="s">
        <v>1054</v>
      </c>
      <c r="D900" s="223"/>
      <c r="E900" s="224">
        <v>51.12</v>
      </c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22"/>
      <c r="Z900" s="212"/>
      <c r="AA900" s="212"/>
      <c r="AB900" s="212"/>
      <c r="AC900" s="212"/>
      <c r="AD900" s="212"/>
      <c r="AE900" s="212"/>
      <c r="AF900" s="212"/>
      <c r="AG900" s="212" t="s">
        <v>180</v>
      </c>
      <c r="AH900" s="212">
        <v>2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ht="20.399999999999999" outlineLevel="3" x14ac:dyDescent="0.25">
      <c r="A901" s="219"/>
      <c r="B901" s="220"/>
      <c r="C901" s="264" t="s">
        <v>1055</v>
      </c>
      <c r="D901" s="223"/>
      <c r="E901" s="224">
        <v>77.304000000000002</v>
      </c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22"/>
      <c r="Z901" s="212"/>
      <c r="AA901" s="212"/>
      <c r="AB901" s="212"/>
      <c r="AC901" s="212"/>
      <c r="AD901" s="212"/>
      <c r="AE901" s="212"/>
      <c r="AF901" s="212"/>
      <c r="AG901" s="212" t="s">
        <v>180</v>
      </c>
      <c r="AH901" s="212">
        <v>2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3" x14ac:dyDescent="0.25">
      <c r="A902" s="219"/>
      <c r="B902" s="220"/>
      <c r="C902" s="265" t="s">
        <v>183</v>
      </c>
      <c r="D902" s="225"/>
      <c r="E902" s="226">
        <v>128.42400000000001</v>
      </c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22"/>
      <c r="Z902" s="212"/>
      <c r="AA902" s="212"/>
      <c r="AB902" s="212"/>
      <c r="AC902" s="212"/>
      <c r="AD902" s="212"/>
      <c r="AE902" s="212"/>
      <c r="AF902" s="212"/>
      <c r="AG902" s="212" t="s">
        <v>180</v>
      </c>
      <c r="AH902" s="212">
        <v>3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5">
      <c r="A903" s="219"/>
      <c r="B903" s="220"/>
      <c r="C903" s="264" t="s">
        <v>1056</v>
      </c>
      <c r="D903" s="223"/>
      <c r="E903" s="224"/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22"/>
      <c r="Z903" s="212"/>
      <c r="AA903" s="212"/>
      <c r="AB903" s="212"/>
      <c r="AC903" s="212"/>
      <c r="AD903" s="212"/>
      <c r="AE903" s="212"/>
      <c r="AF903" s="212"/>
      <c r="AG903" s="212" t="s">
        <v>180</v>
      </c>
      <c r="AH903" s="212">
        <v>2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5">
      <c r="A904" s="219"/>
      <c r="B904" s="220"/>
      <c r="C904" s="264" t="s">
        <v>1057</v>
      </c>
      <c r="D904" s="223"/>
      <c r="E904" s="224">
        <v>4.5199999999999996</v>
      </c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22"/>
      <c r="Z904" s="212"/>
      <c r="AA904" s="212"/>
      <c r="AB904" s="212"/>
      <c r="AC904" s="212"/>
      <c r="AD904" s="212"/>
      <c r="AE904" s="212"/>
      <c r="AF904" s="212"/>
      <c r="AG904" s="212" t="s">
        <v>180</v>
      </c>
      <c r="AH904" s="212">
        <v>2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5">
      <c r="A905" s="219"/>
      <c r="B905" s="220"/>
      <c r="C905" s="264" t="s">
        <v>1058</v>
      </c>
      <c r="D905" s="223"/>
      <c r="E905" s="224">
        <v>11.27</v>
      </c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22"/>
      <c r="Z905" s="212"/>
      <c r="AA905" s="212"/>
      <c r="AB905" s="212"/>
      <c r="AC905" s="212"/>
      <c r="AD905" s="212"/>
      <c r="AE905" s="212"/>
      <c r="AF905" s="212"/>
      <c r="AG905" s="212" t="s">
        <v>180</v>
      </c>
      <c r="AH905" s="212">
        <v>2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3" x14ac:dyDescent="0.25">
      <c r="A906" s="219"/>
      <c r="B906" s="220"/>
      <c r="C906" s="264" t="s">
        <v>1059</v>
      </c>
      <c r="D906" s="223"/>
      <c r="E906" s="224">
        <v>8.6150000000000002</v>
      </c>
      <c r="F906" s="222"/>
      <c r="G906" s="222"/>
      <c r="H906" s="222"/>
      <c r="I906" s="222"/>
      <c r="J906" s="222"/>
      <c r="K906" s="222"/>
      <c r="L906" s="222"/>
      <c r="M906" s="222"/>
      <c r="N906" s="221"/>
      <c r="O906" s="221"/>
      <c r="P906" s="221"/>
      <c r="Q906" s="221"/>
      <c r="R906" s="222"/>
      <c r="S906" s="222"/>
      <c r="T906" s="222"/>
      <c r="U906" s="222"/>
      <c r="V906" s="222"/>
      <c r="W906" s="222"/>
      <c r="X906" s="222"/>
      <c r="Y906" s="222"/>
      <c r="Z906" s="212"/>
      <c r="AA906" s="212"/>
      <c r="AB906" s="212"/>
      <c r="AC906" s="212"/>
      <c r="AD906" s="212"/>
      <c r="AE906" s="212"/>
      <c r="AF906" s="212"/>
      <c r="AG906" s="212" t="s">
        <v>180</v>
      </c>
      <c r="AH906" s="212">
        <v>2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3" x14ac:dyDescent="0.25">
      <c r="A907" s="219"/>
      <c r="B907" s="220"/>
      <c r="C907" s="265" t="s">
        <v>183</v>
      </c>
      <c r="D907" s="225"/>
      <c r="E907" s="226">
        <v>24.405000000000001</v>
      </c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22"/>
      <c r="Z907" s="212"/>
      <c r="AA907" s="212"/>
      <c r="AB907" s="212"/>
      <c r="AC907" s="212"/>
      <c r="AD907" s="212"/>
      <c r="AE907" s="212"/>
      <c r="AF907" s="212"/>
      <c r="AG907" s="212" t="s">
        <v>180</v>
      </c>
      <c r="AH907" s="212">
        <v>3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3" x14ac:dyDescent="0.25">
      <c r="A908" s="219"/>
      <c r="B908" s="220"/>
      <c r="C908" s="263" t="s">
        <v>184</v>
      </c>
      <c r="D908" s="223"/>
      <c r="E908" s="224"/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22"/>
      <c r="Z908" s="212"/>
      <c r="AA908" s="212"/>
      <c r="AB908" s="212"/>
      <c r="AC908" s="212"/>
      <c r="AD908" s="212"/>
      <c r="AE908" s="212"/>
      <c r="AF908" s="212"/>
      <c r="AG908" s="212" t="s">
        <v>180</v>
      </c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5">
      <c r="A909" s="219"/>
      <c r="B909" s="220"/>
      <c r="C909" s="266" t="s">
        <v>1060</v>
      </c>
      <c r="D909" s="227"/>
      <c r="E909" s="228">
        <v>764.14499999999998</v>
      </c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22"/>
      <c r="Z909" s="212"/>
      <c r="AA909" s="212"/>
      <c r="AB909" s="212"/>
      <c r="AC909" s="212"/>
      <c r="AD909" s="212"/>
      <c r="AE909" s="212"/>
      <c r="AF909" s="212"/>
      <c r="AG909" s="212" t="s">
        <v>180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5">
      <c r="A910" s="242">
        <v>185</v>
      </c>
      <c r="B910" s="243" t="s">
        <v>1061</v>
      </c>
      <c r="C910" s="261" t="s">
        <v>1062</v>
      </c>
      <c r="D910" s="244" t="s">
        <v>210</v>
      </c>
      <c r="E910" s="245">
        <v>94.95</v>
      </c>
      <c r="F910" s="246"/>
      <c r="G910" s="247">
        <f>ROUND(E910*F910,2)</f>
        <v>0</v>
      </c>
      <c r="H910" s="246"/>
      <c r="I910" s="247">
        <f>ROUND(E910*H910,2)</f>
        <v>0</v>
      </c>
      <c r="J910" s="246"/>
      <c r="K910" s="247">
        <f>ROUND(E910*J910,2)</f>
        <v>0</v>
      </c>
      <c r="L910" s="247">
        <v>21</v>
      </c>
      <c r="M910" s="247">
        <f>G910*(1+L910/100)</f>
        <v>0</v>
      </c>
      <c r="N910" s="245">
        <v>0</v>
      </c>
      <c r="O910" s="245">
        <f>ROUND(E910*N910,2)</f>
        <v>0</v>
      </c>
      <c r="P910" s="245">
        <v>4.0000000000000002E-4</v>
      </c>
      <c r="Q910" s="245">
        <f>ROUND(E910*P910,2)</f>
        <v>0.04</v>
      </c>
      <c r="R910" s="247" t="s">
        <v>780</v>
      </c>
      <c r="S910" s="247" t="s">
        <v>173</v>
      </c>
      <c r="T910" s="248" t="s">
        <v>173</v>
      </c>
      <c r="U910" s="222">
        <v>7.0000000000000007E-2</v>
      </c>
      <c r="V910" s="222">
        <f>ROUND(E910*U910,2)</f>
        <v>6.65</v>
      </c>
      <c r="W910" s="222"/>
      <c r="X910" s="222" t="s">
        <v>174</v>
      </c>
      <c r="Y910" s="222" t="s">
        <v>175</v>
      </c>
      <c r="Z910" s="212"/>
      <c r="AA910" s="212"/>
      <c r="AB910" s="212"/>
      <c r="AC910" s="212"/>
      <c r="AD910" s="212"/>
      <c r="AE910" s="212"/>
      <c r="AF910" s="212"/>
      <c r="AG910" s="212" t="s">
        <v>176</v>
      </c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2" x14ac:dyDescent="0.25">
      <c r="A911" s="219"/>
      <c r="B911" s="220"/>
      <c r="C911" s="262" t="s">
        <v>1063</v>
      </c>
      <c r="D911" s="249"/>
      <c r="E911" s="249"/>
      <c r="F911" s="249"/>
      <c r="G911" s="249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22"/>
      <c r="Z911" s="212"/>
      <c r="AA911" s="212"/>
      <c r="AB911" s="212"/>
      <c r="AC911" s="212"/>
      <c r="AD911" s="212"/>
      <c r="AE911" s="212"/>
      <c r="AF911" s="212"/>
      <c r="AG911" s="212" t="s">
        <v>178</v>
      </c>
      <c r="AH911" s="212"/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2" x14ac:dyDescent="0.25">
      <c r="A912" s="219"/>
      <c r="B912" s="220"/>
      <c r="C912" s="266" t="s">
        <v>1064</v>
      </c>
      <c r="D912" s="227"/>
      <c r="E912" s="228"/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22"/>
      <c r="Z912" s="212"/>
      <c r="AA912" s="212"/>
      <c r="AB912" s="212"/>
      <c r="AC912" s="212"/>
      <c r="AD912" s="212"/>
      <c r="AE912" s="212"/>
      <c r="AF912" s="212"/>
      <c r="AG912" s="212" t="s">
        <v>180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3" x14ac:dyDescent="0.25">
      <c r="A913" s="219"/>
      <c r="B913" s="220"/>
      <c r="C913" s="266" t="s">
        <v>1065</v>
      </c>
      <c r="D913" s="227"/>
      <c r="E913" s="228">
        <v>60.86</v>
      </c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22"/>
      <c r="Z913" s="212"/>
      <c r="AA913" s="212"/>
      <c r="AB913" s="212"/>
      <c r="AC913" s="212"/>
      <c r="AD913" s="212"/>
      <c r="AE913" s="212"/>
      <c r="AF913" s="212"/>
      <c r="AG913" s="212" t="s">
        <v>180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3" x14ac:dyDescent="0.25">
      <c r="A914" s="219"/>
      <c r="B914" s="220"/>
      <c r="C914" s="266" t="s">
        <v>852</v>
      </c>
      <c r="D914" s="227"/>
      <c r="E914" s="228">
        <v>20.190000000000001</v>
      </c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22"/>
      <c r="Z914" s="212"/>
      <c r="AA914" s="212"/>
      <c r="AB914" s="212"/>
      <c r="AC914" s="212"/>
      <c r="AD914" s="212"/>
      <c r="AE914" s="212"/>
      <c r="AF914" s="212"/>
      <c r="AG914" s="212" t="s">
        <v>180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5">
      <c r="A915" s="219"/>
      <c r="B915" s="220"/>
      <c r="C915" s="266" t="s">
        <v>853</v>
      </c>
      <c r="D915" s="227"/>
      <c r="E915" s="228">
        <v>13.9</v>
      </c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22"/>
      <c r="Z915" s="212"/>
      <c r="AA915" s="212"/>
      <c r="AB915" s="212"/>
      <c r="AC915" s="212"/>
      <c r="AD915" s="212"/>
      <c r="AE915" s="212"/>
      <c r="AF915" s="212"/>
      <c r="AG915" s="212" t="s">
        <v>180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 x14ac:dyDescent="0.25">
      <c r="A916" s="242">
        <v>186</v>
      </c>
      <c r="B916" s="243" t="s">
        <v>1066</v>
      </c>
      <c r="C916" s="261" t="s">
        <v>1067</v>
      </c>
      <c r="D916" s="244" t="s">
        <v>171</v>
      </c>
      <c r="E916" s="245">
        <v>129.86000000000001</v>
      </c>
      <c r="F916" s="246"/>
      <c r="G916" s="247">
        <f>ROUND(E916*F916,2)</f>
        <v>0</v>
      </c>
      <c r="H916" s="246"/>
      <c r="I916" s="247">
        <f>ROUND(E916*H916,2)</f>
        <v>0</v>
      </c>
      <c r="J916" s="246"/>
      <c r="K916" s="247">
        <f>ROUND(E916*J916,2)</f>
        <v>0</v>
      </c>
      <c r="L916" s="247">
        <v>21</v>
      </c>
      <c r="M916" s="247">
        <f>G916*(1+L916/100)</f>
        <v>0</v>
      </c>
      <c r="N916" s="245">
        <v>0</v>
      </c>
      <c r="O916" s="245">
        <f>ROUND(E916*N916,2)</f>
        <v>0</v>
      </c>
      <c r="P916" s="245">
        <v>0.02</v>
      </c>
      <c r="Q916" s="245">
        <f>ROUND(E916*P916,2)</f>
        <v>2.6</v>
      </c>
      <c r="R916" s="247" t="s">
        <v>780</v>
      </c>
      <c r="S916" s="247" t="s">
        <v>173</v>
      </c>
      <c r="T916" s="248" t="s">
        <v>173</v>
      </c>
      <c r="U916" s="222">
        <v>7.8E-2</v>
      </c>
      <c r="V916" s="222">
        <f>ROUND(E916*U916,2)</f>
        <v>10.130000000000001</v>
      </c>
      <c r="W916" s="222"/>
      <c r="X916" s="222" t="s">
        <v>174</v>
      </c>
      <c r="Y916" s="222" t="s">
        <v>175</v>
      </c>
      <c r="Z916" s="212"/>
      <c r="AA916" s="212"/>
      <c r="AB916" s="212"/>
      <c r="AC916" s="212"/>
      <c r="AD916" s="212"/>
      <c r="AE916" s="212"/>
      <c r="AF916" s="212"/>
      <c r="AG916" s="212" t="s">
        <v>176</v>
      </c>
      <c r="AH916" s="212"/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2" x14ac:dyDescent="0.25">
      <c r="A917" s="219"/>
      <c r="B917" s="220"/>
      <c r="C917" s="262" t="s">
        <v>1063</v>
      </c>
      <c r="D917" s="249"/>
      <c r="E917" s="249"/>
      <c r="F917" s="249"/>
      <c r="G917" s="249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22"/>
      <c r="Z917" s="212"/>
      <c r="AA917" s="212"/>
      <c r="AB917" s="212"/>
      <c r="AC917" s="212"/>
      <c r="AD917" s="212"/>
      <c r="AE917" s="212"/>
      <c r="AF917" s="212"/>
      <c r="AG917" s="212" t="s">
        <v>178</v>
      </c>
      <c r="AH917" s="212"/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2" x14ac:dyDescent="0.25">
      <c r="A918" s="219"/>
      <c r="B918" s="220"/>
      <c r="C918" s="266" t="s">
        <v>1064</v>
      </c>
      <c r="D918" s="227"/>
      <c r="E918" s="228"/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22"/>
      <c r="Z918" s="212"/>
      <c r="AA918" s="212"/>
      <c r="AB918" s="212"/>
      <c r="AC918" s="212"/>
      <c r="AD918" s="212"/>
      <c r="AE918" s="212"/>
      <c r="AF918" s="212"/>
      <c r="AG918" s="212" t="s">
        <v>180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5">
      <c r="A919" s="219"/>
      <c r="B919" s="220"/>
      <c r="C919" s="266" t="s">
        <v>301</v>
      </c>
      <c r="D919" s="227"/>
      <c r="E919" s="228">
        <v>88.58</v>
      </c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22"/>
      <c r="Z919" s="212"/>
      <c r="AA919" s="212"/>
      <c r="AB919" s="212"/>
      <c r="AC919" s="212"/>
      <c r="AD919" s="212"/>
      <c r="AE919" s="212"/>
      <c r="AF919" s="212"/>
      <c r="AG919" s="212" t="s">
        <v>180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 x14ac:dyDescent="0.25">
      <c r="A920" s="219"/>
      <c r="B920" s="220"/>
      <c r="C920" s="266" t="s">
        <v>296</v>
      </c>
      <c r="D920" s="227"/>
      <c r="E920" s="228">
        <v>22.54</v>
      </c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22"/>
      <c r="Z920" s="212"/>
      <c r="AA920" s="212"/>
      <c r="AB920" s="212"/>
      <c r="AC920" s="212"/>
      <c r="AD920" s="212"/>
      <c r="AE920" s="212"/>
      <c r="AF920" s="212"/>
      <c r="AG920" s="212" t="s">
        <v>180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3" x14ac:dyDescent="0.25">
      <c r="A921" s="219"/>
      <c r="B921" s="220"/>
      <c r="C921" s="266" t="s">
        <v>297</v>
      </c>
      <c r="D921" s="227"/>
      <c r="E921" s="228">
        <v>17.23</v>
      </c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22"/>
      <c r="Z921" s="212"/>
      <c r="AA921" s="212"/>
      <c r="AB921" s="212"/>
      <c r="AC921" s="212"/>
      <c r="AD921" s="212"/>
      <c r="AE921" s="212"/>
      <c r="AF921" s="212"/>
      <c r="AG921" s="212" t="s">
        <v>180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3" x14ac:dyDescent="0.25">
      <c r="A922" s="219"/>
      <c r="B922" s="220"/>
      <c r="C922" s="266" t="s">
        <v>845</v>
      </c>
      <c r="D922" s="227"/>
      <c r="E922" s="228">
        <v>1.51</v>
      </c>
      <c r="F922" s="222"/>
      <c r="G922" s="222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22"/>
      <c r="Z922" s="212"/>
      <c r="AA922" s="212"/>
      <c r="AB922" s="212"/>
      <c r="AC922" s="212"/>
      <c r="AD922" s="212"/>
      <c r="AE922" s="212"/>
      <c r="AF922" s="212"/>
      <c r="AG922" s="212" t="s">
        <v>180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 x14ac:dyDescent="0.25">
      <c r="A923" s="242">
        <v>187</v>
      </c>
      <c r="B923" s="243" t="s">
        <v>1068</v>
      </c>
      <c r="C923" s="261" t="s">
        <v>1069</v>
      </c>
      <c r="D923" s="244" t="s">
        <v>210</v>
      </c>
      <c r="E923" s="245">
        <v>65</v>
      </c>
      <c r="F923" s="246"/>
      <c r="G923" s="247">
        <f>ROUND(E923*F923,2)</f>
        <v>0</v>
      </c>
      <c r="H923" s="246"/>
      <c r="I923" s="247">
        <f>ROUND(E923*H923,2)</f>
        <v>0</v>
      </c>
      <c r="J923" s="246"/>
      <c r="K923" s="247">
        <f>ROUND(E923*J923,2)</f>
        <v>0</v>
      </c>
      <c r="L923" s="247">
        <v>21</v>
      </c>
      <c r="M923" s="247">
        <f>G923*(1+L923/100)</f>
        <v>0</v>
      </c>
      <c r="N923" s="245">
        <v>0</v>
      </c>
      <c r="O923" s="245">
        <f>ROUND(E923*N923,2)</f>
        <v>0</v>
      </c>
      <c r="P923" s="245">
        <v>6.2E-4</v>
      </c>
      <c r="Q923" s="245">
        <f>ROUND(E923*P923,2)</f>
        <v>0.04</v>
      </c>
      <c r="R923" s="247" t="s">
        <v>780</v>
      </c>
      <c r="S923" s="247" t="s">
        <v>173</v>
      </c>
      <c r="T923" s="248" t="s">
        <v>173</v>
      </c>
      <c r="U923" s="222">
        <v>9.5000000000000001E-2</v>
      </c>
      <c r="V923" s="222">
        <f>ROUND(E923*U923,2)</f>
        <v>6.18</v>
      </c>
      <c r="W923" s="222"/>
      <c r="X923" s="222" t="s">
        <v>174</v>
      </c>
      <c r="Y923" s="222" t="s">
        <v>175</v>
      </c>
      <c r="Z923" s="212"/>
      <c r="AA923" s="212"/>
      <c r="AB923" s="212"/>
      <c r="AC923" s="212"/>
      <c r="AD923" s="212"/>
      <c r="AE923" s="212"/>
      <c r="AF923" s="212"/>
      <c r="AG923" s="212" t="s">
        <v>176</v>
      </c>
      <c r="AH923" s="212"/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2" x14ac:dyDescent="0.25">
      <c r="A924" s="219"/>
      <c r="B924" s="220"/>
      <c r="C924" s="266" t="s">
        <v>1070</v>
      </c>
      <c r="D924" s="227"/>
      <c r="E924" s="228">
        <v>54.6</v>
      </c>
      <c r="F924" s="222"/>
      <c r="G924" s="222"/>
      <c r="H924" s="222"/>
      <c r="I924" s="222"/>
      <c r="J924" s="222"/>
      <c r="K924" s="222"/>
      <c r="L924" s="222"/>
      <c r="M924" s="222"/>
      <c r="N924" s="221"/>
      <c r="O924" s="221"/>
      <c r="P924" s="221"/>
      <c r="Q924" s="221"/>
      <c r="R924" s="222"/>
      <c r="S924" s="222"/>
      <c r="T924" s="222"/>
      <c r="U924" s="222"/>
      <c r="V924" s="222"/>
      <c r="W924" s="222"/>
      <c r="X924" s="222"/>
      <c r="Y924" s="222"/>
      <c r="Z924" s="212"/>
      <c r="AA924" s="212"/>
      <c r="AB924" s="212"/>
      <c r="AC924" s="212"/>
      <c r="AD924" s="212"/>
      <c r="AE924" s="212"/>
      <c r="AF924" s="212"/>
      <c r="AG924" s="212" t="s">
        <v>180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5">
      <c r="A925" s="219"/>
      <c r="B925" s="220"/>
      <c r="C925" s="266" t="s">
        <v>1071</v>
      </c>
      <c r="D925" s="227"/>
      <c r="E925" s="228">
        <v>5.2</v>
      </c>
      <c r="F925" s="222"/>
      <c r="G925" s="222"/>
      <c r="H925" s="222"/>
      <c r="I925" s="222"/>
      <c r="J925" s="222"/>
      <c r="K925" s="222"/>
      <c r="L925" s="222"/>
      <c r="M925" s="222"/>
      <c r="N925" s="221"/>
      <c r="O925" s="221"/>
      <c r="P925" s="221"/>
      <c r="Q925" s="221"/>
      <c r="R925" s="222"/>
      <c r="S925" s="222"/>
      <c r="T925" s="222"/>
      <c r="U925" s="222"/>
      <c r="V925" s="222"/>
      <c r="W925" s="222"/>
      <c r="X925" s="222"/>
      <c r="Y925" s="222"/>
      <c r="Z925" s="212"/>
      <c r="AA925" s="212"/>
      <c r="AB925" s="212"/>
      <c r="AC925" s="212"/>
      <c r="AD925" s="212"/>
      <c r="AE925" s="212"/>
      <c r="AF925" s="212"/>
      <c r="AG925" s="212" t="s">
        <v>180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5">
      <c r="A926" s="219"/>
      <c r="B926" s="220"/>
      <c r="C926" s="266" t="s">
        <v>1072</v>
      </c>
      <c r="D926" s="227"/>
      <c r="E926" s="228">
        <v>5.2</v>
      </c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22"/>
      <c r="Z926" s="212"/>
      <c r="AA926" s="212"/>
      <c r="AB926" s="212"/>
      <c r="AC926" s="212"/>
      <c r="AD926" s="212"/>
      <c r="AE926" s="212"/>
      <c r="AF926" s="212"/>
      <c r="AG926" s="212" t="s">
        <v>180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5">
      <c r="A927" s="253">
        <v>188</v>
      </c>
      <c r="B927" s="254" t="s">
        <v>1073</v>
      </c>
      <c r="C927" s="271" t="s">
        <v>1074</v>
      </c>
      <c r="D927" s="255" t="s">
        <v>210</v>
      </c>
      <c r="E927" s="256">
        <v>194</v>
      </c>
      <c r="F927" s="257"/>
      <c r="G927" s="258">
        <f>ROUND(E927*F927,2)</f>
        <v>0</v>
      </c>
      <c r="H927" s="257"/>
      <c r="I927" s="258">
        <f>ROUND(E927*H927,2)</f>
        <v>0</v>
      </c>
      <c r="J927" s="257"/>
      <c r="K927" s="258">
        <f>ROUND(E927*J927,2)</f>
        <v>0</v>
      </c>
      <c r="L927" s="258">
        <v>21</v>
      </c>
      <c r="M927" s="258">
        <f>G927*(1+L927/100)</f>
        <v>0</v>
      </c>
      <c r="N927" s="256">
        <v>0</v>
      </c>
      <c r="O927" s="256">
        <f>ROUND(E927*N927,2)</f>
        <v>0</v>
      </c>
      <c r="P927" s="256">
        <v>2.16E-3</v>
      </c>
      <c r="Q927" s="256">
        <f>ROUND(E927*P927,2)</f>
        <v>0.42</v>
      </c>
      <c r="R927" s="258" t="s">
        <v>780</v>
      </c>
      <c r="S927" s="258" t="s">
        <v>173</v>
      </c>
      <c r="T927" s="259" t="s">
        <v>173</v>
      </c>
      <c r="U927" s="222">
        <v>0.26500000000000001</v>
      </c>
      <c r="V927" s="222">
        <f>ROUND(E927*U927,2)</f>
        <v>51.41</v>
      </c>
      <c r="W927" s="222"/>
      <c r="X927" s="222" t="s">
        <v>174</v>
      </c>
      <c r="Y927" s="222" t="s">
        <v>175</v>
      </c>
      <c r="Z927" s="212"/>
      <c r="AA927" s="212"/>
      <c r="AB927" s="212"/>
      <c r="AC927" s="212"/>
      <c r="AD927" s="212"/>
      <c r="AE927" s="212"/>
      <c r="AF927" s="212"/>
      <c r="AG927" s="212" t="s">
        <v>176</v>
      </c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ht="20.399999999999999" outlineLevel="1" x14ac:dyDescent="0.25">
      <c r="A928" s="253">
        <v>189</v>
      </c>
      <c r="B928" s="254" t="s">
        <v>1075</v>
      </c>
      <c r="C928" s="271" t="s">
        <v>1076</v>
      </c>
      <c r="D928" s="255" t="s">
        <v>210</v>
      </c>
      <c r="E928" s="256">
        <v>216</v>
      </c>
      <c r="F928" s="257"/>
      <c r="G928" s="258">
        <f>ROUND(E928*F928,2)</f>
        <v>0</v>
      </c>
      <c r="H928" s="257"/>
      <c r="I928" s="258">
        <f>ROUND(E928*H928,2)</f>
        <v>0</v>
      </c>
      <c r="J928" s="257"/>
      <c r="K928" s="258">
        <f>ROUND(E928*J928,2)</f>
        <v>0</v>
      </c>
      <c r="L928" s="258">
        <v>21</v>
      </c>
      <c r="M928" s="258">
        <f>G928*(1+L928/100)</f>
        <v>0</v>
      </c>
      <c r="N928" s="256">
        <v>0</v>
      </c>
      <c r="O928" s="256">
        <f>ROUND(E928*N928,2)</f>
        <v>0</v>
      </c>
      <c r="P928" s="256">
        <v>6.0000000000000001E-3</v>
      </c>
      <c r="Q928" s="256">
        <f>ROUND(E928*P928,2)</f>
        <v>1.3</v>
      </c>
      <c r="R928" s="258" t="s">
        <v>780</v>
      </c>
      <c r="S928" s="258" t="s">
        <v>173</v>
      </c>
      <c r="T928" s="259" t="s">
        <v>173</v>
      </c>
      <c r="U928" s="222">
        <v>0.33</v>
      </c>
      <c r="V928" s="222">
        <f>ROUND(E928*U928,2)</f>
        <v>71.28</v>
      </c>
      <c r="W928" s="222"/>
      <c r="X928" s="222" t="s">
        <v>174</v>
      </c>
      <c r="Y928" s="222" t="s">
        <v>175</v>
      </c>
      <c r="Z928" s="212"/>
      <c r="AA928" s="212"/>
      <c r="AB928" s="212"/>
      <c r="AC928" s="212"/>
      <c r="AD928" s="212"/>
      <c r="AE928" s="212"/>
      <c r="AF928" s="212"/>
      <c r="AG928" s="212" t="s">
        <v>176</v>
      </c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ht="20.399999999999999" outlineLevel="1" x14ac:dyDescent="0.25">
      <c r="A929" s="242">
        <v>190</v>
      </c>
      <c r="B929" s="243" t="s">
        <v>1077</v>
      </c>
      <c r="C929" s="261" t="s">
        <v>1078</v>
      </c>
      <c r="D929" s="244" t="s">
        <v>210</v>
      </c>
      <c r="E929" s="245">
        <v>302.74</v>
      </c>
      <c r="F929" s="246"/>
      <c r="G929" s="247">
        <f>ROUND(E929*F929,2)</f>
        <v>0</v>
      </c>
      <c r="H929" s="246"/>
      <c r="I929" s="247">
        <f>ROUND(E929*H929,2)</f>
        <v>0</v>
      </c>
      <c r="J929" s="246"/>
      <c r="K929" s="247">
        <f>ROUND(E929*J929,2)</f>
        <v>0</v>
      </c>
      <c r="L929" s="247">
        <v>21</v>
      </c>
      <c r="M929" s="247">
        <f>G929*(1+L929/100)</f>
        <v>0</v>
      </c>
      <c r="N929" s="245">
        <v>0</v>
      </c>
      <c r="O929" s="245">
        <f>ROUND(E929*N929,2)</f>
        <v>0</v>
      </c>
      <c r="P929" s="245">
        <v>6.0000000000000001E-3</v>
      </c>
      <c r="Q929" s="245">
        <f>ROUND(E929*P929,2)</f>
        <v>1.82</v>
      </c>
      <c r="R929" s="247" t="s">
        <v>780</v>
      </c>
      <c r="S929" s="247" t="s">
        <v>173</v>
      </c>
      <c r="T929" s="248" t="s">
        <v>173</v>
      </c>
      <c r="U929" s="222">
        <v>0.28999999999999998</v>
      </c>
      <c r="V929" s="222">
        <f>ROUND(E929*U929,2)</f>
        <v>87.79</v>
      </c>
      <c r="W929" s="222"/>
      <c r="X929" s="222" t="s">
        <v>174</v>
      </c>
      <c r="Y929" s="222" t="s">
        <v>175</v>
      </c>
      <c r="Z929" s="212"/>
      <c r="AA929" s="212"/>
      <c r="AB929" s="212"/>
      <c r="AC929" s="212"/>
      <c r="AD929" s="212"/>
      <c r="AE929" s="212"/>
      <c r="AF929" s="212"/>
      <c r="AG929" s="212" t="s">
        <v>176</v>
      </c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2" x14ac:dyDescent="0.25">
      <c r="A930" s="219"/>
      <c r="B930" s="220"/>
      <c r="C930" s="266" t="s">
        <v>1079</v>
      </c>
      <c r="D930" s="227"/>
      <c r="E930" s="228">
        <v>122.64</v>
      </c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22"/>
      <c r="Z930" s="212"/>
      <c r="AA930" s="212"/>
      <c r="AB930" s="212"/>
      <c r="AC930" s="212"/>
      <c r="AD930" s="212"/>
      <c r="AE930" s="212"/>
      <c r="AF930" s="212"/>
      <c r="AG930" s="212" t="s">
        <v>180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 x14ac:dyDescent="0.25">
      <c r="A931" s="219"/>
      <c r="B931" s="220"/>
      <c r="C931" s="266" t="s">
        <v>1080</v>
      </c>
      <c r="D931" s="227"/>
      <c r="E931" s="228">
        <v>167.6</v>
      </c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22"/>
      <c r="Z931" s="212"/>
      <c r="AA931" s="212"/>
      <c r="AB931" s="212"/>
      <c r="AC931" s="212"/>
      <c r="AD931" s="212"/>
      <c r="AE931" s="212"/>
      <c r="AF931" s="212"/>
      <c r="AG931" s="212" t="s">
        <v>180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 x14ac:dyDescent="0.25">
      <c r="A932" s="219"/>
      <c r="B932" s="220"/>
      <c r="C932" s="266" t="s">
        <v>1081</v>
      </c>
      <c r="D932" s="227"/>
      <c r="E932" s="228">
        <v>12.5</v>
      </c>
      <c r="F932" s="222"/>
      <c r="G932" s="22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22"/>
      <c r="Z932" s="212"/>
      <c r="AA932" s="212"/>
      <c r="AB932" s="212"/>
      <c r="AC932" s="212"/>
      <c r="AD932" s="212"/>
      <c r="AE932" s="212"/>
      <c r="AF932" s="212"/>
      <c r="AG932" s="212" t="s">
        <v>180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5">
      <c r="A933" s="253">
        <v>191</v>
      </c>
      <c r="B933" s="254" t="s">
        <v>1082</v>
      </c>
      <c r="C933" s="271" t="s">
        <v>1083</v>
      </c>
      <c r="D933" s="255" t="s">
        <v>224</v>
      </c>
      <c r="E933" s="256">
        <v>207</v>
      </c>
      <c r="F933" s="257"/>
      <c r="G933" s="258">
        <f>ROUND(E933*F933,2)</f>
        <v>0</v>
      </c>
      <c r="H933" s="257"/>
      <c r="I933" s="258">
        <f>ROUND(E933*H933,2)</f>
        <v>0</v>
      </c>
      <c r="J933" s="257"/>
      <c r="K933" s="258">
        <f>ROUND(E933*J933,2)</f>
        <v>0</v>
      </c>
      <c r="L933" s="258">
        <v>21</v>
      </c>
      <c r="M933" s="258">
        <f>G933*(1+L933/100)</f>
        <v>0</v>
      </c>
      <c r="N933" s="256">
        <v>0</v>
      </c>
      <c r="O933" s="256">
        <f>ROUND(E933*N933,2)</f>
        <v>0</v>
      </c>
      <c r="P933" s="256">
        <v>5.5000000000000003E-4</v>
      </c>
      <c r="Q933" s="256">
        <f>ROUND(E933*P933,2)</f>
        <v>0.11</v>
      </c>
      <c r="R933" s="258" t="s">
        <v>780</v>
      </c>
      <c r="S933" s="258" t="s">
        <v>173</v>
      </c>
      <c r="T933" s="259" t="s">
        <v>173</v>
      </c>
      <c r="U933" s="222">
        <v>0.21160000000000001</v>
      </c>
      <c r="V933" s="222">
        <f>ROUND(E933*U933,2)</f>
        <v>43.8</v>
      </c>
      <c r="W933" s="222"/>
      <c r="X933" s="222" t="s">
        <v>174</v>
      </c>
      <c r="Y933" s="222" t="s">
        <v>175</v>
      </c>
      <c r="Z933" s="212"/>
      <c r="AA933" s="212"/>
      <c r="AB933" s="212"/>
      <c r="AC933" s="212"/>
      <c r="AD933" s="212"/>
      <c r="AE933" s="212"/>
      <c r="AF933" s="212"/>
      <c r="AG933" s="212" t="s">
        <v>1084</v>
      </c>
      <c r="AH933" s="212"/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x14ac:dyDescent="0.25">
      <c r="A934" s="235" t="s">
        <v>167</v>
      </c>
      <c r="B934" s="236" t="s">
        <v>89</v>
      </c>
      <c r="C934" s="260" t="s">
        <v>90</v>
      </c>
      <c r="D934" s="237"/>
      <c r="E934" s="238"/>
      <c r="F934" s="239"/>
      <c r="G934" s="239">
        <f>SUMIF(AG935:AG936,"&lt;&gt;NOR",G935:G936)</f>
        <v>0</v>
      </c>
      <c r="H934" s="239"/>
      <c r="I934" s="239">
        <f>SUM(I935:I936)</f>
        <v>0</v>
      </c>
      <c r="J934" s="239"/>
      <c r="K934" s="239">
        <f>SUM(K935:K936)</f>
        <v>0</v>
      </c>
      <c r="L934" s="239"/>
      <c r="M934" s="239">
        <f>SUM(M935:M936)</f>
        <v>0</v>
      </c>
      <c r="N934" s="238"/>
      <c r="O934" s="238">
        <f>SUM(O935:O936)</f>
        <v>0</v>
      </c>
      <c r="P934" s="238"/>
      <c r="Q934" s="238">
        <f>SUM(Q935:Q936)</f>
        <v>0</v>
      </c>
      <c r="R934" s="239"/>
      <c r="S934" s="239"/>
      <c r="T934" s="240"/>
      <c r="U934" s="234"/>
      <c r="V934" s="234">
        <f>SUM(V935:V936)</f>
        <v>28.58</v>
      </c>
      <c r="W934" s="234"/>
      <c r="X934" s="234"/>
      <c r="Y934" s="234"/>
      <c r="AG934" t="s">
        <v>168</v>
      </c>
    </row>
    <row r="935" spans="1:60" outlineLevel="1" x14ac:dyDescent="0.25">
      <c r="A935" s="242">
        <v>192</v>
      </c>
      <c r="B935" s="243" t="s">
        <v>1085</v>
      </c>
      <c r="C935" s="261" t="s">
        <v>1086</v>
      </c>
      <c r="D935" s="244" t="s">
        <v>398</v>
      </c>
      <c r="E935" s="245">
        <v>33.546489999999999</v>
      </c>
      <c r="F935" s="246"/>
      <c r="G935" s="247">
        <f>ROUND(E935*F935,2)</f>
        <v>0</v>
      </c>
      <c r="H935" s="246"/>
      <c r="I935" s="247">
        <f>ROUND(E935*H935,2)</f>
        <v>0</v>
      </c>
      <c r="J935" s="246"/>
      <c r="K935" s="247">
        <f>ROUND(E935*J935,2)</f>
        <v>0</v>
      </c>
      <c r="L935" s="247">
        <v>21</v>
      </c>
      <c r="M935" s="247">
        <f>G935*(1+L935/100)</f>
        <v>0</v>
      </c>
      <c r="N935" s="245">
        <v>0</v>
      </c>
      <c r="O935" s="245">
        <f>ROUND(E935*N935,2)</f>
        <v>0</v>
      </c>
      <c r="P935" s="245">
        <v>0</v>
      </c>
      <c r="Q935" s="245">
        <f>ROUND(E935*P935,2)</f>
        <v>0</v>
      </c>
      <c r="R935" s="247" t="s">
        <v>172</v>
      </c>
      <c r="S935" s="247" t="s">
        <v>173</v>
      </c>
      <c r="T935" s="248" t="s">
        <v>173</v>
      </c>
      <c r="U935" s="222">
        <v>0.85199999999999998</v>
      </c>
      <c r="V935" s="222">
        <f>ROUND(E935*U935,2)</f>
        <v>28.58</v>
      </c>
      <c r="W935" s="222"/>
      <c r="X935" s="222" t="s">
        <v>399</v>
      </c>
      <c r="Y935" s="222" t="s">
        <v>175</v>
      </c>
      <c r="Z935" s="212"/>
      <c r="AA935" s="212"/>
      <c r="AB935" s="212"/>
      <c r="AC935" s="212"/>
      <c r="AD935" s="212"/>
      <c r="AE935" s="212"/>
      <c r="AF935" s="212"/>
      <c r="AG935" s="212" t="s">
        <v>400</v>
      </c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ht="21" outlineLevel="2" x14ac:dyDescent="0.25">
      <c r="A936" s="219"/>
      <c r="B936" s="220"/>
      <c r="C936" s="262" t="s">
        <v>1087</v>
      </c>
      <c r="D936" s="249"/>
      <c r="E936" s="249"/>
      <c r="F936" s="249"/>
      <c r="G936" s="249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22"/>
      <c r="Z936" s="212"/>
      <c r="AA936" s="212"/>
      <c r="AB936" s="212"/>
      <c r="AC936" s="212"/>
      <c r="AD936" s="212"/>
      <c r="AE936" s="212"/>
      <c r="AF936" s="212"/>
      <c r="AG936" s="212" t="s">
        <v>178</v>
      </c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52" t="str">
        <f>C936</f>
        <v>přesun hmot pro budovy občanské výstavby (JKSO 801), budovy pro bydlení (JKSO 803) budovy pro výrobu a služby (JKSO 812) s nosnou svislou konstrukcí zděnou z cihel nebo tvárnic nebo kovovou</v>
      </c>
      <c r="BB936" s="212"/>
      <c r="BC936" s="212"/>
      <c r="BD936" s="212"/>
      <c r="BE936" s="212"/>
      <c r="BF936" s="212"/>
      <c r="BG936" s="212"/>
      <c r="BH936" s="212"/>
    </row>
    <row r="937" spans="1:60" x14ac:dyDescent="0.25">
      <c r="A937" s="235" t="s">
        <v>167</v>
      </c>
      <c r="B937" s="236" t="s">
        <v>135</v>
      </c>
      <c r="C937" s="260" t="s">
        <v>136</v>
      </c>
      <c r="D937" s="237"/>
      <c r="E937" s="238"/>
      <c r="F937" s="239"/>
      <c r="G937" s="239">
        <f>SUMIF(AG938:AG994,"&lt;&gt;NOR",G938:G994)</f>
        <v>0</v>
      </c>
      <c r="H937" s="239"/>
      <c r="I937" s="239">
        <f>SUM(I938:I994)</f>
        <v>0</v>
      </c>
      <c r="J937" s="239"/>
      <c r="K937" s="239">
        <f>SUM(K938:K994)</f>
        <v>0</v>
      </c>
      <c r="L937" s="239"/>
      <c r="M937" s="239">
        <f>SUM(M938:M994)</f>
        <v>0</v>
      </c>
      <c r="N937" s="238"/>
      <c r="O937" s="238">
        <f>SUM(O938:O994)</f>
        <v>0</v>
      </c>
      <c r="P937" s="238"/>
      <c r="Q937" s="238">
        <f>SUM(Q938:Q994)</f>
        <v>0</v>
      </c>
      <c r="R937" s="239"/>
      <c r="S937" s="239"/>
      <c r="T937" s="240"/>
      <c r="U937" s="234"/>
      <c r="V937" s="234">
        <f>SUM(V938:V994)</f>
        <v>49.47</v>
      </c>
      <c r="W937" s="234"/>
      <c r="X937" s="234"/>
      <c r="Y937" s="234"/>
      <c r="AG937" t="s">
        <v>168</v>
      </c>
    </row>
    <row r="938" spans="1:60" outlineLevel="1" x14ac:dyDescent="0.25">
      <c r="A938" s="242">
        <v>193</v>
      </c>
      <c r="B938" s="243" t="s">
        <v>1088</v>
      </c>
      <c r="C938" s="261" t="s">
        <v>1089</v>
      </c>
      <c r="D938" s="244" t="s">
        <v>398</v>
      </c>
      <c r="E938" s="245">
        <v>16.130569999999999</v>
      </c>
      <c r="F938" s="246"/>
      <c r="G938" s="247">
        <f>ROUND(E938*F938,2)</f>
        <v>0</v>
      </c>
      <c r="H938" s="246"/>
      <c r="I938" s="247">
        <f>ROUND(E938*H938,2)</f>
        <v>0</v>
      </c>
      <c r="J938" s="246"/>
      <c r="K938" s="247">
        <f>ROUND(E938*J938,2)</f>
        <v>0</v>
      </c>
      <c r="L938" s="247">
        <v>21</v>
      </c>
      <c r="M938" s="247">
        <f>G938*(1+L938/100)</f>
        <v>0</v>
      </c>
      <c r="N938" s="245">
        <v>0</v>
      </c>
      <c r="O938" s="245">
        <f>ROUND(E938*N938,2)</f>
        <v>0</v>
      </c>
      <c r="P938" s="245">
        <v>0</v>
      </c>
      <c r="Q938" s="245">
        <f>ROUND(E938*P938,2)</f>
        <v>0</v>
      </c>
      <c r="R938" s="247" t="s">
        <v>780</v>
      </c>
      <c r="S938" s="247" t="s">
        <v>173</v>
      </c>
      <c r="T938" s="248" t="s">
        <v>173</v>
      </c>
      <c r="U938" s="222">
        <v>0.55000000000000004</v>
      </c>
      <c r="V938" s="222">
        <f>ROUND(E938*U938,2)</f>
        <v>8.8699999999999992</v>
      </c>
      <c r="W938" s="222"/>
      <c r="X938" s="222" t="s">
        <v>174</v>
      </c>
      <c r="Y938" s="222" t="s">
        <v>175</v>
      </c>
      <c r="Z938" s="212"/>
      <c r="AA938" s="212"/>
      <c r="AB938" s="212"/>
      <c r="AC938" s="212"/>
      <c r="AD938" s="212"/>
      <c r="AE938" s="212"/>
      <c r="AF938" s="212"/>
      <c r="AG938" s="212" t="s">
        <v>176</v>
      </c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2" x14ac:dyDescent="0.25">
      <c r="A939" s="219"/>
      <c r="B939" s="220"/>
      <c r="C939" s="266" t="s">
        <v>1090</v>
      </c>
      <c r="D939" s="227"/>
      <c r="E939" s="228">
        <v>9.8097600000000007</v>
      </c>
      <c r="F939" s="222"/>
      <c r="G939" s="222"/>
      <c r="H939" s="222"/>
      <c r="I939" s="222"/>
      <c r="J939" s="222"/>
      <c r="K939" s="222"/>
      <c r="L939" s="222"/>
      <c r="M939" s="222"/>
      <c r="N939" s="221"/>
      <c r="O939" s="221"/>
      <c r="P939" s="221"/>
      <c r="Q939" s="221"/>
      <c r="R939" s="222"/>
      <c r="S939" s="222"/>
      <c r="T939" s="222"/>
      <c r="U939" s="222"/>
      <c r="V939" s="222"/>
      <c r="W939" s="222"/>
      <c r="X939" s="222"/>
      <c r="Y939" s="222"/>
      <c r="Z939" s="212"/>
      <c r="AA939" s="212"/>
      <c r="AB939" s="212"/>
      <c r="AC939" s="212"/>
      <c r="AD939" s="212"/>
      <c r="AE939" s="212"/>
      <c r="AF939" s="212"/>
      <c r="AG939" s="212" t="s">
        <v>180</v>
      </c>
      <c r="AH939" s="212">
        <v>7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3" x14ac:dyDescent="0.25">
      <c r="A940" s="219"/>
      <c r="B940" s="220"/>
      <c r="C940" s="266" t="s">
        <v>1091</v>
      </c>
      <c r="D940" s="227"/>
      <c r="E940" s="228">
        <v>3.798E-2</v>
      </c>
      <c r="F940" s="222"/>
      <c r="G940" s="222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22"/>
      <c r="Z940" s="212"/>
      <c r="AA940" s="212"/>
      <c r="AB940" s="212"/>
      <c r="AC940" s="212"/>
      <c r="AD940" s="212"/>
      <c r="AE940" s="212"/>
      <c r="AF940" s="212"/>
      <c r="AG940" s="212" t="s">
        <v>180</v>
      </c>
      <c r="AH940" s="212">
        <v>7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3" x14ac:dyDescent="0.25">
      <c r="A941" s="219"/>
      <c r="B941" s="220"/>
      <c r="C941" s="266" t="s">
        <v>1092</v>
      </c>
      <c r="D941" s="227"/>
      <c r="E941" s="228">
        <v>2.5972</v>
      </c>
      <c r="F941" s="222"/>
      <c r="G941" s="222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22"/>
      <c r="Z941" s="212"/>
      <c r="AA941" s="212"/>
      <c r="AB941" s="212"/>
      <c r="AC941" s="212"/>
      <c r="AD941" s="212"/>
      <c r="AE941" s="212"/>
      <c r="AF941" s="212"/>
      <c r="AG941" s="212" t="s">
        <v>180</v>
      </c>
      <c r="AH941" s="212">
        <v>7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5">
      <c r="A942" s="219"/>
      <c r="B942" s="220"/>
      <c r="C942" s="266" t="s">
        <v>1093</v>
      </c>
      <c r="D942" s="227"/>
      <c r="E942" s="228">
        <v>4.0300000000000002E-2</v>
      </c>
      <c r="F942" s="222"/>
      <c r="G942" s="222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22"/>
      <c r="Z942" s="212"/>
      <c r="AA942" s="212"/>
      <c r="AB942" s="212"/>
      <c r="AC942" s="212"/>
      <c r="AD942" s="212"/>
      <c r="AE942" s="212"/>
      <c r="AF942" s="212"/>
      <c r="AG942" s="212" t="s">
        <v>180</v>
      </c>
      <c r="AH942" s="212">
        <v>7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5">
      <c r="A943" s="219"/>
      <c r="B943" s="220"/>
      <c r="C943" s="266" t="s">
        <v>1094</v>
      </c>
      <c r="D943" s="227"/>
      <c r="E943" s="228">
        <v>0.41904000000000002</v>
      </c>
      <c r="F943" s="222"/>
      <c r="G943" s="222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22"/>
      <c r="Z943" s="212"/>
      <c r="AA943" s="212"/>
      <c r="AB943" s="212"/>
      <c r="AC943" s="212"/>
      <c r="AD943" s="212"/>
      <c r="AE943" s="212"/>
      <c r="AF943" s="212"/>
      <c r="AG943" s="212" t="s">
        <v>180</v>
      </c>
      <c r="AH943" s="212">
        <v>7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5">
      <c r="A944" s="219"/>
      <c r="B944" s="220"/>
      <c r="C944" s="266" t="s">
        <v>1095</v>
      </c>
      <c r="D944" s="227"/>
      <c r="E944" s="228">
        <v>1.296</v>
      </c>
      <c r="F944" s="222"/>
      <c r="G944" s="222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22"/>
      <c r="Z944" s="212"/>
      <c r="AA944" s="212"/>
      <c r="AB944" s="212"/>
      <c r="AC944" s="212"/>
      <c r="AD944" s="212"/>
      <c r="AE944" s="212"/>
      <c r="AF944" s="212"/>
      <c r="AG944" s="212" t="s">
        <v>180</v>
      </c>
      <c r="AH944" s="212">
        <v>7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5">
      <c r="A945" s="219"/>
      <c r="B945" s="220"/>
      <c r="C945" s="266" t="s">
        <v>1096</v>
      </c>
      <c r="D945" s="227"/>
      <c r="E945" s="228">
        <v>1.8164400000000001</v>
      </c>
      <c r="F945" s="222"/>
      <c r="G945" s="222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22"/>
      <c r="Z945" s="212"/>
      <c r="AA945" s="212"/>
      <c r="AB945" s="212"/>
      <c r="AC945" s="212"/>
      <c r="AD945" s="212"/>
      <c r="AE945" s="212"/>
      <c r="AF945" s="212"/>
      <c r="AG945" s="212" t="s">
        <v>180</v>
      </c>
      <c r="AH945" s="212">
        <v>7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 x14ac:dyDescent="0.25">
      <c r="A946" s="219"/>
      <c r="B946" s="220"/>
      <c r="C946" s="266" t="s">
        <v>1097</v>
      </c>
      <c r="D946" s="227"/>
      <c r="E946" s="228">
        <v>0.11385000000000001</v>
      </c>
      <c r="F946" s="222"/>
      <c r="G946" s="222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22"/>
      <c r="Z946" s="212"/>
      <c r="AA946" s="212"/>
      <c r="AB946" s="212"/>
      <c r="AC946" s="212"/>
      <c r="AD946" s="212"/>
      <c r="AE946" s="212"/>
      <c r="AF946" s="212"/>
      <c r="AG946" s="212" t="s">
        <v>180</v>
      </c>
      <c r="AH946" s="212">
        <v>7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ht="20.399999999999999" outlineLevel="1" x14ac:dyDescent="0.25">
      <c r="A947" s="242">
        <v>194</v>
      </c>
      <c r="B947" s="243" t="s">
        <v>1098</v>
      </c>
      <c r="C947" s="261" t="s">
        <v>1099</v>
      </c>
      <c r="D947" s="244" t="s">
        <v>398</v>
      </c>
      <c r="E947" s="245">
        <v>24.725290000000001</v>
      </c>
      <c r="F947" s="246"/>
      <c r="G947" s="247">
        <f>ROUND(E947*F947,2)</f>
        <v>0</v>
      </c>
      <c r="H947" s="246"/>
      <c r="I947" s="247">
        <f>ROUND(E947*H947,2)</f>
        <v>0</v>
      </c>
      <c r="J947" s="246"/>
      <c r="K947" s="247">
        <f>ROUND(E947*J947,2)</f>
        <v>0</v>
      </c>
      <c r="L947" s="247">
        <v>21</v>
      </c>
      <c r="M947" s="247">
        <f>G947*(1+L947/100)</f>
        <v>0</v>
      </c>
      <c r="N947" s="245">
        <v>0</v>
      </c>
      <c r="O947" s="245">
        <f>ROUND(E947*N947,2)</f>
        <v>0</v>
      </c>
      <c r="P947" s="245">
        <v>0</v>
      </c>
      <c r="Q947" s="245">
        <f>ROUND(E947*P947,2)</f>
        <v>0</v>
      </c>
      <c r="R947" s="247" t="s">
        <v>1100</v>
      </c>
      <c r="S947" s="247" t="s">
        <v>173</v>
      </c>
      <c r="T947" s="248" t="s">
        <v>173</v>
      </c>
      <c r="U947" s="222">
        <v>0.03</v>
      </c>
      <c r="V947" s="222">
        <f>ROUND(E947*U947,2)</f>
        <v>0.74</v>
      </c>
      <c r="W947" s="222"/>
      <c r="X947" s="222" t="s">
        <v>174</v>
      </c>
      <c r="Y947" s="222" t="s">
        <v>175</v>
      </c>
      <c r="Z947" s="212"/>
      <c r="AA947" s="212"/>
      <c r="AB947" s="212"/>
      <c r="AC947" s="212"/>
      <c r="AD947" s="212"/>
      <c r="AE947" s="212"/>
      <c r="AF947" s="212"/>
      <c r="AG947" s="212" t="s">
        <v>176</v>
      </c>
      <c r="AH947" s="212"/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ht="21" outlineLevel="2" x14ac:dyDescent="0.25">
      <c r="A948" s="219"/>
      <c r="B948" s="220"/>
      <c r="C948" s="262" t="s">
        <v>1101</v>
      </c>
      <c r="D948" s="249"/>
      <c r="E948" s="249"/>
      <c r="F948" s="249"/>
      <c r="G948" s="249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22"/>
      <c r="Z948" s="212"/>
      <c r="AA948" s="212"/>
      <c r="AB948" s="212"/>
      <c r="AC948" s="212"/>
      <c r="AD948" s="212"/>
      <c r="AE948" s="212"/>
      <c r="AF948" s="212"/>
      <c r="AG948" s="212" t="s">
        <v>178</v>
      </c>
      <c r="AH948" s="212"/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52" t="str">
        <f>C948</f>
        <v>s popřípadným nutným naložením do dopravního zařízení, s vyprázdněním dopravního zařízení na hromadu nebo do dopravního prostředku, vč. příplatku za každých dalších i započatých 3,5 m výšky nad 3,5 m,</v>
      </c>
      <c r="BB948" s="212"/>
      <c r="BC948" s="212"/>
      <c r="BD948" s="212"/>
      <c r="BE948" s="212"/>
      <c r="BF948" s="212"/>
      <c r="BG948" s="212"/>
      <c r="BH948" s="212"/>
    </row>
    <row r="949" spans="1:60" outlineLevel="2" x14ac:dyDescent="0.25">
      <c r="A949" s="219"/>
      <c r="B949" s="220"/>
      <c r="C949" s="266" t="s">
        <v>1102</v>
      </c>
      <c r="D949" s="227"/>
      <c r="E949" s="228">
        <v>24.725290000000001</v>
      </c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22"/>
      <c r="Z949" s="212"/>
      <c r="AA949" s="212"/>
      <c r="AB949" s="212"/>
      <c r="AC949" s="212"/>
      <c r="AD949" s="212"/>
      <c r="AE949" s="212"/>
      <c r="AF949" s="212"/>
      <c r="AG949" s="212" t="s">
        <v>180</v>
      </c>
      <c r="AH949" s="212">
        <v>5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5">
      <c r="A950" s="242">
        <v>195</v>
      </c>
      <c r="B950" s="243" t="s">
        <v>1103</v>
      </c>
      <c r="C950" s="261" t="s">
        <v>1104</v>
      </c>
      <c r="D950" s="244" t="s">
        <v>398</v>
      </c>
      <c r="E950" s="245">
        <v>24.725290000000001</v>
      </c>
      <c r="F950" s="246"/>
      <c r="G950" s="247">
        <f>ROUND(E950*F950,2)</f>
        <v>0</v>
      </c>
      <c r="H950" s="246"/>
      <c r="I950" s="247">
        <f>ROUND(E950*H950,2)</f>
        <v>0</v>
      </c>
      <c r="J950" s="246"/>
      <c r="K950" s="247">
        <f>ROUND(E950*J950,2)</f>
        <v>0</v>
      </c>
      <c r="L950" s="247">
        <v>21</v>
      </c>
      <c r="M950" s="247">
        <f>G950*(1+L950/100)</f>
        <v>0</v>
      </c>
      <c r="N950" s="245">
        <v>0</v>
      </c>
      <c r="O950" s="245">
        <f>ROUND(E950*N950,2)</f>
        <v>0</v>
      </c>
      <c r="P950" s="245">
        <v>0</v>
      </c>
      <c r="Q950" s="245">
        <f>ROUND(E950*P950,2)</f>
        <v>0</v>
      </c>
      <c r="R950" s="247" t="s">
        <v>1100</v>
      </c>
      <c r="S950" s="247" t="s">
        <v>173</v>
      </c>
      <c r="T950" s="248" t="s">
        <v>173</v>
      </c>
      <c r="U950" s="222">
        <v>0.72599999999999998</v>
      </c>
      <c r="V950" s="222">
        <f>ROUND(E950*U950,2)</f>
        <v>17.95</v>
      </c>
      <c r="W950" s="222"/>
      <c r="X950" s="222" t="s">
        <v>174</v>
      </c>
      <c r="Y950" s="222" t="s">
        <v>175</v>
      </c>
      <c r="Z950" s="212"/>
      <c r="AA950" s="212"/>
      <c r="AB950" s="212"/>
      <c r="AC950" s="212"/>
      <c r="AD950" s="212"/>
      <c r="AE950" s="212"/>
      <c r="AF950" s="212"/>
      <c r="AG950" s="212" t="s">
        <v>176</v>
      </c>
      <c r="AH950" s="212"/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ht="21" outlineLevel="2" x14ac:dyDescent="0.25">
      <c r="A951" s="219"/>
      <c r="B951" s="220"/>
      <c r="C951" s="262" t="s">
        <v>1101</v>
      </c>
      <c r="D951" s="249"/>
      <c r="E951" s="249"/>
      <c r="F951" s="249"/>
      <c r="G951" s="249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22"/>
      <c r="Z951" s="212"/>
      <c r="AA951" s="212"/>
      <c r="AB951" s="212"/>
      <c r="AC951" s="212"/>
      <c r="AD951" s="212"/>
      <c r="AE951" s="212"/>
      <c r="AF951" s="212"/>
      <c r="AG951" s="212" t="s">
        <v>178</v>
      </c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52" t="str">
        <f>C951</f>
        <v>s popřípadným nutným naložením do dopravního zařízení, s vyprázdněním dopravního zařízení na hromadu nebo do dopravního prostředku, vč. příplatku za každých dalších i započatých 3,5 m výšky nad 3,5 m,</v>
      </c>
      <c r="BB951" s="212"/>
      <c r="BC951" s="212"/>
      <c r="BD951" s="212"/>
      <c r="BE951" s="212"/>
      <c r="BF951" s="212"/>
      <c r="BG951" s="212"/>
      <c r="BH951" s="212"/>
    </row>
    <row r="952" spans="1:60" outlineLevel="2" x14ac:dyDescent="0.25">
      <c r="A952" s="219"/>
      <c r="B952" s="220"/>
      <c r="C952" s="266" t="s">
        <v>1105</v>
      </c>
      <c r="D952" s="227"/>
      <c r="E952" s="228">
        <v>3.8550000000000001E-2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22"/>
      <c r="Z952" s="212"/>
      <c r="AA952" s="212"/>
      <c r="AB952" s="212"/>
      <c r="AC952" s="212"/>
      <c r="AD952" s="212"/>
      <c r="AE952" s="212"/>
      <c r="AF952" s="212"/>
      <c r="AG952" s="212" t="s">
        <v>180</v>
      </c>
      <c r="AH952" s="212">
        <v>7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3" x14ac:dyDescent="0.25">
      <c r="A953" s="219"/>
      <c r="B953" s="220"/>
      <c r="C953" s="266" t="s">
        <v>1106</v>
      </c>
      <c r="D953" s="227"/>
      <c r="E953" s="228">
        <v>4.0680000000000001E-2</v>
      </c>
      <c r="F953" s="222"/>
      <c r="G953" s="222"/>
      <c r="H953" s="222"/>
      <c r="I953" s="222"/>
      <c r="J953" s="222"/>
      <c r="K953" s="222"/>
      <c r="L953" s="222"/>
      <c r="M953" s="222"/>
      <c r="N953" s="221"/>
      <c r="O953" s="221"/>
      <c r="P953" s="221"/>
      <c r="Q953" s="221"/>
      <c r="R953" s="222"/>
      <c r="S953" s="222"/>
      <c r="T953" s="222"/>
      <c r="U953" s="222"/>
      <c r="V953" s="222"/>
      <c r="W953" s="222"/>
      <c r="X953" s="222"/>
      <c r="Y953" s="222"/>
      <c r="Z953" s="212"/>
      <c r="AA953" s="212"/>
      <c r="AB953" s="212"/>
      <c r="AC953" s="212"/>
      <c r="AD953" s="212"/>
      <c r="AE953" s="212"/>
      <c r="AF953" s="212"/>
      <c r="AG953" s="212" t="s">
        <v>180</v>
      </c>
      <c r="AH953" s="212">
        <v>7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3" x14ac:dyDescent="0.25">
      <c r="A954" s="219"/>
      <c r="B954" s="220"/>
      <c r="C954" s="266" t="s">
        <v>1107</v>
      </c>
      <c r="D954" s="227"/>
      <c r="E954" s="228">
        <v>0.13139999999999999</v>
      </c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22"/>
      <c r="Z954" s="212"/>
      <c r="AA954" s="212"/>
      <c r="AB954" s="212"/>
      <c r="AC954" s="212"/>
      <c r="AD954" s="212"/>
      <c r="AE954" s="212"/>
      <c r="AF954" s="212"/>
      <c r="AG954" s="212" t="s">
        <v>180</v>
      </c>
      <c r="AH954" s="212">
        <v>7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 x14ac:dyDescent="0.25">
      <c r="A955" s="219"/>
      <c r="B955" s="220"/>
      <c r="C955" s="266" t="s">
        <v>1108</v>
      </c>
      <c r="D955" s="227"/>
      <c r="E955" s="228">
        <v>0.34583999999999998</v>
      </c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22"/>
      <c r="Z955" s="212"/>
      <c r="AA955" s="212"/>
      <c r="AB955" s="212"/>
      <c r="AC955" s="212"/>
      <c r="AD955" s="212"/>
      <c r="AE955" s="212"/>
      <c r="AF955" s="212"/>
      <c r="AG955" s="212" t="s">
        <v>180</v>
      </c>
      <c r="AH955" s="212">
        <v>7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3" x14ac:dyDescent="0.25">
      <c r="A956" s="219"/>
      <c r="B956" s="220"/>
      <c r="C956" s="266" t="s">
        <v>1109</v>
      </c>
      <c r="D956" s="227"/>
      <c r="E956" s="228">
        <v>24.16882</v>
      </c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22"/>
      <c r="Z956" s="212"/>
      <c r="AA956" s="212"/>
      <c r="AB956" s="212"/>
      <c r="AC956" s="212"/>
      <c r="AD956" s="212"/>
      <c r="AE956" s="212"/>
      <c r="AF956" s="212"/>
      <c r="AG956" s="212" t="s">
        <v>180</v>
      </c>
      <c r="AH956" s="212">
        <v>7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 x14ac:dyDescent="0.25">
      <c r="A957" s="242">
        <v>196</v>
      </c>
      <c r="B957" s="243" t="s">
        <v>1110</v>
      </c>
      <c r="C957" s="261" t="s">
        <v>1111</v>
      </c>
      <c r="D957" s="244" t="s">
        <v>398</v>
      </c>
      <c r="E957" s="245">
        <v>44.707140000000003</v>
      </c>
      <c r="F957" s="246"/>
      <c r="G957" s="247">
        <f>ROUND(E957*F957,2)</f>
        <v>0</v>
      </c>
      <c r="H957" s="246"/>
      <c r="I957" s="247">
        <f>ROUND(E957*H957,2)</f>
        <v>0</v>
      </c>
      <c r="J957" s="246"/>
      <c r="K957" s="247">
        <f>ROUND(E957*J957,2)</f>
        <v>0</v>
      </c>
      <c r="L957" s="247">
        <v>21</v>
      </c>
      <c r="M957" s="247">
        <f>G957*(1+L957/100)</f>
        <v>0</v>
      </c>
      <c r="N957" s="245">
        <v>0</v>
      </c>
      <c r="O957" s="245">
        <f>ROUND(E957*N957,2)</f>
        <v>0</v>
      </c>
      <c r="P957" s="245">
        <v>0</v>
      </c>
      <c r="Q957" s="245">
        <f>ROUND(E957*P957,2)</f>
        <v>0</v>
      </c>
      <c r="R957" s="247" t="s">
        <v>780</v>
      </c>
      <c r="S957" s="247" t="s">
        <v>173</v>
      </c>
      <c r="T957" s="248" t="s">
        <v>173</v>
      </c>
      <c r="U957" s="222">
        <v>0.49</v>
      </c>
      <c r="V957" s="222">
        <f>ROUND(E957*U957,2)</f>
        <v>21.91</v>
      </c>
      <c r="W957" s="222"/>
      <c r="X957" s="222" t="s">
        <v>174</v>
      </c>
      <c r="Y957" s="222" t="s">
        <v>175</v>
      </c>
      <c r="Z957" s="212"/>
      <c r="AA957" s="212"/>
      <c r="AB957" s="212"/>
      <c r="AC957" s="212"/>
      <c r="AD957" s="212"/>
      <c r="AE957" s="212"/>
      <c r="AF957" s="212"/>
      <c r="AG957" s="212" t="s">
        <v>176</v>
      </c>
      <c r="AH957" s="212"/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2" x14ac:dyDescent="0.25">
      <c r="A958" s="219"/>
      <c r="B958" s="220"/>
      <c r="C958" s="268" t="s">
        <v>1112</v>
      </c>
      <c r="D958" s="251"/>
      <c r="E958" s="251"/>
      <c r="F958" s="251"/>
      <c r="G958" s="251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22"/>
      <c r="Z958" s="212"/>
      <c r="AA958" s="212"/>
      <c r="AB958" s="212"/>
      <c r="AC958" s="212"/>
      <c r="AD958" s="212"/>
      <c r="AE958" s="212"/>
      <c r="AF958" s="212"/>
      <c r="AG958" s="212" t="s">
        <v>213</v>
      </c>
      <c r="AH958" s="212"/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2" x14ac:dyDescent="0.25">
      <c r="A959" s="219"/>
      <c r="B959" s="220"/>
      <c r="C959" s="266" t="s">
        <v>1105</v>
      </c>
      <c r="D959" s="227"/>
      <c r="E959" s="228">
        <v>3.8550000000000001E-2</v>
      </c>
      <c r="F959" s="222"/>
      <c r="G959" s="222"/>
      <c r="H959" s="222"/>
      <c r="I959" s="222"/>
      <c r="J959" s="222"/>
      <c r="K959" s="222"/>
      <c r="L959" s="222"/>
      <c r="M959" s="222"/>
      <c r="N959" s="221"/>
      <c r="O959" s="221"/>
      <c r="P959" s="221"/>
      <c r="Q959" s="221"/>
      <c r="R959" s="222"/>
      <c r="S959" s="222"/>
      <c r="T959" s="222"/>
      <c r="U959" s="222"/>
      <c r="V959" s="222"/>
      <c r="W959" s="222"/>
      <c r="X959" s="222"/>
      <c r="Y959" s="222"/>
      <c r="Z959" s="212"/>
      <c r="AA959" s="212"/>
      <c r="AB959" s="212"/>
      <c r="AC959" s="212"/>
      <c r="AD959" s="212"/>
      <c r="AE959" s="212"/>
      <c r="AF959" s="212"/>
      <c r="AG959" s="212" t="s">
        <v>180</v>
      </c>
      <c r="AH959" s="212">
        <v>7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3" x14ac:dyDescent="0.25">
      <c r="A960" s="219"/>
      <c r="B960" s="220"/>
      <c r="C960" s="266" t="s">
        <v>1106</v>
      </c>
      <c r="D960" s="227"/>
      <c r="E960" s="228">
        <v>4.0680000000000001E-2</v>
      </c>
      <c r="F960" s="222"/>
      <c r="G960" s="222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22"/>
      <c r="Z960" s="212"/>
      <c r="AA960" s="212"/>
      <c r="AB960" s="212"/>
      <c r="AC960" s="212"/>
      <c r="AD960" s="212"/>
      <c r="AE960" s="212"/>
      <c r="AF960" s="212"/>
      <c r="AG960" s="212" t="s">
        <v>180</v>
      </c>
      <c r="AH960" s="212">
        <v>7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3" x14ac:dyDescent="0.25">
      <c r="A961" s="219"/>
      <c r="B961" s="220"/>
      <c r="C961" s="266" t="s">
        <v>1108</v>
      </c>
      <c r="D961" s="227"/>
      <c r="E961" s="228">
        <v>0.34583999999999998</v>
      </c>
      <c r="F961" s="222"/>
      <c r="G961" s="22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22"/>
      <c r="Z961" s="212"/>
      <c r="AA961" s="212"/>
      <c r="AB961" s="212"/>
      <c r="AC961" s="212"/>
      <c r="AD961" s="212"/>
      <c r="AE961" s="212"/>
      <c r="AF961" s="212"/>
      <c r="AG961" s="212" t="s">
        <v>180</v>
      </c>
      <c r="AH961" s="212">
        <v>7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5">
      <c r="A962" s="219"/>
      <c r="B962" s="220"/>
      <c r="C962" s="266" t="s">
        <v>1107</v>
      </c>
      <c r="D962" s="227"/>
      <c r="E962" s="228">
        <v>0.13139999999999999</v>
      </c>
      <c r="F962" s="222"/>
      <c r="G962" s="222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22"/>
      <c r="Z962" s="212"/>
      <c r="AA962" s="212"/>
      <c r="AB962" s="212"/>
      <c r="AC962" s="212"/>
      <c r="AD962" s="212"/>
      <c r="AE962" s="212"/>
      <c r="AF962" s="212"/>
      <c r="AG962" s="212" t="s">
        <v>180</v>
      </c>
      <c r="AH962" s="212">
        <v>7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3" x14ac:dyDescent="0.25">
      <c r="A963" s="219"/>
      <c r="B963" s="220"/>
      <c r="C963" s="266" t="s">
        <v>1109</v>
      </c>
      <c r="D963" s="227"/>
      <c r="E963" s="228">
        <v>24.16882</v>
      </c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22"/>
      <c r="Z963" s="212"/>
      <c r="AA963" s="212"/>
      <c r="AB963" s="212"/>
      <c r="AC963" s="212"/>
      <c r="AD963" s="212"/>
      <c r="AE963" s="212"/>
      <c r="AF963" s="212"/>
      <c r="AG963" s="212" t="s">
        <v>180</v>
      </c>
      <c r="AH963" s="212">
        <v>7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3" x14ac:dyDescent="0.25">
      <c r="A964" s="219"/>
      <c r="B964" s="220"/>
      <c r="C964" s="266" t="s">
        <v>1090</v>
      </c>
      <c r="D964" s="227"/>
      <c r="E964" s="228">
        <v>9.8097600000000007</v>
      </c>
      <c r="F964" s="222"/>
      <c r="G964" s="222"/>
      <c r="H964" s="222"/>
      <c r="I964" s="222"/>
      <c r="J964" s="222"/>
      <c r="K964" s="222"/>
      <c r="L964" s="222"/>
      <c r="M964" s="222"/>
      <c r="N964" s="221"/>
      <c r="O964" s="221"/>
      <c r="P964" s="221"/>
      <c r="Q964" s="221"/>
      <c r="R964" s="222"/>
      <c r="S964" s="222"/>
      <c r="T964" s="222"/>
      <c r="U964" s="222"/>
      <c r="V964" s="222"/>
      <c r="W964" s="222"/>
      <c r="X964" s="222"/>
      <c r="Y964" s="222"/>
      <c r="Z964" s="212"/>
      <c r="AA964" s="212"/>
      <c r="AB964" s="212"/>
      <c r="AC964" s="212"/>
      <c r="AD964" s="212"/>
      <c r="AE964" s="212"/>
      <c r="AF964" s="212"/>
      <c r="AG964" s="212" t="s">
        <v>180</v>
      </c>
      <c r="AH964" s="212">
        <v>7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3" x14ac:dyDescent="0.25">
      <c r="A965" s="219"/>
      <c r="B965" s="220"/>
      <c r="C965" s="266" t="s">
        <v>1113</v>
      </c>
      <c r="D965" s="227"/>
      <c r="E965" s="228">
        <v>1.9256500000000001</v>
      </c>
      <c r="F965" s="222"/>
      <c r="G965" s="222"/>
      <c r="H965" s="222"/>
      <c r="I965" s="222"/>
      <c r="J965" s="222"/>
      <c r="K965" s="222"/>
      <c r="L965" s="222"/>
      <c r="M965" s="222"/>
      <c r="N965" s="221"/>
      <c r="O965" s="221"/>
      <c r="P965" s="221"/>
      <c r="Q965" s="221"/>
      <c r="R965" s="222"/>
      <c r="S965" s="222"/>
      <c r="T965" s="222"/>
      <c r="U965" s="222"/>
      <c r="V965" s="222"/>
      <c r="W965" s="222"/>
      <c r="X965" s="222"/>
      <c r="Y965" s="222"/>
      <c r="Z965" s="212"/>
      <c r="AA965" s="212"/>
      <c r="AB965" s="212"/>
      <c r="AC965" s="212"/>
      <c r="AD965" s="212"/>
      <c r="AE965" s="212"/>
      <c r="AF965" s="212"/>
      <c r="AG965" s="212" t="s">
        <v>180</v>
      </c>
      <c r="AH965" s="212">
        <v>7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3" x14ac:dyDescent="0.25">
      <c r="A966" s="219"/>
      <c r="B966" s="220"/>
      <c r="C966" s="266" t="s">
        <v>1114</v>
      </c>
      <c r="D966" s="227"/>
      <c r="E966" s="228">
        <v>1.9256500000000001</v>
      </c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22"/>
      <c r="Z966" s="212"/>
      <c r="AA966" s="212"/>
      <c r="AB966" s="212"/>
      <c r="AC966" s="212"/>
      <c r="AD966" s="212"/>
      <c r="AE966" s="212"/>
      <c r="AF966" s="212"/>
      <c r="AG966" s="212" t="s">
        <v>180</v>
      </c>
      <c r="AH966" s="212">
        <v>7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3" x14ac:dyDescent="0.25">
      <c r="A967" s="219"/>
      <c r="B967" s="220"/>
      <c r="C967" s="266" t="s">
        <v>1091</v>
      </c>
      <c r="D967" s="227"/>
      <c r="E967" s="228">
        <v>3.798E-2</v>
      </c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22"/>
      <c r="Z967" s="212"/>
      <c r="AA967" s="212"/>
      <c r="AB967" s="212"/>
      <c r="AC967" s="212"/>
      <c r="AD967" s="212"/>
      <c r="AE967" s="212"/>
      <c r="AF967" s="212"/>
      <c r="AG967" s="212" t="s">
        <v>180</v>
      </c>
      <c r="AH967" s="212">
        <v>7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3" x14ac:dyDescent="0.25">
      <c r="A968" s="219"/>
      <c r="B968" s="220"/>
      <c r="C968" s="266" t="s">
        <v>1092</v>
      </c>
      <c r="D968" s="227"/>
      <c r="E968" s="228">
        <v>2.5972</v>
      </c>
      <c r="F968" s="222"/>
      <c r="G968" s="222"/>
      <c r="H968" s="222"/>
      <c r="I968" s="222"/>
      <c r="J968" s="222"/>
      <c r="K968" s="222"/>
      <c r="L968" s="222"/>
      <c r="M968" s="222"/>
      <c r="N968" s="221"/>
      <c r="O968" s="221"/>
      <c r="P968" s="221"/>
      <c r="Q968" s="221"/>
      <c r="R968" s="222"/>
      <c r="S968" s="222"/>
      <c r="T968" s="222"/>
      <c r="U968" s="222"/>
      <c r="V968" s="222"/>
      <c r="W968" s="222"/>
      <c r="X968" s="222"/>
      <c r="Y968" s="222"/>
      <c r="Z968" s="212"/>
      <c r="AA968" s="212"/>
      <c r="AB968" s="212"/>
      <c r="AC968" s="212"/>
      <c r="AD968" s="212"/>
      <c r="AE968" s="212"/>
      <c r="AF968" s="212"/>
      <c r="AG968" s="212" t="s">
        <v>180</v>
      </c>
      <c r="AH968" s="212">
        <v>7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3" x14ac:dyDescent="0.25">
      <c r="A969" s="219"/>
      <c r="B969" s="220"/>
      <c r="C969" s="266" t="s">
        <v>1093</v>
      </c>
      <c r="D969" s="227"/>
      <c r="E969" s="228">
        <v>4.0300000000000002E-2</v>
      </c>
      <c r="F969" s="222"/>
      <c r="G969" s="222"/>
      <c r="H969" s="222"/>
      <c r="I969" s="222"/>
      <c r="J969" s="222"/>
      <c r="K969" s="222"/>
      <c r="L969" s="222"/>
      <c r="M969" s="222"/>
      <c r="N969" s="221"/>
      <c r="O969" s="221"/>
      <c r="P969" s="221"/>
      <c r="Q969" s="221"/>
      <c r="R969" s="222"/>
      <c r="S969" s="222"/>
      <c r="T969" s="222"/>
      <c r="U969" s="222"/>
      <c r="V969" s="222"/>
      <c r="W969" s="222"/>
      <c r="X969" s="222"/>
      <c r="Y969" s="222"/>
      <c r="Z969" s="212"/>
      <c r="AA969" s="212"/>
      <c r="AB969" s="212"/>
      <c r="AC969" s="212"/>
      <c r="AD969" s="212"/>
      <c r="AE969" s="212"/>
      <c r="AF969" s="212"/>
      <c r="AG969" s="212" t="s">
        <v>180</v>
      </c>
      <c r="AH969" s="212">
        <v>7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3" x14ac:dyDescent="0.25">
      <c r="A970" s="219"/>
      <c r="B970" s="220"/>
      <c r="C970" s="266" t="s">
        <v>1094</v>
      </c>
      <c r="D970" s="227"/>
      <c r="E970" s="228">
        <v>0.41904000000000002</v>
      </c>
      <c r="F970" s="222"/>
      <c r="G970" s="22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22"/>
      <c r="Z970" s="212"/>
      <c r="AA970" s="212"/>
      <c r="AB970" s="212"/>
      <c r="AC970" s="212"/>
      <c r="AD970" s="212"/>
      <c r="AE970" s="212"/>
      <c r="AF970" s="212"/>
      <c r="AG970" s="212" t="s">
        <v>180</v>
      </c>
      <c r="AH970" s="212">
        <v>7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5">
      <c r="A971" s="219"/>
      <c r="B971" s="220"/>
      <c r="C971" s="266" t="s">
        <v>1095</v>
      </c>
      <c r="D971" s="227"/>
      <c r="E971" s="228">
        <v>1.296</v>
      </c>
      <c r="F971" s="222"/>
      <c r="G971" s="222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22"/>
      <c r="Z971" s="212"/>
      <c r="AA971" s="212"/>
      <c r="AB971" s="212"/>
      <c r="AC971" s="212"/>
      <c r="AD971" s="212"/>
      <c r="AE971" s="212"/>
      <c r="AF971" s="212"/>
      <c r="AG971" s="212" t="s">
        <v>180</v>
      </c>
      <c r="AH971" s="212">
        <v>7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5">
      <c r="A972" s="219"/>
      <c r="B972" s="220"/>
      <c r="C972" s="266" t="s">
        <v>1096</v>
      </c>
      <c r="D972" s="227"/>
      <c r="E972" s="228">
        <v>1.8164400000000001</v>
      </c>
      <c r="F972" s="222"/>
      <c r="G972" s="222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22"/>
      <c r="Z972" s="212"/>
      <c r="AA972" s="212"/>
      <c r="AB972" s="212"/>
      <c r="AC972" s="212"/>
      <c r="AD972" s="212"/>
      <c r="AE972" s="212"/>
      <c r="AF972" s="212"/>
      <c r="AG972" s="212" t="s">
        <v>180</v>
      </c>
      <c r="AH972" s="212">
        <v>7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5">
      <c r="A973" s="219"/>
      <c r="B973" s="220"/>
      <c r="C973" s="266" t="s">
        <v>1097</v>
      </c>
      <c r="D973" s="227"/>
      <c r="E973" s="228">
        <v>0.11385000000000001</v>
      </c>
      <c r="F973" s="222"/>
      <c r="G973" s="222"/>
      <c r="H973" s="222"/>
      <c r="I973" s="222"/>
      <c r="J973" s="222"/>
      <c r="K973" s="222"/>
      <c r="L973" s="222"/>
      <c r="M973" s="222"/>
      <c r="N973" s="221"/>
      <c r="O973" s="221"/>
      <c r="P973" s="221"/>
      <c r="Q973" s="221"/>
      <c r="R973" s="222"/>
      <c r="S973" s="222"/>
      <c r="T973" s="222"/>
      <c r="U973" s="222"/>
      <c r="V973" s="222"/>
      <c r="W973" s="222"/>
      <c r="X973" s="222"/>
      <c r="Y973" s="222"/>
      <c r="Z973" s="212"/>
      <c r="AA973" s="212"/>
      <c r="AB973" s="212"/>
      <c r="AC973" s="212"/>
      <c r="AD973" s="212"/>
      <c r="AE973" s="212"/>
      <c r="AF973" s="212"/>
      <c r="AG973" s="212" t="s">
        <v>180</v>
      </c>
      <c r="AH973" s="212">
        <v>7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5">
      <c r="A974" s="242">
        <v>197</v>
      </c>
      <c r="B974" s="243" t="s">
        <v>1115</v>
      </c>
      <c r="C974" s="261" t="s">
        <v>1116</v>
      </c>
      <c r="D974" s="244" t="s">
        <v>398</v>
      </c>
      <c r="E974" s="245">
        <v>1072.97146</v>
      </c>
      <c r="F974" s="246"/>
      <c r="G974" s="247">
        <f>ROUND(E974*F974,2)</f>
        <v>0</v>
      </c>
      <c r="H974" s="246"/>
      <c r="I974" s="247">
        <f>ROUND(E974*H974,2)</f>
        <v>0</v>
      </c>
      <c r="J974" s="246"/>
      <c r="K974" s="247">
        <f>ROUND(E974*J974,2)</f>
        <v>0</v>
      </c>
      <c r="L974" s="247">
        <v>21</v>
      </c>
      <c r="M974" s="247">
        <f>G974*(1+L974/100)</f>
        <v>0</v>
      </c>
      <c r="N974" s="245">
        <v>0</v>
      </c>
      <c r="O974" s="245">
        <f>ROUND(E974*N974,2)</f>
        <v>0</v>
      </c>
      <c r="P974" s="245">
        <v>0</v>
      </c>
      <c r="Q974" s="245">
        <f>ROUND(E974*P974,2)</f>
        <v>0</v>
      </c>
      <c r="R974" s="247" t="s">
        <v>780</v>
      </c>
      <c r="S974" s="247" t="s">
        <v>173</v>
      </c>
      <c r="T974" s="248" t="s">
        <v>173</v>
      </c>
      <c r="U974" s="222">
        <v>0</v>
      </c>
      <c r="V974" s="222">
        <f>ROUND(E974*U974,2)</f>
        <v>0</v>
      </c>
      <c r="W974" s="222"/>
      <c r="X974" s="222" t="s">
        <v>174</v>
      </c>
      <c r="Y974" s="222" t="s">
        <v>175</v>
      </c>
      <c r="Z974" s="212"/>
      <c r="AA974" s="212"/>
      <c r="AB974" s="212"/>
      <c r="AC974" s="212"/>
      <c r="AD974" s="212"/>
      <c r="AE974" s="212"/>
      <c r="AF974" s="212"/>
      <c r="AG974" s="212" t="s">
        <v>176</v>
      </c>
      <c r="AH974" s="212"/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2" x14ac:dyDescent="0.25">
      <c r="A975" s="219"/>
      <c r="B975" s="220"/>
      <c r="C975" s="266" t="s">
        <v>1117</v>
      </c>
      <c r="D975" s="227"/>
      <c r="E975" s="228"/>
      <c r="F975" s="222"/>
      <c r="G975" s="222"/>
      <c r="H975" s="222"/>
      <c r="I975" s="222"/>
      <c r="J975" s="222"/>
      <c r="K975" s="222"/>
      <c r="L975" s="222"/>
      <c r="M975" s="222"/>
      <c r="N975" s="221"/>
      <c r="O975" s="221"/>
      <c r="P975" s="221"/>
      <c r="Q975" s="221"/>
      <c r="R975" s="222"/>
      <c r="S975" s="222"/>
      <c r="T975" s="222"/>
      <c r="U975" s="222"/>
      <c r="V975" s="222"/>
      <c r="W975" s="222"/>
      <c r="X975" s="222"/>
      <c r="Y975" s="222"/>
      <c r="Z975" s="212"/>
      <c r="AA975" s="212"/>
      <c r="AB975" s="212"/>
      <c r="AC975" s="212"/>
      <c r="AD975" s="212"/>
      <c r="AE975" s="212"/>
      <c r="AF975" s="212"/>
      <c r="AG975" s="212" t="s">
        <v>180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3" x14ac:dyDescent="0.25">
      <c r="A976" s="219"/>
      <c r="B976" s="220"/>
      <c r="C976" s="266" t="s">
        <v>1118</v>
      </c>
      <c r="D976" s="227"/>
      <c r="E976" s="228">
        <v>1072.97146</v>
      </c>
      <c r="F976" s="222"/>
      <c r="G976" s="222"/>
      <c r="H976" s="222"/>
      <c r="I976" s="222"/>
      <c r="J976" s="222"/>
      <c r="K976" s="222"/>
      <c r="L976" s="222"/>
      <c r="M976" s="222"/>
      <c r="N976" s="221"/>
      <c r="O976" s="221"/>
      <c r="P976" s="221"/>
      <c r="Q976" s="221"/>
      <c r="R976" s="222"/>
      <c r="S976" s="222"/>
      <c r="T976" s="222"/>
      <c r="U976" s="222"/>
      <c r="V976" s="222"/>
      <c r="W976" s="222"/>
      <c r="X976" s="222"/>
      <c r="Y976" s="222"/>
      <c r="Z976" s="212"/>
      <c r="AA976" s="212"/>
      <c r="AB976" s="212"/>
      <c r="AC976" s="212"/>
      <c r="AD976" s="212"/>
      <c r="AE976" s="212"/>
      <c r="AF976" s="212"/>
      <c r="AG976" s="212" t="s">
        <v>180</v>
      </c>
      <c r="AH976" s="212">
        <v>5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ht="20.399999999999999" outlineLevel="1" x14ac:dyDescent="0.25">
      <c r="A977" s="242">
        <v>198</v>
      </c>
      <c r="B977" s="243" t="s">
        <v>1119</v>
      </c>
      <c r="C977" s="261" t="s">
        <v>1120</v>
      </c>
      <c r="D977" s="244" t="s">
        <v>398</v>
      </c>
      <c r="E977" s="245">
        <v>19.981860000000001</v>
      </c>
      <c r="F977" s="246"/>
      <c r="G977" s="247">
        <f>ROUND(E977*F977,2)</f>
        <v>0</v>
      </c>
      <c r="H977" s="246"/>
      <c r="I977" s="247">
        <f>ROUND(E977*H977,2)</f>
        <v>0</v>
      </c>
      <c r="J977" s="246"/>
      <c r="K977" s="247">
        <f>ROUND(E977*J977,2)</f>
        <v>0</v>
      </c>
      <c r="L977" s="247">
        <v>21</v>
      </c>
      <c r="M977" s="247">
        <f>G977*(1+L977/100)</f>
        <v>0</v>
      </c>
      <c r="N977" s="245">
        <v>0</v>
      </c>
      <c r="O977" s="245">
        <f>ROUND(E977*N977,2)</f>
        <v>0</v>
      </c>
      <c r="P977" s="245">
        <v>0</v>
      </c>
      <c r="Q977" s="245">
        <f>ROUND(E977*P977,2)</f>
        <v>0</v>
      </c>
      <c r="R977" s="247" t="s">
        <v>780</v>
      </c>
      <c r="S977" s="247" t="s">
        <v>173</v>
      </c>
      <c r="T977" s="248" t="s">
        <v>173</v>
      </c>
      <c r="U977" s="222">
        <v>0</v>
      </c>
      <c r="V977" s="222">
        <f>ROUND(E977*U977,2)</f>
        <v>0</v>
      </c>
      <c r="W977" s="222"/>
      <c r="X977" s="222" t="s">
        <v>174</v>
      </c>
      <c r="Y977" s="222" t="s">
        <v>175</v>
      </c>
      <c r="Z977" s="212"/>
      <c r="AA977" s="212"/>
      <c r="AB977" s="212"/>
      <c r="AC977" s="212"/>
      <c r="AD977" s="212"/>
      <c r="AE977" s="212"/>
      <c r="AF977" s="212"/>
      <c r="AG977" s="212" t="s">
        <v>176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2" x14ac:dyDescent="0.25">
      <c r="A978" s="219"/>
      <c r="B978" s="220"/>
      <c r="C978" s="266" t="s">
        <v>1090</v>
      </c>
      <c r="D978" s="227"/>
      <c r="E978" s="228">
        <v>9.8097600000000007</v>
      </c>
      <c r="F978" s="222"/>
      <c r="G978" s="222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22"/>
      <c r="Z978" s="212"/>
      <c r="AA978" s="212"/>
      <c r="AB978" s="212"/>
      <c r="AC978" s="212"/>
      <c r="AD978" s="212"/>
      <c r="AE978" s="212"/>
      <c r="AF978" s="212"/>
      <c r="AG978" s="212" t="s">
        <v>180</v>
      </c>
      <c r="AH978" s="212">
        <v>7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 x14ac:dyDescent="0.25">
      <c r="A979" s="219"/>
      <c r="B979" s="220"/>
      <c r="C979" s="266" t="s">
        <v>1113</v>
      </c>
      <c r="D979" s="227"/>
      <c r="E979" s="228">
        <v>1.9256500000000001</v>
      </c>
      <c r="F979" s="222"/>
      <c r="G979" s="222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22"/>
      <c r="Z979" s="212"/>
      <c r="AA979" s="212"/>
      <c r="AB979" s="212"/>
      <c r="AC979" s="212"/>
      <c r="AD979" s="212"/>
      <c r="AE979" s="212"/>
      <c r="AF979" s="212"/>
      <c r="AG979" s="212" t="s">
        <v>180</v>
      </c>
      <c r="AH979" s="212">
        <v>7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 x14ac:dyDescent="0.25">
      <c r="A980" s="219"/>
      <c r="B980" s="220"/>
      <c r="C980" s="266" t="s">
        <v>1114</v>
      </c>
      <c r="D980" s="227"/>
      <c r="E980" s="228">
        <v>1.9256500000000001</v>
      </c>
      <c r="F980" s="222"/>
      <c r="G980" s="222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22"/>
      <c r="Z980" s="212"/>
      <c r="AA980" s="212"/>
      <c r="AB980" s="212"/>
      <c r="AC980" s="212"/>
      <c r="AD980" s="212"/>
      <c r="AE980" s="212"/>
      <c r="AF980" s="212"/>
      <c r="AG980" s="212" t="s">
        <v>180</v>
      </c>
      <c r="AH980" s="212">
        <v>7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3" x14ac:dyDescent="0.25">
      <c r="A981" s="219"/>
      <c r="B981" s="220"/>
      <c r="C981" s="266" t="s">
        <v>1091</v>
      </c>
      <c r="D981" s="227"/>
      <c r="E981" s="228">
        <v>3.798E-2</v>
      </c>
      <c r="F981" s="222"/>
      <c r="G981" s="222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22"/>
      <c r="Z981" s="212"/>
      <c r="AA981" s="212"/>
      <c r="AB981" s="212"/>
      <c r="AC981" s="212"/>
      <c r="AD981" s="212"/>
      <c r="AE981" s="212"/>
      <c r="AF981" s="212"/>
      <c r="AG981" s="212" t="s">
        <v>180</v>
      </c>
      <c r="AH981" s="212">
        <v>7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3" x14ac:dyDescent="0.25">
      <c r="A982" s="219"/>
      <c r="B982" s="220"/>
      <c r="C982" s="266" t="s">
        <v>1092</v>
      </c>
      <c r="D982" s="227"/>
      <c r="E982" s="228">
        <v>2.5972</v>
      </c>
      <c r="F982" s="222"/>
      <c r="G982" s="222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22"/>
      <c r="Z982" s="212"/>
      <c r="AA982" s="212"/>
      <c r="AB982" s="212"/>
      <c r="AC982" s="212"/>
      <c r="AD982" s="212"/>
      <c r="AE982" s="212"/>
      <c r="AF982" s="212"/>
      <c r="AG982" s="212" t="s">
        <v>180</v>
      </c>
      <c r="AH982" s="212">
        <v>7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3" x14ac:dyDescent="0.25">
      <c r="A983" s="219"/>
      <c r="B983" s="220"/>
      <c r="C983" s="266" t="s">
        <v>1093</v>
      </c>
      <c r="D983" s="227"/>
      <c r="E983" s="228">
        <v>4.0300000000000002E-2</v>
      </c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22"/>
      <c r="Z983" s="212"/>
      <c r="AA983" s="212"/>
      <c r="AB983" s="212"/>
      <c r="AC983" s="212"/>
      <c r="AD983" s="212"/>
      <c r="AE983" s="212"/>
      <c r="AF983" s="212"/>
      <c r="AG983" s="212" t="s">
        <v>180</v>
      </c>
      <c r="AH983" s="212">
        <v>7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5">
      <c r="A984" s="219"/>
      <c r="B984" s="220"/>
      <c r="C984" s="266" t="s">
        <v>1094</v>
      </c>
      <c r="D984" s="227"/>
      <c r="E984" s="228">
        <v>0.41904000000000002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22"/>
      <c r="Z984" s="212"/>
      <c r="AA984" s="212"/>
      <c r="AB984" s="212"/>
      <c r="AC984" s="212"/>
      <c r="AD984" s="212"/>
      <c r="AE984" s="212"/>
      <c r="AF984" s="212"/>
      <c r="AG984" s="212" t="s">
        <v>180</v>
      </c>
      <c r="AH984" s="212">
        <v>7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3" x14ac:dyDescent="0.25">
      <c r="A985" s="219"/>
      <c r="B985" s="220"/>
      <c r="C985" s="266" t="s">
        <v>1095</v>
      </c>
      <c r="D985" s="227"/>
      <c r="E985" s="228">
        <v>1.296</v>
      </c>
      <c r="F985" s="222"/>
      <c r="G985" s="222"/>
      <c r="H985" s="222"/>
      <c r="I985" s="222"/>
      <c r="J985" s="222"/>
      <c r="K985" s="222"/>
      <c r="L985" s="222"/>
      <c r="M985" s="222"/>
      <c r="N985" s="221"/>
      <c r="O985" s="221"/>
      <c r="P985" s="221"/>
      <c r="Q985" s="221"/>
      <c r="R985" s="222"/>
      <c r="S985" s="222"/>
      <c r="T985" s="222"/>
      <c r="U985" s="222"/>
      <c r="V985" s="222"/>
      <c r="W985" s="222"/>
      <c r="X985" s="222"/>
      <c r="Y985" s="222"/>
      <c r="Z985" s="212"/>
      <c r="AA985" s="212"/>
      <c r="AB985" s="212"/>
      <c r="AC985" s="212"/>
      <c r="AD985" s="212"/>
      <c r="AE985" s="212"/>
      <c r="AF985" s="212"/>
      <c r="AG985" s="212" t="s">
        <v>180</v>
      </c>
      <c r="AH985" s="212">
        <v>7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3" x14ac:dyDescent="0.25">
      <c r="A986" s="219"/>
      <c r="B986" s="220"/>
      <c r="C986" s="266" t="s">
        <v>1096</v>
      </c>
      <c r="D986" s="227"/>
      <c r="E986" s="228">
        <v>1.8164400000000001</v>
      </c>
      <c r="F986" s="222"/>
      <c r="G986" s="222"/>
      <c r="H986" s="222"/>
      <c r="I986" s="222"/>
      <c r="J986" s="222"/>
      <c r="K986" s="222"/>
      <c r="L986" s="222"/>
      <c r="M986" s="222"/>
      <c r="N986" s="221"/>
      <c r="O986" s="221"/>
      <c r="P986" s="221"/>
      <c r="Q986" s="221"/>
      <c r="R986" s="222"/>
      <c r="S986" s="222"/>
      <c r="T986" s="222"/>
      <c r="U986" s="222"/>
      <c r="V986" s="222"/>
      <c r="W986" s="222"/>
      <c r="X986" s="222"/>
      <c r="Y986" s="222"/>
      <c r="Z986" s="212"/>
      <c r="AA986" s="212"/>
      <c r="AB986" s="212"/>
      <c r="AC986" s="212"/>
      <c r="AD986" s="212"/>
      <c r="AE986" s="212"/>
      <c r="AF986" s="212"/>
      <c r="AG986" s="212" t="s">
        <v>180</v>
      </c>
      <c r="AH986" s="212">
        <v>7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5">
      <c r="A987" s="219"/>
      <c r="B987" s="220"/>
      <c r="C987" s="266" t="s">
        <v>1097</v>
      </c>
      <c r="D987" s="227"/>
      <c r="E987" s="228">
        <v>0.11385000000000001</v>
      </c>
      <c r="F987" s="222"/>
      <c r="G987" s="222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22"/>
      <c r="Z987" s="212"/>
      <c r="AA987" s="212"/>
      <c r="AB987" s="212"/>
      <c r="AC987" s="212"/>
      <c r="AD987" s="212"/>
      <c r="AE987" s="212"/>
      <c r="AF987" s="212"/>
      <c r="AG987" s="212" t="s">
        <v>180</v>
      </c>
      <c r="AH987" s="212">
        <v>7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5">
      <c r="A988" s="242">
        <v>199</v>
      </c>
      <c r="B988" s="243" t="s">
        <v>1121</v>
      </c>
      <c r="C988" s="261" t="s">
        <v>1122</v>
      </c>
      <c r="D988" s="244" t="s">
        <v>398</v>
      </c>
      <c r="E988" s="245">
        <v>24.16882</v>
      </c>
      <c r="F988" s="246"/>
      <c r="G988" s="247">
        <f>ROUND(E988*F988,2)</f>
        <v>0</v>
      </c>
      <c r="H988" s="246"/>
      <c r="I988" s="247">
        <f>ROUND(E988*H988,2)</f>
        <v>0</v>
      </c>
      <c r="J988" s="246"/>
      <c r="K988" s="247">
        <f>ROUND(E988*J988,2)</f>
        <v>0</v>
      </c>
      <c r="L988" s="247">
        <v>21</v>
      </c>
      <c r="M988" s="247">
        <f>G988*(1+L988/100)</f>
        <v>0</v>
      </c>
      <c r="N988" s="245">
        <v>0</v>
      </c>
      <c r="O988" s="245">
        <f>ROUND(E988*N988,2)</f>
        <v>0</v>
      </c>
      <c r="P988" s="245">
        <v>0</v>
      </c>
      <c r="Q988" s="245">
        <f>ROUND(E988*P988,2)</f>
        <v>0</v>
      </c>
      <c r="R988" s="247" t="s">
        <v>780</v>
      </c>
      <c r="S988" s="247" t="s">
        <v>173</v>
      </c>
      <c r="T988" s="248" t="s">
        <v>173</v>
      </c>
      <c r="U988" s="222">
        <v>0</v>
      </c>
      <c r="V988" s="222">
        <f>ROUND(E988*U988,2)</f>
        <v>0</v>
      </c>
      <c r="W988" s="222"/>
      <c r="X988" s="222" t="s">
        <v>174</v>
      </c>
      <c r="Y988" s="222" t="s">
        <v>175</v>
      </c>
      <c r="Z988" s="212"/>
      <c r="AA988" s="212"/>
      <c r="AB988" s="212"/>
      <c r="AC988" s="212"/>
      <c r="AD988" s="212"/>
      <c r="AE988" s="212"/>
      <c r="AF988" s="212"/>
      <c r="AG988" s="212" t="s">
        <v>176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2" x14ac:dyDescent="0.25">
      <c r="A989" s="219"/>
      <c r="B989" s="220"/>
      <c r="C989" s="266" t="s">
        <v>1109</v>
      </c>
      <c r="D989" s="227"/>
      <c r="E989" s="228">
        <v>24.16882</v>
      </c>
      <c r="F989" s="222"/>
      <c r="G989" s="222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22"/>
      <c r="Z989" s="212"/>
      <c r="AA989" s="212"/>
      <c r="AB989" s="212"/>
      <c r="AC989" s="212"/>
      <c r="AD989" s="212"/>
      <c r="AE989" s="212"/>
      <c r="AF989" s="212"/>
      <c r="AG989" s="212" t="s">
        <v>180</v>
      </c>
      <c r="AH989" s="212">
        <v>7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ht="20.399999999999999" outlineLevel="1" x14ac:dyDescent="0.25">
      <c r="A990" s="242">
        <v>200</v>
      </c>
      <c r="B990" s="243" t="s">
        <v>1123</v>
      </c>
      <c r="C990" s="261" t="s">
        <v>1124</v>
      </c>
      <c r="D990" s="244" t="s">
        <v>398</v>
      </c>
      <c r="E990" s="245">
        <v>0.55647000000000002</v>
      </c>
      <c r="F990" s="246"/>
      <c r="G990" s="247">
        <f>ROUND(E990*F990,2)</f>
        <v>0</v>
      </c>
      <c r="H990" s="246"/>
      <c r="I990" s="247">
        <f>ROUND(E990*H990,2)</f>
        <v>0</v>
      </c>
      <c r="J990" s="246"/>
      <c r="K990" s="247">
        <f>ROUND(E990*J990,2)</f>
        <v>0</v>
      </c>
      <c r="L990" s="247">
        <v>21</v>
      </c>
      <c r="M990" s="247">
        <f>G990*(1+L990/100)</f>
        <v>0</v>
      </c>
      <c r="N990" s="245">
        <v>0</v>
      </c>
      <c r="O990" s="245">
        <f>ROUND(E990*N990,2)</f>
        <v>0</v>
      </c>
      <c r="P990" s="245">
        <v>0</v>
      </c>
      <c r="Q990" s="245">
        <f>ROUND(E990*P990,2)</f>
        <v>0</v>
      </c>
      <c r="R990" s="247" t="s">
        <v>780</v>
      </c>
      <c r="S990" s="247" t="s">
        <v>173</v>
      </c>
      <c r="T990" s="248" t="s">
        <v>173</v>
      </c>
      <c r="U990" s="222">
        <v>0</v>
      </c>
      <c r="V990" s="222">
        <f>ROUND(E990*U990,2)</f>
        <v>0</v>
      </c>
      <c r="W990" s="222"/>
      <c r="X990" s="222" t="s">
        <v>174</v>
      </c>
      <c r="Y990" s="222" t="s">
        <v>175</v>
      </c>
      <c r="Z990" s="212"/>
      <c r="AA990" s="212"/>
      <c r="AB990" s="212"/>
      <c r="AC990" s="212"/>
      <c r="AD990" s="212"/>
      <c r="AE990" s="212"/>
      <c r="AF990" s="212"/>
      <c r="AG990" s="212" t="s">
        <v>176</v>
      </c>
      <c r="AH990" s="212"/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2" x14ac:dyDescent="0.25">
      <c r="A991" s="219"/>
      <c r="B991" s="220"/>
      <c r="C991" s="266" t="s">
        <v>1105</v>
      </c>
      <c r="D991" s="227"/>
      <c r="E991" s="228">
        <v>3.8550000000000001E-2</v>
      </c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22"/>
      <c r="Z991" s="212"/>
      <c r="AA991" s="212"/>
      <c r="AB991" s="212"/>
      <c r="AC991" s="212"/>
      <c r="AD991" s="212"/>
      <c r="AE991" s="212"/>
      <c r="AF991" s="212"/>
      <c r="AG991" s="212" t="s">
        <v>180</v>
      </c>
      <c r="AH991" s="212">
        <v>7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3" x14ac:dyDescent="0.25">
      <c r="A992" s="219"/>
      <c r="B992" s="220"/>
      <c r="C992" s="266" t="s">
        <v>1106</v>
      </c>
      <c r="D992" s="227"/>
      <c r="E992" s="228">
        <v>4.0680000000000001E-2</v>
      </c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22"/>
      <c r="Z992" s="212"/>
      <c r="AA992" s="212"/>
      <c r="AB992" s="212"/>
      <c r="AC992" s="212"/>
      <c r="AD992" s="212"/>
      <c r="AE992" s="212"/>
      <c r="AF992" s="212"/>
      <c r="AG992" s="212" t="s">
        <v>180</v>
      </c>
      <c r="AH992" s="212">
        <v>7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3" x14ac:dyDescent="0.25">
      <c r="A993" s="219"/>
      <c r="B993" s="220"/>
      <c r="C993" s="266" t="s">
        <v>1108</v>
      </c>
      <c r="D993" s="227"/>
      <c r="E993" s="228">
        <v>0.34583999999999998</v>
      </c>
      <c r="F993" s="222"/>
      <c r="G993" s="222"/>
      <c r="H993" s="222"/>
      <c r="I993" s="222"/>
      <c r="J993" s="222"/>
      <c r="K993" s="222"/>
      <c r="L993" s="222"/>
      <c r="M993" s="222"/>
      <c r="N993" s="221"/>
      <c r="O993" s="221"/>
      <c r="P993" s="221"/>
      <c r="Q993" s="221"/>
      <c r="R993" s="222"/>
      <c r="S993" s="222"/>
      <c r="T993" s="222"/>
      <c r="U993" s="222"/>
      <c r="V993" s="222"/>
      <c r="W993" s="222"/>
      <c r="X993" s="222"/>
      <c r="Y993" s="222"/>
      <c r="Z993" s="212"/>
      <c r="AA993" s="212"/>
      <c r="AB993" s="212"/>
      <c r="AC993" s="212"/>
      <c r="AD993" s="212"/>
      <c r="AE993" s="212"/>
      <c r="AF993" s="212"/>
      <c r="AG993" s="212" t="s">
        <v>180</v>
      </c>
      <c r="AH993" s="212">
        <v>7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3" x14ac:dyDescent="0.25">
      <c r="A994" s="219"/>
      <c r="B994" s="220"/>
      <c r="C994" s="266" t="s">
        <v>1107</v>
      </c>
      <c r="D994" s="227"/>
      <c r="E994" s="228">
        <v>0.13139999999999999</v>
      </c>
      <c r="F994" s="222"/>
      <c r="G994" s="22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22"/>
      <c r="Z994" s="212"/>
      <c r="AA994" s="212"/>
      <c r="AB994" s="212"/>
      <c r="AC994" s="212"/>
      <c r="AD994" s="212"/>
      <c r="AE994" s="212"/>
      <c r="AF994" s="212"/>
      <c r="AG994" s="212" t="s">
        <v>180</v>
      </c>
      <c r="AH994" s="212">
        <v>7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x14ac:dyDescent="0.25">
      <c r="A995" s="235" t="s">
        <v>167</v>
      </c>
      <c r="B995" s="236" t="s">
        <v>131</v>
      </c>
      <c r="C995" s="260" t="s">
        <v>132</v>
      </c>
      <c r="D995" s="237"/>
      <c r="E995" s="238"/>
      <c r="F995" s="239"/>
      <c r="G995" s="239">
        <f>SUMIF(AG996:AG1016,"&lt;&gt;NOR",G996:G1016)</f>
        <v>0</v>
      </c>
      <c r="H995" s="239"/>
      <c r="I995" s="239">
        <f>SUM(I996:I1016)</f>
        <v>0</v>
      </c>
      <c r="J995" s="239"/>
      <c r="K995" s="239">
        <f>SUM(K996:K1016)</f>
        <v>0</v>
      </c>
      <c r="L995" s="239"/>
      <c r="M995" s="239">
        <f>SUM(M996:M1016)</f>
        <v>0</v>
      </c>
      <c r="N995" s="238"/>
      <c r="O995" s="238">
        <f>SUM(O996:O1016)</f>
        <v>0.19</v>
      </c>
      <c r="P995" s="238"/>
      <c r="Q995" s="238">
        <f>SUM(Q996:Q1016)</f>
        <v>0</v>
      </c>
      <c r="R995" s="239"/>
      <c r="S995" s="239"/>
      <c r="T995" s="240"/>
      <c r="U995" s="234"/>
      <c r="V995" s="234">
        <f>SUM(V996:V1016)</f>
        <v>8.1999999999999993</v>
      </c>
      <c r="W995" s="234"/>
      <c r="X995" s="234"/>
      <c r="Y995" s="234"/>
      <c r="AG995" t="s">
        <v>168</v>
      </c>
    </row>
    <row r="996" spans="1:60" outlineLevel="1" x14ac:dyDescent="0.25">
      <c r="A996" s="242">
        <v>201</v>
      </c>
      <c r="B996" s="243" t="s">
        <v>1125</v>
      </c>
      <c r="C996" s="261" t="s">
        <v>1126</v>
      </c>
      <c r="D996" s="244" t="s">
        <v>224</v>
      </c>
      <c r="E996" s="245">
        <v>4</v>
      </c>
      <c r="F996" s="246"/>
      <c r="G996" s="247">
        <f>ROUND(E996*F996,2)</f>
        <v>0</v>
      </c>
      <c r="H996" s="246"/>
      <c r="I996" s="247">
        <f>ROUND(E996*H996,2)</f>
        <v>0</v>
      </c>
      <c r="J996" s="246"/>
      <c r="K996" s="247">
        <f>ROUND(E996*J996,2)</f>
        <v>0</v>
      </c>
      <c r="L996" s="247">
        <v>21</v>
      </c>
      <c r="M996" s="247">
        <f>G996*(1+L996/100)</f>
        <v>0</v>
      </c>
      <c r="N996" s="245">
        <v>0</v>
      </c>
      <c r="O996" s="245">
        <f>ROUND(E996*N996,2)</f>
        <v>0</v>
      </c>
      <c r="P996" s="245">
        <v>0</v>
      </c>
      <c r="Q996" s="245">
        <f>ROUND(E996*P996,2)</f>
        <v>0</v>
      </c>
      <c r="R996" s="247"/>
      <c r="S996" s="247" t="s">
        <v>225</v>
      </c>
      <c r="T996" s="248" t="s">
        <v>173</v>
      </c>
      <c r="U996" s="222">
        <v>0.7</v>
      </c>
      <c r="V996" s="222">
        <f>ROUND(E996*U996,2)</f>
        <v>2.8</v>
      </c>
      <c r="W996" s="222"/>
      <c r="X996" s="222" t="s">
        <v>174</v>
      </c>
      <c r="Y996" s="222" t="s">
        <v>175</v>
      </c>
      <c r="Z996" s="212"/>
      <c r="AA996" s="212"/>
      <c r="AB996" s="212"/>
      <c r="AC996" s="212"/>
      <c r="AD996" s="212"/>
      <c r="AE996" s="212"/>
      <c r="AF996" s="212"/>
      <c r="AG996" s="212" t="s">
        <v>176</v>
      </c>
      <c r="AH996" s="212"/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2" x14ac:dyDescent="0.25">
      <c r="A997" s="219"/>
      <c r="B997" s="220"/>
      <c r="C997" s="268" t="s">
        <v>1127</v>
      </c>
      <c r="D997" s="251"/>
      <c r="E997" s="251"/>
      <c r="F997" s="251"/>
      <c r="G997" s="251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22"/>
      <c r="Z997" s="212"/>
      <c r="AA997" s="212"/>
      <c r="AB997" s="212"/>
      <c r="AC997" s="212"/>
      <c r="AD997" s="212"/>
      <c r="AE997" s="212"/>
      <c r="AF997" s="212"/>
      <c r="AG997" s="212" t="s">
        <v>213</v>
      </c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2" x14ac:dyDescent="0.25">
      <c r="A998" s="219"/>
      <c r="B998" s="220"/>
      <c r="C998" s="266" t="s">
        <v>1128</v>
      </c>
      <c r="D998" s="227"/>
      <c r="E998" s="228"/>
      <c r="F998" s="222"/>
      <c r="G998" s="222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22"/>
      <c r="Z998" s="212"/>
      <c r="AA998" s="212"/>
      <c r="AB998" s="212"/>
      <c r="AC998" s="212"/>
      <c r="AD998" s="212"/>
      <c r="AE998" s="212"/>
      <c r="AF998" s="212"/>
      <c r="AG998" s="212" t="s">
        <v>180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3" x14ac:dyDescent="0.25">
      <c r="A999" s="219"/>
      <c r="B999" s="220"/>
      <c r="C999" s="266" t="s">
        <v>1129</v>
      </c>
      <c r="D999" s="227"/>
      <c r="E999" s="228">
        <v>4</v>
      </c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22"/>
      <c r="Z999" s="212"/>
      <c r="AA999" s="212"/>
      <c r="AB999" s="212"/>
      <c r="AC999" s="212"/>
      <c r="AD999" s="212"/>
      <c r="AE999" s="212"/>
      <c r="AF999" s="212"/>
      <c r="AG999" s="212" t="s">
        <v>180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1" x14ac:dyDescent="0.25">
      <c r="A1000" s="242">
        <v>202</v>
      </c>
      <c r="B1000" s="243" t="s">
        <v>1130</v>
      </c>
      <c r="C1000" s="261" t="s">
        <v>1131</v>
      </c>
      <c r="D1000" s="244" t="s">
        <v>224</v>
      </c>
      <c r="E1000" s="245">
        <v>24</v>
      </c>
      <c r="F1000" s="246"/>
      <c r="G1000" s="247">
        <f>ROUND(E1000*F1000,2)</f>
        <v>0</v>
      </c>
      <c r="H1000" s="246"/>
      <c r="I1000" s="247">
        <f>ROUND(E1000*H1000,2)</f>
        <v>0</v>
      </c>
      <c r="J1000" s="246"/>
      <c r="K1000" s="247">
        <f>ROUND(E1000*J1000,2)</f>
        <v>0</v>
      </c>
      <c r="L1000" s="247">
        <v>21</v>
      </c>
      <c r="M1000" s="247">
        <f>G1000*(1+L1000/100)</f>
        <v>0</v>
      </c>
      <c r="N1000" s="245">
        <v>0</v>
      </c>
      <c r="O1000" s="245">
        <f>ROUND(E1000*N1000,2)</f>
        <v>0</v>
      </c>
      <c r="P1000" s="245">
        <v>0</v>
      </c>
      <c r="Q1000" s="245">
        <f>ROUND(E1000*P1000,2)</f>
        <v>0</v>
      </c>
      <c r="R1000" s="247" t="s">
        <v>131</v>
      </c>
      <c r="S1000" s="247" t="s">
        <v>173</v>
      </c>
      <c r="T1000" s="248" t="s">
        <v>173</v>
      </c>
      <c r="U1000" s="222">
        <v>0.22500000000000001</v>
      </c>
      <c r="V1000" s="222">
        <f>ROUND(E1000*U1000,2)</f>
        <v>5.4</v>
      </c>
      <c r="W1000" s="222"/>
      <c r="X1000" s="222" t="s">
        <v>174</v>
      </c>
      <c r="Y1000" s="222" t="s">
        <v>175</v>
      </c>
      <c r="Z1000" s="212"/>
      <c r="AA1000" s="212"/>
      <c r="AB1000" s="212"/>
      <c r="AC1000" s="212"/>
      <c r="AD1000" s="212"/>
      <c r="AE1000" s="212"/>
      <c r="AF1000" s="212"/>
      <c r="AG1000" s="212" t="s">
        <v>176</v>
      </c>
      <c r="AH1000" s="212"/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2" x14ac:dyDescent="0.25">
      <c r="A1001" s="219"/>
      <c r="B1001" s="220"/>
      <c r="C1001" s="266" t="s">
        <v>1132</v>
      </c>
      <c r="D1001" s="227"/>
      <c r="E1001" s="228">
        <v>24</v>
      </c>
      <c r="F1001" s="222"/>
      <c r="G1001" s="222"/>
      <c r="H1001" s="222"/>
      <c r="I1001" s="222"/>
      <c r="J1001" s="222"/>
      <c r="K1001" s="222"/>
      <c r="L1001" s="222"/>
      <c r="M1001" s="222"/>
      <c r="N1001" s="221"/>
      <c r="O1001" s="221"/>
      <c r="P1001" s="221"/>
      <c r="Q1001" s="221"/>
      <c r="R1001" s="222"/>
      <c r="S1001" s="222"/>
      <c r="T1001" s="222"/>
      <c r="U1001" s="222"/>
      <c r="V1001" s="222"/>
      <c r="W1001" s="222"/>
      <c r="X1001" s="222"/>
      <c r="Y1001" s="222"/>
      <c r="Z1001" s="212"/>
      <c r="AA1001" s="212"/>
      <c r="AB1001" s="212"/>
      <c r="AC1001" s="212"/>
      <c r="AD1001" s="212"/>
      <c r="AE1001" s="212"/>
      <c r="AF1001" s="212"/>
      <c r="AG1001" s="212" t="s">
        <v>180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ht="61.2" outlineLevel="1" x14ac:dyDescent="0.25">
      <c r="A1002" s="242">
        <v>203</v>
      </c>
      <c r="B1002" s="243" t="s">
        <v>1133</v>
      </c>
      <c r="C1002" s="261" t="s">
        <v>1134</v>
      </c>
      <c r="D1002" s="244" t="s">
        <v>224</v>
      </c>
      <c r="E1002" s="245">
        <v>96</v>
      </c>
      <c r="F1002" s="246"/>
      <c r="G1002" s="247">
        <f>ROUND(E1002*F1002,2)</f>
        <v>0</v>
      </c>
      <c r="H1002" s="246"/>
      <c r="I1002" s="247">
        <f>ROUND(E1002*H1002,2)</f>
        <v>0</v>
      </c>
      <c r="J1002" s="246"/>
      <c r="K1002" s="247">
        <f>ROUND(E1002*J1002,2)</f>
        <v>0</v>
      </c>
      <c r="L1002" s="247">
        <v>21</v>
      </c>
      <c r="M1002" s="247">
        <f>G1002*(1+L1002/100)</f>
        <v>0</v>
      </c>
      <c r="N1002" s="245">
        <v>2E-3</v>
      </c>
      <c r="O1002" s="245">
        <f>ROUND(E1002*N1002,2)</f>
        <v>0.19</v>
      </c>
      <c r="P1002" s="245">
        <v>0</v>
      </c>
      <c r="Q1002" s="245">
        <f>ROUND(E1002*P1002,2)</f>
        <v>0</v>
      </c>
      <c r="R1002" s="247"/>
      <c r="S1002" s="247" t="s">
        <v>173</v>
      </c>
      <c r="T1002" s="248" t="s">
        <v>226</v>
      </c>
      <c r="U1002" s="222">
        <v>0</v>
      </c>
      <c r="V1002" s="222">
        <f>ROUND(E1002*U1002,2)</f>
        <v>0</v>
      </c>
      <c r="W1002" s="222"/>
      <c r="X1002" s="222" t="s">
        <v>174</v>
      </c>
      <c r="Y1002" s="222" t="s">
        <v>175</v>
      </c>
      <c r="Z1002" s="212"/>
      <c r="AA1002" s="212"/>
      <c r="AB1002" s="212"/>
      <c r="AC1002" s="212"/>
      <c r="AD1002" s="212"/>
      <c r="AE1002" s="212"/>
      <c r="AF1002" s="212"/>
      <c r="AG1002" s="212" t="s">
        <v>176</v>
      </c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2" x14ac:dyDescent="0.25">
      <c r="A1003" s="219"/>
      <c r="B1003" s="220"/>
      <c r="C1003" s="268" t="s">
        <v>1135</v>
      </c>
      <c r="D1003" s="251"/>
      <c r="E1003" s="251"/>
      <c r="F1003" s="251"/>
      <c r="G1003" s="251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22"/>
      <c r="Z1003" s="212"/>
      <c r="AA1003" s="212"/>
      <c r="AB1003" s="212"/>
      <c r="AC1003" s="212"/>
      <c r="AD1003" s="212"/>
      <c r="AE1003" s="212"/>
      <c r="AF1003" s="212"/>
      <c r="AG1003" s="212" t="s">
        <v>213</v>
      </c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5">
      <c r="A1004" s="219"/>
      <c r="B1004" s="220"/>
      <c r="C1004" s="267" t="s">
        <v>1136</v>
      </c>
      <c r="D1004" s="250"/>
      <c r="E1004" s="250"/>
      <c r="F1004" s="250"/>
      <c r="G1004" s="250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22"/>
      <c r="Z1004" s="212"/>
      <c r="AA1004" s="212"/>
      <c r="AB1004" s="212"/>
      <c r="AC1004" s="212"/>
      <c r="AD1004" s="212"/>
      <c r="AE1004" s="212"/>
      <c r="AF1004" s="212"/>
      <c r="AG1004" s="212" t="s">
        <v>213</v>
      </c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2" x14ac:dyDescent="0.25">
      <c r="A1005" s="219"/>
      <c r="B1005" s="220"/>
      <c r="C1005" s="266" t="s">
        <v>1137</v>
      </c>
      <c r="D1005" s="227"/>
      <c r="E1005" s="228">
        <v>96</v>
      </c>
      <c r="F1005" s="222"/>
      <c r="G1005" s="222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22"/>
      <c r="Z1005" s="212"/>
      <c r="AA1005" s="212"/>
      <c r="AB1005" s="212"/>
      <c r="AC1005" s="212"/>
      <c r="AD1005" s="212"/>
      <c r="AE1005" s="212"/>
      <c r="AF1005" s="212"/>
      <c r="AG1005" s="212" t="s">
        <v>180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ht="20.399999999999999" outlineLevel="1" x14ac:dyDescent="0.25">
      <c r="A1006" s="242">
        <v>204</v>
      </c>
      <c r="B1006" s="243" t="s">
        <v>1138</v>
      </c>
      <c r="C1006" s="261" t="s">
        <v>1139</v>
      </c>
      <c r="D1006" s="244" t="s">
        <v>224</v>
      </c>
      <c r="E1006" s="245">
        <v>11</v>
      </c>
      <c r="F1006" s="246"/>
      <c r="G1006" s="247">
        <f>ROUND(E1006*F1006,2)</f>
        <v>0</v>
      </c>
      <c r="H1006" s="246"/>
      <c r="I1006" s="247">
        <f>ROUND(E1006*H1006,2)</f>
        <v>0</v>
      </c>
      <c r="J1006" s="246"/>
      <c r="K1006" s="247">
        <f>ROUND(E1006*J1006,2)</f>
        <v>0</v>
      </c>
      <c r="L1006" s="247">
        <v>21</v>
      </c>
      <c r="M1006" s="247">
        <f>G1006*(1+L1006/100)</f>
        <v>0</v>
      </c>
      <c r="N1006" s="245">
        <v>0</v>
      </c>
      <c r="O1006" s="245">
        <f>ROUND(E1006*N1006,2)</f>
        <v>0</v>
      </c>
      <c r="P1006" s="245">
        <v>0</v>
      </c>
      <c r="Q1006" s="245">
        <f>ROUND(E1006*P1006,2)</f>
        <v>0</v>
      </c>
      <c r="R1006" s="247"/>
      <c r="S1006" s="247" t="s">
        <v>225</v>
      </c>
      <c r="T1006" s="248" t="s">
        <v>226</v>
      </c>
      <c r="U1006" s="222">
        <v>0</v>
      </c>
      <c r="V1006" s="222">
        <f>ROUND(E1006*U1006,2)</f>
        <v>0</v>
      </c>
      <c r="W1006" s="222"/>
      <c r="X1006" s="222" t="s">
        <v>227</v>
      </c>
      <c r="Y1006" s="222" t="s">
        <v>175</v>
      </c>
      <c r="Z1006" s="212"/>
      <c r="AA1006" s="212"/>
      <c r="AB1006" s="212"/>
      <c r="AC1006" s="212"/>
      <c r="AD1006" s="212"/>
      <c r="AE1006" s="212"/>
      <c r="AF1006" s="212"/>
      <c r="AG1006" s="212" t="s">
        <v>228</v>
      </c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2" x14ac:dyDescent="0.25">
      <c r="A1007" s="219"/>
      <c r="B1007" s="220"/>
      <c r="C1007" s="268" t="s">
        <v>1140</v>
      </c>
      <c r="D1007" s="251"/>
      <c r="E1007" s="251"/>
      <c r="F1007" s="251"/>
      <c r="G1007" s="251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22"/>
      <c r="Z1007" s="212"/>
      <c r="AA1007" s="212"/>
      <c r="AB1007" s="212"/>
      <c r="AC1007" s="212"/>
      <c r="AD1007" s="212"/>
      <c r="AE1007" s="212"/>
      <c r="AF1007" s="212"/>
      <c r="AG1007" s="212" t="s">
        <v>213</v>
      </c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2" x14ac:dyDescent="0.25">
      <c r="A1008" s="219"/>
      <c r="B1008" s="220"/>
      <c r="C1008" s="266" t="s">
        <v>1141</v>
      </c>
      <c r="D1008" s="227"/>
      <c r="E1008" s="228">
        <v>11</v>
      </c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22"/>
      <c r="Z1008" s="212"/>
      <c r="AA1008" s="212"/>
      <c r="AB1008" s="212"/>
      <c r="AC1008" s="212"/>
      <c r="AD1008" s="212"/>
      <c r="AE1008" s="212"/>
      <c r="AF1008" s="212"/>
      <c r="AG1008" s="212" t="s">
        <v>180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1" x14ac:dyDescent="0.25">
      <c r="A1009" s="242">
        <v>205</v>
      </c>
      <c r="B1009" s="243" t="s">
        <v>1142</v>
      </c>
      <c r="C1009" s="261" t="s">
        <v>1143</v>
      </c>
      <c r="D1009" s="244" t="s">
        <v>224</v>
      </c>
      <c r="E1009" s="245">
        <v>4</v>
      </c>
      <c r="F1009" s="246"/>
      <c r="G1009" s="247">
        <f>ROUND(E1009*F1009,2)</f>
        <v>0</v>
      </c>
      <c r="H1009" s="246"/>
      <c r="I1009" s="247">
        <f>ROUND(E1009*H1009,2)</f>
        <v>0</v>
      </c>
      <c r="J1009" s="246"/>
      <c r="K1009" s="247">
        <f>ROUND(E1009*J1009,2)</f>
        <v>0</v>
      </c>
      <c r="L1009" s="247">
        <v>21</v>
      </c>
      <c r="M1009" s="247">
        <f>G1009*(1+L1009/100)</f>
        <v>0</v>
      </c>
      <c r="N1009" s="245">
        <v>0</v>
      </c>
      <c r="O1009" s="245">
        <f>ROUND(E1009*N1009,2)</f>
        <v>0</v>
      </c>
      <c r="P1009" s="245">
        <v>0</v>
      </c>
      <c r="Q1009" s="245">
        <f>ROUND(E1009*P1009,2)</f>
        <v>0</v>
      </c>
      <c r="R1009" s="247"/>
      <c r="S1009" s="247" t="s">
        <v>225</v>
      </c>
      <c r="T1009" s="248" t="s">
        <v>226</v>
      </c>
      <c r="U1009" s="222">
        <v>0</v>
      </c>
      <c r="V1009" s="222">
        <f>ROUND(E1009*U1009,2)</f>
        <v>0</v>
      </c>
      <c r="W1009" s="222"/>
      <c r="X1009" s="222" t="s">
        <v>227</v>
      </c>
      <c r="Y1009" s="222" t="s">
        <v>175</v>
      </c>
      <c r="Z1009" s="212"/>
      <c r="AA1009" s="212"/>
      <c r="AB1009" s="212"/>
      <c r="AC1009" s="212"/>
      <c r="AD1009" s="212"/>
      <c r="AE1009" s="212"/>
      <c r="AF1009" s="212"/>
      <c r="AG1009" s="212" t="s">
        <v>228</v>
      </c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2" x14ac:dyDescent="0.25">
      <c r="A1010" s="219"/>
      <c r="B1010" s="220"/>
      <c r="C1010" s="268" t="s">
        <v>1144</v>
      </c>
      <c r="D1010" s="251"/>
      <c r="E1010" s="251"/>
      <c r="F1010" s="251"/>
      <c r="G1010" s="251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22"/>
      <c r="Z1010" s="212"/>
      <c r="AA1010" s="212"/>
      <c r="AB1010" s="212"/>
      <c r="AC1010" s="212"/>
      <c r="AD1010" s="212"/>
      <c r="AE1010" s="212"/>
      <c r="AF1010" s="212"/>
      <c r="AG1010" s="212" t="s">
        <v>213</v>
      </c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2" x14ac:dyDescent="0.25">
      <c r="A1011" s="219"/>
      <c r="B1011" s="220"/>
      <c r="C1011" s="266" t="s">
        <v>1145</v>
      </c>
      <c r="D1011" s="227"/>
      <c r="E1011" s="228">
        <v>4</v>
      </c>
      <c r="F1011" s="222"/>
      <c r="G1011" s="222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22"/>
      <c r="Z1011" s="212"/>
      <c r="AA1011" s="212"/>
      <c r="AB1011" s="212"/>
      <c r="AC1011" s="212"/>
      <c r="AD1011" s="212"/>
      <c r="AE1011" s="212"/>
      <c r="AF1011" s="212"/>
      <c r="AG1011" s="212" t="s">
        <v>180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1" x14ac:dyDescent="0.25">
      <c r="A1012" s="242">
        <v>206</v>
      </c>
      <c r="B1012" s="243" t="s">
        <v>1146</v>
      </c>
      <c r="C1012" s="261" t="s">
        <v>1147</v>
      </c>
      <c r="D1012" s="244" t="s">
        <v>368</v>
      </c>
      <c r="E1012" s="245">
        <v>3</v>
      </c>
      <c r="F1012" s="246"/>
      <c r="G1012" s="247">
        <f>ROUND(E1012*F1012,2)</f>
        <v>0</v>
      </c>
      <c r="H1012" s="246"/>
      <c r="I1012" s="247">
        <f>ROUND(E1012*H1012,2)</f>
        <v>0</v>
      </c>
      <c r="J1012" s="246"/>
      <c r="K1012" s="247">
        <f>ROUND(E1012*J1012,2)</f>
        <v>0</v>
      </c>
      <c r="L1012" s="247">
        <v>21</v>
      </c>
      <c r="M1012" s="247">
        <f>G1012*(1+L1012/100)</f>
        <v>0</v>
      </c>
      <c r="N1012" s="245">
        <v>0</v>
      </c>
      <c r="O1012" s="245">
        <f>ROUND(E1012*N1012,2)</f>
        <v>0</v>
      </c>
      <c r="P1012" s="245">
        <v>0</v>
      </c>
      <c r="Q1012" s="245">
        <f>ROUND(E1012*P1012,2)</f>
        <v>0</v>
      </c>
      <c r="R1012" s="247"/>
      <c r="S1012" s="247" t="s">
        <v>225</v>
      </c>
      <c r="T1012" s="248" t="s">
        <v>226</v>
      </c>
      <c r="U1012" s="222">
        <v>0</v>
      </c>
      <c r="V1012" s="222">
        <f>ROUND(E1012*U1012,2)</f>
        <v>0</v>
      </c>
      <c r="W1012" s="222"/>
      <c r="X1012" s="222" t="s">
        <v>174</v>
      </c>
      <c r="Y1012" s="222" t="s">
        <v>175</v>
      </c>
      <c r="Z1012" s="212"/>
      <c r="AA1012" s="212"/>
      <c r="AB1012" s="212"/>
      <c r="AC1012" s="212"/>
      <c r="AD1012" s="212"/>
      <c r="AE1012" s="212"/>
      <c r="AF1012" s="212"/>
      <c r="AG1012" s="212" t="s">
        <v>176</v>
      </c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2" x14ac:dyDescent="0.25">
      <c r="A1013" s="219"/>
      <c r="B1013" s="220"/>
      <c r="C1013" s="268" t="s">
        <v>1148</v>
      </c>
      <c r="D1013" s="251"/>
      <c r="E1013" s="251"/>
      <c r="F1013" s="251"/>
      <c r="G1013" s="251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22"/>
      <c r="Z1013" s="212"/>
      <c r="AA1013" s="212"/>
      <c r="AB1013" s="212"/>
      <c r="AC1013" s="212"/>
      <c r="AD1013" s="212"/>
      <c r="AE1013" s="212"/>
      <c r="AF1013" s="212"/>
      <c r="AG1013" s="212" t="s">
        <v>213</v>
      </c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ht="20.399999999999999" outlineLevel="1" x14ac:dyDescent="0.25">
      <c r="A1014" s="242">
        <v>207</v>
      </c>
      <c r="B1014" s="243" t="s">
        <v>1149</v>
      </c>
      <c r="C1014" s="261" t="s">
        <v>1150</v>
      </c>
      <c r="D1014" s="244" t="s">
        <v>224</v>
      </c>
      <c r="E1014" s="245">
        <v>1</v>
      </c>
      <c r="F1014" s="246"/>
      <c r="G1014" s="247">
        <f>ROUND(E1014*F1014,2)</f>
        <v>0</v>
      </c>
      <c r="H1014" s="246"/>
      <c r="I1014" s="247">
        <f>ROUND(E1014*H1014,2)</f>
        <v>0</v>
      </c>
      <c r="J1014" s="246"/>
      <c r="K1014" s="247">
        <f>ROUND(E1014*J1014,2)</f>
        <v>0</v>
      </c>
      <c r="L1014" s="247">
        <v>21</v>
      </c>
      <c r="M1014" s="247">
        <f>G1014*(1+L1014/100)</f>
        <v>0</v>
      </c>
      <c r="N1014" s="245">
        <v>9.7000000000000005E-4</v>
      </c>
      <c r="O1014" s="245">
        <f>ROUND(E1014*N1014,2)</f>
        <v>0</v>
      </c>
      <c r="P1014" s="245">
        <v>0</v>
      </c>
      <c r="Q1014" s="245">
        <f>ROUND(E1014*P1014,2)</f>
        <v>0</v>
      </c>
      <c r="R1014" s="247"/>
      <c r="S1014" s="247" t="s">
        <v>225</v>
      </c>
      <c r="T1014" s="248" t="s">
        <v>226</v>
      </c>
      <c r="U1014" s="222">
        <v>0</v>
      </c>
      <c r="V1014" s="222">
        <f>ROUND(E1014*U1014,2)</f>
        <v>0</v>
      </c>
      <c r="W1014" s="222"/>
      <c r="X1014" s="222" t="s">
        <v>227</v>
      </c>
      <c r="Y1014" s="222" t="s">
        <v>175</v>
      </c>
      <c r="Z1014" s="212"/>
      <c r="AA1014" s="212"/>
      <c r="AB1014" s="212"/>
      <c r="AC1014" s="212"/>
      <c r="AD1014" s="212"/>
      <c r="AE1014" s="212"/>
      <c r="AF1014" s="212"/>
      <c r="AG1014" s="212" t="s">
        <v>228</v>
      </c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2" x14ac:dyDescent="0.25">
      <c r="A1015" s="219"/>
      <c r="B1015" s="220"/>
      <c r="C1015" s="268" t="s">
        <v>1151</v>
      </c>
      <c r="D1015" s="251"/>
      <c r="E1015" s="251"/>
      <c r="F1015" s="251"/>
      <c r="G1015" s="251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22"/>
      <c r="Z1015" s="212"/>
      <c r="AA1015" s="212"/>
      <c r="AB1015" s="212"/>
      <c r="AC1015" s="212"/>
      <c r="AD1015" s="212"/>
      <c r="AE1015" s="212"/>
      <c r="AF1015" s="212"/>
      <c r="AG1015" s="212" t="s">
        <v>213</v>
      </c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2" x14ac:dyDescent="0.25">
      <c r="A1016" s="219"/>
      <c r="B1016" s="220"/>
      <c r="C1016" s="266" t="s">
        <v>1152</v>
      </c>
      <c r="D1016" s="227"/>
      <c r="E1016" s="228">
        <v>1</v>
      </c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22"/>
      <c r="Z1016" s="212"/>
      <c r="AA1016" s="212"/>
      <c r="AB1016" s="212"/>
      <c r="AC1016" s="212"/>
      <c r="AD1016" s="212"/>
      <c r="AE1016" s="212"/>
      <c r="AF1016" s="212"/>
      <c r="AG1016" s="212" t="s">
        <v>180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x14ac:dyDescent="0.25">
      <c r="A1017" s="3"/>
      <c r="B1017" s="4"/>
      <c r="C1017" s="272"/>
      <c r="D1017" s="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AE1017">
        <v>15</v>
      </c>
      <c r="AF1017">
        <v>21</v>
      </c>
      <c r="AG1017" t="s">
        <v>153</v>
      </c>
    </row>
    <row r="1018" spans="1:60" x14ac:dyDescent="0.25">
      <c r="A1018" s="215"/>
      <c r="B1018" s="216" t="s">
        <v>29</v>
      </c>
      <c r="C1018" s="273"/>
      <c r="D1018" s="217"/>
      <c r="E1018" s="218"/>
      <c r="F1018" s="218"/>
      <c r="G1018" s="241">
        <f>G8+G73+G125+G138+G149+G181+G230+G348+G405+G413+G439+G445+G494+G540+G607+G613+G689+G734+G778+G811+G852+G861+G867+G870+G934+G937+G995</f>
        <v>0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AE1018">
        <f>SUMIF(L7:L1016,AE1017,G7:G1016)</f>
        <v>0</v>
      </c>
      <c r="AF1018">
        <f>SUMIF(L7:L1016,AF1017,G7:G1016)</f>
        <v>0</v>
      </c>
      <c r="AG1018" t="s">
        <v>1153</v>
      </c>
    </row>
    <row r="1019" spans="1:60" x14ac:dyDescent="0.25">
      <c r="C1019" s="274"/>
      <c r="D1019" s="10"/>
      <c r="AG1019" t="s">
        <v>1161</v>
      </c>
    </row>
    <row r="1020" spans="1:60" x14ac:dyDescent="0.25">
      <c r="D1020" s="10"/>
    </row>
    <row r="1021" spans="1:60" x14ac:dyDescent="0.25">
      <c r="D1021" s="10"/>
    </row>
    <row r="1022" spans="1:60" x14ac:dyDescent="0.25">
      <c r="D1022" s="10"/>
    </row>
    <row r="1023" spans="1:60" x14ac:dyDescent="0.25">
      <c r="D1023" s="10"/>
    </row>
    <row r="1024" spans="1:60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MmtA4y84maeR2wYTCRlBQfF6RB3AASW1Yz92Ir+5wIDYo7tqODWMTrBL98NFwrK3U6JbagSLFFMWiZm7MU1yg==" saltValue="7oNgLm24XcPtXsnf3L9hLw==" spinCount="100000" sheet="1" formatRows="0"/>
  <mergeCells count="187">
    <mergeCell ref="C1015:G1015"/>
    <mergeCell ref="C997:G997"/>
    <mergeCell ref="C1003:G1003"/>
    <mergeCell ref="C1004:G1004"/>
    <mergeCell ref="C1007:G1007"/>
    <mergeCell ref="C1010:G1010"/>
    <mergeCell ref="C1013:G1013"/>
    <mergeCell ref="C911:G911"/>
    <mergeCell ref="C917:G917"/>
    <mergeCell ref="C936:G936"/>
    <mergeCell ref="C948:G948"/>
    <mergeCell ref="C951:G951"/>
    <mergeCell ref="C958:G958"/>
    <mergeCell ref="C854:G854"/>
    <mergeCell ref="C863:G863"/>
    <mergeCell ref="C865:G865"/>
    <mergeCell ref="C866:G866"/>
    <mergeCell ref="C872:G872"/>
    <mergeCell ref="C875:G875"/>
    <mergeCell ref="C781:G781"/>
    <mergeCell ref="C786:G786"/>
    <mergeCell ref="C787:G787"/>
    <mergeCell ref="C788:G788"/>
    <mergeCell ref="C795:G795"/>
    <mergeCell ref="C807:G807"/>
    <mergeCell ref="C749:G749"/>
    <mergeCell ref="C750:G750"/>
    <mergeCell ref="C751:G751"/>
    <mergeCell ref="C752:G752"/>
    <mergeCell ref="C753:G753"/>
    <mergeCell ref="C780:G780"/>
    <mergeCell ref="C688:G688"/>
    <mergeCell ref="C703:G703"/>
    <mergeCell ref="C725:G725"/>
    <mergeCell ref="C726:G726"/>
    <mergeCell ref="C733:G733"/>
    <mergeCell ref="C748:G748"/>
    <mergeCell ref="C630:G630"/>
    <mergeCell ref="C634:G634"/>
    <mergeCell ref="C638:G638"/>
    <mergeCell ref="C648:G648"/>
    <mergeCell ref="C658:G658"/>
    <mergeCell ref="C672:G672"/>
    <mergeCell ref="C602:G602"/>
    <mergeCell ref="C604:G604"/>
    <mergeCell ref="C605:G605"/>
    <mergeCell ref="C615:G615"/>
    <mergeCell ref="C619:G619"/>
    <mergeCell ref="C623:G623"/>
    <mergeCell ref="C582:G582"/>
    <mergeCell ref="C583:G583"/>
    <mergeCell ref="C592:G592"/>
    <mergeCell ref="C595:G595"/>
    <mergeCell ref="C598:G598"/>
    <mergeCell ref="C599:G599"/>
    <mergeCell ref="C553:G553"/>
    <mergeCell ref="C556:G556"/>
    <mergeCell ref="C569:G569"/>
    <mergeCell ref="C570:G570"/>
    <mergeCell ref="C578:G578"/>
    <mergeCell ref="C579:G579"/>
    <mergeCell ref="C539:G539"/>
    <mergeCell ref="C542:G542"/>
    <mergeCell ref="C543:G543"/>
    <mergeCell ref="C550:G550"/>
    <mergeCell ref="C551:G551"/>
    <mergeCell ref="C552:G552"/>
    <mergeCell ref="C530:G530"/>
    <mergeCell ref="C531:G531"/>
    <mergeCell ref="C532:G532"/>
    <mergeCell ref="C533:G533"/>
    <mergeCell ref="C534:G534"/>
    <mergeCell ref="C535:G535"/>
    <mergeCell ref="C518:G518"/>
    <mergeCell ref="C522:G522"/>
    <mergeCell ref="C523:G523"/>
    <mergeCell ref="C524:G524"/>
    <mergeCell ref="C528:G528"/>
    <mergeCell ref="C529:G529"/>
    <mergeCell ref="C510:G510"/>
    <mergeCell ref="C511:G511"/>
    <mergeCell ref="C512:G512"/>
    <mergeCell ref="C513:G513"/>
    <mergeCell ref="C516:G516"/>
    <mergeCell ref="C517:G517"/>
    <mergeCell ref="C416:G416"/>
    <mergeCell ref="C417:G417"/>
    <mergeCell ref="C438:G438"/>
    <mergeCell ref="C491:G491"/>
    <mergeCell ref="C508:G508"/>
    <mergeCell ref="C509:G509"/>
    <mergeCell ref="C392:G392"/>
    <mergeCell ref="C397:G397"/>
    <mergeCell ref="C404:G404"/>
    <mergeCell ref="C409:G409"/>
    <mergeCell ref="C412:G412"/>
    <mergeCell ref="C415:G415"/>
    <mergeCell ref="C374:G374"/>
    <mergeCell ref="C377:G377"/>
    <mergeCell ref="C380:G380"/>
    <mergeCell ref="C381:G381"/>
    <mergeCell ref="C386:G386"/>
    <mergeCell ref="C389:G389"/>
    <mergeCell ref="C358:G358"/>
    <mergeCell ref="C361:G361"/>
    <mergeCell ref="C362:G362"/>
    <mergeCell ref="C365:G365"/>
    <mergeCell ref="C368:G368"/>
    <mergeCell ref="C371:G371"/>
    <mergeCell ref="C327:G327"/>
    <mergeCell ref="C337:G337"/>
    <mergeCell ref="C342:G342"/>
    <mergeCell ref="C347:G347"/>
    <mergeCell ref="C352:G352"/>
    <mergeCell ref="C353:G353"/>
    <mergeCell ref="C318:G318"/>
    <mergeCell ref="C319:G319"/>
    <mergeCell ref="C323:G323"/>
    <mergeCell ref="C324:G324"/>
    <mergeCell ref="C325:G325"/>
    <mergeCell ref="C326:G326"/>
    <mergeCell ref="C290:G290"/>
    <mergeCell ref="C294:G294"/>
    <mergeCell ref="C314:G314"/>
    <mergeCell ref="C315:G315"/>
    <mergeCell ref="C316:G316"/>
    <mergeCell ref="C317:G317"/>
    <mergeCell ref="C262:G262"/>
    <mergeCell ref="C267:G267"/>
    <mergeCell ref="C271:G271"/>
    <mergeCell ref="C277:G277"/>
    <mergeCell ref="C282:G282"/>
    <mergeCell ref="C286:G286"/>
    <mergeCell ref="C229:G229"/>
    <mergeCell ref="C253:G253"/>
    <mergeCell ref="C254:G254"/>
    <mergeCell ref="C255:G255"/>
    <mergeCell ref="C260:G260"/>
    <mergeCell ref="C261:G261"/>
    <mergeCell ref="C207:G207"/>
    <mergeCell ref="C211:G211"/>
    <mergeCell ref="C212:G212"/>
    <mergeCell ref="C216:G216"/>
    <mergeCell ref="C217:G217"/>
    <mergeCell ref="C221:G221"/>
    <mergeCell ref="C178:G178"/>
    <mergeCell ref="C179:G179"/>
    <mergeCell ref="C201:G201"/>
    <mergeCell ref="C202:G202"/>
    <mergeCell ref="C203:G203"/>
    <mergeCell ref="C206:G206"/>
    <mergeCell ref="C127:G127"/>
    <mergeCell ref="C140:G140"/>
    <mergeCell ref="C145:G145"/>
    <mergeCell ref="C151:G151"/>
    <mergeCell ref="C152:G152"/>
    <mergeCell ref="C158:G158"/>
    <mergeCell ref="C71:G71"/>
    <mergeCell ref="C75:G75"/>
    <mergeCell ref="C81:G81"/>
    <mergeCell ref="C85:G85"/>
    <mergeCell ref="C91:G91"/>
    <mergeCell ref="C104:G104"/>
    <mergeCell ref="C63:G63"/>
    <mergeCell ref="C64:G64"/>
    <mergeCell ref="C65:G65"/>
    <mergeCell ref="C66:G66"/>
    <mergeCell ref="C68:G68"/>
    <mergeCell ref="C70:G70"/>
    <mergeCell ref="C55:G55"/>
    <mergeCell ref="C56:G56"/>
    <mergeCell ref="C58:G58"/>
    <mergeCell ref="C59:G59"/>
    <mergeCell ref="C61:G61"/>
    <mergeCell ref="C62:G62"/>
    <mergeCell ref="C43:G43"/>
    <mergeCell ref="C44:G44"/>
    <mergeCell ref="C48:G48"/>
    <mergeCell ref="C49:G49"/>
    <mergeCell ref="C50:G50"/>
    <mergeCell ref="C54:G54"/>
    <mergeCell ref="A1:G1"/>
    <mergeCell ref="C2:G2"/>
    <mergeCell ref="C3:G3"/>
    <mergeCell ref="C4:G4"/>
    <mergeCell ref="C10:G10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140</v>
      </c>
      <c r="B1" s="197"/>
      <c r="C1" s="197"/>
      <c r="D1" s="197"/>
      <c r="E1" s="197"/>
      <c r="F1" s="197"/>
      <c r="G1" s="197"/>
      <c r="AG1" t="s">
        <v>141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142</v>
      </c>
    </row>
    <row r="3" spans="1:60" ht="25.05" customHeight="1" x14ac:dyDescent="0.25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142</v>
      </c>
      <c r="AG3" t="s">
        <v>143</v>
      </c>
    </row>
    <row r="4" spans="1:60" ht="25.05" customHeight="1" x14ac:dyDescent="0.25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144</v>
      </c>
    </row>
    <row r="5" spans="1:60" x14ac:dyDescent="0.25">
      <c r="D5" s="10"/>
    </row>
    <row r="6" spans="1:60" ht="39.6" x14ac:dyDescent="0.25">
      <c r="A6" s="208" t="s">
        <v>145</v>
      </c>
      <c r="B6" s="210" t="s">
        <v>146</v>
      </c>
      <c r="C6" s="210" t="s">
        <v>147</v>
      </c>
      <c r="D6" s="209" t="s">
        <v>148</v>
      </c>
      <c r="E6" s="208" t="s">
        <v>149</v>
      </c>
      <c r="F6" s="207" t="s">
        <v>150</v>
      </c>
      <c r="G6" s="208" t="s">
        <v>29</v>
      </c>
      <c r="H6" s="211" t="s">
        <v>30</v>
      </c>
      <c r="I6" s="211" t="s">
        <v>151</v>
      </c>
      <c r="J6" s="211" t="s">
        <v>31</v>
      </c>
      <c r="K6" s="211" t="s">
        <v>152</v>
      </c>
      <c r="L6" s="211" t="s">
        <v>153</v>
      </c>
      <c r="M6" s="211" t="s">
        <v>154</v>
      </c>
      <c r="N6" s="211" t="s">
        <v>155</v>
      </c>
      <c r="O6" s="211" t="s">
        <v>156</v>
      </c>
      <c r="P6" s="211" t="s">
        <v>157</v>
      </c>
      <c r="Q6" s="211" t="s">
        <v>158</v>
      </c>
      <c r="R6" s="211" t="s">
        <v>159</v>
      </c>
      <c r="S6" s="211" t="s">
        <v>160</v>
      </c>
      <c r="T6" s="211" t="s">
        <v>161</v>
      </c>
      <c r="U6" s="211" t="s">
        <v>162</v>
      </c>
      <c r="V6" s="211" t="s">
        <v>163</v>
      </c>
      <c r="W6" s="211" t="s">
        <v>164</v>
      </c>
      <c r="X6" s="211" t="s">
        <v>165</v>
      </c>
      <c r="Y6" s="211" t="s">
        <v>166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35" t="s">
        <v>167</v>
      </c>
      <c r="B8" s="236" t="s">
        <v>91</v>
      </c>
      <c r="C8" s="260" t="s">
        <v>92</v>
      </c>
      <c r="D8" s="237"/>
      <c r="E8" s="238"/>
      <c r="F8" s="239"/>
      <c r="G8" s="239">
        <f>SUMIF(AG9:AG19,"&lt;&gt;NOR",G9:G19)</f>
        <v>0</v>
      </c>
      <c r="H8" s="239"/>
      <c r="I8" s="239">
        <f>SUM(I9:I19)</f>
        <v>0</v>
      </c>
      <c r="J8" s="239"/>
      <c r="K8" s="239">
        <f>SUM(K9:K19)</f>
        <v>0</v>
      </c>
      <c r="L8" s="239"/>
      <c r="M8" s="239">
        <f>SUM(M9:M19)</f>
        <v>0</v>
      </c>
      <c r="N8" s="238"/>
      <c r="O8" s="238">
        <f>SUM(O9:O19)</f>
        <v>0</v>
      </c>
      <c r="P8" s="238"/>
      <c r="Q8" s="238">
        <f>SUM(Q9:Q19)</f>
        <v>0</v>
      </c>
      <c r="R8" s="239"/>
      <c r="S8" s="239"/>
      <c r="T8" s="240"/>
      <c r="U8" s="234"/>
      <c r="V8" s="234">
        <f>SUM(V9:V19)</f>
        <v>0</v>
      </c>
      <c r="W8" s="234"/>
      <c r="X8" s="234"/>
      <c r="Y8" s="234"/>
      <c r="AG8" t="s">
        <v>168</v>
      </c>
    </row>
    <row r="9" spans="1:60" outlineLevel="1" x14ac:dyDescent="0.25">
      <c r="A9" s="253">
        <v>1</v>
      </c>
      <c r="B9" s="254" t="s">
        <v>1162</v>
      </c>
      <c r="C9" s="271" t="s">
        <v>1163</v>
      </c>
      <c r="D9" s="255" t="s">
        <v>1164</v>
      </c>
      <c r="E9" s="256">
        <v>24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225</v>
      </c>
      <c r="T9" s="259" t="s">
        <v>226</v>
      </c>
      <c r="U9" s="222">
        <v>0</v>
      </c>
      <c r="V9" s="222">
        <f>ROUND(E9*U9,2)</f>
        <v>0</v>
      </c>
      <c r="W9" s="222"/>
      <c r="X9" s="222" t="s">
        <v>174</v>
      </c>
      <c r="Y9" s="222" t="s">
        <v>175</v>
      </c>
      <c r="Z9" s="212"/>
      <c r="AA9" s="212"/>
      <c r="AB9" s="212"/>
      <c r="AC9" s="212"/>
      <c r="AD9" s="212"/>
      <c r="AE9" s="212"/>
      <c r="AF9" s="212"/>
      <c r="AG9" s="212" t="s">
        <v>1084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3">
        <v>2</v>
      </c>
      <c r="B10" s="254" t="s">
        <v>1165</v>
      </c>
      <c r="C10" s="271" t="s">
        <v>1166</v>
      </c>
      <c r="D10" s="255" t="s">
        <v>224</v>
      </c>
      <c r="E10" s="256">
        <v>1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225</v>
      </c>
      <c r="T10" s="259" t="s">
        <v>226</v>
      </c>
      <c r="U10" s="222">
        <v>0</v>
      </c>
      <c r="V10" s="222">
        <f>ROUND(E10*U10,2)</f>
        <v>0</v>
      </c>
      <c r="W10" s="222"/>
      <c r="X10" s="222" t="s">
        <v>174</v>
      </c>
      <c r="Y10" s="222" t="s">
        <v>175</v>
      </c>
      <c r="Z10" s="212"/>
      <c r="AA10" s="212"/>
      <c r="AB10" s="212"/>
      <c r="AC10" s="212"/>
      <c r="AD10" s="212"/>
      <c r="AE10" s="212"/>
      <c r="AF10" s="212"/>
      <c r="AG10" s="212" t="s">
        <v>1084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3">
        <v>3</v>
      </c>
      <c r="B11" s="254" t="s">
        <v>1167</v>
      </c>
      <c r="C11" s="271" t="s">
        <v>1168</v>
      </c>
      <c r="D11" s="255" t="s">
        <v>224</v>
      </c>
      <c r="E11" s="256">
        <v>1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225</v>
      </c>
      <c r="T11" s="259" t="s">
        <v>226</v>
      </c>
      <c r="U11" s="222">
        <v>0</v>
      </c>
      <c r="V11" s="222">
        <f>ROUND(E11*U11,2)</f>
        <v>0</v>
      </c>
      <c r="W11" s="222"/>
      <c r="X11" s="222" t="s">
        <v>174</v>
      </c>
      <c r="Y11" s="222" t="s">
        <v>175</v>
      </c>
      <c r="Z11" s="212"/>
      <c r="AA11" s="212"/>
      <c r="AB11" s="212"/>
      <c r="AC11" s="212"/>
      <c r="AD11" s="212"/>
      <c r="AE11" s="212"/>
      <c r="AF11" s="212"/>
      <c r="AG11" s="212" t="s">
        <v>1084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3">
        <v>4</v>
      </c>
      <c r="B12" s="254" t="s">
        <v>1169</v>
      </c>
      <c r="C12" s="271" t="s">
        <v>1170</v>
      </c>
      <c r="D12" s="255" t="s">
        <v>224</v>
      </c>
      <c r="E12" s="256">
        <v>1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225</v>
      </c>
      <c r="T12" s="259" t="s">
        <v>226</v>
      </c>
      <c r="U12" s="222">
        <v>0</v>
      </c>
      <c r="V12" s="222">
        <f>ROUND(E12*U12,2)</f>
        <v>0</v>
      </c>
      <c r="W12" s="222"/>
      <c r="X12" s="222" t="s">
        <v>174</v>
      </c>
      <c r="Y12" s="222" t="s">
        <v>175</v>
      </c>
      <c r="Z12" s="212"/>
      <c r="AA12" s="212"/>
      <c r="AB12" s="212"/>
      <c r="AC12" s="212"/>
      <c r="AD12" s="212"/>
      <c r="AE12" s="212"/>
      <c r="AF12" s="212"/>
      <c r="AG12" s="212" t="s">
        <v>1084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3">
        <v>5</v>
      </c>
      <c r="B13" s="254" t="s">
        <v>1171</v>
      </c>
      <c r="C13" s="271" t="s">
        <v>1172</v>
      </c>
      <c r="D13" s="255" t="s">
        <v>455</v>
      </c>
      <c r="E13" s="256">
        <v>1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225</v>
      </c>
      <c r="T13" s="259" t="s">
        <v>226</v>
      </c>
      <c r="U13" s="222">
        <v>0</v>
      </c>
      <c r="V13" s="222">
        <f>ROUND(E13*U13,2)</f>
        <v>0</v>
      </c>
      <c r="W13" s="222"/>
      <c r="X13" s="222" t="s">
        <v>174</v>
      </c>
      <c r="Y13" s="222" t="s">
        <v>175</v>
      </c>
      <c r="Z13" s="212"/>
      <c r="AA13" s="212"/>
      <c r="AB13" s="212"/>
      <c r="AC13" s="212"/>
      <c r="AD13" s="212"/>
      <c r="AE13" s="212"/>
      <c r="AF13" s="212"/>
      <c r="AG13" s="212" t="s">
        <v>1084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3">
        <v>6</v>
      </c>
      <c r="B14" s="254" t="s">
        <v>1173</v>
      </c>
      <c r="C14" s="271" t="s">
        <v>1174</v>
      </c>
      <c r="D14" s="255" t="s">
        <v>1175</v>
      </c>
      <c r="E14" s="256">
        <v>1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8"/>
      <c r="S14" s="258" t="s">
        <v>225</v>
      </c>
      <c r="T14" s="259" t="s">
        <v>226</v>
      </c>
      <c r="U14" s="222">
        <v>0</v>
      </c>
      <c r="V14" s="222">
        <f>ROUND(E14*U14,2)</f>
        <v>0</v>
      </c>
      <c r="W14" s="222"/>
      <c r="X14" s="222" t="s">
        <v>174</v>
      </c>
      <c r="Y14" s="222" t="s">
        <v>175</v>
      </c>
      <c r="Z14" s="212"/>
      <c r="AA14" s="212"/>
      <c r="AB14" s="212"/>
      <c r="AC14" s="212"/>
      <c r="AD14" s="212"/>
      <c r="AE14" s="212"/>
      <c r="AF14" s="212"/>
      <c r="AG14" s="212" t="s">
        <v>1084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3">
        <v>7</v>
      </c>
      <c r="B15" s="254" t="s">
        <v>1176</v>
      </c>
      <c r="C15" s="271" t="s">
        <v>1177</v>
      </c>
      <c r="D15" s="255" t="s">
        <v>1164</v>
      </c>
      <c r="E15" s="256">
        <v>4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21</v>
      </c>
      <c r="M15" s="258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8"/>
      <c r="S15" s="258" t="s">
        <v>225</v>
      </c>
      <c r="T15" s="259" t="s">
        <v>226</v>
      </c>
      <c r="U15" s="222">
        <v>0</v>
      </c>
      <c r="V15" s="222">
        <f>ROUND(E15*U15,2)</f>
        <v>0</v>
      </c>
      <c r="W15" s="222"/>
      <c r="X15" s="222" t="s">
        <v>1178</v>
      </c>
      <c r="Y15" s="222" t="s">
        <v>175</v>
      </c>
      <c r="Z15" s="212"/>
      <c r="AA15" s="212"/>
      <c r="AB15" s="212"/>
      <c r="AC15" s="212"/>
      <c r="AD15" s="212"/>
      <c r="AE15" s="212"/>
      <c r="AF15" s="212"/>
      <c r="AG15" s="212" t="s">
        <v>1179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3">
        <v>8</v>
      </c>
      <c r="B16" s="254" t="s">
        <v>1180</v>
      </c>
      <c r="C16" s="271" t="s">
        <v>1181</v>
      </c>
      <c r="D16" s="255" t="s">
        <v>1164</v>
      </c>
      <c r="E16" s="256">
        <v>4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225</v>
      </c>
      <c r="T16" s="259" t="s">
        <v>226</v>
      </c>
      <c r="U16" s="222">
        <v>0</v>
      </c>
      <c r="V16" s="222">
        <f>ROUND(E16*U16,2)</f>
        <v>0</v>
      </c>
      <c r="W16" s="222"/>
      <c r="X16" s="222" t="s">
        <v>1178</v>
      </c>
      <c r="Y16" s="222" t="s">
        <v>175</v>
      </c>
      <c r="Z16" s="212"/>
      <c r="AA16" s="212"/>
      <c r="AB16" s="212"/>
      <c r="AC16" s="212"/>
      <c r="AD16" s="212"/>
      <c r="AE16" s="212"/>
      <c r="AF16" s="212"/>
      <c r="AG16" s="212" t="s">
        <v>1179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3">
        <v>9</v>
      </c>
      <c r="B17" s="254" t="s">
        <v>1182</v>
      </c>
      <c r="C17" s="271" t="s">
        <v>1183</v>
      </c>
      <c r="D17" s="255" t="s">
        <v>224</v>
      </c>
      <c r="E17" s="256">
        <v>1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225</v>
      </c>
      <c r="T17" s="259" t="s">
        <v>226</v>
      </c>
      <c r="U17" s="222">
        <v>0</v>
      </c>
      <c r="V17" s="222">
        <f>ROUND(E17*U17,2)</f>
        <v>0</v>
      </c>
      <c r="W17" s="222"/>
      <c r="X17" s="222" t="s">
        <v>1178</v>
      </c>
      <c r="Y17" s="222" t="s">
        <v>175</v>
      </c>
      <c r="Z17" s="212"/>
      <c r="AA17" s="212"/>
      <c r="AB17" s="212"/>
      <c r="AC17" s="212"/>
      <c r="AD17" s="212"/>
      <c r="AE17" s="212"/>
      <c r="AF17" s="212"/>
      <c r="AG17" s="212" t="s">
        <v>1179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3">
        <v>10</v>
      </c>
      <c r="B18" s="254" t="s">
        <v>1184</v>
      </c>
      <c r="C18" s="271" t="s">
        <v>1185</v>
      </c>
      <c r="D18" s="255" t="s">
        <v>224</v>
      </c>
      <c r="E18" s="256">
        <v>1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225</v>
      </c>
      <c r="T18" s="259" t="s">
        <v>226</v>
      </c>
      <c r="U18" s="222">
        <v>0</v>
      </c>
      <c r="V18" s="222">
        <f>ROUND(E18*U18,2)</f>
        <v>0</v>
      </c>
      <c r="W18" s="222"/>
      <c r="X18" s="222" t="s">
        <v>1178</v>
      </c>
      <c r="Y18" s="222" t="s">
        <v>175</v>
      </c>
      <c r="Z18" s="212"/>
      <c r="AA18" s="212"/>
      <c r="AB18" s="212"/>
      <c r="AC18" s="212"/>
      <c r="AD18" s="212"/>
      <c r="AE18" s="212"/>
      <c r="AF18" s="212"/>
      <c r="AG18" s="212" t="s">
        <v>1179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3">
        <v>11</v>
      </c>
      <c r="B19" s="254" t="s">
        <v>1186</v>
      </c>
      <c r="C19" s="271" t="s">
        <v>1185</v>
      </c>
      <c r="D19" s="255" t="s">
        <v>1175</v>
      </c>
      <c r="E19" s="256">
        <v>1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225</v>
      </c>
      <c r="T19" s="259" t="s">
        <v>226</v>
      </c>
      <c r="U19" s="222">
        <v>0</v>
      </c>
      <c r="V19" s="222">
        <f>ROUND(E19*U19,2)</f>
        <v>0</v>
      </c>
      <c r="W19" s="222"/>
      <c r="X19" s="222" t="s">
        <v>1178</v>
      </c>
      <c r="Y19" s="222" t="s">
        <v>175</v>
      </c>
      <c r="Z19" s="212"/>
      <c r="AA19" s="212"/>
      <c r="AB19" s="212"/>
      <c r="AC19" s="212"/>
      <c r="AD19" s="212"/>
      <c r="AE19" s="212"/>
      <c r="AF19" s="212"/>
      <c r="AG19" s="212" t="s">
        <v>1179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5">
      <c r="A20" s="235" t="s">
        <v>167</v>
      </c>
      <c r="B20" s="236" t="s">
        <v>109</v>
      </c>
      <c r="C20" s="260" t="s">
        <v>110</v>
      </c>
      <c r="D20" s="237"/>
      <c r="E20" s="238"/>
      <c r="F20" s="239"/>
      <c r="G20" s="239">
        <f>SUMIF(AG21:AG51,"&lt;&gt;NOR",G21:G51)</f>
        <v>0</v>
      </c>
      <c r="H20" s="239"/>
      <c r="I20" s="239">
        <f>SUM(I21:I51)</f>
        <v>0</v>
      </c>
      <c r="J20" s="239"/>
      <c r="K20" s="239">
        <f>SUM(K21:K51)</f>
        <v>0</v>
      </c>
      <c r="L20" s="239"/>
      <c r="M20" s="239">
        <f>SUM(M21:M51)</f>
        <v>0</v>
      </c>
      <c r="N20" s="238"/>
      <c r="O20" s="238">
        <f>SUM(O21:O51)</f>
        <v>1.0300000000000002</v>
      </c>
      <c r="P20" s="238"/>
      <c r="Q20" s="238">
        <f>SUM(Q21:Q51)</f>
        <v>0</v>
      </c>
      <c r="R20" s="239"/>
      <c r="S20" s="239"/>
      <c r="T20" s="240"/>
      <c r="U20" s="234"/>
      <c r="V20" s="234">
        <f>SUM(V21:V51)</f>
        <v>0</v>
      </c>
      <c r="W20" s="234"/>
      <c r="X20" s="234"/>
      <c r="Y20" s="234"/>
      <c r="AG20" t="s">
        <v>168</v>
      </c>
    </row>
    <row r="21" spans="1:60" outlineLevel="1" x14ac:dyDescent="0.25">
      <c r="A21" s="253">
        <v>12</v>
      </c>
      <c r="B21" s="254" t="s">
        <v>1187</v>
      </c>
      <c r="C21" s="271" t="s">
        <v>1188</v>
      </c>
      <c r="D21" s="255" t="s">
        <v>224</v>
      </c>
      <c r="E21" s="256">
        <v>50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225</v>
      </c>
      <c r="T21" s="259" t="s">
        <v>226</v>
      </c>
      <c r="U21" s="222">
        <v>0</v>
      </c>
      <c r="V21" s="222">
        <f>ROUND(E21*U21,2)</f>
        <v>0</v>
      </c>
      <c r="W21" s="222"/>
      <c r="X21" s="222" t="s">
        <v>174</v>
      </c>
      <c r="Y21" s="222" t="s">
        <v>175</v>
      </c>
      <c r="Z21" s="212"/>
      <c r="AA21" s="212"/>
      <c r="AB21" s="212"/>
      <c r="AC21" s="212"/>
      <c r="AD21" s="212"/>
      <c r="AE21" s="212"/>
      <c r="AF21" s="212"/>
      <c r="AG21" s="212" t="s">
        <v>1189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3">
        <v>13</v>
      </c>
      <c r="B22" s="254" t="s">
        <v>1190</v>
      </c>
      <c r="C22" s="271" t="s">
        <v>1191</v>
      </c>
      <c r="D22" s="255" t="s">
        <v>224</v>
      </c>
      <c r="E22" s="256">
        <v>50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225</v>
      </c>
      <c r="T22" s="259" t="s">
        <v>226</v>
      </c>
      <c r="U22" s="222">
        <v>0</v>
      </c>
      <c r="V22" s="222">
        <f>ROUND(E22*U22,2)</f>
        <v>0</v>
      </c>
      <c r="W22" s="222"/>
      <c r="X22" s="222" t="s">
        <v>174</v>
      </c>
      <c r="Y22" s="222" t="s">
        <v>175</v>
      </c>
      <c r="Z22" s="212"/>
      <c r="AA22" s="212"/>
      <c r="AB22" s="212"/>
      <c r="AC22" s="212"/>
      <c r="AD22" s="212"/>
      <c r="AE22" s="212"/>
      <c r="AF22" s="212"/>
      <c r="AG22" s="212" t="s">
        <v>1189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3">
        <v>14</v>
      </c>
      <c r="B23" s="254" t="s">
        <v>1192</v>
      </c>
      <c r="C23" s="271" t="s">
        <v>1193</v>
      </c>
      <c r="D23" s="255" t="s">
        <v>224</v>
      </c>
      <c r="E23" s="256">
        <v>10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225</v>
      </c>
      <c r="T23" s="259" t="s">
        <v>226</v>
      </c>
      <c r="U23" s="222">
        <v>0</v>
      </c>
      <c r="V23" s="222">
        <f>ROUND(E23*U23,2)</f>
        <v>0</v>
      </c>
      <c r="W23" s="222"/>
      <c r="X23" s="222" t="s">
        <v>174</v>
      </c>
      <c r="Y23" s="222" t="s">
        <v>175</v>
      </c>
      <c r="Z23" s="212"/>
      <c r="AA23" s="212"/>
      <c r="AB23" s="212"/>
      <c r="AC23" s="212"/>
      <c r="AD23" s="212"/>
      <c r="AE23" s="212"/>
      <c r="AF23" s="212"/>
      <c r="AG23" s="212" t="s">
        <v>1189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3">
        <v>15</v>
      </c>
      <c r="B24" s="254" t="s">
        <v>1194</v>
      </c>
      <c r="C24" s="271" t="s">
        <v>1195</v>
      </c>
      <c r="D24" s="255" t="s">
        <v>210</v>
      </c>
      <c r="E24" s="256">
        <v>50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7.2000000000000005E-4</v>
      </c>
      <c r="O24" s="256">
        <f>ROUND(E24*N24,2)</f>
        <v>0.04</v>
      </c>
      <c r="P24" s="256">
        <v>0</v>
      </c>
      <c r="Q24" s="256">
        <f>ROUND(E24*P24,2)</f>
        <v>0</v>
      </c>
      <c r="R24" s="258" t="s">
        <v>346</v>
      </c>
      <c r="S24" s="258" t="s">
        <v>173</v>
      </c>
      <c r="T24" s="259" t="s">
        <v>173</v>
      </c>
      <c r="U24" s="222">
        <v>0</v>
      </c>
      <c r="V24" s="222">
        <f>ROUND(E24*U24,2)</f>
        <v>0</v>
      </c>
      <c r="W24" s="222"/>
      <c r="X24" s="222" t="s">
        <v>227</v>
      </c>
      <c r="Y24" s="222" t="s">
        <v>175</v>
      </c>
      <c r="Z24" s="212"/>
      <c r="AA24" s="212"/>
      <c r="AB24" s="212"/>
      <c r="AC24" s="212"/>
      <c r="AD24" s="212"/>
      <c r="AE24" s="212"/>
      <c r="AF24" s="212"/>
      <c r="AG24" s="212" t="s">
        <v>228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40.799999999999997" outlineLevel="1" x14ac:dyDescent="0.25">
      <c r="A25" s="253">
        <v>16</v>
      </c>
      <c r="B25" s="254" t="s">
        <v>1196</v>
      </c>
      <c r="C25" s="271" t="s">
        <v>1197</v>
      </c>
      <c r="D25" s="255" t="s">
        <v>210</v>
      </c>
      <c r="E25" s="256">
        <v>1750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1.4999999999999999E-4</v>
      </c>
      <c r="O25" s="256">
        <f>ROUND(E25*N25,2)</f>
        <v>0.26</v>
      </c>
      <c r="P25" s="256">
        <v>0</v>
      </c>
      <c r="Q25" s="256">
        <f>ROUND(E25*P25,2)</f>
        <v>0</v>
      </c>
      <c r="R25" s="258" t="s">
        <v>346</v>
      </c>
      <c r="S25" s="258" t="s">
        <v>173</v>
      </c>
      <c r="T25" s="259" t="s">
        <v>173</v>
      </c>
      <c r="U25" s="222">
        <v>0</v>
      </c>
      <c r="V25" s="222">
        <f>ROUND(E25*U25,2)</f>
        <v>0</v>
      </c>
      <c r="W25" s="222"/>
      <c r="X25" s="222" t="s">
        <v>227</v>
      </c>
      <c r="Y25" s="222" t="s">
        <v>175</v>
      </c>
      <c r="Z25" s="212"/>
      <c r="AA25" s="212"/>
      <c r="AB25" s="212"/>
      <c r="AC25" s="212"/>
      <c r="AD25" s="212"/>
      <c r="AE25" s="212"/>
      <c r="AF25" s="212"/>
      <c r="AG25" s="212" t="s">
        <v>228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40.799999999999997" outlineLevel="1" x14ac:dyDescent="0.25">
      <c r="A26" s="253">
        <v>17</v>
      </c>
      <c r="B26" s="254" t="s">
        <v>1198</v>
      </c>
      <c r="C26" s="271" t="s">
        <v>1199</v>
      </c>
      <c r="D26" s="255" t="s">
        <v>210</v>
      </c>
      <c r="E26" s="256">
        <v>1200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2.2000000000000001E-4</v>
      </c>
      <c r="O26" s="256">
        <f>ROUND(E26*N26,2)</f>
        <v>0.26</v>
      </c>
      <c r="P26" s="256">
        <v>0</v>
      </c>
      <c r="Q26" s="256">
        <f>ROUND(E26*P26,2)</f>
        <v>0</v>
      </c>
      <c r="R26" s="258" t="s">
        <v>346</v>
      </c>
      <c r="S26" s="258" t="s">
        <v>173</v>
      </c>
      <c r="T26" s="259" t="s">
        <v>173</v>
      </c>
      <c r="U26" s="222">
        <v>0</v>
      </c>
      <c r="V26" s="222">
        <f>ROUND(E26*U26,2)</f>
        <v>0</v>
      </c>
      <c r="W26" s="222"/>
      <c r="X26" s="222" t="s">
        <v>227</v>
      </c>
      <c r="Y26" s="222" t="s">
        <v>175</v>
      </c>
      <c r="Z26" s="212"/>
      <c r="AA26" s="212"/>
      <c r="AB26" s="212"/>
      <c r="AC26" s="212"/>
      <c r="AD26" s="212"/>
      <c r="AE26" s="212"/>
      <c r="AF26" s="212"/>
      <c r="AG26" s="212" t="s">
        <v>228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40.799999999999997" outlineLevel="1" x14ac:dyDescent="0.25">
      <c r="A27" s="253">
        <v>18</v>
      </c>
      <c r="B27" s="254" t="s">
        <v>1200</v>
      </c>
      <c r="C27" s="271" t="s">
        <v>1201</v>
      </c>
      <c r="D27" s="255" t="s">
        <v>210</v>
      </c>
      <c r="E27" s="256">
        <v>15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21</v>
      </c>
      <c r="M27" s="258">
        <f>G27*(1+L27/100)</f>
        <v>0</v>
      </c>
      <c r="N27" s="256">
        <v>2.9999999999999997E-4</v>
      </c>
      <c r="O27" s="256">
        <f>ROUND(E27*N27,2)</f>
        <v>0</v>
      </c>
      <c r="P27" s="256">
        <v>0</v>
      </c>
      <c r="Q27" s="256">
        <f>ROUND(E27*P27,2)</f>
        <v>0</v>
      </c>
      <c r="R27" s="258" t="s">
        <v>346</v>
      </c>
      <c r="S27" s="258" t="s">
        <v>173</v>
      </c>
      <c r="T27" s="259" t="s">
        <v>173</v>
      </c>
      <c r="U27" s="222">
        <v>0</v>
      </c>
      <c r="V27" s="222">
        <f>ROUND(E27*U27,2)</f>
        <v>0</v>
      </c>
      <c r="W27" s="222"/>
      <c r="X27" s="222" t="s">
        <v>227</v>
      </c>
      <c r="Y27" s="222" t="s">
        <v>175</v>
      </c>
      <c r="Z27" s="212"/>
      <c r="AA27" s="212"/>
      <c r="AB27" s="212"/>
      <c r="AC27" s="212"/>
      <c r="AD27" s="212"/>
      <c r="AE27" s="212"/>
      <c r="AF27" s="212"/>
      <c r="AG27" s="212" t="s">
        <v>228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40.799999999999997" outlineLevel="1" x14ac:dyDescent="0.25">
      <c r="A28" s="253">
        <v>19</v>
      </c>
      <c r="B28" s="254" t="s">
        <v>1202</v>
      </c>
      <c r="C28" s="271" t="s">
        <v>1203</v>
      </c>
      <c r="D28" s="255" t="s">
        <v>210</v>
      </c>
      <c r="E28" s="256">
        <v>330</v>
      </c>
      <c r="F28" s="257"/>
      <c r="G28" s="258">
        <f>ROUND(E28*F28,2)</f>
        <v>0</v>
      </c>
      <c r="H28" s="257"/>
      <c r="I28" s="258">
        <f>ROUND(E28*H28,2)</f>
        <v>0</v>
      </c>
      <c r="J28" s="257"/>
      <c r="K28" s="258">
        <f>ROUND(E28*J28,2)</f>
        <v>0</v>
      </c>
      <c r="L28" s="258">
        <v>21</v>
      </c>
      <c r="M28" s="258">
        <f>G28*(1+L28/100)</f>
        <v>0</v>
      </c>
      <c r="N28" s="256">
        <v>4.0999999999999999E-4</v>
      </c>
      <c r="O28" s="256">
        <f>ROUND(E28*N28,2)</f>
        <v>0.14000000000000001</v>
      </c>
      <c r="P28" s="256">
        <v>0</v>
      </c>
      <c r="Q28" s="256">
        <f>ROUND(E28*P28,2)</f>
        <v>0</v>
      </c>
      <c r="R28" s="258" t="s">
        <v>346</v>
      </c>
      <c r="S28" s="258" t="s">
        <v>173</v>
      </c>
      <c r="T28" s="259" t="s">
        <v>173</v>
      </c>
      <c r="U28" s="222">
        <v>0</v>
      </c>
      <c r="V28" s="222">
        <f>ROUND(E28*U28,2)</f>
        <v>0</v>
      </c>
      <c r="W28" s="222"/>
      <c r="X28" s="222" t="s">
        <v>227</v>
      </c>
      <c r="Y28" s="222" t="s">
        <v>175</v>
      </c>
      <c r="Z28" s="212"/>
      <c r="AA28" s="212"/>
      <c r="AB28" s="212"/>
      <c r="AC28" s="212"/>
      <c r="AD28" s="212"/>
      <c r="AE28" s="212"/>
      <c r="AF28" s="212"/>
      <c r="AG28" s="212" t="s">
        <v>228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40.799999999999997" outlineLevel="1" x14ac:dyDescent="0.25">
      <c r="A29" s="253">
        <v>20</v>
      </c>
      <c r="B29" s="254" t="s">
        <v>1204</v>
      </c>
      <c r="C29" s="271" t="s">
        <v>1205</v>
      </c>
      <c r="D29" s="255" t="s">
        <v>210</v>
      </c>
      <c r="E29" s="256">
        <v>5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21</v>
      </c>
      <c r="M29" s="258">
        <f>G29*(1+L29/100)</f>
        <v>0</v>
      </c>
      <c r="N29" s="256">
        <v>1.9599999999999999E-3</v>
      </c>
      <c r="O29" s="256">
        <f>ROUND(E29*N29,2)</f>
        <v>0.01</v>
      </c>
      <c r="P29" s="256">
        <v>0</v>
      </c>
      <c r="Q29" s="256">
        <f>ROUND(E29*P29,2)</f>
        <v>0</v>
      </c>
      <c r="R29" s="258" t="s">
        <v>346</v>
      </c>
      <c r="S29" s="258" t="s">
        <v>173</v>
      </c>
      <c r="T29" s="259" t="s">
        <v>173</v>
      </c>
      <c r="U29" s="222">
        <v>0</v>
      </c>
      <c r="V29" s="222">
        <f>ROUND(E29*U29,2)</f>
        <v>0</v>
      </c>
      <c r="W29" s="222"/>
      <c r="X29" s="222" t="s">
        <v>227</v>
      </c>
      <c r="Y29" s="222" t="s">
        <v>175</v>
      </c>
      <c r="Z29" s="212"/>
      <c r="AA29" s="212"/>
      <c r="AB29" s="212"/>
      <c r="AC29" s="212"/>
      <c r="AD29" s="212"/>
      <c r="AE29" s="212"/>
      <c r="AF29" s="212"/>
      <c r="AG29" s="212" t="s">
        <v>228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0.6" outlineLevel="1" x14ac:dyDescent="0.25">
      <c r="A30" s="253">
        <v>21</v>
      </c>
      <c r="B30" s="254" t="s">
        <v>1206</v>
      </c>
      <c r="C30" s="271" t="s">
        <v>1207</v>
      </c>
      <c r="D30" s="255" t="s">
        <v>210</v>
      </c>
      <c r="E30" s="256">
        <v>250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3.0000000000000001E-5</v>
      </c>
      <c r="O30" s="256">
        <f>ROUND(E30*N30,2)</f>
        <v>0.01</v>
      </c>
      <c r="P30" s="256">
        <v>0</v>
      </c>
      <c r="Q30" s="256">
        <f>ROUND(E30*P30,2)</f>
        <v>0</v>
      </c>
      <c r="R30" s="258" t="s">
        <v>346</v>
      </c>
      <c r="S30" s="258" t="s">
        <v>173</v>
      </c>
      <c r="T30" s="259" t="s">
        <v>173</v>
      </c>
      <c r="U30" s="222">
        <v>0</v>
      </c>
      <c r="V30" s="222">
        <f>ROUND(E30*U30,2)</f>
        <v>0</v>
      </c>
      <c r="W30" s="222"/>
      <c r="X30" s="222" t="s">
        <v>227</v>
      </c>
      <c r="Y30" s="222" t="s">
        <v>175</v>
      </c>
      <c r="Z30" s="212"/>
      <c r="AA30" s="212"/>
      <c r="AB30" s="212"/>
      <c r="AC30" s="212"/>
      <c r="AD30" s="212"/>
      <c r="AE30" s="212"/>
      <c r="AF30" s="212"/>
      <c r="AG30" s="212" t="s">
        <v>228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0.6" outlineLevel="1" x14ac:dyDescent="0.25">
      <c r="A31" s="253">
        <v>22</v>
      </c>
      <c r="B31" s="254" t="s">
        <v>1208</v>
      </c>
      <c r="C31" s="271" t="s">
        <v>1209</v>
      </c>
      <c r="D31" s="255" t="s">
        <v>210</v>
      </c>
      <c r="E31" s="256">
        <v>100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5.0000000000000002E-5</v>
      </c>
      <c r="O31" s="256">
        <f>ROUND(E31*N31,2)</f>
        <v>0.01</v>
      </c>
      <c r="P31" s="256">
        <v>0</v>
      </c>
      <c r="Q31" s="256">
        <f>ROUND(E31*P31,2)</f>
        <v>0</v>
      </c>
      <c r="R31" s="258" t="s">
        <v>346</v>
      </c>
      <c r="S31" s="258" t="s">
        <v>173</v>
      </c>
      <c r="T31" s="259" t="s">
        <v>173</v>
      </c>
      <c r="U31" s="222">
        <v>0</v>
      </c>
      <c r="V31" s="222">
        <f>ROUND(E31*U31,2)</f>
        <v>0</v>
      </c>
      <c r="W31" s="222"/>
      <c r="X31" s="222" t="s">
        <v>227</v>
      </c>
      <c r="Y31" s="222" t="s">
        <v>175</v>
      </c>
      <c r="Z31" s="212"/>
      <c r="AA31" s="212"/>
      <c r="AB31" s="212"/>
      <c r="AC31" s="212"/>
      <c r="AD31" s="212"/>
      <c r="AE31" s="212"/>
      <c r="AF31" s="212"/>
      <c r="AG31" s="212" t="s">
        <v>228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0.6" outlineLevel="1" x14ac:dyDescent="0.25">
      <c r="A32" s="253">
        <v>23</v>
      </c>
      <c r="B32" s="254" t="s">
        <v>1210</v>
      </c>
      <c r="C32" s="271" t="s">
        <v>1211</v>
      </c>
      <c r="D32" s="255" t="s">
        <v>210</v>
      </c>
      <c r="E32" s="256">
        <v>15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1.2999999999999999E-4</v>
      </c>
      <c r="O32" s="256">
        <f>ROUND(E32*N32,2)</f>
        <v>0</v>
      </c>
      <c r="P32" s="256">
        <v>0</v>
      </c>
      <c r="Q32" s="256">
        <f>ROUND(E32*P32,2)</f>
        <v>0</v>
      </c>
      <c r="R32" s="258" t="s">
        <v>346</v>
      </c>
      <c r="S32" s="258" t="s">
        <v>173</v>
      </c>
      <c r="T32" s="259" t="s">
        <v>173</v>
      </c>
      <c r="U32" s="222">
        <v>0</v>
      </c>
      <c r="V32" s="222">
        <f>ROUND(E32*U32,2)</f>
        <v>0</v>
      </c>
      <c r="W32" s="222"/>
      <c r="X32" s="222" t="s">
        <v>227</v>
      </c>
      <c r="Y32" s="222" t="s">
        <v>175</v>
      </c>
      <c r="Z32" s="212"/>
      <c r="AA32" s="212"/>
      <c r="AB32" s="212"/>
      <c r="AC32" s="212"/>
      <c r="AD32" s="212"/>
      <c r="AE32" s="212"/>
      <c r="AF32" s="212"/>
      <c r="AG32" s="212" t="s">
        <v>228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3">
        <v>24</v>
      </c>
      <c r="B33" s="254" t="s">
        <v>1212</v>
      </c>
      <c r="C33" s="271" t="s">
        <v>1213</v>
      </c>
      <c r="D33" s="255" t="s">
        <v>224</v>
      </c>
      <c r="E33" s="256">
        <v>6</v>
      </c>
      <c r="F33" s="257"/>
      <c r="G33" s="258">
        <f>ROUND(E33*F33,2)</f>
        <v>0</v>
      </c>
      <c r="H33" s="257"/>
      <c r="I33" s="258">
        <f>ROUND(E33*H33,2)</f>
        <v>0</v>
      </c>
      <c r="J33" s="257"/>
      <c r="K33" s="258">
        <f>ROUND(E33*J33,2)</f>
        <v>0</v>
      </c>
      <c r="L33" s="258">
        <v>21</v>
      </c>
      <c r="M33" s="258">
        <f>G33*(1+L33/100)</f>
        <v>0</v>
      </c>
      <c r="N33" s="256">
        <v>1.0000000000000001E-5</v>
      </c>
      <c r="O33" s="256">
        <f>ROUND(E33*N33,2)</f>
        <v>0</v>
      </c>
      <c r="P33" s="256">
        <v>0</v>
      </c>
      <c r="Q33" s="256">
        <f>ROUND(E33*P33,2)</f>
        <v>0</v>
      </c>
      <c r="R33" s="258" t="s">
        <v>346</v>
      </c>
      <c r="S33" s="258" t="s">
        <v>173</v>
      </c>
      <c r="T33" s="259" t="s">
        <v>173</v>
      </c>
      <c r="U33" s="222">
        <v>0</v>
      </c>
      <c r="V33" s="222">
        <f>ROUND(E33*U33,2)</f>
        <v>0</v>
      </c>
      <c r="W33" s="222"/>
      <c r="X33" s="222" t="s">
        <v>227</v>
      </c>
      <c r="Y33" s="222" t="s">
        <v>175</v>
      </c>
      <c r="Z33" s="212"/>
      <c r="AA33" s="212"/>
      <c r="AB33" s="212"/>
      <c r="AC33" s="212"/>
      <c r="AD33" s="212"/>
      <c r="AE33" s="212"/>
      <c r="AF33" s="212"/>
      <c r="AG33" s="212" t="s">
        <v>228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3">
        <v>25</v>
      </c>
      <c r="B34" s="254" t="s">
        <v>1214</v>
      </c>
      <c r="C34" s="271" t="s">
        <v>1215</v>
      </c>
      <c r="D34" s="255" t="s">
        <v>224</v>
      </c>
      <c r="E34" s="256">
        <v>53</v>
      </c>
      <c r="F34" s="257"/>
      <c r="G34" s="258">
        <f>ROUND(E34*F34,2)</f>
        <v>0</v>
      </c>
      <c r="H34" s="257"/>
      <c r="I34" s="258">
        <f>ROUND(E34*H34,2)</f>
        <v>0</v>
      </c>
      <c r="J34" s="257"/>
      <c r="K34" s="258">
        <f>ROUND(E34*J34,2)</f>
        <v>0</v>
      </c>
      <c r="L34" s="258">
        <v>21</v>
      </c>
      <c r="M34" s="258">
        <f>G34*(1+L34/100)</f>
        <v>0</v>
      </c>
      <c r="N34" s="256">
        <v>1.0000000000000001E-5</v>
      </c>
      <c r="O34" s="256">
        <f>ROUND(E34*N34,2)</f>
        <v>0</v>
      </c>
      <c r="P34" s="256">
        <v>0</v>
      </c>
      <c r="Q34" s="256">
        <f>ROUND(E34*P34,2)</f>
        <v>0</v>
      </c>
      <c r="R34" s="258" t="s">
        <v>346</v>
      </c>
      <c r="S34" s="258" t="s">
        <v>173</v>
      </c>
      <c r="T34" s="259" t="s">
        <v>173</v>
      </c>
      <c r="U34" s="222">
        <v>0</v>
      </c>
      <c r="V34" s="222">
        <f>ROUND(E34*U34,2)</f>
        <v>0</v>
      </c>
      <c r="W34" s="222"/>
      <c r="X34" s="222" t="s">
        <v>227</v>
      </c>
      <c r="Y34" s="222" t="s">
        <v>175</v>
      </c>
      <c r="Z34" s="212"/>
      <c r="AA34" s="212"/>
      <c r="AB34" s="212"/>
      <c r="AC34" s="212"/>
      <c r="AD34" s="212"/>
      <c r="AE34" s="212"/>
      <c r="AF34" s="212"/>
      <c r="AG34" s="212" t="s">
        <v>228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3">
        <v>26</v>
      </c>
      <c r="B35" s="254" t="s">
        <v>1216</v>
      </c>
      <c r="C35" s="271" t="s">
        <v>1217</v>
      </c>
      <c r="D35" s="255" t="s">
        <v>224</v>
      </c>
      <c r="E35" s="256">
        <v>24</v>
      </c>
      <c r="F35" s="257"/>
      <c r="G35" s="258">
        <f>ROUND(E35*F35,2)</f>
        <v>0</v>
      </c>
      <c r="H35" s="257"/>
      <c r="I35" s="258">
        <f>ROUND(E35*H35,2)</f>
        <v>0</v>
      </c>
      <c r="J35" s="257"/>
      <c r="K35" s="258">
        <f>ROUND(E35*J35,2)</f>
        <v>0</v>
      </c>
      <c r="L35" s="258">
        <v>21</v>
      </c>
      <c r="M35" s="258">
        <f>G35*(1+L35/100)</f>
        <v>0</v>
      </c>
      <c r="N35" s="256">
        <v>5.0000000000000002E-5</v>
      </c>
      <c r="O35" s="256">
        <f>ROUND(E35*N35,2)</f>
        <v>0</v>
      </c>
      <c r="P35" s="256">
        <v>0</v>
      </c>
      <c r="Q35" s="256">
        <f>ROUND(E35*P35,2)</f>
        <v>0</v>
      </c>
      <c r="R35" s="258" t="s">
        <v>346</v>
      </c>
      <c r="S35" s="258" t="s">
        <v>173</v>
      </c>
      <c r="T35" s="259" t="s">
        <v>173</v>
      </c>
      <c r="U35" s="222">
        <v>0</v>
      </c>
      <c r="V35" s="222">
        <f>ROUND(E35*U35,2)</f>
        <v>0</v>
      </c>
      <c r="W35" s="222"/>
      <c r="X35" s="222" t="s">
        <v>227</v>
      </c>
      <c r="Y35" s="222" t="s">
        <v>175</v>
      </c>
      <c r="Z35" s="212"/>
      <c r="AA35" s="212"/>
      <c r="AB35" s="212"/>
      <c r="AC35" s="212"/>
      <c r="AD35" s="212"/>
      <c r="AE35" s="212"/>
      <c r="AF35" s="212"/>
      <c r="AG35" s="212" t="s">
        <v>228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3">
        <v>27</v>
      </c>
      <c r="B36" s="254" t="s">
        <v>1218</v>
      </c>
      <c r="C36" s="271" t="s">
        <v>1219</v>
      </c>
      <c r="D36" s="255" t="s">
        <v>224</v>
      </c>
      <c r="E36" s="256">
        <v>24</v>
      </c>
      <c r="F36" s="257"/>
      <c r="G36" s="258">
        <f>ROUND(E36*F36,2)</f>
        <v>0</v>
      </c>
      <c r="H36" s="257"/>
      <c r="I36" s="258">
        <f>ROUND(E36*H36,2)</f>
        <v>0</v>
      </c>
      <c r="J36" s="257"/>
      <c r="K36" s="258">
        <f>ROUND(E36*J36,2)</f>
        <v>0</v>
      </c>
      <c r="L36" s="258">
        <v>21</v>
      </c>
      <c r="M36" s="258">
        <f>G36*(1+L36/100)</f>
        <v>0</v>
      </c>
      <c r="N36" s="256">
        <v>5.0000000000000002E-5</v>
      </c>
      <c r="O36" s="256">
        <f>ROUND(E36*N36,2)</f>
        <v>0</v>
      </c>
      <c r="P36" s="256">
        <v>0</v>
      </c>
      <c r="Q36" s="256">
        <f>ROUND(E36*P36,2)</f>
        <v>0</v>
      </c>
      <c r="R36" s="258" t="s">
        <v>346</v>
      </c>
      <c r="S36" s="258" t="s">
        <v>173</v>
      </c>
      <c r="T36" s="259" t="s">
        <v>173</v>
      </c>
      <c r="U36" s="222">
        <v>0</v>
      </c>
      <c r="V36" s="222">
        <f>ROUND(E36*U36,2)</f>
        <v>0</v>
      </c>
      <c r="W36" s="222"/>
      <c r="X36" s="222" t="s">
        <v>227</v>
      </c>
      <c r="Y36" s="222" t="s">
        <v>175</v>
      </c>
      <c r="Z36" s="212"/>
      <c r="AA36" s="212"/>
      <c r="AB36" s="212"/>
      <c r="AC36" s="212"/>
      <c r="AD36" s="212"/>
      <c r="AE36" s="212"/>
      <c r="AF36" s="212"/>
      <c r="AG36" s="212" t="s">
        <v>228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53">
        <v>28</v>
      </c>
      <c r="B37" s="254" t="s">
        <v>1220</v>
      </c>
      <c r="C37" s="271" t="s">
        <v>1221</v>
      </c>
      <c r="D37" s="255" t="s">
        <v>224</v>
      </c>
      <c r="E37" s="256">
        <v>4</v>
      </c>
      <c r="F37" s="257"/>
      <c r="G37" s="258">
        <f>ROUND(E37*F37,2)</f>
        <v>0</v>
      </c>
      <c r="H37" s="257"/>
      <c r="I37" s="258">
        <f>ROUND(E37*H37,2)</f>
        <v>0</v>
      </c>
      <c r="J37" s="257"/>
      <c r="K37" s="258">
        <f>ROUND(E37*J37,2)</f>
        <v>0</v>
      </c>
      <c r="L37" s="258">
        <v>21</v>
      </c>
      <c r="M37" s="258">
        <f>G37*(1+L37/100)</f>
        <v>0</v>
      </c>
      <c r="N37" s="256">
        <v>1.2E-4</v>
      </c>
      <c r="O37" s="256">
        <f>ROUND(E37*N37,2)</f>
        <v>0</v>
      </c>
      <c r="P37" s="256">
        <v>0</v>
      </c>
      <c r="Q37" s="256">
        <f>ROUND(E37*P37,2)</f>
        <v>0</v>
      </c>
      <c r="R37" s="258" t="s">
        <v>346</v>
      </c>
      <c r="S37" s="258" t="s">
        <v>173</v>
      </c>
      <c r="T37" s="259" t="s">
        <v>173</v>
      </c>
      <c r="U37" s="222">
        <v>0</v>
      </c>
      <c r="V37" s="222">
        <f>ROUND(E37*U37,2)</f>
        <v>0</v>
      </c>
      <c r="W37" s="222"/>
      <c r="X37" s="222" t="s">
        <v>227</v>
      </c>
      <c r="Y37" s="222" t="s">
        <v>175</v>
      </c>
      <c r="Z37" s="212"/>
      <c r="AA37" s="212"/>
      <c r="AB37" s="212"/>
      <c r="AC37" s="212"/>
      <c r="AD37" s="212"/>
      <c r="AE37" s="212"/>
      <c r="AF37" s="212"/>
      <c r="AG37" s="212" t="s">
        <v>228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0.399999999999999" outlineLevel="1" x14ac:dyDescent="0.25">
      <c r="A38" s="253">
        <v>29</v>
      </c>
      <c r="B38" s="254" t="s">
        <v>1222</v>
      </c>
      <c r="C38" s="271" t="s">
        <v>1223</v>
      </c>
      <c r="D38" s="255" t="s">
        <v>224</v>
      </c>
      <c r="E38" s="256">
        <v>100</v>
      </c>
      <c r="F38" s="257"/>
      <c r="G38" s="258">
        <f>ROUND(E38*F38,2)</f>
        <v>0</v>
      </c>
      <c r="H38" s="257"/>
      <c r="I38" s="258">
        <f>ROUND(E38*H38,2)</f>
        <v>0</v>
      </c>
      <c r="J38" s="257"/>
      <c r="K38" s="258">
        <f>ROUND(E38*J38,2)</f>
        <v>0</v>
      </c>
      <c r="L38" s="258">
        <v>21</v>
      </c>
      <c r="M38" s="258">
        <f>G38*(1+L38/100)</f>
        <v>0</v>
      </c>
      <c r="N38" s="256">
        <v>4.0000000000000003E-5</v>
      </c>
      <c r="O38" s="256">
        <f>ROUND(E38*N38,2)</f>
        <v>0</v>
      </c>
      <c r="P38" s="256">
        <v>0</v>
      </c>
      <c r="Q38" s="256">
        <f>ROUND(E38*P38,2)</f>
        <v>0</v>
      </c>
      <c r="R38" s="258" t="s">
        <v>346</v>
      </c>
      <c r="S38" s="258" t="s">
        <v>173</v>
      </c>
      <c r="T38" s="259" t="s">
        <v>173</v>
      </c>
      <c r="U38" s="222">
        <v>0</v>
      </c>
      <c r="V38" s="222">
        <f>ROUND(E38*U38,2)</f>
        <v>0</v>
      </c>
      <c r="W38" s="222"/>
      <c r="X38" s="222" t="s">
        <v>227</v>
      </c>
      <c r="Y38" s="222" t="s">
        <v>175</v>
      </c>
      <c r="Z38" s="212"/>
      <c r="AA38" s="212"/>
      <c r="AB38" s="212"/>
      <c r="AC38" s="212"/>
      <c r="AD38" s="212"/>
      <c r="AE38" s="212"/>
      <c r="AF38" s="212"/>
      <c r="AG38" s="212" t="s">
        <v>228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.399999999999999" outlineLevel="1" x14ac:dyDescent="0.25">
      <c r="A39" s="253">
        <v>30</v>
      </c>
      <c r="B39" s="254" t="s">
        <v>1224</v>
      </c>
      <c r="C39" s="271" t="s">
        <v>1225</v>
      </c>
      <c r="D39" s="255" t="s">
        <v>224</v>
      </c>
      <c r="E39" s="256">
        <v>48</v>
      </c>
      <c r="F39" s="257"/>
      <c r="G39" s="258">
        <f>ROUND(E39*F39,2)</f>
        <v>0</v>
      </c>
      <c r="H39" s="257"/>
      <c r="I39" s="258">
        <f>ROUND(E39*H39,2)</f>
        <v>0</v>
      </c>
      <c r="J39" s="257"/>
      <c r="K39" s="258">
        <f>ROUND(E39*J39,2)</f>
        <v>0</v>
      </c>
      <c r="L39" s="258">
        <v>21</v>
      </c>
      <c r="M39" s="258">
        <f>G39*(1+L39/100)</f>
        <v>0</v>
      </c>
      <c r="N39" s="256">
        <v>1.0000000000000001E-5</v>
      </c>
      <c r="O39" s="256">
        <f>ROUND(E39*N39,2)</f>
        <v>0</v>
      </c>
      <c r="P39" s="256">
        <v>0</v>
      </c>
      <c r="Q39" s="256">
        <f>ROUND(E39*P39,2)</f>
        <v>0</v>
      </c>
      <c r="R39" s="258" t="s">
        <v>346</v>
      </c>
      <c r="S39" s="258" t="s">
        <v>173</v>
      </c>
      <c r="T39" s="259" t="s">
        <v>173</v>
      </c>
      <c r="U39" s="222">
        <v>0</v>
      </c>
      <c r="V39" s="222">
        <f>ROUND(E39*U39,2)</f>
        <v>0</v>
      </c>
      <c r="W39" s="222"/>
      <c r="X39" s="222" t="s">
        <v>227</v>
      </c>
      <c r="Y39" s="222" t="s">
        <v>175</v>
      </c>
      <c r="Z39" s="212"/>
      <c r="AA39" s="212"/>
      <c r="AB39" s="212"/>
      <c r="AC39" s="212"/>
      <c r="AD39" s="212"/>
      <c r="AE39" s="212"/>
      <c r="AF39" s="212"/>
      <c r="AG39" s="212" t="s">
        <v>228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399999999999999" outlineLevel="1" x14ac:dyDescent="0.25">
      <c r="A40" s="253">
        <v>31</v>
      </c>
      <c r="B40" s="254" t="s">
        <v>1226</v>
      </c>
      <c r="C40" s="271" t="s">
        <v>1227</v>
      </c>
      <c r="D40" s="255" t="s">
        <v>224</v>
      </c>
      <c r="E40" s="256">
        <v>2</v>
      </c>
      <c r="F40" s="257"/>
      <c r="G40" s="258">
        <f>ROUND(E40*F40,2)</f>
        <v>0</v>
      </c>
      <c r="H40" s="257"/>
      <c r="I40" s="258">
        <f>ROUND(E40*H40,2)</f>
        <v>0</v>
      </c>
      <c r="J40" s="257"/>
      <c r="K40" s="258">
        <f>ROUND(E40*J40,2)</f>
        <v>0</v>
      </c>
      <c r="L40" s="258">
        <v>21</v>
      </c>
      <c r="M40" s="258">
        <f>G40*(1+L40/100)</f>
        <v>0</v>
      </c>
      <c r="N40" s="256">
        <v>1.0000000000000001E-5</v>
      </c>
      <c r="O40" s="256">
        <f>ROUND(E40*N40,2)</f>
        <v>0</v>
      </c>
      <c r="P40" s="256">
        <v>0</v>
      </c>
      <c r="Q40" s="256">
        <f>ROUND(E40*P40,2)</f>
        <v>0</v>
      </c>
      <c r="R40" s="258"/>
      <c r="S40" s="258" t="s">
        <v>225</v>
      </c>
      <c r="T40" s="259" t="s">
        <v>173</v>
      </c>
      <c r="U40" s="222">
        <v>0</v>
      </c>
      <c r="V40" s="222">
        <f>ROUND(E40*U40,2)</f>
        <v>0</v>
      </c>
      <c r="W40" s="222"/>
      <c r="X40" s="222" t="s">
        <v>227</v>
      </c>
      <c r="Y40" s="222" t="s">
        <v>175</v>
      </c>
      <c r="Z40" s="212"/>
      <c r="AA40" s="212"/>
      <c r="AB40" s="212"/>
      <c r="AC40" s="212"/>
      <c r="AD40" s="212"/>
      <c r="AE40" s="212"/>
      <c r="AF40" s="212"/>
      <c r="AG40" s="212" t="s">
        <v>228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0.6" outlineLevel="1" x14ac:dyDescent="0.25">
      <c r="A41" s="253">
        <v>32</v>
      </c>
      <c r="B41" s="254" t="s">
        <v>1228</v>
      </c>
      <c r="C41" s="271" t="s">
        <v>1229</v>
      </c>
      <c r="D41" s="255" t="s">
        <v>224</v>
      </c>
      <c r="E41" s="256">
        <v>96</v>
      </c>
      <c r="F41" s="257"/>
      <c r="G41" s="258">
        <f>ROUND(E41*F41,2)</f>
        <v>0</v>
      </c>
      <c r="H41" s="257"/>
      <c r="I41" s="258">
        <f>ROUND(E41*H41,2)</f>
        <v>0</v>
      </c>
      <c r="J41" s="257"/>
      <c r="K41" s="258">
        <f>ROUND(E41*J41,2)</f>
        <v>0</v>
      </c>
      <c r="L41" s="258">
        <v>21</v>
      </c>
      <c r="M41" s="258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8" t="s">
        <v>346</v>
      </c>
      <c r="S41" s="258" t="s">
        <v>173</v>
      </c>
      <c r="T41" s="259" t="s">
        <v>173</v>
      </c>
      <c r="U41" s="222">
        <v>0</v>
      </c>
      <c r="V41" s="222">
        <f>ROUND(E41*U41,2)</f>
        <v>0</v>
      </c>
      <c r="W41" s="222"/>
      <c r="X41" s="222" t="s">
        <v>227</v>
      </c>
      <c r="Y41" s="222" t="s">
        <v>175</v>
      </c>
      <c r="Z41" s="212"/>
      <c r="AA41" s="212"/>
      <c r="AB41" s="212"/>
      <c r="AC41" s="212"/>
      <c r="AD41" s="212"/>
      <c r="AE41" s="212"/>
      <c r="AF41" s="212"/>
      <c r="AG41" s="212" t="s">
        <v>228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40.799999999999997" outlineLevel="1" x14ac:dyDescent="0.25">
      <c r="A42" s="253">
        <v>33</v>
      </c>
      <c r="B42" s="254" t="s">
        <v>1230</v>
      </c>
      <c r="C42" s="271" t="s">
        <v>1231</v>
      </c>
      <c r="D42" s="255" t="s">
        <v>210</v>
      </c>
      <c r="E42" s="256">
        <v>60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21</v>
      </c>
      <c r="M42" s="258">
        <f>G42*(1+L42/100)</f>
        <v>0</v>
      </c>
      <c r="N42" s="256">
        <v>1.6000000000000001E-4</v>
      </c>
      <c r="O42" s="256">
        <f>ROUND(E42*N42,2)</f>
        <v>0.01</v>
      </c>
      <c r="P42" s="256">
        <v>0</v>
      </c>
      <c r="Q42" s="256">
        <f>ROUND(E42*P42,2)</f>
        <v>0</v>
      </c>
      <c r="R42" s="258" t="s">
        <v>346</v>
      </c>
      <c r="S42" s="258" t="s">
        <v>173</v>
      </c>
      <c r="T42" s="259" t="s">
        <v>173</v>
      </c>
      <c r="U42" s="222">
        <v>0</v>
      </c>
      <c r="V42" s="222">
        <f>ROUND(E42*U42,2)</f>
        <v>0</v>
      </c>
      <c r="W42" s="222"/>
      <c r="X42" s="222" t="s">
        <v>227</v>
      </c>
      <c r="Y42" s="222" t="s">
        <v>175</v>
      </c>
      <c r="Z42" s="212"/>
      <c r="AA42" s="212"/>
      <c r="AB42" s="212"/>
      <c r="AC42" s="212"/>
      <c r="AD42" s="212"/>
      <c r="AE42" s="212"/>
      <c r="AF42" s="212"/>
      <c r="AG42" s="212" t="s">
        <v>228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0.6" outlineLevel="1" x14ac:dyDescent="0.25">
      <c r="A43" s="253">
        <v>34</v>
      </c>
      <c r="B43" s="254" t="s">
        <v>1232</v>
      </c>
      <c r="C43" s="271" t="s">
        <v>1233</v>
      </c>
      <c r="D43" s="255" t="s">
        <v>224</v>
      </c>
      <c r="E43" s="256">
        <v>28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21</v>
      </c>
      <c r="M43" s="258">
        <f>G43*(1+L43/100)</f>
        <v>0</v>
      </c>
      <c r="N43" s="256">
        <v>2.0000000000000002E-5</v>
      </c>
      <c r="O43" s="256">
        <f>ROUND(E43*N43,2)</f>
        <v>0</v>
      </c>
      <c r="P43" s="256">
        <v>0</v>
      </c>
      <c r="Q43" s="256">
        <f>ROUND(E43*P43,2)</f>
        <v>0</v>
      </c>
      <c r="R43" s="258" t="s">
        <v>346</v>
      </c>
      <c r="S43" s="258" t="s">
        <v>173</v>
      </c>
      <c r="T43" s="259" t="s">
        <v>173</v>
      </c>
      <c r="U43" s="222">
        <v>0</v>
      </c>
      <c r="V43" s="222">
        <f>ROUND(E43*U43,2)</f>
        <v>0</v>
      </c>
      <c r="W43" s="222"/>
      <c r="X43" s="222" t="s">
        <v>227</v>
      </c>
      <c r="Y43" s="222" t="s">
        <v>175</v>
      </c>
      <c r="Z43" s="212"/>
      <c r="AA43" s="212"/>
      <c r="AB43" s="212"/>
      <c r="AC43" s="212"/>
      <c r="AD43" s="212"/>
      <c r="AE43" s="212"/>
      <c r="AF43" s="212"/>
      <c r="AG43" s="212" t="s">
        <v>228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0.6" outlineLevel="1" x14ac:dyDescent="0.25">
      <c r="A44" s="253">
        <v>35</v>
      </c>
      <c r="B44" s="254" t="s">
        <v>1234</v>
      </c>
      <c r="C44" s="271" t="s">
        <v>1235</v>
      </c>
      <c r="D44" s="255" t="s">
        <v>224</v>
      </c>
      <c r="E44" s="256">
        <v>313</v>
      </c>
      <c r="F44" s="257"/>
      <c r="G44" s="258">
        <f>ROUND(E44*F44,2)</f>
        <v>0</v>
      </c>
      <c r="H44" s="257"/>
      <c r="I44" s="258">
        <f>ROUND(E44*H44,2)</f>
        <v>0</v>
      </c>
      <c r="J44" s="257"/>
      <c r="K44" s="258">
        <f>ROUND(E44*J44,2)</f>
        <v>0</v>
      </c>
      <c r="L44" s="258">
        <v>21</v>
      </c>
      <c r="M44" s="258">
        <f>G44*(1+L44/100)</f>
        <v>0</v>
      </c>
      <c r="N44" s="256">
        <v>4.0000000000000003E-5</v>
      </c>
      <c r="O44" s="256">
        <f>ROUND(E44*N44,2)</f>
        <v>0.01</v>
      </c>
      <c r="P44" s="256">
        <v>0</v>
      </c>
      <c r="Q44" s="256">
        <f>ROUND(E44*P44,2)</f>
        <v>0</v>
      </c>
      <c r="R44" s="258" t="s">
        <v>346</v>
      </c>
      <c r="S44" s="258" t="s">
        <v>173</v>
      </c>
      <c r="T44" s="259" t="s">
        <v>173</v>
      </c>
      <c r="U44" s="222">
        <v>0</v>
      </c>
      <c r="V44" s="222">
        <f>ROUND(E44*U44,2)</f>
        <v>0</v>
      </c>
      <c r="W44" s="222"/>
      <c r="X44" s="222" t="s">
        <v>227</v>
      </c>
      <c r="Y44" s="222" t="s">
        <v>175</v>
      </c>
      <c r="Z44" s="212"/>
      <c r="AA44" s="212"/>
      <c r="AB44" s="212"/>
      <c r="AC44" s="212"/>
      <c r="AD44" s="212"/>
      <c r="AE44" s="212"/>
      <c r="AF44" s="212"/>
      <c r="AG44" s="212" t="s">
        <v>228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0.6" outlineLevel="1" x14ac:dyDescent="0.25">
      <c r="A45" s="253">
        <v>36</v>
      </c>
      <c r="B45" s="254" t="s">
        <v>1236</v>
      </c>
      <c r="C45" s="271" t="s">
        <v>1237</v>
      </c>
      <c r="D45" s="255" t="s">
        <v>224</v>
      </c>
      <c r="E45" s="256">
        <v>48</v>
      </c>
      <c r="F45" s="257"/>
      <c r="G45" s="258">
        <f>ROUND(E45*F45,2)</f>
        <v>0</v>
      </c>
      <c r="H45" s="257"/>
      <c r="I45" s="258">
        <f>ROUND(E45*H45,2)</f>
        <v>0</v>
      </c>
      <c r="J45" s="257"/>
      <c r="K45" s="258">
        <f>ROUND(E45*J45,2)</f>
        <v>0</v>
      </c>
      <c r="L45" s="258">
        <v>21</v>
      </c>
      <c r="M45" s="258">
        <f>G45*(1+L45/100)</f>
        <v>0</v>
      </c>
      <c r="N45" s="256">
        <v>3.0000000000000001E-5</v>
      </c>
      <c r="O45" s="256">
        <f>ROUND(E45*N45,2)</f>
        <v>0</v>
      </c>
      <c r="P45" s="256">
        <v>0</v>
      </c>
      <c r="Q45" s="256">
        <f>ROUND(E45*P45,2)</f>
        <v>0</v>
      </c>
      <c r="R45" s="258" t="s">
        <v>346</v>
      </c>
      <c r="S45" s="258" t="s">
        <v>173</v>
      </c>
      <c r="T45" s="259" t="s">
        <v>173</v>
      </c>
      <c r="U45" s="222">
        <v>0</v>
      </c>
      <c r="V45" s="222">
        <f>ROUND(E45*U45,2)</f>
        <v>0</v>
      </c>
      <c r="W45" s="222"/>
      <c r="X45" s="222" t="s">
        <v>227</v>
      </c>
      <c r="Y45" s="222" t="s">
        <v>175</v>
      </c>
      <c r="Z45" s="212"/>
      <c r="AA45" s="212"/>
      <c r="AB45" s="212"/>
      <c r="AC45" s="212"/>
      <c r="AD45" s="212"/>
      <c r="AE45" s="212"/>
      <c r="AF45" s="212"/>
      <c r="AG45" s="212" t="s">
        <v>228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 x14ac:dyDescent="0.25">
      <c r="A46" s="253">
        <v>37</v>
      </c>
      <c r="B46" s="254" t="s">
        <v>1238</v>
      </c>
      <c r="C46" s="271" t="s">
        <v>1239</v>
      </c>
      <c r="D46" s="255" t="s">
        <v>210</v>
      </c>
      <c r="E46" s="256">
        <v>92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21</v>
      </c>
      <c r="M46" s="258">
        <f>G46*(1+L46/100)</f>
        <v>0</v>
      </c>
      <c r="N46" s="256">
        <v>1.4999999999999999E-4</v>
      </c>
      <c r="O46" s="256">
        <f>ROUND(E46*N46,2)</f>
        <v>0.01</v>
      </c>
      <c r="P46" s="256">
        <v>0</v>
      </c>
      <c r="Q46" s="256">
        <f>ROUND(E46*P46,2)</f>
        <v>0</v>
      </c>
      <c r="R46" s="258" t="s">
        <v>346</v>
      </c>
      <c r="S46" s="258" t="s">
        <v>173</v>
      </c>
      <c r="T46" s="259" t="s">
        <v>173</v>
      </c>
      <c r="U46" s="222">
        <v>0</v>
      </c>
      <c r="V46" s="222">
        <f>ROUND(E46*U46,2)</f>
        <v>0</v>
      </c>
      <c r="W46" s="222"/>
      <c r="X46" s="222" t="s">
        <v>227</v>
      </c>
      <c r="Y46" s="222" t="s">
        <v>175</v>
      </c>
      <c r="Z46" s="212"/>
      <c r="AA46" s="212"/>
      <c r="AB46" s="212"/>
      <c r="AC46" s="212"/>
      <c r="AD46" s="212"/>
      <c r="AE46" s="212"/>
      <c r="AF46" s="212"/>
      <c r="AG46" s="212" t="s">
        <v>228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53">
        <v>38</v>
      </c>
      <c r="B47" s="254" t="s">
        <v>1240</v>
      </c>
      <c r="C47" s="271" t="s">
        <v>1241</v>
      </c>
      <c r="D47" s="255" t="s">
        <v>210</v>
      </c>
      <c r="E47" s="256">
        <v>76</v>
      </c>
      <c r="F47" s="257"/>
      <c r="G47" s="258">
        <f>ROUND(E47*F47,2)</f>
        <v>0</v>
      </c>
      <c r="H47" s="257"/>
      <c r="I47" s="258">
        <f>ROUND(E47*H47,2)</f>
        <v>0</v>
      </c>
      <c r="J47" s="257"/>
      <c r="K47" s="258">
        <f>ROUND(E47*J47,2)</f>
        <v>0</v>
      </c>
      <c r="L47" s="258">
        <v>21</v>
      </c>
      <c r="M47" s="258">
        <f>G47*(1+L47/100)</f>
        <v>0</v>
      </c>
      <c r="N47" s="256">
        <v>2.3000000000000001E-4</v>
      </c>
      <c r="O47" s="256">
        <f>ROUND(E47*N47,2)</f>
        <v>0.02</v>
      </c>
      <c r="P47" s="256">
        <v>0</v>
      </c>
      <c r="Q47" s="256">
        <f>ROUND(E47*P47,2)</f>
        <v>0</v>
      </c>
      <c r="R47" s="258" t="s">
        <v>346</v>
      </c>
      <c r="S47" s="258" t="s">
        <v>173</v>
      </c>
      <c r="T47" s="259" t="s">
        <v>173</v>
      </c>
      <c r="U47" s="222">
        <v>0</v>
      </c>
      <c r="V47" s="222">
        <f>ROUND(E47*U47,2)</f>
        <v>0</v>
      </c>
      <c r="W47" s="222"/>
      <c r="X47" s="222" t="s">
        <v>227</v>
      </c>
      <c r="Y47" s="222" t="s">
        <v>175</v>
      </c>
      <c r="Z47" s="212"/>
      <c r="AA47" s="212"/>
      <c r="AB47" s="212"/>
      <c r="AC47" s="212"/>
      <c r="AD47" s="212"/>
      <c r="AE47" s="212"/>
      <c r="AF47" s="212"/>
      <c r="AG47" s="212" t="s">
        <v>228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53">
        <v>39</v>
      </c>
      <c r="B48" s="254" t="s">
        <v>1242</v>
      </c>
      <c r="C48" s="271" t="s">
        <v>1243</v>
      </c>
      <c r="D48" s="255" t="s">
        <v>224</v>
      </c>
      <c r="E48" s="256">
        <v>120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21</v>
      </c>
      <c r="M48" s="258">
        <f>G48*(1+L48/100)</f>
        <v>0</v>
      </c>
      <c r="N48" s="256">
        <v>2.5000000000000001E-4</v>
      </c>
      <c r="O48" s="256">
        <f>ROUND(E48*N48,2)</f>
        <v>0.03</v>
      </c>
      <c r="P48" s="256">
        <v>0</v>
      </c>
      <c r="Q48" s="256">
        <f>ROUND(E48*P48,2)</f>
        <v>0</v>
      </c>
      <c r="R48" s="258" t="s">
        <v>346</v>
      </c>
      <c r="S48" s="258" t="s">
        <v>173</v>
      </c>
      <c r="T48" s="259" t="s">
        <v>173</v>
      </c>
      <c r="U48" s="222">
        <v>0</v>
      </c>
      <c r="V48" s="222">
        <f>ROUND(E48*U48,2)</f>
        <v>0</v>
      </c>
      <c r="W48" s="222"/>
      <c r="X48" s="222" t="s">
        <v>227</v>
      </c>
      <c r="Y48" s="222" t="s">
        <v>175</v>
      </c>
      <c r="Z48" s="212"/>
      <c r="AA48" s="212"/>
      <c r="AB48" s="212"/>
      <c r="AC48" s="212"/>
      <c r="AD48" s="212"/>
      <c r="AE48" s="212"/>
      <c r="AF48" s="212"/>
      <c r="AG48" s="212" t="s">
        <v>228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53">
        <v>40</v>
      </c>
      <c r="B49" s="254" t="s">
        <v>1244</v>
      </c>
      <c r="C49" s="271" t="s">
        <v>1245</v>
      </c>
      <c r="D49" s="255" t="s">
        <v>224</v>
      </c>
      <c r="E49" s="256">
        <v>24</v>
      </c>
      <c r="F49" s="257"/>
      <c r="G49" s="258">
        <f>ROUND(E49*F49,2)</f>
        <v>0</v>
      </c>
      <c r="H49" s="257"/>
      <c r="I49" s="258">
        <f>ROUND(E49*H49,2)</f>
        <v>0</v>
      </c>
      <c r="J49" s="257"/>
      <c r="K49" s="258">
        <f>ROUND(E49*J49,2)</f>
        <v>0</v>
      </c>
      <c r="L49" s="258">
        <v>21</v>
      </c>
      <c r="M49" s="258">
        <f>G49*(1+L49/100)</f>
        <v>0</v>
      </c>
      <c r="N49" s="256">
        <v>1.3799999999999999E-3</v>
      </c>
      <c r="O49" s="256">
        <f>ROUND(E49*N49,2)</f>
        <v>0.03</v>
      </c>
      <c r="P49" s="256">
        <v>0</v>
      </c>
      <c r="Q49" s="256">
        <f>ROUND(E49*P49,2)</f>
        <v>0</v>
      </c>
      <c r="R49" s="258"/>
      <c r="S49" s="258" t="s">
        <v>225</v>
      </c>
      <c r="T49" s="259" t="s">
        <v>226</v>
      </c>
      <c r="U49" s="222">
        <v>0</v>
      </c>
      <c r="V49" s="222">
        <f>ROUND(E49*U49,2)</f>
        <v>0</v>
      </c>
      <c r="W49" s="222"/>
      <c r="X49" s="222" t="s">
        <v>227</v>
      </c>
      <c r="Y49" s="222" t="s">
        <v>175</v>
      </c>
      <c r="Z49" s="212"/>
      <c r="AA49" s="212"/>
      <c r="AB49" s="212"/>
      <c r="AC49" s="212"/>
      <c r="AD49" s="212"/>
      <c r="AE49" s="212"/>
      <c r="AF49" s="212"/>
      <c r="AG49" s="212" t="s">
        <v>1246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3">
        <v>41</v>
      </c>
      <c r="B50" s="254" t="s">
        <v>1247</v>
      </c>
      <c r="C50" s="271" t="s">
        <v>1248</v>
      </c>
      <c r="D50" s="255" t="s">
        <v>224</v>
      </c>
      <c r="E50" s="256">
        <v>1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21</v>
      </c>
      <c r="M50" s="258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8"/>
      <c r="S50" s="258" t="s">
        <v>225</v>
      </c>
      <c r="T50" s="259" t="s">
        <v>226</v>
      </c>
      <c r="U50" s="222">
        <v>0</v>
      </c>
      <c r="V50" s="222">
        <f>ROUND(E50*U50,2)</f>
        <v>0</v>
      </c>
      <c r="W50" s="222"/>
      <c r="X50" s="222" t="s">
        <v>227</v>
      </c>
      <c r="Y50" s="222" t="s">
        <v>175</v>
      </c>
      <c r="Z50" s="212"/>
      <c r="AA50" s="212"/>
      <c r="AB50" s="212"/>
      <c r="AC50" s="212"/>
      <c r="AD50" s="212"/>
      <c r="AE50" s="212"/>
      <c r="AF50" s="212"/>
      <c r="AG50" s="212" t="s">
        <v>1246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3">
        <v>42</v>
      </c>
      <c r="B51" s="254" t="s">
        <v>1249</v>
      </c>
      <c r="C51" s="271" t="s">
        <v>1250</v>
      </c>
      <c r="D51" s="255" t="s">
        <v>224</v>
      </c>
      <c r="E51" s="256">
        <v>82</v>
      </c>
      <c r="F51" s="257"/>
      <c r="G51" s="258">
        <f>ROUND(E51*F51,2)</f>
        <v>0</v>
      </c>
      <c r="H51" s="257"/>
      <c r="I51" s="258">
        <f>ROUND(E51*H51,2)</f>
        <v>0</v>
      </c>
      <c r="J51" s="257"/>
      <c r="K51" s="258">
        <f>ROUND(E51*J51,2)</f>
        <v>0</v>
      </c>
      <c r="L51" s="258">
        <v>21</v>
      </c>
      <c r="M51" s="258">
        <f>G51*(1+L51/100)</f>
        <v>0</v>
      </c>
      <c r="N51" s="256">
        <v>2.3700000000000001E-3</v>
      </c>
      <c r="O51" s="256">
        <f>ROUND(E51*N51,2)</f>
        <v>0.19</v>
      </c>
      <c r="P51" s="256">
        <v>0</v>
      </c>
      <c r="Q51" s="256">
        <f>ROUND(E51*P51,2)</f>
        <v>0</v>
      </c>
      <c r="R51" s="258"/>
      <c r="S51" s="258" t="s">
        <v>225</v>
      </c>
      <c r="T51" s="259" t="s">
        <v>173</v>
      </c>
      <c r="U51" s="222">
        <v>0</v>
      </c>
      <c r="V51" s="222">
        <f>ROUND(E51*U51,2)</f>
        <v>0</v>
      </c>
      <c r="W51" s="222"/>
      <c r="X51" s="222" t="s">
        <v>227</v>
      </c>
      <c r="Y51" s="222" t="s">
        <v>175</v>
      </c>
      <c r="Z51" s="212"/>
      <c r="AA51" s="212"/>
      <c r="AB51" s="212"/>
      <c r="AC51" s="212"/>
      <c r="AD51" s="212"/>
      <c r="AE51" s="212"/>
      <c r="AF51" s="212"/>
      <c r="AG51" s="212" t="s">
        <v>228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5">
      <c r="A52" s="235" t="s">
        <v>167</v>
      </c>
      <c r="B52" s="236" t="s">
        <v>131</v>
      </c>
      <c r="C52" s="260" t="s">
        <v>132</v>
      </c>
      <c r="D52" s="237"/>
      <c r="E52" s="238"/>
      <c r="F52" s="239"/>
      <c r="G52" s="239">
        <f>SUMIF(AG53:AG88,"&lt;&gt;NOR",G53:G88)</f>
        <v>0</v>
      </c>
      <c r="H52" s="239"/>
      <c r="I52" s="239">
        <f>SUM(I53:I88)</f>
        <v>0</v>
      </c>
      <c r="J52" s="239"/>
      <c r="K52" s="239">
        <f>SUM(K53:K88)</f>
        <v>0</v>
      </c>
      <c r="L52" s="239"/>
      <c r="M52" s="239">
        <f>SUM(M53:M88)</f>
        <v>0</v>
      </c>
      <c r="N52" s="238"/>
      <c r="O52" s="238">
        <f>SUM(O53:O88)</f>
        <v>0.11</v>
      </c>
      <c r="P52" s="238"/>
      <c r="Q52" s="238">
        <f>SUM(Q53:Q88)</f>
        <v>0</v>
      </c>
      <c r="R52" s="239"/>
      <c r="S52" s="239"/>
      <c r="T52" s="240"/>
      <c r="U52" s="234"/>
      <c r="V52" s="234">
        <f>SUM(V53:V88)</f>
        <v>802.63999999999987</v>
      </c>
      <c r="W52" s="234"/>
      <c r="X52" s="234"/>
      <c r="Y52" s="234"/>
      <c r="AG52" t="s">
        <v>168</v>
      </c>
    </row>
    <row r="53" spans="1:60" outlineLevel="1" x14ac:dyDescent="0.25">
      <c r="A53" s="242">
        <v>43</v>
      </c>
      <c r="B53" s="243" t="s">
        <v>1251</v>
      </c>
      <c r="C53" s="261" t="s">
        <v>1252</v>
      </c>
      <c r="D53" s="244" t="s">
        <v>224</v>
      </c>
      <c r="E53" s="245">
        <v>44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6.8000000000000005E-4</v>
      </c>
      <c r="O53" s="245">
        <f>ROUND(E53*N53,2)</f>
        <v>0.03</v>
      </c>
      <c r="P53" s="245">
        <v>0</v>
      </c>
      <c r="Q53" s="245">
        <f>ROUND(E53*P53,2)</f>
        <v>0</v>
      </c>
      <c r="R53" s="247" t="s">
        <v>582</v>
      </c>
      <c r="S53" s="247" t="s">
        <v>173</v>
      </c>
      <c r="T53" s="248" t="s">
        <v>173</v>
      </c>
      <c r="U53" s="222">
        <v>0.89</v>
      </c>
      <c r="V53" s="222">
        <f>ROUND(E53*U53,2)</f>
        <v>39.159999999999997</v>
      </c>
      <c r="W53" s="222"/>
      <c r="X53" s="222" t="s">
        <v>174</v>
      </c>
      <c r="Y53" s="222" t="s">
        <v>175</v>
      </c>
      <c r="Z53" s="212"/>
      <c r="AA53" s="212"/>
      <c r="AB53" s="212"/>
      <c r="AC53" s="212"/>
      <c r="AD53" s="212"/>
      <c r="AE53" s="212"/>
      <c r="AF53" s="212"/>
      <c r="AG53" s="212" t="s">
        <v>176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1" outlineLevel="2" x14ac:dyDescent="0.25">
      <c r="A54" s="219"/>
      <c r="B54" s="220"/>
      <c r="C54" s="268" t="s">
        <v>1253</v>
      </c>
      <c r="D54" s="251"/>
      <c r="E54" s="251"/>
      <c r="F54" s="251"/>
      <c r="G54" s="251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213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52" t="str">
        <f>C54</f>
        <v>Otvor se utěsní minerální vlnou. Prostup i potrubí před a za prostupem je natřeno protipožární stěrkou. Cena obsahuje dodávku minerální vlny a pořární stěrky.</v>
      </c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7" t="s">
        <v>429</v>
      </c>
      <c r="D55" s="250"/>
      <c r="E55" s="250"/>
      <c r="F55" s="250"/>
      <c r="G55" s="250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213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53">
        <v>44</v>
      </c>
      <c r="B56" s="254" t="s">
        <v>1254</v>
      </c>
      <c r="C56" s="271" t="s">
        <v>1255</v>
      </c>
      <c r="D56" s="255" t="s">
        <v>210</v>
      </c>
      <c r="E56" s="256">
        <v>50</v>
      </c>
      <c r="F56" s="257"/>
      <c r="G56" s="258">
        <f>ROUND(E56*F56,2)</f>
        <v>0</v>
      </c>
      <c r="H56" s="257"/>
      <c r="I56" s="258">
        <f>ROUND(E56*H56,2)</f>
        <v>0</v>
      </c>
      <c r="J56" s="257"/>
      <c r="K56" s="258">
        <f>ROUND(E56*J56,2)</f>
        <v>0</v>
      </c>
      <c r="L56" s="258">
        <v>21</v>
      </c>
      <c r="M56" s="258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8" t="s">
        <v>131</v>
      </c>
      <c r="S56" s="258" t="s">
        <v>173</v>
      </c>
      <c r="T56" s="259" t="s">
        <v>173</v>
      </c>
      <c r="U56" s="222">
        <v>8.2170000000000007E-2</v>
      </c>
      <c r="V56" s="222">
        <f>ROUND(E56*U56,2)</f>
        <v>4.1100000000000003</v>
      </c>
      <c r="W56" s="222"/>
      <c r="X56" s="222" t="s">
        <v>174</v>
      </c>
      <c r="Y56" s="222" t="s">
        <v>175</v>
      </c>
      <c r="Z56" s="212"/>
      <c r="AA56" s="212"/>
      <c r="AB56" s="212"/>
      <c r="AC56" s="212"/>
      <c r="AD56" s="212"/>
      <c r="AE56" s="212"/>
      <c r="AF56" s="212"/>
      <c r="AG56" s="212" t="s">
        <v>176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53">
        <v>45</v>
      </c>
      <c r="B57" s="254" t="s">
        <v>1256</v>
      </c>
      <c r="C57" s="271" t="s">
        <v>1257</v>
      </c>
      <c r="D57" s="255" t="s">
        <v>210</v>
      </c>
      <c r="E57" s="256">
        <v>159</v>
      </c>
      <c r="F57" s="257"/>
      <c r="G57" s="258">
        <f>ROUND(E57*F57,2)</f>
        <v>0</v>
      </c>
      <c r="H57" s="257"/>
      <c r="I57" s="258">
        <f>ROUND(E57*H57,2)</f>
        <v>0</v>
      </c>
      <c r="J57" s="257"/>
      <c r="K57" s="258">
        <f>ROUND(E57*J57,2)</f>
        <v>0</v>
      </c>
      <c r="L57" s="258">
        <v>21</v>
      </c>
      <c r="M57" s="258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8" t="s">
        <v>131</v>
      </c>
      <c r="S57" s="258" t="s">
        <v>173</v>
      </c>
      <c r="T57" s="259" t="s">
        <v>173</v>
      </c>
      <c r="U57" s="222">
        <v>0.17083000000000001</v>
      </c>
      <c r="V57" s="222">
        <f>ROUND(E57*U57,2)</f>
        <v>27.16</v>
      </c>
      <c r="W57" s="222"/>
      <c r="X57" s="222" t="s">
        <v>174</v>
      </c>
      <c r="Y57" s="222" t="s">
        <v>175</v>
      </c>
      <c r="Z57" s="212"/>
      <c r="AA57" s="212"/>
      <c r="AB57" s="212"/>
      <c r="AC57" s="212"/>
      <c r="AD57" s="212"/>
      <c r="AE57" s="212"/>
      <c r="AF57" s="212"/>
      <c r="AG57" s="212" t="s">
        <v>176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0.399999999999999" outlineLevel="1" x14ac:dyDescent="0.25">
      <c r="A58" s="253">
        <v>46</v>
      </c>
      <c r="B58" s="254" t="s">
        <v>1258</v>
      </c>
      <c r="C58" s="271" t="s">
        <v>1259</v>
      </c>
      <c r="D58" s="255" t="s">
        <v>224</v>
      </c>
      <c r="E58" s="256">
        <v>313</v>
      </c>
      <c r="F58" s="257"/>
      <c r="G58" s="258">
        <f>ROUND(E58*F58,2)</f>
        <v>0</v>
      </c>
      <c r="H58" s="257"/>
      <c r="I58" s="258">
        <f>ROUND(E58*H58,2)</f>
        <v>0</v>
      </c>
      <c r="J58" s="257"/>
      <c r="K58" s="258">
        <f>ROUND(E58*J58,2)</f>
        <v>0</v>
      </c>
      <c r="L58" s="258">
        <v>21</v>
      </c>
      <c r="M58" s="258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8" t="s">
        <v>131</v>
      </c>
      <c r="S58" s="258" t="s">
        <v>173</v>
      </c>
      <c r="T58" s="259" t="s">
        <v>173</v>
      </c>
      <c r="U58" s="222">
        <v>0.37</v>
      </c>
      <c r="V58" s="222">
        <f>ROUND(E58*U58,2)</f>
        <v>115.81</v>
      </c>
      <c r="W58" s="222"/>
      <c r="X58" s="222" t="s">
        <v>174</v>
      </c>
      <c r="Y58" s="222" t="s">
        <v>175</v>
      </c>
      <c r="Z58" s="212"/>
      <c r="AA58" s="212"/>
      <c r="AB58" s="212"/>
      <c r="AC58" s="212"/>
      <c r="AD58" s="212"/>
      <c r="AE58" s="212"/>
      <c r="AF58" s="212"/>
      <c r="AG58" s="212" t="s">
        <v>176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53">
        <v>47</v>
      </c>
      <c r="B59" s="254" t="s">
        <v>1260</v>
      </c>
      <c r="C59" s="271" t="s">
        <v>1261</v>
      </c>
      <c r="D59" s="255" t="s">
        <v>224</v>
      </c>
      <c r="E59" s="256">
        <v>144</v>
      </c>
      <c r="F59" s="257"/>
      <c r="G59" s="258">
        <f>ROUND(E59*F59,2)</f>
        <v>0</v>
      </c>
      <c r="H59" s="257"/>
      <c r="I59" s="258">
        <f>ROUND(E59*H59,2)</f>
        <v>0</v>
      </c>
      <c r="J59" s="257"/>
      <c r="K59" s="258">
        <f>ROUND(E59*J59,2)</f>
        <v>0</v>
      </c>
      <c r="L59" s="258">
        <v>21</v>
      </c>
      <c r="M59" s="258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8" t="s">
        <v>131</v>
      </c>
      <c r="S59" s="258" t="s">
        <v>173</v>
      </c>
      <c r="T59" s="259" t="s">
        <v>173</v>
      </c>
      <c r="U59" s="222">
        <v>0.39017000000000002</v>
      </c>
      <c r="V59" s="222">
        <f>ROUND(E59*U59,2)</f>
        <v>56.18</v>
      </c>
      <c r="W59" s="222"/>
      <c r="X59" s="222" t="s">
        <v>174</v>
      </c>
      <c r="Y59" s="222" t="s">
        <v>175</v>
      </c>
      <c r="Z59" s="212"/>
      <c r="AA59" s="212"/>
      <c r="AB59" s="212"/>
      <c r="AC59" s="212"/>
      <c r="AD59" s="212"/>
      <c r="AE59" s="212"/>
      <c r="AF59" s="212"/>
      <c r="AG59" s="212" t="s">
        <v>176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53">
        <v>48</v>
      </c>
      <c r="B60" s="254" t="s">
        <v>1262</v>
      </c>
      <c r="C60" s="271" t="s">
        <v>1263</v>
      </c>
      <c r="D60" s="255" t="s">
        <v>224</v>
      </c>
      <c r="E60" s="256">
        <v>28</v>
      </c>
      <c r="F60" s="257"/>
      <c r="G60" s="258">
        <f>ROUND(E60*F60,2)</f>
        <v>0</v>
      </c>
      <c r="H60" s="257"/>
      <c r="I60" s="258">
        <f>ROUND(E60*H60,2)</f>
        <v>0</v>
      </c>
      <c r="J60" s="257"/>
      <c r="K60" s="258">
        <f>ROUND(E60*J60,2)</f>
        <v>0</v>
      </c>
      <c r="L60" s="258">
        <v>21</v>
      </c>
      <c r="M60" s="258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8" t="s">
        <v>131</v>
      </c>
      <c r="S60" s="258" t="s">
        <v>173</v>
      </c>
      <c r="T60" s="259" t="s">
        <v>173</v>
      </c>
      <c r="U60" s="222">
        <v>0.4325</v>
      </c>
      <c r="V60" s="222">
        <f>ROUND(E60*U60,2)</f>
        <v>12.11</v>
      </c>
      <c r="W60" s="222"/>
      <c r="X60" s="222" t="s">
        <v>174</v>
      </c>
      <c r="Y60" s="222" t="s">
        <v>175</v>
      </c>
      <c r="Z60" s="212"/>
      <c r="AA60" s="212"/>
      <c r="AB60" s="212"/>
      <c r="AC60" s="212"/>
      <c r="AD60" s="212"/>
      <c r="AE60" s="212"/>
      <c r="AF60" s="212"/>
      <c r="AG60" s="212" t="s">
        <v>176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53">
        <v>49</v>
      </c>
      <c r="B61" s="254" t="s">
        <v>1264</v>
      </c>
      <c r="C61" s="271" t="s">
        <v>1265</v>
      </c>
      <c r="D61" s="255" t="s">
        <v>224</v>
      </c>
      <c r="E61" s="256">
        <v>150</v>
      </c>
      <c r="F61" s="257"/>
      <c r="G61" s="258">
        <f>ROUND(E61*F61,2)</f>
        <v>0</v>
      </c>
      <c r="H61" s="257"/>
      <c r="I61" s="258">
        <f>ROUND(E61*H61,2)</f>
        <v>0</v>
      </c>
      <c r="J61" s="257"/>
      <c r="K61" s="258">
        <f>ROUND(E61*J61,2)</f>
        <v>0</v>
      </c>
      <c r="L61" s="258">
        <v>21</v>
      </c>
      <c r="M61" s="258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8" t="s">
        <v>131</v>
      </c>
      <c r="S61" s="258" t="s">
        <v>173</v>
      </c>
      <c r="T61" s="259" t="s">
        <v>173</v>
      </c>
      <c r="U61" s="222">
        <v>5.0500000000000003E-2</v>
      </c>
      <c r="V61" s="222">
        <f>ROUND(E61*U61,2)</f>
        <v>7.58</v>
      </c>
      <c r="W61" s="222"/>
      <c r="X61" s="222" t="s">
        <v>174</v>
      </c>
      <c r="Y61" s="222" t="s">
        <v>175</v>
      </c>
      <c r="Z61" s="212"/>
      <c r="AA61" s="212"/>
      <c r="AB61" s="212"/>
      <c r="AC61" s="212"/>
      <c r="AD61" s="212"/>
      <c r="AE61" s="212"/>
      <c r="AF61" s="212"/>
      <c r="AG61" s="212" t="s">
        <v>176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53">
        <v>50</v>
      </c>
      <c r="B62" s="254" t="s">
        <v>1266</v>
      </c>
      <c r="C62" s="271" t="s">
        <v>1267</v>
      </c>
      <c r="D62" s="255" t="s">
        <v>224</v>
      </c>
      <c r="E62" s="256">
        <v>50</v>
      </c>
      <c r="F62" s="257"/>
      <c r="G62" s="258">
        <f>ROUND(E62*F62,2)</f>
        <v>0</v>
      </c>
      <c r="H62" s="257"/>
      <c r="I62" s="258">
        <f>ROUND(E62*H62,2)</f>
        <v>0</v>
      </c>
      <c r="J62" s="257"/>
      <c r="K62" s="258">
        <f>ROUND(E62*J62,2)</f>
        <v>0</v>
      </c>
      <c r="L62" s="258">
        <v>21</v>
      </c>
      <c r="M62" s="258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8" t="s">
        <v>131</v>
      </c>
      <c r="S62" s="258" t="s">
        <v>173</v>
      </c>
      <c r="T62" s="259" t="s">
        <v>173</v>
      </c>
      <c r="U62" s="222">
        <v>0.06</v>
      </c>
      <c r="V62" s="222">
        <f>ROUND(E62*U62,2)</f>
        <v>3</v>
      </c>
      <c r="W62" s="222"/>
      <c r="X62" s="222" t="s">
        <v>174</v>
      </c>
      <c r="Y62" s="222" t="s">
        <v>175</v>
      </c>
      <c r="Z62" s="212"/>
      <c r="AA62" s="212"/>
      <c r="AB62" s="212"/>
      <c r="AC62" s="212"/>
      <c r="AD62" s="212"/>
      <c r="AE62" s="212"/>
      <c r="AF62" s="212"/>
      <c r="AG62" s="212" t="s">
        <v>176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3">
        <v>51</v>
      </c>
      <c r="B63" s="254" t="s">
        <v>1268</v>
      </c>
      <c r="C63" s="271" t="s">
        <v>1269</v>
      </c>
      <c r="D63" s="255" t="s">
        <v>224</v>
      </c>
      <c r="E63" s="256">
        <v>24</v>
      </c>
      <c r="F63" s="257"/>
      <c r="G63" s="258">
        <f>ROUND(E63*F63,2)</f>
        <v>0</v>
      </c>
      <c r="H63" s="257"/>
      <c r="I63" s="258">
        <f>ROUND(E63*H63,2)</f>
        <v>0</v>
      </c>
      <c r="J63" s="257"/>
      <c r="K63" s="258">
        <f>ROUND(E63*J63,2)</f>
        <v>0</v>
      </c>
      <c r="L63" s="258">
        <v>21</v>
      </c>
      <c r="M63" s="258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8" t="s">
        <v>131</v>
      </c>
      <c r="S63" s="258" t="s">
        <v>173</v>
      </c>
      <c r="T63" s="259" t="s">
        <v>173</v>
      </c>
      <c r="U63" s="222">
        <v>0.14699999999999999</v>
      </c>
      <c r="V63" s="222">
        <f>ROUND(E63*U63,2)</f>
        <v>3.53</v>
      </c>
      <c r="W63" s="222"/>
      <c r="X63" s="222" t="s">
        <v>174</v>
      </c>
      <c r="Y63" s="222" t="s">
        <v>175</v>
      </c>
      <c r="Z63" s="212"/>
      <c r="AA63" s="212"/>
      <c r="AB63" s="212"/>
      <c r="AC63" s="212"/>
      <c r="AD63" s="212"/>
      <c r="AE63" s="212"/>
      <c r="AF63" s="212"/>
      <c r="AG63" s="212" t="s">
        <v>176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53">
        <v>52</v>
      </c>
      <c r="B64" s="254" t="s">
        <v>1270</v>
      </c>
      <c r="C64" s="271" t="s">
        <v>1271</v>
      </c>
      <c r="D64" s="255" t="s">
        <v>224</v>
      </c>
      <c r="E64" s="256">
        <v>53</v>
      </c>
      <c r="F64" s="257"/>
      <c r="G64" s="258">
        <f>ROUND(E64*F64,2)</f>
        <v>0</v>
      </c>
      <c r="H64" s="257"/>
      <c r="I64" s="258">
        <f>ROUND(E64*H64,2)</f>
        <v>0</v>
      </c>
      <c r="J64" s="257"/>
      <c r="K64" s="258">
        <f>ROUND(E64*J64,2)</f>
        <v>0</v>
      </c>
      <c r="L64" s="258">
        <v>21</v>
      </c>
      <c r="M64" s="258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8" t="s">
        <v>131</v>
      </c>
      <c r="S64" s="258" t="s">
        <v>173</v>
      </c>
      <c r="T64" s="259" t="s">
        <v>173</v>
      </c>
      <c r="U64" s="222">
        <v>0.14749999999999999</v>
      </c>
      <c r="V64" s="222">
        <f>ROUND(E64*U64,2)</f>
        <v>7.82</v>
      </c>
      <c r="W64" s="222"/>
      <c r="X64" s="222" t="s">
        <v>174</v>
      </c>
      <c r="Y64" s="222" t="s">
        <v>175</v>
      </c>
      <c r="Z64" s="212"/>
      <c r="AA64" s="212"/>
      <c r="AB64" s="212"/>
      <c r="AC64" s="212"/>
      <c r="AD64" s="212"/>
      <c r="AE64" s="212"/>
      <c r="AF64" s="212"/>
      <c r="AG64" s="212" t="s">
        <v>176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53">
        <v>53</v>
      </c>
      <c r="B65" s="254" t="s">
        <v>1272</v>
      </c>
      <c r="C65" s="271" t="s">
        <v>1273</v>
      </c>
      <c r="D65" s="255" t="s">
        <v>224</v>
      </c>
      <c r="E65" s="256">
        <v>24</v>
      </c>
      <c r="F65" s="257"/>
      <c r="G65" s="258">
        <f>ROUND(E65*F65,2)</f>
        <v>0</v>
      </c>
      <c r="H65" s="257"/>
      <c r="I65" s="258">
        <f>ROUND(E65*H65,2)</f>
        <v>0</v>
      </c>
      <c r="J65" s="257"/>
      <c r="K65" s="258">
        <f>ROUND(E65*J65,2)</f>
        <v>0</v>
      </c>
      <c r="L65" s="258">
        <v>21</v>
      </c>
      <c r="M65" s="258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8" t="s">
        <v>131</v>
      </c>
      <c r="S65" s="258" t="s">
        <v>173</v>
      </c>
      <c r="T65" s="259" t="s">
        <v>173</v>
      </c>
      <c r="U65" s="222">
        <v>0.16866999999999999</v>
      </c>
      <c r="V65" s="222">
        <f>ROUND(E65*U65,2)</f>
        <v>4.05</v>
      </c>
      <c r="W65" s="222"/>
      <c r="X65" s="222" t="s">
        <v>174</v>
      </c>
      <c r="Y65" s="222" t="s">
        <v>175</v>
      </c>
      <c r="Z65" s="212"/>
      <c r="AA65" s="212"/>
      <c r="AB65" s="212"/>
      <c r="AC65" s="212"/>
      <c r="AD65" s="212"/>
      <c r="AE65" s="212"/>
      <c r="AF65" s="212"/>
      <c r="AG65" s="212" t="s">
        <v>176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53">
        <v>54</v>
      </c>
      <c r="B66" s="254" t="s">
        <v>1274</v>
      </c>
      <c r="C66" s="271" t="s">
        <v>1275</v>
      </c>
      <c r="D66" s="255" t="s">
        <v>224</v>
      </c>
      <c r="E66" s="256">
        <v>100</v>
      </c>
      <c r="F66" s="257"/>
      <c r="G66" s="258">
        <f>ROUND(E66*F66,2)</f>
        <v>0</v>
      </c>
      <c r="H66" s="257"/>
      <c r="I66" s="258">
        <f>ROUND(E66*H66,2)</f>
        <v>0</v>
      </c>
      <c r="J66" s="257"/>
      <c r="K66" s="258">
        <f>ROUND(E66*J66,2)</f>
        <v>0</v>
      </c>
      <c r="L66" s="258">
        <v>21</v>
      </c>
      <c r="M66" s="258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8" t="s">
        <v>131</v>
      </c>
      <c r="S66" s="258" t="s">
        <v>173</v>
      </c>
      <c r="T66" s="259" t="s">
        <v>173</v>
      </c>
      <c r="U66" s="222">
        <v>0.32667000000000002</v>
      </c>
      <c r="V66" s="222">
        <f>ROUND(E66*U66,2)</f>
        <v>32.67</v>
      </c>
      <c r="W66" s="222"/>
      <c r="X66" s="222" t="s">
        <v>174</v>
      </c>
      <c r="Y66" s="222" t="s">
        <v>175</v>
      </c>
      <c r="Z66" s="212"/>
      <c r="AA66" s="212"/>
      <c r="AB66" s="212"/>
      <c r="AC66" s="212"/>
      <c r="AD66" s="212"/>
      <c r="AE66" s="212"/>
      <c r="AF66" s="212"/>
      <c r="AG66" s="212" t="s">
        <v>176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.399999999999999" outlineLevel="1" x14ac:dyDescent="0.25">
      <c r="A67" s="253">
        <v>55</v>
      </c>
      <c r="B67" s="254" t="s">
        <v>1276</v>
      </c>
      <c r="C67" s="271" t="s">
        <v>1277</v>
      </c>
      <c r="D67" s="255" t="s">
        <v>224</v>
      </c>
      <c r="E67" s="256">
        <v>50</v>
      </c>
      <c r="F67" s="257"/>
      <c r="G67" s="258">
        <f>ROUND(E67*F67,2)</f>
        <v>0</v>
      </c>
      <c r="H67" s="257"/>
      <c r="I67" s="258">
        <f>ROUND(E67*H67,2)</f>
        <v>0</v>
      </c>
      <c r="J67" s="257"/>
      <c r="K67" s="258">
        <f>ROUND(E67*J67,2)</f>
        <v>0</v>
      </c>
      <c r="L67" s="258">
        <v>21</v>
      </c>
      <c r="M67" s="258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8" t="s">
        <v>131</v>
      </c>
      <c r="S67" s="258" t="s">
        <v>173</v>
      </c>
      <c r="T67" s="259" t="s">
        <v>173</v>
      </c>
      <c r="U67" s="222">
        <v>0.46</v>
      </c>
      <c r="V67" s="222">
        <f>ROUND(E67*U67,2)</f>
        <v>23</v>
      </c>
      <c r="W67" s="222"/>
      <c r="X67" s="222" t="s">
        <v>174</v>
      </c>
      <c r="Y67" s="222" t="s">
        <v>175</v>
      </c>
      <c r="Z67" s="212"/>
      <c r="AA67" s="212"/>
      <c r="AB67" s="212"/>
      <c r="AC67" s="212"/>
      <c r="AD67" s="212"/>
      <c r="AE67" s="212"/>
      <c r="AF67" s="212"/>
      <c r="AG67" s="212" t="s">
        <v>176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53">
        <v>56</v>
      </c>
      <c r="B68" s="254" t="s">
        <v>1278</v>
      </c>
      <c r="C68" s="271" t="s">
        <v>1279</v>
      </c>
      <c r="D68" s="255" t="s">
        <v>224</v>
      </c>
      <c r="E68" s="256">
        <v>4</v>
      </c>
      <c r="F68" s="257"/>
      <c r="G68" s="258">
        <f>ROUND(E68*F68,2)</f>
        <v>0</v>
      </c>
      <c r="H68" s="257"/>
      <c r="I68" s="258">
        <f>ROUND(E68*H68,2)</f>
        <v>0</v>
      </c>
      <c r="J68" s="257"/>
      <c r="K68" s="258">
        <f>ROUND(E68*J68,2)</f>
        <v>0</v>
      </c>
      <c r="L68" s="258">
        <v>21</v>
      </c>
      <c r="M68" s="258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8" t="s">
        <v>131</v>
      </c>
      <c r="S68" s="258" t="s">
        <v>173</v>
      </c>
      <c r="T68" s="259" t="s">
        <v>173</v>
      </c>
      <c r="U68" s="222">
        <v>0.27400000000000002</v>
      </c>
      <c r="V68" s="222">
        <f>ROUND(E68*U68,2)</f>
        <v>1.1000000000000001</v>
      </c>
      <c r="W68" s="222"/>
      <c r="X68" s="222" t="s">
        <v>174</v>
      </c>
      <c r="Y68" s="222" t="s">
        <v>175</v>
      </c>
      <c r="Z68" s="212"/>
      <c r="AA68" s="212"/>
      <c r="AB68" s="212"/>
      <c r="AC68" s="212"/>
      <c r="AD68" s="212"/>
      <c r="AE68" s="212"/>
      <c r="AF68" s="212"/>
      <c r="AG68" s="212" t="s">
        <v>176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2">
        <v>57</v>
      </c>
      <c r="B69" s="243" t="s">
        <v>1280</v>
      </c>
      <c r="C69" s="261" t="s">
        <v>1281</v>
      </c>
      <c r="D69" s="244" t="s">
        <v>224</v>
      </c>
      <c r="E69" s="245">
        <v>24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 t="s">
        <v>131</v>
      </c>
      <c r="S69" s="247" t="s">
        <v>173</v>
      </c>
      <c r="T69" s="248" t="s">
        <v>173</v>
      </c>
      <c r="U69" s="222">
        <v>1</v>
      </c>
      <c r="V69" s="222">
        <f>ROUND(E69*U69,2)</f>
        <v>24</v>
      </c>
      <c r="W69" s="222"/>
      <c r="X69" s="222" t="s">
        <v>174</v>
      </c>
      <c r="Y69" s="222" t="s">
        <v>175</v>
      </c>
      <c r="Z69" s="212"/>
      <c r="AA69" s="212"/>
      <c r="AB69" s="212"/>
      <c r="AC69" s="212"/>
      <c r="AD69" s="212"/>
      <c r="AE69" s="212"/>
      <c r="AF69" s="212"/>
      <c r="AG69" s="212" t="s">
        <v>176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1" outlineLevel="2" x14ac:dyDescent="0.25">
      <c r="A70" s="219"/>
      <c r="B70" s="220"/>
      <c r="C70" s="262" t="s">
        <v>1282</v>
      </c>
      <c r="D70" s="249"/>
      <c r="E70" s="249"/>
      <c r="F70" s="249"/>
      <c r="G70" s="249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178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52" t="str">
        <f>C70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2">
        <v>58</v>
      </c>
      <c r="B71" s="243" t="s">
        <v>1283</v>
      </c>
      <c r="C71" s="261" t="s">
        <v>1284</v>
      </c>
      <c r="D71" s="244" t="s">
        <v>224</v>
      </c>
      <c r="E71" s="245">
        <v>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7" t="s">
        <v>131</v>
      </c>
      <c r="S71" s="247" t="s">
        <v>173</v>
      </c>
      <c r="T71" s="248" t="s">
        <v>173</v>
      </c>
      <c r="U71" s="222">
        <v>4.9580000000000002</v>
      </c>
      <c r="V71" s="222">
        <f>ROUND(E71*U71,2)</f>
        <v>4.96</v>
      </c>
      <c r="W71" s="222"/>
      <c r="X71" s="222" t="s">
        <v>174</v>
      </c>
      <c r="Y71" s="222" t="s">
        <v>175</v>
      </c>
      <c r="Z71" s="212"/>
      <c r="AA71" s="212"/>
      <c r="AB71" s="212"/>
      <c r="AC71" s="212"/>
      <c r="AD71" s="212"/>
      <c r="AE71" s="212"/>
      <c r="AF71" s="212"/>
      <c r="AG71" s="212" t="s">
        <v>176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1" outlineLevel="2" x14ac:dyDescent="0.25">
      <c r="A72" s="219"/>
      <c r="B72" s="220"/>
      <c r="C72" s="262" t="s">
        <v>1282</v>
      </c>
      <c r="D72" s="249"/>
      <c r="E72" s="249"/>
      <c r="F72" s="249"/>
      <c r="G72" s="249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52" t="str">
        <f>C72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42">
        <v>59</v>
      </c>
      <c r="B73" s="243" t="s">
        <v>1285</v>
      </c>
      <c r="C73" s="261" t="s">
        <v>1286</v>
      </c>
      <c r="D73" s="244" t="s">
        <v>224</v>
      </c>
      <c r="E73" s="245">
        <v>24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7" t="s">
        <v>131</v>
      </c>
      <c r="S73" s="247" t="s">
        <v>173</v>
      </c>
      <c r="T73" s="248" t="s">
        <v>173</v>
      </c>
      <c r="U73" s="222">
        <v>0.4</v>
      </c>
      <c r="V73" s="222">
        <f>ROUND(E73*U73,2)</f>
        <v>9.6</v>
      </c>
      <c r="W73" s="222"/>
      <c r="X73" s="222" t="s">
        <v>174</v>
      </c>
      <c r="Y73" s="222" t="s">
        <v>175</v>
      </c>
      <c r="Z73" s="212"/>
      <c r="AA73" s="212"/>
      <c r="AB73" s="212"/>
      <c r="AC73" s="212"/>
      <c r="AD73" s="212"/>
      <c r="AE73" s="212"/>
      <c r="AF73" s="212"/>
      <c r="AG73" s="212" t="s">
        <v>176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19"/>
      <c r="B74" s="220"/>
      <c r="C74" s="262" t="s">
        <v>1287</v>
      </c>
      <c r="D74" s="249"/>
      <c r="E74" s="249"/>
      <c r="F74" s="249"/>
      <c r="G74" s="249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178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2">
        <v>60</v>
      </c>
      <c r="B75" s="243" t="s">
        <v>1288</v>
      </c>
      <c r="C75" s="261" t="s">
        <v>1289</v>
      </c>
      <c r="D75" s="244" t="s">
        <v>224</v>
      </c>
      <c r="E75" s="245">
        <v>11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 t="s">
        <v>131</v>
      </c>
      <c r="S75" s="247" t="s">
        <v>173</v>
      </c>
      <c r="T75" s="248" t="s">
        <v>173</v>
      </c>
      <c r="U75" s="222">
        <v>0.7</v>
      </c>
      <c r="V75" s="222">
        <f>ROUND(E75*U75,2)</f>
        <v>7.7</v>
      </c>
      <c r="W75" s="222"/>
      <c r="X75" s="222" t="s">
        <v>174</v>
      </c>
      <c r="Y75" s="222" t="s">
        <v>175</v>
      </c>
      <c r="Z75" s="212"/>
      <c r="AA75" s="212"/>
      <c r="AB75" s="212"/>
      <c r="AC75" s="212"/>
      <c r="AD75" s="212"/>
      <c r="AE75" s="212"/>
      <c r="AF75" s="212"/>
      <c r="AG75" s="212" t="s">
        <v>176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19"/>
      <c r="B76" s="220"/>
      <c r="C76" s="262" t="s">
        <v>1287</v>
      </c>
      <c r="D76" s="249"/>
      <c r="E76" s="249"/>
      <c r="F76" s="249"/>
      <c r="G76" s="249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178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53">
        <v>61</v>
      </c>
      <c r="B77" s="254" t="s">
        <v>1290</v>
      </c>
      <c r="C77" s="271" t="s">
        <v>1291</v>
      </c>
      <c r="D77" s="255" t="s">
        <v>210</v>
      </c>
      <c r="E77" s="256">
        <v>5</v>
      </c>
      <c r="F77" s="257"/>
      <c r="G77" s="258">
        <f>ROUND(E77*F77,2)</f>
        <v>0</v>
      </c>
      <c r="H77" s="257"/>
      <c r="I77" s="258">
        <f>ROUND(E77*H77,2)</f>
        <v>0</v>
      </c>
      <c r="J77" s="257"/>
      <c r="K77" s="258">
        <f>ROUND(E77*J77,2)</f>
        <v>0</v>
      </c>
      <c r="L77" s="258">
        <v>21</v>
      </c>
      <c r="M77" s="258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8" t="s">
        <v>131</v>
      </c>
      <c r="S77" s="258" t="s">
        <v>173</v>
      </c>
      <c r="T77" s="259" t="s">
        <v>173</v>
      </c>
      <c r="U77" s="222">
        <v>5.7939999999999998E-2</v>
      </c>
      <c r="V77" s="222">
        <f>ROUND(E77*U77,2)</f>
        <v>0.28999999999999998</v>
      </c>
      <c r="W77" s="222"/>
      <c r="X77" s="222" t="s">
        <v>174</v>
      </c>
      <c r="Y77" s="222" t="s">
        <v>175</v>
      </c>
      <c r="Z77" s="212"/>
      <c r="AA77" s="212"/>
      <c r="AB77" s="212"/>
      <c r="AC77" s="212"/>
      <c r="AD77" s="212"/>
      <c r="AE77" s="212"/>
      <c r="AF77" s="212"/>
      <c r="AG77" s="212" t="s">
        <v>176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53">
        <v>62</v>
      </c>
      <c r="B78" s="254" t="s">
        <v>1292</v>
      </c>
      <c r="C78" s="271" t="s">
        <v>1293</v>
      </c>
      <c r="D78" s="255" t="s">
        <v>210</v>
      </c>
      <c r="E78" s="256">
        <v>1600</v>
      </c>
      <c r="F78" s="257"/>
      <c r="G78" s="258">
        <f>ROUND(E78*F78,2)</f>
        <v>0</v>
      </c>
      <c r="H78" s="257"/>
      <c r="I78" s="258">
        <f>ROUND(E78*H78,2)</f>
        <v>0</v>
      </c>
      <c r="J78" s="257"/>
      <c r="K78" s="258">
        <f>ROUND(E78*J78,2)</f>
        <v>0</v>
      </c>
      <c r="L78" s="258">
        <v>21</v>
      </c>
      <c r="M78" s="258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8" t="s">
        <v>131</v>
      </c>
      <c r="S78" s="258" t="s">
        <v>173</v>
      </c>
      <c r="T78" s="259" t="s">
        <v>173</v>
      </c>
      <c r="U78" s="222">
        <v>9.955E-2</v>
      </c>
      <c r="V78" s="222">
        <f>ROUND(E78*U78,2)</f>
        <v>159.28</v>
      </c>
      <c r="W78" s="222"/>
      <c r="X78" s="222" t="s">
        <v>174</v>
      </c>
      <c r="Y78" s="222" t="s">
        <v>175</v>
      </c>
      <c r="Z78" s="212"/>
      <c r="AA78" s="212"/>
      <c r="AB78" s="212"/>
      <c r="AC78" s="212"/>
      <c r="AD78" s="212"/>
      <c r="AE78" s="212"/>
      <c r="AF78" s="212"/>
      <c r="AG78" s="212" t="s">
        <v>176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53">
        <v>63</v>
      </c>
      <c r="B79" s="254" t="s">
        <v>1294</v>
      </c>
      <c r="C79" s="271" t="s">
        <v>1295</v>
      </c>
      <c r="D79" s="255" t="s">
        <v>210</v>
      </c>
      <c r="E79" s="256">
        <v>1100</v>
      </c>
      <c r="F79" s="257"/>
      <c r="G79" s="258">
        <f>ROUND(E79*F79,2)</f>
        <v>0</v>
      </c>
      <c r="H79" s="257"/>
      <c r="I79" s="258">
        <f>ROUND(E79*H79,2)</f>
        <v>0</v>
      </c>
      <c r="J79" s="257"/>
      <c r="K79" s="258">
        <f>ROUND(E79*J79,2)</f>
        <v>0</v>
      </c>
      <c r="L79" s="258">
        <v>21</v>
      </c>
      <c r="M79" s="258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8" t="s">
        <v>131</v>
      </c>
      <c r="S79" s="258" t="s">
        <v>173</v>
      </c>
      <c r="T79" s="259" t="s">
        <v>173</v>
      </c>
      <c r="U79" s="222">
        <v>9.955E-2</v>
      </c>
      <c r="V79" s="222">
        <f>ROUND(E79*U79,2)</f>
        <v>109.51</v>
      </c>
      <c r="W79" s="222"/>
      <c r="X79" s="222" t="s">
        <v>174</v>
      </c>
      <c r="Y79" s="222" t="s">
        <v>175</v>
      </c>
      <c r="Z79" s="212"/>
      <c r="AA79" s="212"/>
      <c r="AB79" s="212"/>
      <c r="AC79" s="212"/>
      <c r="AD79" s="212"/>
      <c r="AE79" s="212"/>
      <c r="AF79" s="212"/>
      <c r="AG79" s="212" t="s">
        <v>176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53">
        <v>64</v>
      </c>
      <c r="B80" s="254" t="s">
        <v>1296</v>
      </c>
      <c r="C80" s="271" t="s">
        <v>1297</v>
      </c>
      <c r="D80" s="255" t="s">
        <v>210</v>
      </c>
      <c r="E80" s="256">
        <v>10</v>
      </c>
      <c r="F80" s="257"/>
      <c r="G80" s="258">
        <f>ROUND(E80*F80,2)</f>
        <v>0</v>
      </c>
      <c r="H80" s="257"/>
      <c r="I80" s="258">
        <f>ROUND(E80*H80,2)</f>
        <v>0</v>
      </c>
      <c r="J80" s="257"/>
      <c r="K80" s="258">
        <f>ROUND(E80*J80,2)</f>
        <v>0</v>
      </c>
      <c r="L80" s="258">
        <v>21</v>
      </c>
      <c r="M80" s="258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8" t="s">
        <v>131</v>
      </c>
      <c r="S80" s="258" t="s">
        <v>173</v>
      </c>
      <c r="T80" s="259" t="s">
        <v>173</v>
      </c>
      <c r="U80" s="222">
        <v>9.955E-2</v>
      </c>
      <c r="V80" s="222">
        <f>ROUND(E80*U80,2)</f>
        <v>1</v>
      </c>
      <c r="W80" s="222"/>
      <c r="X80" s="222" t="s">
        <v>174</v>
      </c>
      <c r="Y80" s="222" t="s">
        <v>175</v>
      </c>
      <c r="Z80" s="212"/>
      <c r="AA80" s="212"/>
      <c r="AB80" s="212"/>
      <c r="AC80" s="212"/>
      <c r="AD80" s="212"/>
      <c r="AE80" s="212"/>
      <c r="AF80" s="212"/>
      <c r="AG80" s="212" t="s">
        <v>176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53">
        <v>65</v>
      </c>
      <c r="B81" s="254" t="s">
        <v>1298</v>
      </c>
      <c r="C81" s="271" t="s">
        <v>1299</v>
      </c>
      <c r="D81" s="255" t="s">
        <v>210</v>
      </c>
      <c r="E81" s="256">
        <v>270</v>
      </c>
      <c r="F81" s="257"/>
      <c r="G81" s="258">
        <f>ROUND(E81*F81,2)</f>
        <v>0</v>
      </c>
      <c r="H81" s="257"/>
      <c r="I81" s="258">
        <f>ROUND(E81*H81,2)</f>
        <v>0</v>
      </c>
      <c r="J81" s="257"/>
      <c r="K81" s="258">
        <f>ROUND(E81*J81,2)</f>
        <v>0</v>
      </c>
      <c r="L81" s="258">
        <v>21</v>
      </c>
      <c r="M81" s="258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8" t="s">
        <v>131</v>
      </c>
      <c r="S81" s="258" t="s">
        <v>173</v>
      </c>
      <c r="T81" s="259" t="s">
        <v>173</v>
      </c>
      <c r="U81" s="222">
        <v>0.10431</v>
      </c>
      <c r="V81" s="222">
        <f>ROUND(E81*U81,2)</f>
        <v>28.16</v>
      </c>
      <c r="W81" s="222"/>
      <c r="X81" s="222" t="s">
        <v>174</v>
      </c>
      <c r="Y81" s="222" t="s">
        <v>175</v>
      </c>
      <c r="Z81" s="212"/>
      <c r="AA81" s="212"/>
      <c r="AB81" s="212"/>
      <c r="AC81" s="212"/>
      <c r="AD81" s="212"/>
      <c r="AE81" s="212"/>
      <c r="AF81" s="212"/>
      <c r="AG81" s="212" t="s">
        <v>176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0.399999999999999" outlineLevel="1" x14ac:dyDescent="0.25">
      <c r="A82" s="253">
        <v>66</v>
      </c>
      <c r="B82" s="254" t="s">
        <v>1300</v>
      </c>
      <c r="C82" s="271" t="s">
        <v>1301</v>
      </c>
      <c r="D82" s="255" t="s">
        <v>210</v>
      </c>
      <c r="E82" s="256">
        <v>80</v>
      </c>
      <c r="F82" s="257"/>
      <c r="G82" s="258">
        <f>ROUND(E82*F82,2)</f>
        <v>0</v>
      </c>
      <c r="H82" s="257"/>
      <c r="I82" s="258">
        <f>ROUND(E82*H82,2)</f>
        <v>0</v>
      </c>
      <c r="J82" s="257"/>
      <c r="K82" s="258">
        <f>ROUND(E82*J82,2)</f>
        <v>0</v>
      </c>
      <c r="L82" s="258">
        <v>21</v>
      </c>
      <c r="M82" s="258">
        <f>G82*(1+L82/100)</f>
        <v>0</v>
      </c>
      <c r="N82" s="256">
        <v>1.0300000000000001E-3</v>
      </c>
      <c r="O82" s="256">
        <f>ROUND(E82*N82,2)</f>
        <v>0.08</v>
      </c>
      <c r="P82" s="256">
        <v>0</v>
      </c>
      <c r="Q82" s="256">
        <f>ROUND(E82*P82,2)</f>
        <v>0</v>
      </c>
      <c r="R82" s="258" t="s">
        <v>133</v>
      </c>
      <c r="S82" s="258" t="s">
        <v>173</v>
      </c>
      <c r="T82" s="259" t="s">
        <v>173</v>
      </c>
      <c r="U82" s="222">
        <v>0.35</v>
      </c>
      <c r="V82" s="222">
        <f>ROUND(E82*U82,2)</f>
        <v>28</v>
      </c>
      <c r="W82" s="222"/>
      <c r="X82" s="222" t="s">
        <v>174</v>
      </c>
      <c r="Y82" s="222" t="s">
        <v>175</v>
      </c>
      <c r="Z82" s="212"/>
      <c r="AA82" s="212"/>
      <c r="AB82" s="212"/>
      <c r="AC82" s="212"/>
      <c r="AD82" s="212"/>
      <c r="AE82" s="212"/>
      <c r="AF82" s="212"/>
      <c r="AG82" s="212" t="s">
        <v>176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53">
        <v>67</v>
      </c>
      <c r="B83" s="254" t="s">
        <v>1302</v>
      </c>
      <c r="C83" s="271" t="s">
        <v>1303</v>
      </c>
      <c r="D83" s="255" t="s">
        <v>224</v>
      </c>
      <c r="E83" s="256">
        <v>6</v>
      </c>
      <c r="F83" s="257"/>
      <c r="G83" s="258">
        <f>ROUND(E83*F83,2)</f>
        <v>0</v>
      </c>
      <c r="H83" s="257"/>
      <c r="I83" s="258">
        <f>ROUND(E83*H83,2)</f>
        <v>0</v>
      </c>
      <c r="J83" s="257"/>
      <c r="K83" s="258">
        <f>ROUND(E83*J83,2)</f>
        <v>0</v>
      </c>
      <c r="L83" s="258">
        <v>21</v>
      </c>
      <c r="M83" s="258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8" t="s">
        <v>1304</v>
      </c>
      <c r="S83" s="258" t="s">
        <v>173</v>
      </c>
      <c r="T83" s="259" t="s">
        <v>173</v>
      </c>
      <c r="U83" s="222">
        <v>0.9</v>
      </c>
      <c r="V83" s="222">
        <f>ROUND(E83*U83,2)</f>
        <v>5.4</v>
      </c>
      <c r="W83" s="222"/>
      <c r="X83" s="222" t="s">
        <v>174</v>
      </c>
      <c r="Y83" s="222" t="s">
        <v>175</v>
      </c>
      <c r="Z83" s="212"/>
      <c r="AA83" s="212"/>
      <c r="AB83" s="212"/>
      <c r="AC83" s="212"/>
      <c r="AD83" s="212"/>
      <c r="AE83" s="212"/>
      <c r="AF83" s="212"/>
      <c r="AG83" s="212" t="s">
        <v>176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53">
        <v>68</v>
      </c>
      <c r="B84" s="254" t="s">
        <v>1305</v>
      </c>
      <c r="C84" s="271" t="s">
        <v>1306</v>
      </c>
      <c r="D84" s="255" t="s">
        <v>224</v>
      </c>
      <c r="E84" s="256">
        <v>96</v>
      </c>
      <c r="F84" s="257"/>
      <c r="G84" s="258">
        <f>ROUND(E84*F84,2)</f>
        <v>0</v>
      </c>
      <c r="H84" s="257"/>
      <c r="I84" s="258">
        <f>ROUND(E84*H84,2)</f>
        <v>0</v>
      </c>
      <c r="J84" s="257"/>
      <c r="K84" s="258">
        <f>ROUND(E84*J84,2)</f>
        <v>0</v>
      </c>
      <c r="L84" s="258">
        <v>21</v>
      </c>
      <c r="M84" s="258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8" t="s">
        <v>1304</v>
      </c>
      <c r="S84" s="258" t="s">
        <v>173</v>
      </c>
      <c r="T84" s="259" t="s">
        <v>173</v>
      </c>
      <c r="U84" s="222">
        <v>0.33</v>
      </c>
      <c r="V84" s="222">
        <f>ROUND(E84*U84,2)</f>
        <v>31.68</v>
      </c>
      <c r="W84" s="222"/>
      <c r="X84" s="222" t="s">
        <v>174</v>
      </c>
      <c r="Y84" s="222" t="s">
        <v>175</v>
      </c>
      <c r="Z84" s="212"/>
      <c r="AA84" s="212"/>
      <c r="AB84" s="212"/>
      <c r="AC84" s="212"/>
      <c r="AD84" s="212"/>
      <c r="AE84" s="212"/>
      <c r="AF84" s="212"/>
      <c r="AG84" s="212" t="s">
        <v>176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53">
        <v>69</v>
      </c>
      <c r="B85" s="254" t="s">
        <v>1307</v>
      </c>
      <c r="C85" s="271" t="s">
        <v>1308</v>
      </c>
      <c r="D85" s="255" t="s">
        <v>210</v>
      </c>
      <c r="E85" s="256">
        <v>340</v>
      </c>
      <c r="F85" s="257"/>
      <c r="G85" s="258">
        <f>ROUND(E85*F85,2)</f>
        <v>0</v>
      </c>
      <c r="H85" s="257"/>
      <c r="I85" s="258">
        <f>ROUND(E85*H85,2)</f>
        <v>0</v>
      </c>
      <c r="J85" s="257"/>
      <c r="K85" s="258">
        <f>ROUND(E85*J85,2)</f>
        <v>0</v>
      </c>
      <c r="L85" s="258">
        <v>21</v>
      </c>
      <c r="M85" s="258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8" t="s">
        <v>1304</v>
      </c>
      <c r="S85" s="258" t="s">
        <v>173</v>
      </c>
      <c r="T85" s="259" t="s">
        <v>173</v>
      </c>
      <c r="U85" s="222">
        <v>5.7000000000000002E-2</v>
      </c>
      <c r="V85" s="222">
        <f>ROUND(E85*U85,2)</f>
        <v>19.38</v>
      </c>
      <c r="W85" s="222"/>
      <c r="X85" s="222" t="s">
        <v>174</v>
      </c>
      <c r="Y85" s="222" t="s">
        <v>175</v>
      </c>
      <c r="Z85" s="212"/>
      <c r="AA85" s="212"/>
      <c r="AB85" s="212"/>
      <c r="AC85" s="212"/>
      <c r="AD85" s="212"/>
      <c r="AE85" s="212"/>
      <c r="AF85" s="212"/>
      <c r="AG85" s="212" t="s">
        <v>176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53">
        <v>70</v>
      </c>
      <c r="B86" s="254" t="s">
        <v>1309</v>
      </c>
      <c r="C86" s="271" t="s">
        <v>1310</v>
      </c>
      <c r="D86" s="255" t="s">
        <v>224</v>
      </c>
      <c r="E86" s="256">
        <v>110</v>
      </c>
      <c r="F86" s="257"/>
      <c r="G86" s="258">
        <f>ROUND(E86*F86,2)</f>
        <v>0</v>
      </c>
      <c r="H86" s="257"/>
      <c r="I86" s="258">
        <f>ROUND(E86*H86,2)</f>
        <v>0</v>
      </c>
      <c r="J86" s="257"/>
      <c r="K86" s="258">
        <f>ROUND(E86*J86,2)</f>
        <v>0</v>
      </c>
      <c r="L86" s="258">
        <v>21</v>
      </c>
      <c r="M86" s="258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8" t="s">
        <v>1304</v>
      </c>
      <c r="S86" s="258" t="s">
        <v>173</v>
      </c>
      <c r="T86" s="259" t="s">
        <v>173</v>
      </c>
      <c r="U86" s="222">
        <v>0.19</v>
      </c>
      <c r="V86" s="222">
        <f>ROUND(E86*U86,2)</f>
        <v>20.9</v>
      </c>
      <c r="W86" s="222"/>
      <c r="X86" s="222" t="s">
        <v>174</v>
      </c>
      <c r="Y86" s="222" t="s">
        <v>175</v>
      </c>
      <c r="Z86" s="212"/>
      <c r="AA86" s="212"/>
      <c r="AB86" s="212"/>
      <c r="AC86" s="212"/>
      <c r="AD86" s="212"/>
      <c r="AE86" s="212"/>
      <c r="AF86" s="212"/>
      <c r="AG86" s="212" t="s">
        <v>176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53">
        <v>71</v>
      </c>
      <c r="B87" s="254" t="s">
        <v>1311</v>
      </c>
      <c r="C87" s="271" t="s">
        <v>1312</v>
      </c>
      <c r="D87" s="255" t="s">
        <v>224</v>
      </c>
      <c r="E87" s="256">
        <v>50</v>
      </c>
      <c r="F87" s="257"/>
      <c r="G87" s="258">
        <f>ROUND(E87*F87,2)</f>
        <v>0</v>
      </c>
      <c r="H87" s="257"/>
      <c r="I87" s="258">
        <f>ROUND(E87*H87,2)</f>
        <v>0</v>
      </c>
      <c r="J87" s="257"/>
      <c r="K87" s="258">
        <f>ROUND(E87*J87,2)</f>
        <v>0</v>
      </c>
      <c r="L87" s="258">
        <v>21</v>
      </c>
      <c r="M87" s="258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8" t="s">
        <v>1304</v>
      </c>
      <c r="S87" s="258" t="s">
        <v>173</v>
      </c>
      <c r="T87" s="259" t="s">
        <v>173</v>
      </c>
      <c r="U87" s="222">
        <v>0.28999999999999998</v>
      </c>
      <c r="V87" s="222">
        <f>ROUND(E87*U87,2)</f>
        <v>14.5</v>
      </c>
      <c r="W87" s="222"/>
      <c r="X87" s="222" t="s">
        <v>174</v>
      </c>
      <c r="Y87" s="222" t="s">
        <v>175</v>
      </c>
      <c r="Z87" s="212"/>
      <c r="AA87" s="212"/>
      <c r="AB87" s="212"/>
      <c r="AC87" s="212"/>
      <c r="AD87" s="212"/>
      <c r="AE87" s="212"/>
      <c r="AF87" s="212"/>
      <c r="AG87" s="212" t="s">
        <v>176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42">
        <v>72</v>
      </c>
      <c r="B88" s="243" t="s">
        <v>1313</v>
      </c>
      <c r="C88" s="261" t="s">
        <v>1314</v>
      </c>
      <c r="D88" s="244" t="s">
        <v>224</v>
      </c>
      <c r="E88" s="245">
        <v>2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 t="s">
        <v>1304</v>
      </c>
      <c r="S88" s="247" t="s">
        <v>173</v>
      </c>
      <c r="T88" s="248" t="s">
        <v>173</v>
      </c>
      <c r="U88" s="222">
        <v>0.5</v>
      </c>
      <c r="V88" s="222">
        <f>ROUND(E88*U88,2)</f>
        <v>1</v>
      </c>
      <c r="W88" s="222"/>
      <c r="X88" s="222" t="s">
        <v>174</v>
      </c>
      <c r="Y88" s="222" t="s">
        <v>175</v>
      </c>
      <c r="Z88" s="212"/>
      <c r="AA88" s="212"/>
      <c r="AB88" s="212"/>
      <c r="AC88" s="212"/>
      <c r="AD88" s="212"/>
      <c r="AE88" s="212"/>
      <c r="AF88" s="212"/>
      <c r="AG88" s="212" t="s">
        <v>176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5">
      <c r="A89" s="3"/>
      <c r="B89" s="4"/>
      <c r="C89" s="27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153</v>
      </c>
    </row>
    <row r="90" spans="1:60" x14ac:dyDescent="0.25">
      <c r="A90" s="215"/>
      <c r="B90" s="216" t="s">
        <v>29</v>
      </c>
      <c r="C90" s="273"/>
      <c r="D90" s="217"/>
      <c r="E90" s="218"/>
      <c r="F90" s="218"/>
      <c r="G90" s="241">
        <f>G8+G20+G52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1153</v>
      </c>
    </row>
    <row r="91" spans="1:60" x14ac:dyDescent="0.25">
      <c r="C91" s="274"/>
      <c r="D91" s="10"/>
      <c r="AG91" t="s">
        <v>1161</v>
      </c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rPDrPK6cUc6uUl5Wgh9FEk45f3UBnWRZEuk155xhqQ9BwuwJb1pFAJ3h8wqKEUjQszzi74cJXncPqOK9xtHwA==" saltValue="VCutAox7thbfDVM9/az/rA==" spinCount="100000" sheet="1" formatRows="0"/>
  <mergeCells count="10">
    <mergeCell ref="C70:G70"/>
    <mergeCell ref="C72:G72"/>
    <mergeCell ref="C74:G74"/>
    <mergeCell ref="C76:G76"/>
    <mergeCell ref="A1:G1"/>
    <mergeCell ref="C2:G2"/>
    <mergeCell ref="C3:G3"/>
    <mergeCell ref="C4:G4"/>
    <mergeCell ref="C54:G54"/>
    <mergeCell ref="C55:G5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140</v>
      </c>
      <c r="B1" s="197"/>
      <c r="C1" s="197"/>
      <c r="D1" s="197"/>
      <c r="E1" s="197"/>
      <c r="F1" s="197"/>
      <c r="G1" s="197"/>
      <c r="AG1" t="s">
        <v>141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142</v>
      </c>
    </row>
    <row r="3" spans="1:60" ht="25.05" customHeight="1" x14ac:dyDescent="0.25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142</v>
      </c>
      <c r="AG3" t="s">
        <v>143</v>
      </c>
    </row>
    <row r="4" spans="1:60" ht="25.05" customHeight="1" x14ac:dyDescent="0.25">
      <c r="A4" s="202" t="s">
        <v>9</v>
      </c>
      <c r="B4" s="203" t="s">
        <v>60</v>
      </c>
      <c r="C4" s="204" t="s">
        <v>61</v>
      </c>
      <c r="D4" s="205"/>
      <c r="E4" s="205"/>
      <c r="F4" s="205"/>
      <c r="G4" s="206"/>
      <c r="AG4" t="s">
        <v>144</v>
      </c>
    </row>
    <row r="5" spans="1:60" x14ac:dyDescent="0.25">
      <c r="D5" s="10"/>
    </row>
    <row r="6" spans="1:60" ht="39.6" x14ac:dyDescent="0.25">
      <c r="A6" s="208" t="s">
        <v>145</v>
      </c>
      <c r="B6" s="210" t="s">
        <v>146</v>
      </c>
      <c r="C6" s="210" t="s">
        <v>147</v>
      </c>
      <c r="D6" s="209" t="s">
        <v>148</v>
      </c>
      <c r="E6" s="208" t="s">
        <v>149</v>
      </c>
      <c r="F6" s="207" t="s">
        <v>150</v>
      </c>
      <c r="G6" s="208" t="s">
        <v>29</v>
      </c>
      <c r="H6" s="211" t="s">
        <v>30</v>
      </c>
      <c r="I6" s="211" t="s">
        <v>151</v>
      </c>
      <c r="J6" s="211" t="s">
        <v>31</v>
      </c>
      <c r="K6" s="211" t="s">
        <v>152</v>
      </c>
      <c r="L6" s="211" t="s">
        <v>153</v>
      </c>
      <c r="M6" s="211" t="s">
        <v>154</v>
      </c>
      <c r="N6" s="211" t="s">
        <v>155</v>
      </c>
      <c r="O6" s="211" t="s">
        <v>156</v>
      </c>
      <c r="P6" s="211" t="s">
        <v>157</v>
      </c>
      <c r="Q6" s="211" t="s">
        <v>158</v>
      </c>
      <c r="R6" s="211" t="s">
        <v>159</v>
      </c>
      <c r="S6" s="211" t="s">
        <v>160</v>
      </c>
      <c r="T6" s="211" t="s">
        <v>161</v>
      </c>
      <c r="U6" s="211" t="s">
        <v>162</v>
      </c>
      <c r="V6" s="211" t="s">
        <v>163</v>
      </c>
      <c r="W6" s="211" t="s">
        <v>164</v>
      </c>
      <c r="X6" s="211" t="s">
        <v>165</v>
      </c>
      <c r="Y6" s="211" t="s">
        <v>166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35" t="s">
        <v>167</v>
      </c>
      <c r="B8" s="236" t="s">
        <v>133</v>
      </c>
      <c r="C8" s="260" t="s">
        <v>134</v>
      </c>
      <c r="D8" s="237"/>
      <c r="E8" s="238"/>
      <c r="F8" s="239"/>
      <c r="G8" s="239">
        <f>SUMIF(AG9:AG40,"&lt;&gt;NOR",G9:G40)</f>
        <v>0</v>
      </c>
      <c r="H8" s="239"/>
      <c r="I8" s="239">
        <f>SUM(I9:I40)</f>
        <v>0</v>
      </c>
      <c r="J8" s="239"/>
      <c r="K8" s="239">
        <f>SUM(K9:K40)</f>
        <v>0</v>
      </c>
      <c r="L8" s="239"/>
      <c r="M8" s="239">
        <f>SUM(M9:M40)</f>
        <v>0</v>
      </c>
      <c r="N8" s="238"/>
      <c r="O8" s="238">
        <f>SUM(O9:O40)</f>
        <v>0</v>
      </c>
      <c r="P8" s="238"/>
      <c r="Q8" s="238">
        <f>SUM(Q9:Q40)</f>
        <v>0</v>
      </c>
      <c r="R8" s="239"/>
      <c r="S8" s="239"/>
      <c r="T8" s="240"/>
      <c r="U8" s="234"/>
      <c r="V8" s="234">
        <f>SUM(V9:V40)</f>
        <v>0</v>
      </c>
      <c r="W8" s="234"/>
      <c r="X8" s="234"/>
      <c r="Y8" s="234"/>
      <c r="AG8" t="s">
        <v>168</v>
      </c>
    </row>
    <row r="9" spans="1:60" outlineLevel="1" x14ac:dyDescent="0.25">
      <c r="A9" s="253">
        <v>1</v>
      </c>
      <c r="B9" s="254" t="s">
        <v>1315</v>
      </c>
      <c r="C9" s="271" t="s">
        <v>1316</v>
      </c>
      <c r="D9" s="255" t="s">
        <v>368</v>
      </c>
      <c r="E9" s="256">
        <v>1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225</v>
      </c>
      <c r="T9" s="259" t="s">
        <v>226</v>
      </c>
      <c r="U9" s="222">
        <v>0</v>
      </c>
      <c r="V9" s="222">
        <f>ROUND(E9*U9,2)</f>
        <v>0</v>
      </c>
      <c r="W9" s="222"/>
      <c r="X9" s="222" t="s">
        <v>227</v>
      </c>
      <c r="Y9" s="222" t="s">
        <v>175</v>
      </c>
      <c r="Z9" s="212"/>
      <c r="AA9" s="212"/>
      <c r="AB9" s="212"/>
      <c r="AC9" s="212"/>
      <c r="AD9" s="212"/>
      <c r="AE9" s="212"/>
      <c r="AF9" s="212"/>
      <c r="AG9" s="212" t="s">
        <v>1317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3">
        <v>2</v>
      </c>
      <c r="B10" s="254" t="s">
        <v>1318</v>
      </c>
      <c r="C10" s="271" t="s">
        <v>1319</v>
      </c>
      <c r="D10" s="255" t="s">
        <v>368</v>
      </c>
      <c r="E10" s="256">
        <v>1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225</v>
      </c>
      <c r="T10" s="259" t="s">
        <v>226</v>
      </c>
      <c r="U10" s="222">
        <v>0</v>
      </c>
      <c r="V10" s="222">
        <f>ROUND(E10*U10,2)</f>
        <v>0</v>
      </c>
      <c r="W10" s="222"/>
      <c r="X10" s="222" t="s">
        <v>227</v>
      </c>
      <c r="Y10" s="222" t="s">
        <v>175</v>
      </c>
      <c r="Z10" s="212"/>
      <c r="AA10" s="212"/>
      <c r="AB10" s="212"/>
      <c r="AC10" s="212"/>
      <c r="AD10" s="212"/>
      <c r="AE10" s="212"/>
      <c r="AF10" s="212"/>
      <c r="AG10" s="212" t="s">
        <v>1317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3">
        <v>3</v>
      </c>
      <c r="B11" s="254" t="s">
        <v>1320</v>
      </c>
      <c r="C11" s="271" t="s">
        <v>1321</v>
      </c>
      <c r="D11" s="255" t="s">
        <v>368</v>
      </c>
      <c r="E11" s="256">
        <v>3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225</v>
      </c>
      <c r="T11" s="259" t="s">
        <v>226</v>
      </c>
      <c r="U11" s="222">
        <v>0</v>
      </c>
      <c r="V11" s="222">
        <f>ROUND(E11*U11,2)</f>
        <v>0</v>
      </c>
      <c r="W11" s="222"/>
      <c r="X11" s="222" t="s">
        <v>227</v>
      </c>
      <c r="Y11" s="222" t="s">
        <v>175</v>
      </c>
      <c r="Z11" s="212"/>
      <c r="AA11" s="212"/>
      <c r="AB11" s="212"/>
      <c r="AC11" s="212"/>
      <c r="AD11" s="212"/>
      <c r="AE11" s="212"/>
      <c r="AF11" s="212"/>
      <c r="AG11" s="212" t="s">
        <v>1317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3">
        <v>4</v>
      </c>
      <c r="B12" s="254" t="s">
        <v>1322</v>
      </c>
      <c r="C12" s="271" t="s">
        <v>1323</v>
      </c>
      <c r="D12" s="255" t="s">
        <v>368</v>
      </c>
      <c r="E12" s="256">
        <v>4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225</v>
      </c>
      <c r="T12" s="259" t="s">
        <v>226</v>
      </c>
      <c r="U12" s="222">
        <v>0</v>
      </c>
      <c r="V12" s="222">
        <f>ROUND(E12*U12,2)</f>
        <v>0</v>
      </c>
      <c r="W12" s="222"/>
      <c r="X12" s="222" t="s">
        <v>227</v>
      </c>
      <c r="Y12" s="222" t="s">
        <v>175</v>
      </c>
      <c r="Z12" s="212"/>
      <c r="AA12" s="212"/>
      <c r="AB12" s="212"/>
      <c r="AC12" s="212"/>
      <c r="AD12" s="212"/>
      <c r="AE12" s="212"/>
      <c r="AF12" s="212"/>
      <c r="AG12" s="212" t="s">
        <v>1317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3">
        <v>5</v>
      </c>
      <c r="B13" s="254" t="s">
        <v>1324</v>
      </c>
      <c r="C13" s="271" t="s">
        <v>1325</v>
      </c>
      <c r="D13" s="255" t="s">
        <v>368</v>
      </c>
      <c r="E13" s="256">
        <v>1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225</v>
      </c>
      <c r="T13" s="259" t="s">
        <v>226</v>
      </c>
      <c r="U13" s="222">
        <v>0</v>
      </c>
      <c r="V13" s="222">
        <f>ROUND(E13*U13,2)</f>
        <v>0</v>
      </c>
      <c r="W13" s="222"/>
      <c r="X13" s="222" t="s">
        <v>227</v>
      </c>
      <c r="Y13" s="222" t="s">
        <v>175</v>
      </c>
      <c r="Z13" s="212"/>
      <c r="AA13" s="212"/>
      <c r="AB13" s="212"/>
      <c r="AC13" s="212"/>
      <c r="AD13" s="212"/>
      <c r="AE13" s="212"/>
      <c r="AF13" s="212"/>
      <c r="AG13" s="212" t="s">
        <v>1317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3">
        <v>6</v>
      </c>
      <c r="B14" s="254" t="s">
        <v>1326</v>
      </c>
      <c r="C14" s="271" t="s">
        <v>1327</v>
      </c>
      <c r="D14" s="255" t="s">
        <v>368</v>
      </c>
      <c r="E14" s="256">
        <v>52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8"/>
      <c r="S14" s="258" t="s">
        <v>225</v>
      </c>
      <c r="T14" s="259" t="s">
        <v>226</v>
      </c>
      <c r="U14" s="222">
        <v>0</v>
      </c>
      <c r="V14" s="222">
        <f>ROUND(E14*U14,2)</f>
        <v>0</v>
      </c>
      <c r="W14" s="222"/>
      <c r="X14" s="222" t="s">
        <v>174</v>
      </c>
      <c r="Y14" s="222" t="s">
        <v>175</v>
      </c>
      <c r="Z14" s="212"/>
      <c r="AA14" s="212"/>
      <c r="AB14" s="212"/>
      <c r="AC14" s="212"/>
      <c r="AD14" s="212"/>
      <c r="AE14" s="212"/>
      <c r="AF14" s="212"/>
      <c r="AG14" s="212" t="s">
        <v>176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3">
        <v>7</v>
      </c>
      <c r="B15" s="254" t="s">
        <v>1328</v>
      </c>
      <c r="C15" s="271" t="s">
        <v>1329</v>
      </c>
      <c r="D15" s="255" t="s">
        <v>368</v>
      </c>
      <c r="E15" s="256">
        <v>52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21</v>
      </c>
      <c r="M15" s="258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8"/>
      <c r="S15" s="258" t="s">
        <v>225</v>
      </c>
      <c r="T15" s="259" t="s">
        <v>226</v>
      </c>
      <c r="U15" s="222">
        <v>0</v>
      </c>
      <c r="V15" s="222">
        <f>ROUND(E15*U15,2)</f>
        <v>0</v>
      </c>
      <c r="W15" s="222"/>
      <c r="X15" s="222" t="s">
        <v>227</v>
      </c>
      <c r="Y15" s="222" t="s">
        <v>175</v>
      </c>
      <c r="Z15" s="212"/>
      <c r="AA15" s="212"/>
      <c r="AB15" s="212"/>
      <c r="AC15" s="212"/>
      <c r="AD15" s="212"/>
      <c r="AE15" s="212"/>
      <c r="AF15" s="212"/>
      <c r="AG15" s="212" t="s">
        <v>1317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3">
        <v>8</v>
      </c>
      <c r="B16" s="254" t="s">
        <v>1330</v>
      </c>
      <c r="C16" s="271" t="s">
        <v>1331</v>
      </c>
      <c r="D16" s="255" t="s">
        <v>210</v>
      </c>
      <c r="E16" s="256">
        <v>400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225</v>
      </c>
      <c r="T16" s="259" t="s">
        <v>226</v>
      </c>
      <c r="U16" s="222">
        <v>0</v>
      </c>
      <c r="V16" s="222">
        <f>ROUND(E16*U16,2)</f>
        <v>0</v>
      </c>
      <c r="W16" s="222"/>
      <c r="X16" s="222" t="s">
        <v>227</v>
      </c>
      <c r="Y16" s="222" t="s">
        <v>175</v>
      </c>
      <c r="Z16" s="212"/>
      <c r="AA16" s="212"/>
      <c r="AB16" s="212"/>
      <c r="AC16" s="212"/>
      <c r="AD16" s="212"/>
      <c r="AE16" s="212"/>
      <c r="AF16" s="212"/>
      <c r="AG16" s="212" t="s">
        <v>1317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3">
        <v>9</v>
      </c>
      <c r="B17" s="254" t="s">
        <v>1332</v>
      </c>
      <c r="C17" s="271" t="s">
        <v>1333</v>
      </c>
      <c r="D17" s="255" t="s">
        <v>368</v>
      </c>
      <c r="E17" s="256">
        <v>76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225</v>
      </c>
      <c r="T17" s="259" t="s">
        <v>226</v>
      </c>
      <c r="U17" s="222">
        <v>0</v>
      </c>
      <c r="V17" s="222">
        <f>ROUND(E17*U17,2)</f>
        <v>0</v>
      </c>
      <c r="W17" s="222"/>
      <c r="X17" s="222" t="s">
        <v>227</v>
      </c>
      <c r="Y17" s="222" t="s">
        <v>175</v>
      </c>
      <c r="Z17" s="212"/>
      <c r="AA17" s="212"/>
      <c r="AB17" s="212"/>
      <c r="AC17" s="212"/>
      <c r="AD17" s="212"/>
      <c r="AE17" s="212"/>
      <c r="AF17" s="212"/>
      <c r="AG17" s="212" t="s">
        <v>1317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3">
        <v>10</v>
      </c>
      <c r="B18" s="254" t="s">
        <v>1334</v>
      </c>
      <c r="C18" s="271" t="s">
        <v>1335</v>
      </c>
      <c r="D18" s="255" t="s">
        <v>210</v>
      </c>
      <c r="E18" s="256">
        <v>6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225</v>
      </c>
      <c r="T18" s="259" t="s">
        <v>226</v>
      </c>
      <c r="U18" s="222">
        <v>0</v>
      </c>
      <c r="V18" s="222">
        <f>ROUND(E18*U18,2)</f>
        <v>0</v>
      </c>
      <c r="W18" s="222"/>
      <c r="X18" s="222" t="s">
        <v>227</v>
      </c>
      <c r="Y18" s="222" t="s">
        <v>175</v>
      </c>
      <c r="Z18" s="212"/>
      <c r="AA18" s="212"/>
      <c r="AB18" s="212"/>
      <c r="AC18" s="212"/>
      <c r="AD18" s="212"/>
      <c r="AE18" s="212"/>
      <c r="AF18" s="212"/>
      <c r="AG18" s="212" t="s">
        <v>1317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3">
        <v>11</v>
      </c>
      <c r="B19" s="254" t="s">
        <v>1336</v>
      </c>
      <c r="C19" s="271" t="s">
        <v>1337</v>
      </c>
      <c r="D19" s="255" t="s">
        <v>210</v>
      </c>
      <c r="E19" s="256">
        <v>40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225</v>
      </c>
      <c r="T19" s="259" t="s">
        <v>226</v>
      </c>
      <c r="U19" s="222">
        <v>0</v>
      </c>
      <c r="V19" s="222">
        <f>ROUND(E19*U19,2)</f>
        <v>0</v>
      </c>
      <c r="W19" s="222"/>
      <c r="X19" s="222" t="s">
        <v>227</v>
      </c>
      <c r="Y19" s="222" t="s">
        <v>175</v>
      </c>
      <c r="Z19" s="212"/>
      <c r="AA19" s="212"/>
      <c r="AB19" s="212"/>
      <c r="AC19" s="212"/>
      <c r="AD19" s="212"/>
      <c r="AE19" s="212"/>
      <c r="AF19" s="212"/>
      <c r="AG19" s="212" t="s">
        <v>1317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3">
        <v>12</v>
      </c>
      <c r="B20" s="254" t="s">
        <v>1338</v>
      </c>
      <c r="C20" s="271" t="s">
        <v>1339</v>
      </c>
      <c r="D20" s="255" t="s">
        <v>368</v>
      </c>
      <c r="E20" s="256">
        <v>38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225</v>
      </c>
      <c r="T20" s="259" t="s">
        <v>226</v>
      </c>
      <c r="U20" s="222">
        <v>0</v>
      </c>
      <c r="V20" s="222">
        <f>ROUND(E20*U20,2)</f>
        <v>0</v>
      </c>
      <c r="W20" s="222"/>
      <c r="X20" s="222" t="s">
        <v>227</v>
      </c>
      <c r="Y20" s="222" t="s">
        <v>175</v>
      </c>
      <c r="Z20" s="212"/>
      <c r="AA20" s="212"/>
      <c r="AB20" s="212"/>
      <c r="AC20" s="212"/>
      <c r="AD20" s="212"/>
      <c r="AE20" s="212"/>
      <c r="AF20" s="212"/>
      <c r="AG20" s="212" t="s">
        <v>1317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3">
        <v>13</v>
      </c>
      <c r="B21" s="254" t="s">
        <v>1340</v>
      </c>
      <c r="C21" s="271" t="s">
        <v>1341</v>
      </c>
      <c r="D21" s="255" t="s">
        <v>368</v>
      </c>
      <c r="E21" s="256">
        <v>41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225</v>
      </c>
      <c r="T21" s="259" t="s">
        <v>226</v>
      </c>
      <c r="U21" s="222">
        <v>0</v>
      </c>
      <c r="V21" s="222">
        <f>ROUND(E21*U21,2)</f>
        <v>0</v>
      </c>
      <c r="W21" s="222"/>
      <c r="X21" s="222" t="s">
        <v>227</v>
      </c>
      <c r="Y21" s="222" t="s">
        <v>175</v>
      </c>
      <c r="Z21" s="212"/>
      <c r="AA21" s="212"/>
      <c r="AB21" s="212"/>
      <c r="AC21" s="212"/>
      <c r="AD21" s="212"/>
      <c r="AE21" s="212"/>
      <c r="AF21" s="212"/>
      <c r="AG21" s="212" t="s">
        <v>1317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3">
        <v>14</v>
      </c>
      <c r="B22" s="254" t="s">
        <v>1342</v>
      </c>
      <c r="C22" s="271" t="s">
        <v>1343</v>
      </c>
      <c r="D22" s="255" t="s">
        <v>210</v>
      </c>
      <c r="E22" s="256">
        <v>2200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225</v>
      </c>
      <c r="T22" s="259" t="s">
        <v>226</v>
      </c>
      <c r="U22" s="222">
        <v>0</v>
      </c>
      <c r="V22" s="222">
        <f>ROUND(E22*U22,2)</f>
        <v>0</v>
      </c>
      <c r="W22" s="222"/>
      <c r="X22" s="222" t="s">
        <v>227</v>
      </c>
      <c r="Y22" s="222" t="s">
        <v>175</v>
      </c>
      <c r="Z22" s="212"/>
      <c r="AA22" s="212"/>
      <c r="AB22" s="212"/>
      <c r="AC22" s="212"/>
      <c r="AD22" s="212"/>
      <c r="AE22" s="212"/>
      <c r="AF22" s="212"/>
      <c r="AG22" s="212" t="s">
        <v>1317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3">
        <v>15</v>
      </c>
      <c r="B23" s="254" t="s">
        <v>1344</v>
      </c>
      <c r="C23" s="271" t="s">
        <v>1345</v>
      </c>
      <c r="D23" s="255" t="s">
        <v>210</v>
      </c>
      <c r="E23" s="256">
        <v>350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225</v>
      </c>
      <c r="T23" s="259" t="s">
        <v>226</v>
      </c>
      <c r="U23" s="222">
        <v>0</v>
      </c>
      <c r="V23" s="222">
        <f>ROUND(E23*U23,2)</f>
        <v>0</v>
      </c>
      <c r="W23" s="222"/>
      <c r="X23" s="222" t="s">
        <v>227</v>
      </c>
      <c r="Y23" s="222" t="s">
        <v>175</v>
      </c>
      <c r="Z23" s="212"/>
      <c r="AA23" s="212"/>
      <c r="AB23" s="212"/>
      <c r="AC23" s="212"/>
      <c r="AD23" s="212"/>
      <c r="AE23" s="212"/>
      <c r="AF23" s="212"/>
      <c r="AG23" s="212" t="s">
        <v>1317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3">
        <v>16</v>
      </c>
      <c r="B24" s="254" t="s">
        <v>1346</v>
      </c>
      <c r="C24" s="271" t="s">
        <v>1347</v>
      </c>
      <c r="D24" s="255" t="s">
        <v>368</v>
      </c>
      <c r="E24" s="256">
        <v>30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225</v>
      </c>
      <c r="T24" s="259" t="s">
        <v>226</v>
      </c>
      <c r="U24" s="222">
        <v>0</v>
      </c>
      <c r="V24" s="222">
        <f>ROUND(E24*U24,2)</f>
        <v>0</v>
      </c>
      <c r="W24" s="222"/>
      <c r="X24" s="222" t="s">
        <v>227</v>
      </c>
      <c r="Y24" s="222" t="s">
        <v>175</v>
      </c>
      <c r="Z24" s="212"/>
      <c r="AA24" s="212"/>
      <c r="AB24" s="212"/>
      <c r="AC24" s="212"/>
      <c r="AD24" s="212"/>
      <c r="AE24" s="212"/>
      <c r="AF24" s="212"/>
      <c r="AG24" s="212" t="s">
        <v>1317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3">
        <v>17</v>
      </c>
      <c r="B25" s="254" t="s">
        <v>1348</v>
      </c>
      <c r="C25" s="271" t="s">
        <v>1349</v>
      </c>
      <c r="D25" s="255" t="s">
        <v>368</v>
      </c>
      <c r="E25" s="256">
        <v>30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225</v>
      </c>
      <c r="T25" s="259" t="s">
        <v>226</v>
      </c>
      <c r="U25" s="222">
        <v>0</v>
      </c>
      <c r="V25" s="222">
        <f>ROUND(E25*U25,2)</f>
        <v>0</v>
      </c>
      <c r="W25" s="222"/>
      <c r="X25" s="222" t="s">
        <v>227</v>
      </c>
      <c r="Y25" s="222" t="s">
        <v>175</v>
      </c>
      <c r="Z25" s="212"/>
      <c r="AA25" s="212"/>
      <c r="AB25" s="212"/>
      <c r="AC25" s="212"/>
      <c r="AD25" s="212"/>
      <c r="AE25" s="212"/>
      <c r="AF25" s="212"/>
      <c r="AG25" s="212" t="s">
        <v>1317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3">
        <v>18</v>
      </c>
      <c r="B26" s="254" t="s">
        <v>1350</v>
      </c>
      <c r="C26" s="271" t="s">
        <v>1351</v>
      </c>
      <c r="D26" s="255" t="s">
        <v>368</v>
      </c>
      <c r="E26" s="256">
        <v>1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225</v>
      </c>
      <c r="T26" s="259" t="s">
        <v>226</v>
      </c>
      <c r="U26" s="222">
        <v>0</v>
      </c>
      <c r="V26" s="222">
        <f>ROUND(E26*U26,2)</f>
        <v>0</v>
      </c>
      <c r="W26" s="222"/>
      <c r="X26" s="222" t="s">
        <v>227</v>
      </c>
      <c r="Y26" s="222" t="s">
        <v>175</v>
      </c>
      <c r="Z26" s="212"/>
      <c r="AA26" s="212"/>
      <c r="AB26" s="212"/>
      <c r="AC26" s="212"/>
      <c r="AD26" s="212"/>
      <c r="AE26" s="212"/>
      <c r="AF26" s="212"/>
      <c r="AG26" s="212" t="s">
        <v>1317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3">
        <v>19</v>
      </c>
      <c r="B27" s="254" t="s">
        <v>1352</v>
      </c>
      <c r="C27" s="271" t="s">
        <v>1353</v>
      </c>
      <c r="D27" s="255" t="s">
        <v>368</v>
      </c>
      <c r="E27" s="256">
        <v>1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21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225</v>
      </c>
      <c r="T27" s="259" t="s">
        <v>226</v>
      </c>
      <c r="U27" s="222">
        <v>0</v>
      </c>
      <c r="V27" s="222">
        <f>ROUND(E27*U27,2)</f>
        <v>0</v>
      </c>
      <c r="W27" s="222"/>
      <c r="X27" s="222" t="s">
        <v>227</v>
      </c>
      <c r="Y27" s="222" t="s">
        <v>175</v>
      </c>
      <c r="Z27" s="212"/>
      <c r="AA27" s="212"/>
      <c r="AB27" s="212"/>
      <c r="AC27" s="212"/>
      <c r="AD27" s="212"/>
      <c r="AE27" s="212"/>
      <c r="AF27" s="212"/>
      <c r="AG27" s="212" t="s">
        <v>1317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3">
        <v>20</v>
      </c>
      <c r="B28" s="254" t="s">
        <v>1354</v>
      </c>
      <c r="C28" s="271" t="s">
        <v>1355</v>
      </c>
      <c r="D28" s="255" t="s">
        <v>368</v>
      </c>
      <c r="E28" s="256">
        <v>1</v>
      </c>
      <c r="F28" s="257"/>
      <c r="G28" s="258">
        <f>ROUND(E28*F28,2)</f>
        <v>0</v>
      </c>
      <c r="H28" s="257"/>
      <c r="I28" s="258">
        <f>ROUND(E28*H28,2)</f>
        <v>0</v>
      </c>
      <c r="J28" s="257"/>
      <c r="K28" s="258">
        <f>ROUND(E28*J28,2)</f>
        <v>0</v>
      </c>
      <c r="L28" s="258">
        <v>21</v>
      </c>
      <c r="M28" s="258">
        <f>G28*(1+L28/100)</f>
        <v>0</v>
      </c>
      <c r="N28" s="256">
        <v>0</v>
      </c>
      <c r="O28" s="256">
        <f>ROUND(E28*N28,2)</f>
        <v>0</v>
      </c>
      <c r="P28" s="256">
        <v>0</v>
      </c>
      <c r="Q28" s="256">
        <f>ROUND(E28*P28,2)</f>
        <v>0</v>
      </c>
      <c r="R28" s="258"/>
      <c r="S28" s="258" t="s">
        <v>225</v>
      </c>
      <c r="T28" s="259" t="s">
        <v>226</v>
      </c>
      <c r="U28" s="222">
        <v>0</v>
      </c>
      <c r="V28" s="222">
        <f>ROUND(E28*U28,2)</f>
        <v>0</v>
      </c>
      <c r="W28" s="222"/>
      <c r="X28" s="222" t="s">
        <v>227</v>
      </c>
      <c r="Y28" s="222" t="s">
        <v>175</v>
      </c>
      <c r="Z28" s="212"/>
      <c r="AA28" s="212"/>
      <c r="AB28" s="212"/>
      <c r="AC28" s="212"/>
      <c r="AD28" s="212"/>
      <c r="AE28" s="212"/>
      <c r="AF28" s="212"/>
      <c r="AG28" s="212" t="s">
        <v>1317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3">
        <v>21</v>
      </c>
      <c r="B29" s="254" t="s">
        <v>1356</v>
      </c>
      <c r="C29" s="271" t="s">
        <v>1357</v>
      </c>
      <c r="D29" s="255" t="s">
        <v>368</v>
      </c>
      <c r="E29" s="256">
        <v>2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21</v>
      </c>
      <c r="M29" s="258">
        <f>G29*(1+L29/100)</f>
        <v>0</v>
      </c>
      <c r="N29" s="256">
        <v>0</v>
      </c>
      <c r="O29" s="256">
        <f>ROUND(E29*N29,2)</f>
        <v>0</v>
      </c>
      <c r="P29" s="256">
        <v>0</v>
      </c>
      <c r="Q29" s="256">
        <f>ROUND(E29*P29,2)</f>
        <v>0</v>
      </c>
      <c r="R29" s="258"/>
      <c r="S29" s="258" t="s">
        <v>225</v>
      </c>
      <c r="T29" s="259" t="s">
        <v>226</v>
      </c>
      <c r="U29" s="222">
        <v>0</v>
      </c>
      <c r="V29" s="222">
        <f>ROUND(E29*U29,2)</f>
        <v>0</v>
      </c>
      <c r="W29" s="222"/>
      <c r="X29" s="222" t="s">
        <v>227</v>
      </c>
      <c r="Y29" s="222" t="s">
        <v>175</v>
      </c>
      <c r="Z29" s="212"/>
      <c r="AA29" s="212"/>
      <c r="AB29" s="212"/>
      <c r="AC29" s="212"/>
      <c r="AD29" s="212"/>
      <c r="AE29" s="212"/>
      <c r="AF29" s="212"/>
      <c r="AG29" s="212" t="s">
        <v>1317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3">
        <v>22</v>
      </c>
      <c r="B30" s="254" t="s">
        <v>1358</v>
      </c>
      <c r="C30" s="271" t="s">
        <v>1359</v>
      </c>
      <c r="D30" s="255" t="s">
        <v>368</v>
      </c>
      <c r="E30" s="256">
        <v>8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0</v>
      </c>
      <c r="O30" s="256">
        <f>ROUND(E30*N30,2)</f>
        <v>0</v>
      </c>
      <c r="P30" s="256">
        <v>0</v>
      </c>
      <c r="Q30" s="256">
        <f>ROUND(E30*P30,2)</f>
        <v>0</v>
      </c>
      <c r="R30" s="258"/>
      <c r="S30" s="258" t="s">
        <v>225</v>
      </c>
      <c r="T30" s="259" t="s">
        <v>226</v>
      </c>
      <c r="U30" s="222">
        <v>0</v>
      </c>
      <c r="V30" s="222">
        <f>ROUND(E30*U30,2)</f>
        <v>0</v>
      </c>
      <c r="W30" s="222"/>
      <c r="X30" s="222" t="s">
        <v>227</v>
      </c>
      <c r="Y30" s="222" t="s">
        <v>175</v>
      </c>
      <c r="Z30" s="212"/>
      <c r="AA30" s="212"/>
      <c r="AB30" s="212"/>
      <c r="AC30" s="212"/>
      <c r="AD30" s="212"/>
      <c r="AE30" s="212"/>
      <c r="AF30" s="212"/>
      <c r="AG30" s="212" t="s">
        <v>1317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3">
        <v>23</v>
      </c>
      <c r="B31" s="254" t="s">
        <v>1360</v>
      </c>
      <c r="C31" s="271" t="s">
        <v>1361</v>
      </c>
      <c r="D31" s="255" t="s">
        <v>368</v>
      </c>
      <c r="E31" s="256">
        <v>8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225</v>
      </c>
      <c r="T31" s="259" t="s">
        <v>226</v>
      </c>
      <c r="U31" s="222">
        <v>0</v>
      </c>
      <c r="V31" s="222">
        <f>ROUND(E31*U31,2)</f>
        <v>0</v>
      </c>
      <c r="W31" s="222"/>
      <c r="X31" s="222" t="s">
        <v>174</v>
      </c>
      <c r="Y31" s="222" t="s">
        <v>175</v>
      </c>
      <c r="Z31" s="212"/>
      <c r="AA31" s="212"/>
      <c r="AB31" s="212"/>
      <c r="AC31" s="212"/>
      <c r="AD31" s="212"/>
      <c r="AE31" s="212"/>
      <c r="AF31" s="212"/>
      <c r="AG31" s="212" t="s">
        <v>176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3">
        <v>24</v>
      </c>
      <c r="B32" s="254" t="s">
        <v>1362</v>
      </c>
      <c r="C32" s="271" t="s">
        <v>1363</v>
      </c>
      <c r="D32" s="255" t="s">
        <v>368</v>
      </c>
      <c r="E32" s="256">
        <v>12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8"/>
      <c r="S32" s="258" t="s">
        <v>225</v>
      </c>
      <c r="T32" s="259" t="s">
        <v>226</v>
      </c>
      <c r="U32" s="222">
        <v>0</v>
      </c>
      <c r="V32" s="222">
        <f>ROUND(E32*U32,2)</f>
        <v>0</v>
      </c>
      <c r="W32" s="222"/>
      <c r="X32" s="222" t="s">
        <v>174</v>
      </c>
      <c r="Y32" s="222" t="s">
        <v>175</v>
      </c>
      <c r="Z32" s="212"/>
      <c r="AA32" s="212"/>
      <c r="AB32" s="212"/>
      <c r="AC32" s="212"/>
      <c r="AD32" s="212"/>
      <c r="AE32" s="212"/>
      <c r="AF32" s="212"/>
      <c r="AG32" s="212" t="s">
        <v>176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3">
        <v>25</v>
      </c>
      <c r="B33" s="254" t="s">
        <v>1364</v>
      </c>
      <c r="C33" s="271" t="s">
        <v>1365</v>
      </c>
      <c r="D33" s="255" t="s">
        <v>368</v>
      </c>
      <c r="E33" s="256">
        <v>1</v>
      </c>
      <c r="F33" s="257"/>
      <c r="G33" s="258">
        <f>ROUND(E33*F33,2)</f>
        <v>0</v>
      </c>
      <c r="H33" s="257"/>
      <c r="I33" s="258">
        <f>ROUND(E33*H33,2)</f>
        <v>0</v>
      </c>
      <c r="J33" s="257"/>
      <c r="K33" s="258">
        <f>ROUND(E33*J33,2)</f>
        <v>0</v>
      </c>
      <c r="L33" s="258">
        <v>21</v>
      </c>
      <c r="M33" s="258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8"/>
      <c r="S33" s="258" t="s">
        <v>225</v>
      </c>
      <c r="T33" s="259" t="s">
        <v>226</v>
      </c>
      <c r="U33" s="222">
        <v>0</v>
      </c>
      <c r="V33" s="222">
        <f>ROUND(E33*U33,2)</f>
        <v>0</v>
      </c>
      <c r="W33" s="222"/>
      <c r="X33" s="222" t="s">
        <v>227</v>
      </c>
      <c r="Y33" s="222" t="s">
        <v>175</v>
      </c>
      <c r="Z33" s="212"/>
      <c r="AA33" s="212"/>
      <c r="AB33" s="212"/>
      <c r="AC33" s="212"/>
      <c r="AD33" s="212"/>
      <c r="AE33" s="212"/>
      <c r="AF33" s="212"/>
      <c r="AG33" s="212" t="s">
        <v>1317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3">
        <v>26</v>
      </c>
      <c r="B34" s="254" t="s">
        <v>1366</v>
      </c>
      <c r="C34" s="271" t="s">
        <v>1367</v>
      </c>
      <c r="D34" s="255" t="s">
        <v>455</v>
      </c>
      <c r="E34" s="256">
        <v>1</v>
      </c>
      <c r="F34" s="257"/>
      <c r="G34" s="258">
        <f>ROUND(E34*F34,2)</f>
        <v>0</v>
      </c>
      <c r="H34" s="257"/>
      <c r="I34" s="258">
        <f>ROUND(E34*H34,2)</f>
        <v>0</v>
      </c>
      <c r="J34" s="257"/>
      <c r="K34" s="258">
        <f>ROUND(E34*J34,2)</f>
        <v>0</v>
      </c>
      <c r="L34" s="258">
        <v>21</v>
      </c>
      <c r="M34" s="258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8"/>
      <c r="S34" s="258" t="s">
        <v>225</v>
      </c>
      <c r="T34" s="259" t="s">
        <v>226</v>
      </c>
      <c r="U34" s="222">
        <v>0</v>
      </c>
      <c r="V34" s="222">
        <f>ROUND(E34*U34,2)</f>
        <v>0</v>
      </c>
      <c r="W34" s="222"/>
      <c r="X34" s="222" t="s">
        <v>227</v>
      </c>
      <c r="Y34" s="222" t="s">
        <v>175</v>
      </c>
      <c r="Z34" s="212"/>
      <c r="AA34" s="212"/>
      <c r="AB34" s="212"/>
      <c r="AC34" s="212"/>
      <c r="AD34" s="212"/>
      <c r="AE34" s="212"/>
      <c r="AF34" s="212"/>
      <c r="AG34" s="212" t="s">
        <v>1317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2">
        <v>27</v>
      </c>
      <c r="B35" s="243" t="s">
        <v>1368</v>
      </c>
      <c r="C35" s="261" t="s">
        <v>1369</v>
      </c>
      <c r="D35" s="244" t="s">
        <v>455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225</v>
      </c>
      <c r="T35" s="248" t="s">
        <v>226</v>
      </c>
      <c r="U35" s="222">
        <v>0</v>
      </c>
      <c r="V35" s="222">
        <f>ROUND(E35*U35,2)</f>
        <v>0</v>
      </c>
      <c r="W35" s="222"/>
      <c r="X35" s="222" t="s">
        <v>174</v>
      </c>
      <c r="Y35" s="222" t="s">
        <v>175</v>
      </c>
      <c r="Z35" s="212"/>
      <c r="AA35" s="212"/>
      <c r="AB35" s="212"/>
      <c r="AC35" s="212"/>
      <c r="AD35" s="212"/>
      <c r="AE35" s="212"/>
      <c r="AF35" s="212"/>
      <c r="AG35" s="212" t="s">
        <v>176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19"/>
      <c r="B36" s="220"/>
      <c r="C36" s="268" t="s">
        <v>1370</v>
      </c>
      <c r="D36" s="251"/>
      <c r="E36" s="251"/>
      <c r="F36" s="251"/>
      <c r="G36" s="251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213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7" t="s">
        <v>1371</v>
      </c>
      <c r="D37" s="250"/>
      <c r="E37" s="250"/>
      <c r="F37" s="250"/>
      <c r="G37" s="250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213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7" t="s">
        <v>1372</v>
      </c>
      <c r="D38" s="250"/>
      <c r="E38" s="250"/>
      <c r="F38" s="250"/>
      <c r="G38" s="250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213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7" t="s">
        <v>1373</v>
      </c>
      <c r="D39" s="250"/>
      <c r="E39" s="250"/>
      <c r="F39" s="250"/>
      <c r="G39" s="250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213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2">
        <v>28</v>
      </c>
      <c r="B40" s="243" t="s">
        <v>1374</v>
      </c>
      <c r="C40" s="261" t="s">
        <v>1375</v>
      </c>
      <c r="D40" s="244" t="s">
        <v>455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225</v>
      </c>
      <c r="T40" s="248" t="s">
        <v>226</v>
      </c>
      <c r="U40" s="222">
        <v>0</v>
      </c>
      <c r="V40" s="222">
        <f>ROUND(E40*U40,2)</f>
        <v>0</v>
      </c>
      <c r="W40" s="222"/>
      <c r="X40" s="222" t="s">
        <v>227</v>
      </c>
      <c r="Y40" s="222" t="s">
        <v>175</v>
      </c>
      <c r="Z40" s="212"/>
      <c r="AA40" s="212"/>
      <c r="AB40" s="212"/>
      <c r="AC40" s="212"/>
      <c r="AD40" s="212"/>
      <c r="AE40" s="212"/>
      <c r="AF40" s="212"/>
      <c r="AG40" s="212" t="s">
        <v>1317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5">
      <c r="A41" s="3"/>
      <c r="B41" s="4"/>
      <c r="C41" s="27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153</v>
      </c>
    </row>
    <row r="42" spans="1:60" x14ac:dyDescent="0.25">
      <c r="A42" s="215"/>
      <c r="B42" s="216" t="s">
        <v>29</v>
      </c>
      <c r="C42" s="273"/>
      <c r="D42" s="217"/>
      <c r="E42" s="218"/>
      <c r="F42" s="218"/>
      <c r="G42" s="24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1153</v>
      </c>
    </row>
    <row r="43" spans="1:60" x14ac:dyDescent="0.25">
      <c r="C43" s="274"/>
      <c r="D43" s="10"/>
      <c r="AG43" t="s">
        <v>1161</v>
      </c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ZoKK3MVvW3eB20aNu/gnYG6kGMySVXkegEqE7K3iHR3wzOHswg+WzbZbz4GMc6wEGCeN/urU9WbxVmsmjbhBw==" saltValue="rwNoWjHqerPNIsHapuz2yw==" spinCount="100000" sheet="1" formatRows="0"/>
  <mergeCells count="8">
    <mergeCell ref="C38:G38"/>
    <mergeCell ref="C39:G39"/>
    <mergeCell ref="A1:G1"/>
    <mergeCell ref="C2:G2"/>
    <mergeCell ref="C3:G3"/>
    <mergeCell ref="C4:G4"/>
    <mergeCell ref="C36:G36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140</v>
      </c>
      <c r="B1" s="197"/>
      <c r="C1" s="197"/>
      <c r="D1" s="197"/>
      <c r="E1" s="197"/>
      <c r="F1" s="197"/>
      <c r="G1" s="197"/>
      <c r="AG1" t="s">
        <v>141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142</v>
      </c>
    </row>
    <row r="3" spans="1:60" ht="25.05" customHeight="1" x14ac:dyDescent="0.25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142</v>
      </c>
      <c r="AG3" t="s">
        <v>143</v>
      </c>
    </row>
    <row r="4" spans="1:60" ht="25.05" customHeight="1" x14ac:dyDescent="0.25">
      <c r="A4" s="202" t="s">
        <v>9</v>
      </c>
      <c r="B4" s="203" t="s">
        <v>62</v>
      </c>
      <c r="C4" s="204" t="s">
        <v>63</v>
      </c>
      <c r="D4" s="205"/>
      <c r="E4" s="205"/>
      <c r="F4" s="205"/>
      <c r="G4" s="206"/>
      <c r="AG4" t="s">
        <v>144</v>
      </c>
    </row>
    <row r="5" spans="1:60" x14ac:dyDescent="0.25">
      <c r="D5" s="10"/>
    </row>
    <row r="6" spans="1:60" ht="39.6" x14ac:dyDescent="0.25">
      <c r="A6" s="208" t="s">
        <v>145</v>
      </c>
      <c r="B6" s="210" t="s">
        <v>146</v>
      </c>
      <c r="C6" s="210" t="s">
        <v>147</v>
      </c>
      <c r="D6" s="209" t="s">
        <v>148</v>
      </c>
      <c r="E6" s="208" t="s">
        <v>149</v>
      </c>
      <c r="F6" s="207" t="s">
        <v>150</v>
      </c>
      <c r="G6" s="208" t="s">
        <v>29</v>
      </c>
      <c r="H6" s="211" t="s">
        <v>30</v>
      </c>
      <c r="I6" s="211" t="s">
        <v>151</v>
      </c>
      <c r="J6" s="211" t="s">
        <v>31</v>
      </c>
      <c r="K6" s="211" t="s">
        <v>152</v>
      </c>
      <c r="L6" s="211" t="s">
        <v>153</v>
      </c>
      <c r="M6" s="211" t="s">
        <v>154</v>
      </c>
      <c r="N6" s="211" t="s">
        <v>155</v>
      </c>
      <c r="O6" s="211" t="s">
        <v>156</v>
      </c>
      <c r="P6" s="211" t="s">
        <v>157</v>
      </c>
      <c r="Q6" s="211" t="s">
        <v>158</v>
      </c>
      <c r="R6" s="211" t="s">
        <v>159</v>
      </c>
      <c r="S6" s="211" t="s">
        <v>160</v>
      </c>
      <c r="T6" s="211" t="s">
        <v>161</v>
      </c>
      <c r="U6" s="211" t="s">
        <v>162</v>
      </c>
      <c r="V6" s="211" t="s">
        <v>163</v>
      </c>
      <c r="W6" s="211" t="s">
        <v>164</v>
      </c>
      <c r="X6" s="211" t="s">
        <v>165</v>
      </c>
      <c r="Y6" s="211" t="s">
        <v>166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35" t="s">
        <v>167</v>
      </c>
      <c r="B8" s="236" t="s">
        <v>138</v>
      </c>
      <c r="C8" s="260" t="s">
        <v>27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8"/>
      <c r="O8" s="238">
        <f>SUM(O9:O18)</f>
        <v>0</v>
      </c>
      <c r="P8" s="238"/>
      <c r="Q8" s="238">
        <f>SUM(Q9:Q18)</f>
        <v>0</v>
      </c>
      <c r="R8" s="239"/>
      <c r="S8" s="239"/>
      <c r="T8" s="240"/>
      <c r="U8" s="234"/>
      <c r="V8" s="234">
        <f>SUM(V9:V18)</f>
        <v>0</v>
      </c>
      <c r="W8" s="234"/>
      <c r="X8" s="234"/>
      <c r="Y8" s="234"/>
      <c r="AG8" t="s">
        <v>168</v>
      </c>
    </row>
    <row r="9" spans="1:60" outlineLevel="1" x14ac:dyDescent="0.25">
      <c r="A9" s="242">
        <v>1</v>
      </c>
      <c r="B9" s="243" t="s">
        <v>1376</v>
      </c>
      <c r="C9" s="261" t="s">
        <v>1377</v>
      </c>
      <c r="D9" s="244" t="s">
        <v>1378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173</v>
      </c>
      <c r="T9" s="248" t="s">
        <v>226</v>
      </c>
      <c r="U9" s="222">
        <v>0</v>
      </c>
      <c r="V9" s="222">
        <f>ROUND(E9*U9,2)</f>
        <v>0</v>
      </c>
      <c r="W9" s="222"/>
      <c r="X9" s="222" t="s">
        <v>1379</v>
      </c>
      <c r="Y9" s="222" t="s">
        <v>175</v>
      </c>
      <c r="Z9" s="212"/>
      <c r="AA9" s="212"/>
      <c r="AB9" s="212"/>
      <c r="AC9" s="212"/>
      <c r="AD9" s="212"/>
      <c r="AE9" s="212"/>
      <c r="AF9" s="212"/>
      <c r="AG9" s="212" t="s">
        <v>1380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1" outlineLevel="2" x14ac:dyDescent="0.25">
      <c r="A10" s="219"/>
      <c r="B10" s="220"/>
      <c r="C10" s="268" t="s">
        <v>1381</v>
      </c>
      <c r="D10" s="251"/>
      <c r="E10" s="251"/>
      <c r="F10" s="251"/>
      <c r="G10" s="25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213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5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2">
        <v>2</v>
      </c>
      <c r="B11" s="243" t="s">
        <v>1382</v>
      </c>
      <c r="C11" s="261" t="s">
        <v>1383</v>
      </c>
      <c r="D11" s="244" t="s">
        <v>1378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173</v>
      </c>
      <c r="T11" s="248" t="s">
        <v>226</v>
      </c>
      <c r="U11" s="222">
        <v>0</v>
      </c>
      <c r="V11" s="222">
        <f>ROUND(E11*U11,2)</f>
        <v>0</v>
      </c>
      <c r="W11" s="222"/>
      <c r="X11" s="222" t="s">
        <v>1379</v>
      </c>
      <c r="Y11" s="222" t="s">
        <v>175</v>
      </c>
      <c r="Z11" s="212"/>
      <c r="AA11" s="212"/>
      <c r="AB11" s="212"/>
      <c r="AC11" s="212"/>
      <c r="AD11" s="212"/>
      <c r="AE11" s="212"/>
      <c r="AF11" s="212"/>
      <c r="AG11" s="212" t="s">
        <v>1380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1.2" outlineLevel="2" x14ac:dyDescent="0.25">
      <c r="A12" s="219"/>
      <c r="B12" s="220"/>
      <c r="C12" s="268" t="s">
        <v>1384</v>
      </c>
      <c r="D12" s="251"/>
      <c r="E12" s="251"/>
      <c r="F12" s="251"/>
      <c r="G12" s="251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213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52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2">
        <v>3</v>
      </c>
      <c r="B13" s="243" t="s">
        <v>1385</v>
      </c>
      <c r="C13" s="261" t="s">
        <v>1386</v>
      </c>
      <c r="D13" s="244" t="s">
        <v>1378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173</v>
      </c>
      <c r="T13" s="248" t="s">
        <v>226</v>
      </c>
      <c r="U13" s="222">
        <v>0</v>
      </c>
      <c r="V13" s="222">
        <f>ROUND(E13*U13,2)</f>
        <v>0</v>
      </c>
      <c r="W13" s="222"/>
      <c r="X13" s="222" t="s">
        <v>1379</v>
      </c>
      <c r="Y13" s="222" t="s">
        <v>175</v>
      </c>
      <c r="Z13" s="212"/>
      <c r="AA13" s="212"/>
      <c r="AB13" s="212"/>
      <c r="AC13" s="212"/>
      <c r="AD13" s="212"/>
      <c r="AE13" s="212"/>
      <c r="AF13" s="212"/>
      <c r="AG13" s="212" t="s">
        <v>1380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1" outlineLevel="2" x14ac:dyDescent="0.25">
      <c r="A14" s="219"/>
      <c r="B14" s="220"/>
      <c r="C14" s="268" t="s">
        <v>1387</v>
      </c>
      <c r="D14" s="251"/>
      <c r="E14" s="251"/>
      <c r="F14" s="251"/>
      <c r="G14" s="251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213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2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2">
        <v>4</v>
      </c>
      <c r="B15" s="243" t="s">
        <v>1388</v>
      </c>
      <c r="C15" s="261" t="s">
        <v>1389</v>
      </c>
      <c r="D15" s="244" t="s">
        <v>1378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173</v>
      </c>
      <c r="T15" s="248" t="s">
        <v>226</v>
      </c>
      <c r="U15" s="222">
        <v>0</v>
      </c>
      <c r="V15" s="222">
        <f>ROUND(E15*U15,2)</f>
        <v>0</v>
      </c>
      <c r="W15" s="222"/>
      <c r="X15" s="222" t="s">
        <v>1379</v>
      </c>
      <c r="Y15" s="222" t="s">
        <v>175</v>
      </c>
      <c r="Z15" s="212"/>
      <c r="AA15" s="212"/>
      <c r="AB15" s="212"/>
      <c r="AC15" s="212"/>
      <c r="AD15" s="212"/>
      <c r="AE15" s="212"/>
      <c r="AF15" s="212"/>
      <c r="AG15" s="212" t="s">
        <v>1380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1" outlineLevel="2" x14ac:dyDescent="0.25">
      <c r="A16" s="219"/>
      <c r="B16" s="220"/>
      <c r="C16" s="268" t="s">
        <v>1390</v>
      </c>
      <c r="D16" s="251"/>
      <c r="E16" s="251"/>
      <c r="F16" s="251"/>
      <c r="G16" s="251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213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52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2">
        <v>5</v>
      </c>
      <c r="B17" s="243" t="s">
        <v>1391</v>
      </c>
      <c r="C17" s="261" t="s">
        <v>1392</v>
      </c>
      <c r="D17" s="244" t="s">
        <v>1378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173</v>
      </c>
      <c r="T17" s="248" t="s">
        <v>226</v>
      </c>
      <c r="U17" s="222">
        <v>0</v>
      </c>
      <c r="V17" s="222">
        <f>ROUND(E17*U17,2)</f>
        <v>0</v>
      </c>
      <c r="W17" s="222"/>
      <c r="X17" s="222" t="s">
        <v>1379</v>
      </c>
      <c r="Y17" s="222" t="s">
        <v>175</v>
      </c>
      <c r="Z17" s="212"/>
      <c r="AA17" s="212"/>
      <c r="AB17" s="212"/>
      <c r="AC17" s="212"/>
      <c r="AD17" s="212"/>
      <c r="AE17" s="212"/>
      <c r="AF17" s="212"/>
      <c r="AG17" s="212" t="s">
        <v>1380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19"/>
      <c r="B18" s="220"/>
      <c r="C18" s="268" t="s">
        <v>1393</v>
      </c>
      <c r="D18" s="251"/>
      <c r="E18" s="251"/>
      <c r="F18" s="251"/>
      <c r="G18" s="251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213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5">
      <c r="A19" s="235" t="s">
        <v>167</v>
      </c>
      <c r="B19" s="236" t="s">
        <v>139</v>
      </c>
      <c r="C19" s="260" t="s">
        <v>28</v>
      </c>
      <c r="D19" s="237"/>
      <c r="E19" s="238"/>
      <c r="F19" s="239"/>
      <c r="G19" s="239">
        <f>SUMIF(AG20:AG28,"&lt;&gt;NOR",G20:G28)</f>
        <v>0</v>
      </c>
      <c r="H19" s="239"/>
      <c r="I19" s="239">
        <f>SUM(I20:I28)</f>
        <v>0</v>
      </c>
      <c r="J19" s="239"/>
      <c r="K19" s="239">
        <f>SUM(K20:K28)</f>
        <v>0</v>
      </c>
      <c r="L19" s="239"/>
      <c r="M19" s="239">
        <f>SUM(M20:M28)</f>
        <v>0</v>
      </c>
      <c r="N19" s="238"/>
      <c r="O19" s="238">
        <f>SUM(O20:O28)</f>
        <v>0</v>
      </c>
      <c r="P19" s="238"/>
      <c r="Q19" s="238">
        <f>SUM(Q20:Q28)</f>
        <v>0</v>
      </c>
      <c r="R19" s="239"/>
      <c r="S19" s="239"/>
      <c r="T19" s="240"/>
      <c r="U19" s="234"/>
      <c r="V19" s="234">
        <f>SUM(V20:V28)</f>
        <v>0</v>
      </c>
      <c r="W19" s="234"/>
      <c r="X19" s="234"/>
      <c r="Y19" s="234"/>
      <c r="AG19" t="s">
        <v>168</v>
      </c>
    </row>
    <row r="20" spans="1:60" outlineLevel="1" x14ac:dyDescent="0.25">
      <c r="A20" s="242">
        <v>6</v>
      </c>
      <c r="B20" s="243" t="s">
        <v>1394</v>
      </c>
      <c r="C20" s="261" t="s">
        <v>1395</v>
      </c>
      <c r="D20" s="244" t="s">
        <v>1378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173</v>
      </c>
      <c r="T20" s="248" t="s">
        <v>226</v>
      </c>
      <c r="U20" s="222">
        <v>0</v>
      </c>
      <c r="V20" s="222">
        <f>ROUND(E20*U20,2)</f>
        <v>0</v>
      </c>
      <c r="W20" s="222"/>
      <c r="X20" s="222" t="s">
        <v>1379</v>
      </c>
      <c r="Y20" s="222" t="s">
        <v>175</v>
      </c>
      <c r="Z20" s="212"/>
      <c r="AA20" s="212"/>
      <c r="AB20" s="212"/>
      <c r="AC20" s="212"/>
      <c r="AD20" s="212"/>
      <c r="AE20" s="212"/>
      <c r="AF20" s="212"/>
      <c r="AG20" s="212" t="s">
        <v>1380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1.2" outlineLevel="2" x14ac:dyDescent="0.25">
      <c r="A21" s="219"/>
      <c r="B21" s="220"/>
      <c r="C21" s="268" t="s">
        <v>1396</v>
      </c>
      <c r="D21" s="251"/>
      <c r="E21" s="251"/>
      <c r="F21" s="251"/>
      <c r="G21" s="251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213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52" t="str">
        <f>C21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67" t="s">
        <v>1397</v>
      </c>
      <c r="D22" s="250"/>
      <c r="E22" s="250"/>
      <c r="F22" s="250"/>
      <c r="G22" s="250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213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2">
        <v>7</v>
      </c>
      <c r="B23" s="243" t="s">
        <v>1398</v>
      </c>
      <c r="C23" s="261" t="s">
        <v>1399</v>
      </c>
      <c r="D23" s="244" t="s">
        <v>1378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173</v>
      </c>
      <c r="T23" s="248" t="s">
        <v>226</v>
      </c>
      <c r="U23" s="222">
        <v>0</v>
      </c>
      <c r="V23" s="222">
        <f>ROUND(E23*U23,2)</f>
        <v>0</v>
      </c>
      <c r="W23" s="222"/>
      <c r="X23" s="222" t="s">
        <v>1379</v>
      </c>
      <c r="Y23" s="222" t="s">
        <v>175</v>
      </c>
      <c r="Z23" s="212"/>
      <c r="AA23" s="212"/>
      <c r="AB23" s="212"/>
      <c r="AC23" s="212"/>
      <c r="AD23" s="212"/>
      <c r="AE23" s="212"/>
      <c r="AF23" s="212"/>
      <c r="AG23" s="212" t="s">
        <v>1380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1.2" outlineLevel="2" x14ac:dyDescent="0.25">
      <c r="A24" s="219"/>
      <c r="B24" s="220"/>
      <c r="C24" s="268" t="s">
        <v>1400</v>
      </c>
      <c r="D24" s="251"/>
      <c r="E24" s="251"/>
      <c r="F24" s="251"/>
      <c r="G24" s="251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213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52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2">
        <v>8</v>
      </c>
      <c r="B25" s="243" t="s">
        <v>1401</v>
      </c>
      <c r="C25" s="261" t="s">
        <v>1402</v>
      </c>
      <c r="D25" s="244" t="s">
        <v>1378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173</v>
      </c>
      <c r="T25" s="248" t="s">
        <v>226</v>
      </c>
      <c r="U25" s="222">
        <v>0</v>
      </c>
      <c r="V25" s="222">
        <f>ROUND(E25*U25,2)</f>
        <v>0</v>
      </c>
      <c r="W25" s="222"/>
      <c r="X25" s="222" t="s">
        <v>1379</v>
      </c>
      <c r="Y25" s="222" t="s">
        <v>175</v>
      </c>
      <c r="Z25" s="212"/>
      <c r="AA25" s="212"/>
      <c r="AB25" s="212"/>
      <c r="AC25" s="212"/>
      <c r="AD25" s="212"/>
      <c r="AE25" s="212"/>
      <c r="AF25" s="212"/>
      <c r="AG25" s="212" t="s">
        <v>1380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1" outlineLevel="2" x14ac:dyDescent="0.25">
      <c r="A26" s="219"/>
      <c r="B26" s="220"/>
      <c r="C26" s="268" t="s">
        <v>1403</v>
      </c>
      <c r="D26" s="251"/>
      <c r="E26" s="251"/>
      <c r="F26" s="251"/>
      <c r="G26" s="251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213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52" t="str">
        <f>C26</f>
        <v>Náklady zhotovitele, související s prováděním zkoušek a revizí předepsaných technickými normami nebo objednatelem a které jsou pro provedení díla nezbytné.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2">
        <v>9</v>
      </c>
      <c r="B27" s="243" t="s">
        <v>1404</v>
      </c>
      <c r="C27" s="261" t="s">
        <v>1405</v>
      </c>
      <c r="D27" s="244" t="s">
        <v>1378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173</v>
      </c>
      <c r="T27" s="248" t="s">
        <v>226</v>
      </c>
      <c r="U27" s="222">
        <v>0</v>
      </c>
      <c r="V27" s="222">
        <f>ROUND(E27*U27,2)</f>
        <v>0</v>
      </c>
      <c r="W27" s="222"/>
      <c r="X27" s="222" t="s">
        <v>1379</v>
      </c>
      <c r="Y27" s="222" t="s">
        <v>175</v>
      </c>
      <c r="Z27" s="212"/>
      <c r="AA27" s="212"/>
      <c r="AB27" s="212"/>
      <c r="AC27" s="212"/>
      <c r="AD27" s="212"/>
      <c r="AE27" s="212"/>
      <c r="AF27" s="212"/>
      <c r="AG27" s="212" t="s">
        <v>1380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68" t="s">
        <v>1406</v>
      </c>
      <c r="D28" s="251"/>
      <c r="E28" s="251"/>
      <c r="F28" s="251"/>
      <c r="G28" s="251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213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52" t="str">
        <f>C28</f>
        <v>Náklady na vyhotovení dokumentace skutečného provedení stavby a její předání objednateli v požadované formě a požadovaném počtu.</v>
      </c>
      <c r="BB28" s="212"/>
      <c r="BC28" s="212"/>
      <c r="BD28" s="212"/>
      <c r="BE28" s="212"/>
      <c r="BF28" s="212"/>
      <c r="BG28" s="212"/>
      <c r="BH28" s="212"/>
    </row>
    <row r="29" spans="1:60" x14ac:dyDescent="0.25">
      <c r="A29" s="3"/>
      <c r="B29" s="4"/>
      <c r="C29" s="27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153</v>
      </c>
    </row>
    <row r="30" spans="1:60" x14ac:dyDescent="0.25">
      <c r="A30" s="215"/>
      <c r="B30" s="216" t="s">
        <v>29</v>
      </c>
      <c r="C30" s="273"/>
      <c r="D30" s="217"/>
      <c r="E30" s="218"/>
      <c r="F30" s="218"/>
      <c r="G30" s="241">
        <f>G8+G19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1153</v>
      </c>
    </row>
    <row r="31" spans="1:60" x14ac:dyDescent="0.25">
      <c r="C31" s="274"/>
      <c r="D31" s="10"/>
      <c r="AG31" t="s">
        <v>1161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MDL0cAdcZbirA8Tf8zz8S2P8k1qvgowC5DpX0dVCUl8W6Ii2UC/5Y5GrV7qZFkkuLyFZAVo8BYdmXiw3nBr8Q==" saltValue="/qWnWlD+mwkCreKmnIfVrw==" spinCount="100000" sheet="1" formatRows="0"/>
  <mergeCells count="14">
    <mergeCell ref="C26:G26"/>
    <mergeCell ref="C28:G28"/>
    <mergeCell ref="C14:G14"/>
    <mergeCell ref="C16:G16"/>
    <mergeCell ref="C18:G18"/>
    <mergeCell ref="C21:G21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01-3NP D.1.1-D.1.4.b Pol</vt:lpstr>
      <vt:lpstr>SO 01-3NP D.1.4.c Pol</vt:lpstr>
      <vt:lpstr>SO 01-3NP D.1.4.d Pol</vt:lpstr>
      <vt:lpstr>SO 01-3NP OVN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01-3NP D.1.1-D.1.4.b Pol'!Názvy_tisku</vt:lpstr>
      <vt:lpstr>'SO 01-3NP D.1.4.c Pol'!Názvy_tisku</vt:lpstr>
      <vt:lpstr>'SO 01-3NP D.1.4.d Pol'!Názvy_tisku</vt:lpstr>
      <vt:lpstr>'SO 01-3NP OVN Pol'!Názvy_tisku</vt:lpstr>
      <vt:lpstr>oadresa</vt:lpstr>
      <vt:lpstr>Stavba!Objednatel</vt:lpstr>
      <vt:lpstr>Stavba!Objekt</vt:lpstr>
      <vt:lpstr>'SO 01-3NP D.1.1-D.1.4.b Pol'!Oblast_tisku</vt:lpstr>
      <vt:lpstr>'SO 01-3NP D.1.4.c Pol'!Oblast_tisku</vt:lpstr>
      <vt:lpstr>'SO 01-3NP D.1.4.d Pol'!Oblast_tisku</vt:lpstr>
      <vt:lpstr>'SO 01-3NP OVN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Korecký</dc:creator>
  <cp:lastModifiedBy>Ing. Miroslav Korecký</cp:lastModifiedBy>
  <cp:lastPrinted>2019-03-19T12:27:02Z</cp:lastPrinted>
  <dcterms:created xsi:type="dcterms:W3CDTF">2009-04-08T07:15:50Z</dcterms:created>
  <dcterms:modified xsi:type="dcterms:W3CDTF">2023-07-11T11:12:46Z</dcterms:modified>
</cp:coreProperties>
</file>