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ecas" reservationPassword="0"/>
  <workbookPr/>
  <bookViews>
    <workbookView xWindow="240" yWindow="120" windowWidth="14940" windowHeight="9225" activeTab="0"/>
  </bookViews>
  <sheets>
    <sheet name="Rekapitulace" sheetId="1" r:id="rId1"/>
    <sheet name="SO 101" sheetId="2" r:id="rId2"/>
  </sheets>
  <definedNames/>
  <calcPr/>
  <webPublishing/>
</workbook>
</file>

<file path=xl/sharedStrings.xml><?xml version="1.0" encoding="utf-8"?>
<sst xmlns="http://schemas.openxmlformats.org/spreadsheetml/2006/main" count="265" uniqueCount="116">
  <si>
    <t>Firma: Krajská správa a údržba silnic Vysočiny, příspěvková organizace</t>
  </si>
  <si>
    <t>Rekapitulace ceny</t>
  </si>
  <si>
    <t>Stavba: 2023 - II-128 Černovice, ul. Dobešovská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</si>
  <si>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</si>
  <si>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</si>
  <si>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</si>
  <si>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</si>
  <si>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</si>
  <si>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</si>
  <si>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</si>
  <si>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</si>
  <si>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</si>
  <si>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</si>
  <si>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</si>
  <si>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</si>
  <si>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2023</t>
  </si>
  <si>
    <t>II-128 Černovice, ul. Dobešovská</t>
  </si>
  <si>
    <t>O</t>
  </si>
  <si>
    <t>Rozpočet:</t>
  </si>
  <si>
    <t>0,00</t>
  </si>
  <si>
    <t>15,00</t>
  </si>
  <si>
    <t>21,00</t>
  </si>
  <si>
    <t>3</t>
  </si>
  <si>
    <t>2</t>
  </si>
  <si>
    <t>SO 101</t>
  </si>
  <si>
    <t>oprava silnice v km 29,312 - 29,866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</si>
  <si>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</si>
  <si>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</si>
  <si>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</si>
  <si>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</si>
  <si>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</si>
  <si>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</si>
  <si>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</si>
  <si>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</si>
  <si>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</si>
  <si>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</si>
  <si>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</si>
  <si>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</si>
  <si>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</si>
  <si>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</si>
  <si>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</si>
  <si>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</si>
  <si>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</si>
  <si>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</si>
  <si>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</si>
  <si>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</si>
  <si>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02610</t>
  </si>
  <si>
    <t/>
  </si>
  <si>
    <t>ZKOUŠENÍ KONSTRUKCÍ A PRACÍ ZKUŠEBNOU ZHOTOVITELE</t>
  </si>
  <si>
    <t>KPL</t>
  </si>
  <si>
    <t>PP</t>
  </si>
  <si>
    <t>VV</t>
  </si>
  <si>
    <t>TS</t>
  </si>
  <si>
    <t>KPL = stavba 
zahrnuje veškeré náklady spojené s objednatelem požadovanými zkouškami</t>
  </si>
  <si>
    <t>02710</t>
  </si>
  <si>
    <t>POMOC PRÁCE ZŘÍZ NEBO ZAJIŠŤ OBJÍŽĎKY A PŘÍSTUP CESTY</t>
  </si>
  <si>
    <t>Zajištění dopravně inženýrského opatření včetně projednání   
s Policiií ČR a získání povolení uzavírky silnice 
zahrnuje veškeré náklady spojené s objednatelem požadovanými zařízeními</t>
  </si>
  <si>
    <t>02720</t>
  </si>
  <si>
    <t>POMOC PRÁCE ZŘÍZ NEBO ZAJIŠŤ REGULACI A OCHRANU DOPRAVY</t>
  </si>
  <si>
    <t>KPL = stavba   
Veškeré přechodné svislé i vodorovné dopravní značení, dopravní zařízení, výstražné vozíky, montáž, demontáž, pronájem, pravidelnou kontrolu, údržbu, servis, přemisťování, přeznačování a manipulaci s nimi 
zahrnuje veškeré náklady spojené s objednatelem požadovanými zařízeními</t>
  </si>
  <si>
    <t>02911</t>
  </si>
  <si>
    <t>OSTATNÍ POŽADAVKY - GEODETICKÉ ZAMĚŘENÍ</t>
  </si>
  <si>
    <t>KM</t>
  </si>
  <si>
    <t>OSTATNÍ POŽADAVKY - GEODETICKÉ ZAMĚŘENÍ 
- zaměření po realizaci stavby</t>
  </si>
  <si>
    <t>pro realizaci stavby 
zahrnuje veškeré náklady spojené s objednatelem požadovanými pracemi</t>
  </si>
  <si>
    <t>02946</t>
  </si>
  <si>
    <t>R</t>
  </si>
  <si>
    <t>OSTAT POŽADAVKY - PASPORTIZACE A FOTODOKUMENTACE STAVBY</t>
  </si>
  <si>
    <t>položka zahrnuje:   
- fotodokumentaci zadavatelem požadovaného děje a konstrukcí v požadovaných časových intervalech   
- zadavatelem specifikované výstupy (fotografie v papírovém a digitálním formátu) v požadovaném počtu</t>
  </si>
  <si>
    <t>Zemní práce</t>
  </si>
  <si>
    <t>113728</t>
  </si>
  <si>
    <t>FRÉZOVÁNÍ ZPEVNĚNÝCH PLOCH ASFALTOVÝCH, ODVOZ DO 20KM</t>
  </si>
  <si>
    <t>M3</t>
  </si>
  <si>
    <t>FRÉZOVÁNÍ ZPEVNĚNÝCH PLOCH ASFALTOVÝCH, ODVOZ DO 20KM 
- tl. 5 cm</t>
  </si>
  <si>
    <t>Položka zahrnuje veškerou manipulaci s vybouranou sutí a s vybouranými hmotami vč. uložení na skládku (vč. urovnání do figury).   
Nezahrnuje poplatek za skládku.</t>
  </si>
  <si>
    <t>Komunikace</t>
  </si>
  <si>
    <t>7</t>
  </si>
  <si>
    <t>572213</t>
  </si>
  <si>
    <t>SPOJOVACÍ POSTŘIK Z EMULZE DO 0,5KG/M2</t>
  </si>
  <si>
    <t>M2</t>
  </si>
  <si>
    <t>- dodání všech předepsaných materiálů pro postřiky v předepsaném množství   
- provedení dle předepsaného technologického předpisu   
- zřízení vrstvy bez rozlišení šířky, pokládání vrstvy po etapách   
- úpravu napojení, ukončení</t>
  </si>
  <si>
    <t>8</t>
  </si>
  <si>
    <t>574A44</t>
  </si>
  <si>
    <t>ASFALTOVÝ BETON PRO OBRUSNÉ VRSTVY ACO 11+, 11S TL. 50MM</t>
  </si>
  <si>
    <t>ACO 11+ 50/70 
- dodání směsi v požadované kvalitě   
- očištění podkladu   
- uložení směsi dle předepsaného technologického předpisu, zhutnění vrstvy v předepsané tloušťce   
- zřízení vrstvy bez rozlišení šířky, pokládání vrstvy po etapách, včetně pracovních spar a spojů   
- úpravu napojení, ukončení podél obrubníků, dilatačních zařízení, odvodňovacích proužků, odvodňovačů, vpustí, šachet a pod.   
- nezahrnuje postřiky, nátěry   
- nezahrnuje těsnění podél obrubníků, dilatačních zařízení, odvodňovacích proužků, odvodňovačů, vpustí, šachet a pod.</t>
  </si>
  <si>
    <t>58910</t>
  </si>
  <si>
    <t>VÝPLŇ SPAR ASFALTEM</t>
  </si>
  <si>
    <t>M</t>
  </si>
  <si>
    <t>položka zahrnuje:   
- dodávku materiálu   
- vyčištění a výplň spar tímto materiálem</t>
  </si>
  <si>
    <t>Potrubí</t>
  </si>
  <si>
    <t>89921</t>
  </si>
  <si>
    <t>VÝŠKOVÁ ÚPRAVA POKLOPŮ</t>
  </si>
  <si>
    <t>KUS</t>
  </si>
  <si>
    <t>- položka výškové úpravy zahrnuje všechny nutné práce a materiály pro zvýšení nebo snížení zařízení (včetně nutné úpravy stávajícího povrchu vozovky nebo chodníku).</t>
  </si>
  <si>
    <t>11</t>
  </si>
  <si>
    <t>89922</t>
  </si>
  <si>
    <t>VÝŠKOVÁ ÚPRAVA MŘÍŽÍ</t>
  </si>
  <si>
    <t>12</t>
  </si>
  <si>
    <t>89923</t>
  </si>
  <si>
    <t>VÝŠKOVÁ ÚPRAVA KRYCÍCH HRNCŮ</t>
  </si>
  <si>
    <t>Ostatní konstrukce a práce</t>
  </si>
  <si>
    <t>13</t>
  </si>
  <si>
    <t>93808</t>
  </si>
  <si>
    <t>OČIŠTĚNÍ VOZOVEK ZAMETENÍM</t>
  </si>
  <si>
    <t>položka zahrnuje očištění předepsaným způsobem včetně odklizení vzniklého odpadu</t>
  </si>
  <si>
    <t>91</t>
  </si>
  <si>
    <t>Doplňující konstrukce a práce</t>
  </si>
  <si>
    <t>14</t>
  </si>
  <si>
    <t>915111</t>
  </si>
  <si>
    <t>VODOROVNÉ DOPRAVNÍ ZNAČENÍ BARVOU HLADKÉ - DODÁVKA A POKLÁDKA</t>
  </si>
  <si>
    <t>- vodící proužky tl. 12,5 cm (138,5 m2) 
- přechod pro chodce (9 m2)</t>
  </si>
  <si>
    <t>položka zahrnuje: 
- dodání a pokládku nátěrového materiálu (měří se pouze natíraná plocha) 
- předznačení a reflexní úpravu</t>
  </si>
  <si>
    <t>15</t>
  </si>
  <si>
    <t>919111</t>
  </si>
  <si>
    <t>ŘEZÁNÍ ASFALTOVÉHO KRYTU VOZOVEK TL DO 50MM</t>
  </si>
  <si>
    <t>položka zahrnuje řezání vozovkové vrstvy v předepsané tloušťce, včetně spotřeby vody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</si>
</sst>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SUM(C10:C10)</f>
      </c>
      <c s="1"/>
      <c s="1"/>
    </row>
    <row r="7" spans="1:5" ht="12.75" customHeight="1">
      <c r="A7" s="1"/>
      <c s="4" t="s">
        <v>5</v>
      </c>
      <c s="7">
        <f>SUM(E10:E10)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101'!I3</f>
      </c>
      <c s="21">
        <f>'SO 101'!O2</f>
      </c>
      <c s="21">
        <f>C10+D10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0+O8+O29+O34+O47+O60+O65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1">
        <f>0+I8+I29+I34+I47+I60+I65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</f>
      </c>
      <c>
        <f>0+O9+O13+O17+O21+O25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48</v>
      </c>
    </row>
    <row r="11" spans="1:5" ht="12.75">
      <c r="A11" s="36" t="s">
        <v>51</v>
      </c>
      <c r="E11" s="37" t="s">
        <v>47</v>
      </c>
    </row>
    <row r="12" spans="1:5" ht="25.5">
      <c r="A12" t="s">
        <v>52</v>
      </c>
      <c r="E12" s="35" t="s">
        <v>53</v>
      </c>
    </row>
    <row r="13" spans="1:16" ht="12.75">
      <c r="A13" s="25" t="s">
        <v>45</v>
      </c>
      <c s="29" t="s">
        <v>23</v>
      </c>
      <c s="29" t="s">
        <v>54</v>
      </c>
      <c s="25" t="s">
        <v>47</v>
      </c>
      <c s="30" t="s">
        <v>55</v>
      </c>
      <c s="31" t="s">
        <v>49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55</v>
      </c>
    </row>
    <row r="15" spans="1:5" ht="12.75">
      <c r="A15" s="36" t="s">
        <v>51</v>
      </c>
      <c r="E15" s="37" t="s">
        <v>47</v>
      </c>
    </row>
    <row r="16" spans="1:5" ht="38.25">
      <c r="A16" t="s">
        <v>52</v>
      </c>
      <c r="E16" s="35" t="s">
        <v>56</v>
      </c>
    </row>
    <row r="17" spans="1:16" ht="12.75">
      <c r="A17" s="25" t="s">
        <v>45</v>
      </c>
      <c s="29" t="s">
        <v>22</v>
      </c>
      <c s="29" t="s">
        <v>57</v>
      </c>
      <c s="25" t="s">
        <v>47</v>
      </c>
      <c s="30" t="s">
        <v>58</v>
      </c>
      <c s="31" t="s">
        <v>49</v>
      </c>
      <c s="32">
        <v>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58</v>
      </c>
    </row>
    <row r="19" spans="1:5" ht="12.75">
      <c r="A19" s="36" t="s">
        <v>51</v>
      </c>
      <c r="E19" s="37" t="s">
        <v>47</v>
      </c>
    </row>
    <row r="20" spans="1:5" ht="63.75">
      <c r="A20" t="s">
        <v>52</v>
      </c>
      <c r="E20" s="35" t="s">
        <v>59</v>
      </c>
    </row>
    <row r="21" spans="1:16" ht="12.75">
      <c r="A21" s="25" t="s">
        <v>45</v>
      </c>
      <c s="29" t="s">
        <v>33</v>
      </c>
      <c s="29" t="s">
        <v>60</v>
      </c>
      <c s="25" t="s">
        <v>29</v>
      </c>
      <c s="30" t="s">
        <v>61</v>
      </c>
      <c s="31" t="s">
        <v>62</v>
      </c>
      <c s="32">
        <v>0.554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25.5">
      <c r="A22" s="34" t="s">
        <v>50</v>
      </c>
      <c r="E22" s="35" t="s">
        <v>63</v>
      </c>
    </row>
    <row r="23" spans="1:5" ht="12.75">
      <c r="A23" s="36" t="s">
        <v>51</v>
      </c>
      <c r="E23" s="37" t="s">
        <v>47</v>
      </c>
    </row>
    <row r="24" spans="1:5" ht="25.5">
      <c r="A24" t="s">
        <v>52</v>
      </c>
      <c r="E24" s="35" t="s">
        <v>64</v>
      </c>
    </row>
    <row r="25" spans="1:16" ht="12.75">
      <c r="A25" s="25" t="s">
        <v>45</v>
      </c>
      <c s="29" t="s">
        <v>35</v>
      </c>
      <c s="29" t="s">
        <v>65</v>
      </c>
      <c s="25" t="s">
        <v>66</v>
      </c>
      <c s="30" t="s">
        <v>67</v>
      </c>
      <c s="31" t="s">
        <v>62</v>
      </c>
      <c s="32">
        <v>0.554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67</v>
      </c>
    </row>
    <row r="27" spans="1:5" ht="12.75">
      <c r="A27" s="36" t="s">
        <v>51</v>
      </c>
      <c r="E27" s="37" t="s">
        <v>47</v>
      </c>
    </row>
    <row r="28" spans="1:5" ht="63.75">
      <c r="A28" t="s">
        <v>52</v>
      </c>
      <c r="E28" s="35" t="s">
        <v>68</v>
      </c>
    </row>
    <row r="29" spans="1:18" ht="12.75" customHeight="1">
      <c r="A29" s="6" t="s">
        <v>43</v>
      </c>
      <c s="6"/>
      <c s="39" t="s">
        <v>29</v>
      </c>
      <c s="6"/>
      <c s="27" t="s">
        <v>69</v>
      </c>
      <c s="6"/>
      <c s="6"/>
      <c s="6"/>
      <c s="40">
        <f>0+Q29</f>
      </c>
      <c r="O29">
        <f>0+R29</f>
      </c>
      <c r="Q29">
        <f>0+I30</f>
      </c>
      <c>
        <f>0+O30</f>
      </c>
    </row>
    <row r="30" spans="1:16" ht="12.75">
      <c r="A30" s="25" t="s">
        <v>45</v>
      </c>
      <c s="29" t="s">
        <v>37</v>
      </c>
      <c s="29" t="s">
        <v>70</v>
      </c>
      <c s="25" t="s">
        <v>47</v>
      </c>
      <c s="30" t="s">
        <v>71</v>
      </c>
      <c s="31" t="s">
        <v>72</v>
      </c>
      <c s="32">
        <v>189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25.5">
      <c r="A31" s="34" t="s">
        <v>50</v>
      </c>
      <c r="E31" s="35" t="s">
        <v>73</v>
      </c>
    </row>
    <row r="32" spans="1:5" ht="12.75">
      <c r="A32" s="36" t="s">
        <v>51</v>
      </c>
      <c r="E32" s="37" t="s">
        <v>47</v>
      </c>
    </row>
    <row r="33" spans="1:5" ht="38.25">
      <c r="A33" t="s">
        <v>52</v>
      </c>
      <c r="E33" s="35" t="s">
        <v>74</v>
      </c>
    </row>
    <row r="34" spans="1:18" ht="12.75" customHeight="1">
      <c r="A34" s="6" t="s">
        <v>43</v>
      </c>
      <c s="6"/>
      <c s="39" t="s">
        <v>35</v>
      </c>
      <c s="6"/>
      <c s="27" t="s">
        <v>75</v>
      </c>
      <c s="6"/>
      <c s="6"/>
      <c s="6"/>
      <c s="40">
        <f>0+Q34</f>
      </c>
      <c r="O34">
        <f>0+R34</f>
      </c>
      <c r="Q34">
        <f>0+I35+I39+I43</f>
      </c>
      <c>
        <f>0+O35+O39+O43</f>
      </c>
    </row>
    <row r="35" spans="1:16" ht="12.75">
      <c r="A35" s="25" t="s">
        <v>45</v>
      </c>
      <c s="29" t="s">
        <v>76</v>
      </c>
      <c s="29" t="s">
        <v>77</v>
      </c>
      <c s="25" t="s">
        <v>47</v>
      </c>
      <c s="30" t="s">
        <v>78</v>
      </c>
      <c s="31" t="s">
        <v>79</v>
      </c>
      <c s="32">
        <v>3770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12.75">
      <c r="A36" s="34" t="s">
        <v>50</v>
      </c>
      <c r="E36" s="35" t="s">
        <v>78</v>
      </c>
    </row>
    <row r="37" spans="1:5" ht="12.75">
      <c r="A37" s="36" t="s">
        <v>51</v>
      </c>
      <c r="E37" s="37" t="s">
        <v>47</v>
      </c>
    </row>
    <row r="38" spans="1:5" ht="51">
      <c r="A38" t="s">
        <v>52</v>
      </c>
      <c r="E38" s="35" t="s">
        <v>80</v>
      </c>
    </row>
    <row r="39" spans="1:16" ht="12.75">
      <c r="A39" s="25" t="s">
        <v>45</v>
      </c>
      <c s="29" t="s">
        <v>81</v>
      </c>
      <c s="29" t="s">
        <v>82</v>
      </c>
      <c s="25" t="s">
        <v>47</v>
      </c>
      <c s="30" t="s">
        <v>83</v>
      </c>
      <c s="31" t="s">
        <v>79</v>
      </c>
      <c s="32">
        <v>3770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12.75">
      <c r="A40" s="34" t="s">
        <v>50</v>
      </c>
      <c r="E40" s="35" t="s">
        <v>83</v>
      </c>
    </row>
    <row r="41" spans="1:5" ht="12.75">
      <c r="A41" s="36" t="s">
        <v>51</v>
      </c>
      <c r="E41" s="37" t="s">
        <v>47</v>
      </c>
    </row>
    <row r="42" spans="1:5" ht="153">
      <c r="A42" t="s">
        <v>52</v>
      </c>
      <c r="E42" s="35" t="s">
        <v>84</v>
      </c>
    </row>
    <row r="43" spans="1:16" ht="12.75">
      <c r="A43" s="25" t="s">
        <v>45</v>
      </c>
      <c s="29" t="s">
        <v>40</v>
      </c>
      <c s="29" t="s">
        <v>85</v>
      </c>
      <c s="25" t="s">
        <v>47</v>
      </c>
      <c s="30" t="s">
        <v>86</v>
      </c>
      <c s="31" t="s">
        <v>87</v>
      </c>
      <c s="32">
        <v>60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86</v>
      </c>
    </row>
    <row r="45" spans="1:5" ht="12.75">
      <c r="A45" s="36" t="s">
        <v>51</v>
      </c>
      <c r="E45" s="37" t="s">
        <v>47</v>
      </c>
    </row>
    <row r="46" spans="1:5" ht="38.25">
      <c r="A46" t="s">
        <v>52</v>
      </c>
      <c r="E46" s="35" t="s">
        <v>88</v>
      </c>
    </row>
    <row r="47" spans="1:18" ht="12.75" customHeight="1">
      <c r="A47" s="6" t="s">
        <v>43</v>
      </c>
      <c s="6"/>
      <c s="39" t="s">
        <v>81</v>
      </c>
      <c s="6"/>
      <c s="27" t="s">
        <v>89</v>
      </c>
      <c s="6"/>
      <c s="6"/>
      <c s="6"/>
      <c s="40">
        <f>0+Q47</f>
      </c>
      <c r="O47">
        <f>0+R47</f>
      </c>
      <c r="Q47">
        <f>0+I48+I52+I56</f>
      </c>
      <c>
        <f>0+O48+O52+O56</f>
      </c>
    </row>
    <row r="48" spans="1:16" ht="12.75">
      <c r="A48" s="25" t="s">
        <v>45</v>
      </c>
      <c s="29" t="s">
        <v>42</v>
      </c>
      <c s="29" t="s">
        <v>90</v>
      </c>
      <c s="25" t="s">
        <v>47</v>
      </c>
      <c s="30" t="s">
        <v>91</v>
      </c>
      <c s="31" t="s">
        <v>92</v>
      </c>
      <c s="32">
        <v>6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12.75">
      <c r="A49" s="34" t="s">
        <v>50</v>
      </c>
      <c r="E49" s="35" t="s">
        <v>91</v>
      </c>
    </row>
    <row r="50" spans="1:5" ht="12.75">
      <c r="A50" s="36" t="s">
        <v>51</v>
      </c>
      <c r="E50" s="37" t="s">
        <v>47</v>
      </c>
    </row>
    <row r="51" spans="1:5" ht="25.5">
      <c r="A51" t="s">
        <v>52</v>
      </c>
      <c r="E51" s="35" t="s">
        <v>93</v>
      </c>
    </row>
    <row r="52" spans="1:16" ht="12.75">
      <c r="A52" s="25" t="s">
        <v>45</v>
      </c>
      <c s="29" t="s">
        <v>94</v>
      </c>
      <c s="29" t="s">
        <v>95</v>
      </c>
      <c s="25" t="s">
        <v>47</v>
      </c>
      <c s="30" t="s">
        <v>96</v>
      </c>
      <c s="31" t="s">
        <v>92</v>
      </c>
      <c s="32">
        <v>14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12.75">
      <c r="A53" s="34" t="s">
        <v>50</v>
      </c>
      <c r="E53" s="35" t="s">
        <v>96</v>
      </c>
    </row>
    <row r="54" spans="1:5" ht="12.75">
      <c r="A54" s="36" t="s">
        <v>51</v>
      </c>
      <c r="E54" s="37" t="s">
        <v>47</v>
      </c>
    </row>
    <row r="55" spans="1:5" ht="25.5">
      <c r="A55" t="s">
        <v>52</v>
      </c>
      <c r="E55" s="35" t="s">
        <v>93</v>
      </c>
    </row>
    <row r="56" spans="1:16" ht="12.75">
      <c r="A56" s="25" t="s">
        <v>45</v>
      </c>
      <c s="29" t="s">
        <v>97</v>
      </c>
      <c s="29" t="s">
        <v>98</v>
      </c>
      <c s="25" t="s">
        <v>47</v>
      </c>
      <c s="30" t="s">
        <v>99</v>
      </c>
      <c s="31" t="s">
        <v>92</v>
      </c>
      <c s="32">
        <v>9</v>
      </c>
      <c s="33">
        <v>0</v>
      </c>
      <c s="33">
        <f>ROUND(ROUND(H56,2)*ROUND(G56,3),2)</f>
      </c>
      <c r="O56">
        <f>(I56*21)/100</f>
      </c>
      <c t="s">
        <v>23</v>
      </c>
    </row>
    <row r="57" spans="1:5" ht="12.75">
      <c r="A57" s="34" t="s">
        <v>50</v>
      </c>
      <c r="E57" s="35" t="s">
        <v>99</v>
      </c>
    </row>
    <row r="58" spans="1:5" ht="12.75">
      <c r="A58" s="36" t="s">
        <v>51</v>
      </c>
      <c r="E58" s="37" t="s">
        <v>47</v>
      </c>
    </row>
    <row r="59" spans="1:5" ht="25.5">
      <c r="A59" t="s">
        <v>52</v>
      </c>
      <c r="E59" s="35" t="s">
        <v>93</v>
      </c>
    </row>
    <row r="60" spans="1:18" ht="12.75" customHeight="1">
      <c r="A60" s="6" t="s">
        <v>43</v>
      </c>
      <c s="6"/>
      <c s="39" t="s">
        <v>40</v>
      </c>
      <c s="6"/>
      <c s="27" t="s">
        <v>100</v>
      </c>
      <c s="6"/>
      <c s="6"/>
      <c s="6"/>
      <c s="40">
        <f>0+Q60</f>
      </c>
      <c r="O60">
        <f>0+R60</f>
      </c>
      <c r="Q60">
        <f>0+I61</f>
      </c>
      <c>
        <f>0+O61</f>
      </c>
    </row>
    <row r="61" spans="1:16" ht="12.75">
      <c r="A61" s="25" t="s">
        <v>45</v>
      </c>
      <c s="29" t="s">
        <v>101</v>
      </c>
      <c s="29" t="s">
        <v>102</v>
      </c>
      <c s="25" t="s">
        <v>47</v>
      </c>
      <c s="30" t="s">
        <v>103</v>
      </c>
      <c s="31" t="s">
        <v>79</v>
      </c>
      <c s="32">
        <v>3770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12.75">
      <c r="A62" s="34" t="s">
        <v>50</v>
      </c>
      <c r="E62" s="35" t="s">
        <v>103</v>
      </c>
    </row>
    <row r="63" spans="1:5" ht="12.75">
      <c r="A63" s="36" t="s">
        <v>51</v>
      </c>
      <c r="E63" s="37" t="s">
        <v>47</v>
      </c>
    </row>
    <row r="64" spans="1:5" ht="25.5">
      <c r="A64" t="s">
        <v>52</v>
      </c>
      <c r="E64" s="35" t="s">
        <v>104</v>
      </c>
    </row>
    <row r="65" spans="1:18" ht="12.75" customHeight="1">
      <c r="A65" s="6" t="s">
        <v>43</v>
      </c>
      <c s="6"/>
      <c s="39" t="s">
        <v>105</v>
      </c>
      <c s="6"/>
      <c s="27" t="s">
        <v>106</v>
      </c>
      <c s="6"/>
      <c s="6"/>
      <c s="6"/>
      <c s="40">
        <f>0+Q65</f>
      </c>
      <c r="O65">
        <f>0+R65</f>
      </c>
      <c r="Q65">
        <f>0+I66+I70</f>
      </c>
      <c>
        <f>0+O66+O70</f>
      </c>
    </row>
    <row r="66" spans="1:16" ht="25.5">
      <c r="A66" s="25" t="s">
        <v>45</v>
      </c>
      <c s="29" t="s">
        <v>107</v>
      </c>
      <c s="29" t="s">
        <v>108</v>
      </c>
      <c s="25" t="s">
        <v>47</v>
      </c>
      <c s="30" t="s">
        <v>109</v>
      </c>
      <c s="31" t="s">
        <v>79</v>
      </c>
      <c s="32">
        <v>147.5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25.5">
      <c r="A67" s="34" t="s">
        <v>50</v>
      </c>
      <c r="E67" s="35" t="s">
        <v>110</v>
      </c>
    </row>
    <row r="68" spans="1:5" ht="12.75">
      <c r="A68" s="36" t="s">
        <v>51</v>
      </c>
      <c r="E68" s="37" t="s">
        <v>47</v>
      </c>
    </row>
    <row r="69" spans="1:5" ht="38.25">
      <c r="A69" t="s">
        <v>52</v>
      </c>
      <c r="E69" s="35" t="s">
        <v>111</v>
      </c>
    </row>
    <row r="70" spans="1:16" ht="12.75">
      <c r="A70" s="25" t="s">
        <v>45</v>
      </c>
      <c s="29" t="s">
        <v>112</v>
      </c>
      <c s="29" t="s">
        <v>113</v>
      </c>
      <c s="25" t="s">
        <v>47</v>
      </c>
      <c s="30" t="s">
        <v>114</v>
      </c>
      <c s="31" t="s">
        <v>87</v>
      </c>
      <c s="32">
        <v>60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114</v>
      </c>
    </row>
    <row r="72" spans="1:5" ht="12.75">
      <c r="A72" s="36" t="s">
        <v>51</v>
      </c>
      <c r="E72" s="37" t="s">
        <v>47</v>
      </c>
    </row>
    <row r="73" spans="1:5" ht="25.5">
      <c r="A73" t="s">
        <v>52</v>
      </c>
      <c r="E73" s="35" t="s">
        <v>115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