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P:\2020\P201201_NMnM Depozitar\"/>
    </mc:Choice>
  </mc:AlternateContent>
  <xr:revisionPtr revIDLastSave="0" documentId="13_ncr:1_{D7BC9368-26C2-416F-B1C2-5FE593FB049D}" xr6:coauthVersionLast="45" xr6:coauthVersionMax="45" xr10:uidLastSave="{00000000-0000-0000-0000-000000000000}"/>
  <bookViews>
    <workbookView xWindow="-120" yWindow="-120" windowWidth="29040" windowHeight="15840" tabRatio="663" firstSheet="2" activeTab="2" xr2:uid="{00000000-000D-0000-FFFF-FFFF00000000}"/>
  </bookViews>
  <sheets>
    <sheet name="VzorObjekt" sheetId="9" state="hidden" r:id="rId1"/>
    <sheet name="VzorPolozky" sheetId="10" state="hidden" r:id="rId2"/>
    <sheet name="Krycí list" sheetId="33" r:id="rId3"/>
    <sheet name="Rekapitulace" sheetId="18" r:id="rId4"/>
    <sheet name="PZTS" sheetId="40" r:id="rId5"/>
    <sheet name="SK" sheetId="41" r:id="rId6"/>
    <sheet name="VSS" sheetId="43" r:id="rId7"/>
  </sheets>
  <externalReferences>
    <externalReference r:id="rId8"/>
  </externalReferences>
  <definedNames>
    <definedName name="CenaStavby" localSheetId="6">#REF!</definedName>
    <definedName name="CenaStavby">#REF!</definedName>
    <definedName name="CISDOD30" localSheetId="6">VSS!#REF!</definedName>
    <definedName name="CISDOD30">SK!#REF!</definedName>
    <definedName name="cisdod40" localSheetId="6">VSS!#REF!</definedName>
    <definedName name="cisdod40">SK!#REF!</definedName>
    <definedName name="cisloobjektu" localSheetId="2">'Krycí list'!$A$5</definedName>
    <definedName name="cisloobjektu">'[1]Krycí list'!$A$5</definedName>
    <definedName name="CisloRozpoctu">'[1]Krycí list'!$C$2</definedName>
    <definedName name="cislostavby" localSheetId="2">'Krycí list'!$A$7</definedName>
    <definedName name="cislostavby">'[1]Krycí list'!$A$7</definedName>
    <definedName name="Datum">'Krycí list'!$B$27</definedName>
    <definedName name="DELK_DOD" localSheetId="5">SK!#REF!</definedName>
    <definedName name="DELK_DOD" localSheetId="6">VSS!#REF!</definedName>
    <definedName name="DELK_DOD">PZTS!#REF!</definedName>
    <definedName name="DELK_MONT" localSheetId="5">SK!#REF!</definedName>
    <definedName name="DELK_MONT" localSheetId="6">VSS!#REF!</definedName>
    <definedName name="DELK_MONT">PZTS!#REF!</definedName>
    <definedName name="Dil" localSheetId="6">#REF!</definedName>
    <definedName name="Dil">#REF!</definedName>
    <definedName name="DOD" localSheetId="4">PZTS!#REF!</definedName>
    <definedName name="DOD" localSheetId="5">SK!#REF!</definedName>
    <definedName name="DOD" localSheetId="6">VSS!#REF!</definedName>
    <definedName name="DOD">#REF!</definedName>
    <definedName name="DOD_SK" localSheetId="6">#REF!</definedName>
    <definedName name="DOD_SK">#REF!</definedName>
    <definedName name="DODAVKA" localSheetId="4">PZTS!#REF!</definedName>
    <definedName name="DODAVKA" localSheetId="5">SK!#REF!</definedName>
    <definedName name="DODAVKA" localSheetId="6">VSS!#REF!</definedName>
    <definedName name="DODAVKA">#REF!</definedName>
    <definedName name="Dodavka0" localSheetId="6">#REF!</definedName>
    <definedName name="Dodavka0">#REF!</definedName>
    <definedName name="fdfsf" localSheetId="6">#REF!</definedName>
    <definedName name="fdfsf">#REF!</definedName>
    <definedName name="fff" localSheetId="6">#REF!</definedName>
    <definedName name="fff">#REF!</definedName>
    <definedName name="gfdg" localSheetId="6">#REF!</definedName>
    <definedName name="gfdg">#REF!</definedName>
    <definedName name="HOD" localSheetId="5">SK!#REF!</definedName>
    <definedName name="HOD" localSheetId="6">VSS!#REF!</definedName>
    <definedName name="HOD">PZTS!#REF!</definedName>
    <definedName name="HSV" localSheetId="6">#REF!</definedName>
    <definedName name="HSV">#REF!</definedName>
    <definedName name="HSV0" localSheetId="6">#REF!</definedName>
    <definedName name="HSV0">#REF!</definedName>
    <definedName name="HZS" localSheetId="6">#REF!</definedName>
    <definedName name="HZS">#REF!</definedName>
    <definedName name="HZS0" localSheetId="6">#REF!</definedName>
    <definedName name="HZS0">#REF!</definedName>
    <definedName name="JKSO">'Krycí list'!$G$2</definedName>
    <definedName name="KUS_DOD" localSheetId="5">SK!#REF!</definedName>
    <definedName name="KUS_DOD" localSheetId="6">VSS!#REF!</definedName>
    <definedName name="KUS_DOD">PZTS!#REF!</definedName>
    <definedName name="KUS_MONT" localSheetId="5">SK!#REF!</definedName>
    <definedName name="KUS_MONT" localSheetId="6">VSS!#REF!</definedName>
    <definedName name="KUS_MONT">PZTS!#REF!</definedName>
    <definedName name="MenaStavby" localSheetId="6">#REF!</definedName>
    <definedName name="MenaStavby">#REF!</definedName>
    <definedName name="MistoStavby" localSheetId="6">#REF!</definedName>
    <definedName name="MistoStavby">#REF!</definedName>
    <definedName name="MJ">'Krycí list'!$G$5</definedName>
    <definedName name="MONT" localSheetId="4">PZTS!#REF!</definedName>
    <definedName name="MONT" localSheetId="5">SK!#REF!</definedName>
    <definedName name="MONT" localSheetId="6">VSS!#REF!</definedName>
    <definedName name="MONT">#REF!</definedName>
    <definedName name="MONT_SK" localSheetId="6">#REF!</definedName>
    <definedName name="MONT_SK">#REF!</definedName>
    <definedName name="Montaz0" localSheetId="6">#REF!</definedName>
    <definedName name="Montaz0">#REF!</definedName>
    <definedName name="NazevDilu" localSheetId="6">#REF!</definedName>
    <definedName name="NazevDilu">#REF!</definedName>
    <definedName name="nazevobjektu" localSheetId="2">'Krycí list'!$C$5</definedName>
    <definedName name="nazevobjektu">'[1]Krycí list'!$C$5</definedName>
    <definedName name="NazevRozpoctu">'[1]Krycí list'!$D$2</definedName>
    <definedName name="nazevstavby" localSheetId="2">'Krycí list'!$C$7</definedName>
    <definedName name="nazevstavby">'[1]Krycí list'!$C$7</definedName>
    <definedName name="Objednatel">'Krycí list'!$C$10</definedName>
    <definedName name="_xlnm.Print_Area" localSheetId="2">'Krycí list'!$A$1:$G$45</definedName>
    <definedName name="_xlnm.Print_Area" localSheetId="4">PZTS!$A$1:$X$124</definedName>
    <definedName name="_xlnm.Print_Area" localSheetId="3">Rekapitulace!$A$1:$J$38</definedName>
    <definedName name="_xlnm.Print_Area" localSheetId="5">SK!$A$1:$X$146</definedName>
    <definedName name="_xlnm.Print_Area" localSheetId="6">VSS!$A$1:$X$88</definedName>
    <definedName name="padresa" localSheetId="6">#REF!</definedName>
    <definedName name="padresa">#REF!</definedName>
    <definedName name="pmisto" localSheetId="6">#REF!</definedName>
    <definedName name="pmisto">#REF!</definedName>
    <definedName name="PocetMJ" localSheetId="2">'Krycí list'!$G$6</definedName>
    <definedName name="PocetMJ" localSheetId="6">#REF!</definedName>
    <definedName name="PocetMJ">#REF!</definedName>
    <definedName name="Poznamka">'Krycí list'!$B$37</definedName>
    <definedName name="ppsc" localSheetId="6">#REF!</definedName>
    <definedName name="ppsc">#REF!</definedName>
    <definedName name="Projektant" localSheetId="2">'Krycí list'!$C$8</definedName>
    <definedName name="Projektant" localSheetId="6">#REF!</definedName>
    <definedName name="Projektant">#REF!</definedName>
    <definedName name="PSV" localSheetId="6">#REF!</definedName>
    <definedName name="PSV">#REF!</definedName>
    <definedName name="PSV0" localSheetId="6">#REF!</definedName>
    <definedName name="PSV0">#REF!</definedName>
    <definedName name="pztsdod" localSheetId="5">SK!#REF!</definedName>
    <definedName name="pztsdod" localSheetId="6">VSS!#REF!</definedName>
    <definedName name="pztsdod">PZTS!#REF!</definedName>
    <definedName name="pztshod" localSheetId="5">SK!#REF!</definedName>
    <definedName name="pztshod" localSheetId="6">VSS!#REF!</definedName>
    <definedName name="pztshod">PZTS!#REF!</definedName>
    <definedName name="pztsinstdod" localSheetId="5">SK!#REF!</definedName>
    <definedName name="pztsinstdod" localSheetId="6">VSS!#REF!</definedName>
    <definedName name="pztsinstdod">PZTS!#REF!</definedName>
    <definedName name="pztsinstmont" localSheetId="5">SK!#REF!</definedName>
    <definedName name="pztsinstmont" localSheetId="6">VSS!#REF!</definedName>
    <definedName name="pztsinstmont">PZTS!#REF!</definedName>
    <definedName name="pztsmont" localSheetId="5">SK!#REF!</definedName>
    <definedName name="pztsmont" localSheetId="6">VSS!#REF!</definedName>
    <definedName name="pztsmont">PZTS!#REF!</definedName>
    <definedName name="pztsvrn" localSheetId="5">SK!#REF!</definedName>
    <definedName name="pztsvrn" localSheetId="6">VSS!#REF!</definedName>
    <definedName name="pztsvrn">PZTS!#REF!</definedName>
    <definedName name="rodo">#REF!</definedName>
    <definedName name="SazbaDPH1" localSheetId="2">'Krycí list'!$C$30</definedName>
    <definedName name="SazbaDPH1">'[1]Krycí list'!$C$30</definedName>
    <definedName name="SazbaDPH2" localSheetId="2">'Krycí list'!$C$32</definedName>
    <definedName name="SazbaDPH2">'[1]Krycí list'!$C$32</definedName>
    <definedName name="skdod" localSheetId="5">SK!#REF!</definedName>
    <definedName name="skdod" localSheetId="6">VSS!#REF!</definedName>
    <definedName name="skdod">PZTS!#REF!</definedName>
    <definedName name="skhod" localSheetId="5">SK!#REF!</definedName>
    <definedName name="skhod" localSheetId="6">VSS!#REF!</definedName>
    <definedName name="skhod">PZTS!#REF!</definedName>
    <definedName name="skinstdod" localSheetId="5">SK!#REF!</definedName>
    <definedName name="skinstdod" localSheetId="6">VSS!#REF!</definedName>
    <definedName name="skinstdod">PZTS!#REF!</definedName>
    <definedName name="skinstmont" localSheetId="5">SK!#REF!</definedName>
    <definedName name="skinstmont" localSheetId="6">VSS!#REF!</definedName>
    <definedName name="skinstmont">PZTS!#REF!</definedName>
    <definedName name="skmont" localSheetId="5">SK!#REF!</definedName>
    <definedName name="skmont" localSheetId="6">VSS!#REF!</definedName>
    <definedName name="skmont">PZTS!#REF!</definedName>
    <definedName name="skvrn" localSheetId="5">SK!#REF!</definedName>
    <definedName name="skvrn" localSheetId="6">VSS!#REF!</definedName>
    <definedName name="skvrn">PZTS!#REF!</definedName>
    <definedName name="SloupecCC" localSheetId="2">#REF!</definedName>
    <definedName name="SloupecCC" localSheetId="6">#REF!</definedName>
    <definedName name="SloupecCC">#REF!</definedName>
    <definedName name="SloupecCisloPol" localSheetId="2">#REF!</definedName>
    <definedName name="SloupecCisloPol" localSheetId="6">#REF!</definedName>
    <definedName name="SloupecCisloPol">#REF!</definedName>
    <definedName name="SloupecJC" localSheetId="2">#REF!</definedName>
    <definedName name="SloupecJC" localSheetId="6">#REF!</definedName>
    <definedName name="SloupecJC">#REF!</definedName>
    <definedName name="SloupecMJ" localSheetId="2">#REF!</definedName>
    <definedName name="SloupecMJ" localSheetId="6">#REF!</definedName>
    <definedName name="SloupecMJ">#REF!</definedName>
    <definedName name="SloupecMnozstvi" localSheetId="2">#REF!</definedName>
    <definedName name="SloupecMnozstvi" localSheetId="6">#REF!</definedName>
    <definedName name="SloupecMnozstvi">#REF!</definedName>
    <definedName name="SloupecNazPol" localSheetId="2">#REF!</definedName>
    <definedName name="SloupecNazPol" localSheetId="6">#REF!</definedName>
    <definedName name="SloupecNazPol">#REF!</definedName>
    <definedName name="SloupecPC" localSheetId="2">#REF!</definedName>
    <definedName name="SloupecPC" localSheetId="6">#REF!</definedName>
    <definedName name="SloupecPC">#REF!</definedName>
    <definedName name="TELDODOD" localSheetId="6">VSS!#REF!</definedName>
    <definedName name="TELDODOD">SK!#REF!</definedName>
    <definedName name="Typ" localSheetId="6">#REF!</definedName>
    <definedName name="Typ">#REF!</definedName>
    <definedName name="VRN" localSheetId="5">SK!#REF!</definedName>
    <definedName name="VRN" localSheetId="6">VSS!#REF!</definedName>
    <definedName name="VRN">PZTS!#REF!</definedName>
    <definedName name="VRNKc" localSheetId="6">#REF!</definedName>
    <definedName name="VRNKc">#REF!</definedName>
    <definedName name="VRNnazev" localSheetId="6">#REF!</definedName>
    <definedName name="VRNnazev">#REF!</definedName>
    <definedName name="VRNproc" localSheetId="6">#REF!</definedName>
    <definedName name="VRNproc">#REF!</definedName>
    <definedName name="VRNzakl" localSheetId="6">#REF!</definedName>
    <definedName name="VRNzakl">#REF!</definedName>
    <definedName name="xcv" localSheetId="6">#REF!</definedName>
    <definedName name="xcv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S105" i="41" l="1"/>
  <c r="X105" i="41" l="1"/>
  <c r="V105" i="41"/>
  <c r="S42" i="40"/>
  <c r="S129" i="41"/>
  <c r="S120" i="41"/>
  <c r="S126" i="41"/>
  <c r="V120" i="41" l="1"/>
  <c r="V42" i="40"/>
  <c r="X42" i="40"/>
  <c r="X129" i="41"/>
  <c r="X120" i="41"/>
  <c r="X126" i="41"/>
  <c r="S36" i="43" l="1"/>
  <c r="X36" i="43" s="1"/>
  <c r="S51" i="43" l="1"/>
  <c r="X51" i="43" s="1"/>
  <c r="S48" i="43"/>
  <c r="X48" i="43" s="1"/>
  <c r="S57" i="43"/>
  <c r="X57" i="43" s="1"/>
  <c r="S54" i="43"/>
  <c r="X54" i="43" s="1"/>
  <c r="S33" i="41"/>
  <c r="S27" i="43"/>
  <c r="X27" i="43" s="1"/>
  <c r="S24" i="43"/>
  <c r="X24" i="43" s="1"/>
  <c r="S39" i="43"/>
  <c r="X39" i="43" s="1"/>
  <c r="S42" i="43"/>
  <c r="X42" i="43" s="1"/>
  <c r="S33" i="43"/>
  <c r="X33" i="43" s="1"/>
  <c r="X139" i="41"/>
  <c r="V24" i="43" l="1"/>
  <c r="V42" i="43"/>
  <c r="X33" i="41"/>
  <c r="V33" i="41"/>
  <c r="V27" i="43"/>
  <c r="V39" i="43"/>
  <c r="V36" i="43"/>
  <c r="V33" i="43"/>
  <c r="S99" i="41"/>
  <c r="V99" i="41" l="1"/>
  <c r="X99" i="41"/>
  <c r="S57" i="41"/>
  <c r="S48" i="41"/>
  <c r="S45" i="41"/>
  <c r="S42" i="41"/>
  <c r="S39" i="41"/>
  <c r="S54" i="41"/>
  <c r="S51" i="41"/>
  <c r="S36" i="41"/>
  <c r="X48" i="41" l="1"/>
  <c r="X57" i="41"/>
  <c r="V39" i="41"/>
  <c r="X45" i="41"/>
  <c r="X42" i="41"/>
  <c r="V45" i="41"/>
  <c r="V42" i="41"/>
  <c r="X39" i="41"/>
  <c r="X54" i="41"/>
  <c r="V48" i="41"/>
  <c r="X51" i="41"/>
  <c r="V51" i="41"/>
  <c r="V54" i="41"/>
  <c r="X36" i="41"/>
  <c r="V36" i="41"/>
  <c r="S24" i="40"/>
  <c r="S36" i="40"/>
  <c r="X24" i="40" l="1"/>
  <c r="V24" i="40"/>
  <c r="V36" i="40"/>
  <c r="X36" i="40"/>
  <c r="G2" i="43"/>
  <c r="G2" i="41"/>
  <c r="G2" i="40"/>
  <c r="S93" i="40" l="1"/>
  <c r="V93" i="40" l="1"/>
  <c r="X93" i="40"/>
  <c r="S45" i="43" l="1"/>
  <c r="X45" i="43" s="1"/>
  <c r="S63" i="43" l="1"/>
  <c r="X63" i="43" s="1"/>
  <c r="V62" i="43"/>
  <c r="S69" i="43"/>
  <c r="X69" i="43" s="1"/>
  <c r="X62" i="43" l="1"/>
  <c r="W61" i="43" s="1"/>
  <c r="V69" i="43"/>
  <c r="X68" i="43" l="1"/>
  <c r="V68" i="43"/>
  <c r="X87" i="43"/>
  <c r="X86" i="43"/>
  <c r="X85" i="43"/>
  <c r="V84" i="43"/>
  <c r="X81" i="43"/>
  <c r="X80" i="43" s="1"/>
  <c r="V80" i="43"/>
  <c r="S75" i="43"/>
  <c r="S30" i="43"/>
  <c r="X30" i="43" s="1"/>
  <c r="S21" i="43"/>
  <c r="X21" i="43" s="1"/>
  <c r="S18" i="43"/>
  <c r="X18" i="43" s="1"/>
  <c r="C1" i="43"/>
  <c r="W79" i="43" l="1"/>
  <c r="H12" i="18" s="1"/>
  <c r="W67" i="43"/>
  <c r="X84" i="43"/>
  <c r="W83" i="43" s="1"/>
  <c r="V75" i="43"/>
  <c r="V21" i="43"/>
  <c r="V18" i="43"/>
  <c r="V30" i="43"/>
  <c r="X75" i="43"/>
  <c r="I12" i="18" l="1"/>
  <c r="V16" i="43"/>
  <c r="X16" i="43"/>
  <c r="V74" i="43"/>
  <c r="X74" i="43"/>
  <c r="G12" i="18" l="1"/>
  <c r="F12" i="18"/>
  <c r="W73" i="43"/>
  <c r="W15" i="43"/>
  <c r="J12" i="18" l="1"/>
  <c r="W13" i="43"/>
  <c r="S96" i="40" l="1"/>
  <c r="S87" i="40"/>
  <c r="S84" i="40"/>
  <c r="V96" i="40" l="1"/>
  <c r="X96" i="40"/>
  <c r="X87" i="40"/>
  <c r="V84" i="40"/>
  <c r="V87" i="40"/>
  <c r="X84" i="40"/>
  <c r="X145" i="41"/>
  <c r="X144" i="41"/>
  <c r="X143" i="41"/>
  <c r="V142" i="41"/>
  <c r="X138" i="41"/>
  <c r="X137" i="41" s="1"/>
  <c r="V137" i="41"/>
  <c r="S132" i="41"/>
  <c r="S123" i="41"/>
  <c r="S117" i="41"/>
  <c r="S114" i="41"/>
  <c r="S108" i="41"/>
  <c r="S102" i="41"/>
  <c r="S96" i="41"/>
  <c r="S90" i="41"/>
  <c r="S84" i="41"/>
  <c r="S81" i="41"/>
  <c r="S78" i="41"/>
  <c r="S75" i="41"/>
  <c r="S72" i="41"/>
  <c r="S69" i="41"/>
  <c r="S66" i="41"/>
  <c r="S63" i="41"/>
  <c r="S60" i="41"/>
  <c r="S30" i="41"/>
  <c r="S27" i="41"/>
  <c r="S24" i="41"/>
  <c r="S21" i="41"/>
  <c r="S18" i="41"/>
  <c r="C1" i="41"/>
  <c r="V21" i="41" l="1"/>
  <c r="V30" i="41"/>
  <c r="V69" i="41"/>
  <c r="V78" i="41"/>
  <c r="V18" i="41"/>
  <c r="V27" i="41"/>
  <c r="V66" i="41"/>
  <c r="V108" i="41"/>
  <c r="X123" i="41"/>
  <c r="V84" i="41"/>
  <c r="V117" i="41"/>
  <c r="V24" i="41"/>
  <c r="V60" i="41"/>
  <c r="X72" i="41"/>
  <c r="V81" i="41"/>
  <c r="V114" i="41"/>
  <c r="X18" i="41"/>
  <c r="X66" i="41"/>
  <c r="X96" i="41"/>
  <c r="V63" i="41"/>
  <c r="X84" i="41"/>
  <c r="X90" i="41"/>
  <c r="X89" i="41" s="1"/>
  <c r="X108" i="41"/>
  <c r="V90" i="41"/>
  <c r="V89" i="41" s="1"/>
  <c r="V96" i="41"/>
  <c r="X21" i="41"/>
  <c r="X27" i="41"/>
  <c r="X69" i="41"/>
  <c r="V102" i="41"/>
  <c r="X117" i="41"/>
  <c r="X30" i="41"/>
  <c r="X63" i="41"/>
  <c r="X75" i="41"/>
  <c r="X81" i="41"/>
  <c r="X132" i="41"/>
  <c r="W136" i="41"/>
  <c r="H11" i="18" s="1"/>
  <c r="X142" i="41"/>
  <c r="W141" i="41" s="1"/>
  <c r="X24" i="41"/>
  <c r="X60" i="41"/>
  <c r="X78" i="41"/>
  <c r="X102" i="41"/>
  <c r="X114" i="41"/>
  <c r="I11" i="18" l="1"/>
  <c r="V113" i="41"/>
  <c r="X16" i="41"/>
  <c r="V16" i="41"/>
  <c r="W88" i="41"/>
  <c r="X95" i="41"/>
  <c r="V95" i="41"/>
  <c r="X113" i="41"/>
  <c r="W112" i="41" l="1"/>
  <c r="W94" i="41"/>
  <c r="W15" i="41"/>
  <c r="G11" i="18"/>
  <c r="F11" i="18"/>
  <c r="S66" i="40"/>
  <c r="S54" i="40"/>
  <c r="S51" i="40"/>
  <c r="S48" i="40"/>
  <c r="S21" i="40"/>
  <c r="W13" i="41" l="1"/>
  <c r="X66" i="40"/>
  <c r="X54" i="40"/>
  <c r="X51" i="40"/>
  <c r="X48" i="40"/>
  <c r="V21" i="40"/>
  <c r="X21" i="40"/>
  <c r="S27" i="40"/>
  <c r="X27" i="40" l="1"/>
  <c r="V27" i="40"/>
  <c r="S102" i="40" l="1"/>
  <c r="V102" i="40" l="1"/>
  <c r="X102" i="40"/>
  <c r="S111" i="40" l="1"/>
  <c r="S108" i="40"/>
  <c r="S105" i="40"/>
  <c r="S90" i="40"/>
  <c r="S69" i="40"/>
  <c r="S63" i="40"/>
  <c r="S57" i="40"/>
  <c r="V90" i="40" l="1"/>
  <c r="X57" i="40"/>
  <c r="X63" i="40"/>
  <c r="V111" i="40"/>
  <c r="X111" i="40"/>
  <c r="X105" i="40"/>
  <c r="X108" i="40"/>
  <c r="V105" i="40"/>
  <c r="X90" i="40"/>
  <c r="X69" i="40"/>
  <c r="S60" i="40" l="1"/>
  <c r="X60" i="40" l="1"/>
  <c r="S45" i="40"/>
  <c r="S39" i="40"/>
  <c r="S33" i="40"/>
  <c r="S30" i="40"/>
  <c r="V45" i="40" l="1"/>
  <c r="X45" i="40"/>
  <c r="X39" i="40"/>
  <c r="X33" i="40"/>
  <c r="V39" i="40"/>
  <c r="X30" i="40"/>
  <c r="V33" i="40"/>
  <c r="V30" i="40"/>
  <c r="S18" i="40"/>
  <c r="V116" i="40"/>
  <c r="J11" i="18" l="1"/>
  <c r="V120" i="40"/>
  <c r="X123" i="40"/>
  <c r="X122" i="40"/>
  <c r="X121" i="40"/>
  <c r="S81" i="40"/>
  <c r="S75" i="40"/>
  <c r="V81" i="40" l="1"/>
  <c r="X120" i="40"/>
  <c r="W119" i="40" s="1"/>
  <c r="I10" i="18" l="1"/>
  <c r="X117" i="40"/>
  <c r="C1" i="40"/>
  <c r="X116" i="40" l="1"/>
  <c r="X18" i="40"/>
  <c r="X17" i="40" s="1"/>
  <c r="X75" i="40"/>
  <c r="X74" i="40" s="1"/>
  <c r="X101" i="40"/>
  <c r="V80" i="40"/>
  <c r="X81" i="40"/>
  <c r="X80" i="40" s="1"/>
  <c r="V18" i="40"/>
  <c r="V17" i="40" s="1"/>
  <c r="V75" i="40"/>
  <c r="V74" i="40" s="1"/>
  <c r="V101" i="40"/>
  <c r="W73" i="40" l="1"/>
  <c r="F10" i="18"/>
  <c r="W16" i="40"/>
  <c r="W115" i="40"/>
  <c r="H10" i="18" s="1"/>
  <c r="G10" i="18"/>
  <c r="W100" i="40"/>
  <c r="W79" i="40"/>
  <c r="W14" i="40" l="1"/>
  <c r="J10" i="18"/>
  <c r="D5" i="18" l="1"/>
  <c r="D4" i="18"/>
  <c r="B3" i="18" l="1"/>
  <c r="C31" i="33"/>
  <c r="C33" i="33"/>
  <c r="F33" i="33" s="1"/>
  <c r="C9" i="33"/>
  <c r="G7" i="33"/>
  <c r="B1" i="9"/>
  <c r="C1" i="9"/>
  <c r="B7" i="9"/>
  <c r="B6" i="9"/>
  <c r="H21" i="18" l="1"/>
  <c r="C21" i="33" s="1"/>
  <c r="I21" i="18" l="1"/>
  <c r="G23" i="33" s="1"/>
  <c r="G21" i="18"/>
  <c r="C17" i="33" s="1"/>
  <c r="J21" i="18" l="1"/>
  <c r="F21" i="18"/>
  <c r="C18" i="33" s="1"/>
  <c r="C19" i="33" s="1"/>
  <c r="C23" i="33" l="1"/>
  <c r="F30" i="33" s="1"/>
  <c r="C22" i="33"/>
  <c r="F31" i="33" l="1"/>
  <c r="F34" i="33" s="1"/>
</calcChain>
</file>

<file path=xl/sharedStrings.xml><?xml version="1.0" encoding="utf-8"?>
<sst xmlns="http://schemas.openxmlformats.org/spreadsheetml/2006/main" count="1212" uniqueCount="226">
  <si>
    <t>Kód položky</t>
  </si>
  <si>
    <t>P. HODINOVÁ ZÚČTOVACÍ SAZBA</t>
  </si>
  <si>
    <t>A. DODÁVKY, C. MONTÁŽ</t>
  </si>
  <si>
    <t>Dokumentace skutečného provedení</t>
  </si>
  <si>
    <t>CELKEM</t>
  </si>
  <si>
    <t>Rekapitulace</t>
  </si>
  <si>
    <t>Cena celkem bez DPH</t>
  </si>
  <si>
    <t>Rozpočet</t>
  </si>
  <si>
    <t>SLP</t>
  </si>
  <si>
    <t>DSP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</si>
  <si>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</si>
  <si>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</si>
  <si>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</si>
  <si>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</si>
  <si>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</si>
  <si>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</si>
  <si>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</si>
  <si>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</si>
  <si>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</si>
  <si>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</si>
  <si>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</si>
  <si>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 xml:space="preserve">rozpočet 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</si>
  <si>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</si>
  <si>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</si>
  <si>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</si>
  <si>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</si>
  <si>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</si>
  <si>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</si>
  <si>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</si>
  <si>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</si>
  <si>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</si>
  <si>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</si>
  <si>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</si>
  <si>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</si>
  <si>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</si>
  <si>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</si>
  <si>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</si>
  <si>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</si>
  <si>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</si>
  <si>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</si>
  <si>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</si>
  <si>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</si>
  <si>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</si>
  <si>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</si>
  <si>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</si>
  <si>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</si>
  <si>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</si>
  <si>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</si>
  <si>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</si>
  <si>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</si>
  <si>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</si>
  <si>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</si>
  <si>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</si>
  <si>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</si>
  <si>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</si>
  <si>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</si>
  <si>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</si>
  <si>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ASEC - elektrosystémy s.r.o.</t>
  </si>
  <si>
    <t>D. DEMONTÁŽE</t>
  </si>
  <si>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</si>
  <si>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</si>
  <si>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</si>
  <si>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</si>
  <si>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</si>
  <si>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</si>
  <si>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</si>
  <si>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</si>
  <si>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</si>
  <si>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</si>
  <si>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</si>
  <si>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</si>
  <si>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</si>
  <si>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</si>
  <si>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</si>
  <si>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</si>
  <si>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</si>
  <si>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m</t>
  </si>
  <si>
    <t>1.NP:</t>
  </si>
  <si>
    <t>2.NP:</t>
  </si>
  <si>
    <t>3.NP:</t>
  </si>
  <si>
    <t>4.NP:</t>
  </si>
  <si>
    <t>M.j.</t>
  </si>
  <si>
    <t>Dodávky</t>
  </si>
  <si>
    <t>Dodávky celkem</t>
  </si>
  <si>
    <t>Montáž</t>
  </si>
  <si>
    <t>Montáž celkem</t>
  </si>
  <si>
    <t>E. MATERIÁL NOSNÝ DÉLKOVÝ, C. MONTÁŽ</t>
  </si>
  <si>
    <t>F. MATERIÁL NOSNÝ KUSOVÝ, C. MONTÁŽ</t>
  </si>
  <si>
    <t>HZS</t>
  </si>
  <si>
    <t>Název:</t>
  </si>
  <si>
    <t>Stavba:</t>
  </si>
  <si>
    <t>SO:</t>
  </si>
  <si>
    <t>ks.</t>
  </si>
  <si>
    <t>Č. standardu</t>
  </si>
  <si>
    <t>Výkaz výměr</t>
  </si>
  <si>
    <t>Název položky:</t>
  </si>
  <si>
    <t>Poř. č.</t>
  </si>
  <si>
    <t>SO 001</t>
  </si>
  <si>
    <t>Koordinace s IT oddělením</t>
  </si>
  <si>
    <t>2.PP:</t>
  </si>
  <si>
    <t>1.PP</t>
  </si>
  <si>
    <t>5.NP</t>
  </si>
  <si>
    <t>2.PP</t>
  </si>
  <si>
    <t>6.NP</t>
  </si>
  <si>
    <t>Neoddělitelnou součástí soupisu prací je kompletní dokumentace - technická zpráva a výkresová dokumentace</t>
  </si>
  <si>
    <t>Ing. Igor Hliněný</t>
  </si>
  <si>
    <t>Množst.</t>
  </si>
  <si>
    <t>Cenova soustava</t>
  </si>
  <si>
    <t>V. VEDLEJŠÍ A OSTATNÍ NÁKLADY</t>
  </si>
  <si>
    <t>kpl.</t>
  </si>
  <si>
    <t>Zařízení staveniště</t>
  </si>
  <si>
    <t>HRN:</t>
  </si>
  <si>
    <t>Celkem bez DPH</t>
  </si>
  <si>
    <t>VRN:</t>
  </si>
  <si>
    <t>Cena demontáží musí obsahovat cenu za ekologickou likvidaci, nebo předání oprávněné osobě</t>
  </si>
  <si>
    <t>Výrobce, typ výrobku:</t>
  </si>
  <si>
    <t>Předávací dokumentace, doklady nutné pro uvedení stavby do užívání</t>
  </si>
  <si>
    <t>VRN</t>
  </si>
  <si>
    <t>Poznámka projektanta:</t>
  </si>
  <si>
    <t>--------------</t>
  </si>
  <si>
    <t>vlastní</t>
  </si>
  <si>
    <t>Koordinace se servisující organizací</t>
  </si>
  <si>
    <t>Dopravné</t>
  </si>
  <si>
    <t>222 28-0214.R00</t>
  </si>
  <si>
    <t>RTS</t>
  </si>
  <si>
    <t>222 26-0563.R00</t>
  </si>
  <si>
    <t>222 26-0573.R00</t>
  </si>
  <si>
    <t>Požární ucpávka strop do 15x10cm, tl. do 70cm</t>
  </si>
  <si>
    <t>Požární ucpávka do 15x10cm, tl. do 25cm</t>
  </si>
  <si>
    <t>Prostupy, průrazy, vrtání do 30cm</t>
  </si>
  <si>
    <t xml:space="preserve">460 68-0021.RT1 </t>
  </si>
  <si>
    <t>Podružný elektroinstalační materiál</t>
  </si>
  <si>
    <t>19" rozvodný panel 1U, 8x zásuvka podle ČSN, podsvícený vypínač, kabel 2m</t>
  </si>
  <si>
    <t xml:space="preserve">Patch panel PowerCat 1U, 24xRJ45, DataGate+, UTP kat.6, 568B </t>
  </si>
  <si>
    <t>19" vyvazovací panel 1U, 5 úchytů, hloubka 64 mm, šedý</t>
  </si>
  <si>
    <t>Datová dvojzásuvka 2xRJ45, cat. 6 U/UTP, šikmé moduly, komplet vč. masky a rámečku</t>
  </si>
  <si>
    <t>Datová jednozásuvka 1xRJ45, cat. 6 U/UTP, šikmé moduly, komplet vč. masky a rámečku</t>
  </si>
  <si>
    <t>222 30-1101.R00</t>
  </si>
  <si>
    <t>Zakončení UTP - zásuvky / konektory, patch panely</t>
  </si>
  <si>
    <t>222 30-0662.R00</t>
  </si>
  <si>
    <t>Měření metalického segmentu, včetně vyhotovení měřícího protokolu</t>
  </si>
  <si>
    <t>222 29-3012.R00</t>
  </si>
  <si>
    <t>PowerCat 6 propojovací kabel UTP kat.6, 2 metry, šedý</t>
  </si>
  <si>
    <t>Popis portů metalického patch panelu a zásuvek</t>
  </si>
  <si>
    <t>222 26-0020.R00</t>
  </si>
  <si>
    <t>Kabel U/UTP, PowerCat, kat.6, PVC plášť, 4páry, cívka 500m, šedý plášť, Eca</t>
  </si>
  <si>
    <t>222 28-0215.R00</t>
  </si>
  <si>
    <t>m2</t>
  </si>
  <si>
    <t>-</t>
  </si>
  <si>
    <t>Modul posilovacího zdroje 2,75A v krytu s vestavěným koncentrátorem</t>
  </si>
  <si>
    <t>PIR detektor s dosahem 15m vč. PLUG-IN modulu s EOL</t>
  </si>
  <si>
    <t>Kloubový držák pro PIR na stěnu</t>
  </si>
  <si>
    <t>MG kontakt čtyřdrátový polarizovaný s pracovní mezerou 22mm</t>
  </si>
  <si>
    <t>AKU 12V/17Ah se šroubovými svorkami M5 a životností až 5 let, VdS</t>
  </si>
  <si>
    <t>Příprava a zpracování mapových podkladů (půdorysy v digitální podobě)</t>
  </si>
  <si>
    <t>Vizualizace symbolu</t>
  </si>
  <si>
    <t>Integrace do stávajícího nadstavbového bezpečnostního systému</t>
  </si>
  <si>
    <t>Individuální a komplexní vyzkoušení</t>
  </si>
  <si>
    <t>Napojení nové části na stávající část systému PZTS a EKV</t>
  </si>
  <si>
    <t>222 26-0607.R00</t>
  </si>
  <si>
    <t>LCD klávesnice</t>
  </si>
  <si>
    <t>Napojení čidel</t>
  </si>
  <si>
    <t xml:space="preserve">Sběrnice RS485 </t>
  </si>
  <si>
    <t>Napájení</t>
  </si>
  <si>
    <t>kpl</t>
  </si>
  <si>
    <t xml:space="preserve"> J-H(St)H 1x2x0,8, Eca</t>
  </si>
  <si>
    <t>Ventilační jednotka spodní(horní 230V/60W, 4 ventil., termostat, šedá</t>
  </si>
  <si>
    <t>Tr. js18, 1425, do stavební konstrukce, vč. drážek</t>
  </si>
  <si>
    <t>Krabice do zdi průměr 73, vč. zasekání</t>
  </si>
  <si>
    <t>Konektor RJ45 UTP, Cat6, s vložkou, na drát/lanko - volný vývod</t>
  </si>
  <si>
    <t>PowerCat 6 propojovací kabel UTP kat.6, 3 metry, šedý</t>
  </si>
  <si>
    <t>Horácká galerie v Novém Městě na Moravě - rekonstrukce hospodářského objektu</t>
  </si>
  <si>
    <t>POPLACHOVÝ ZABEZPEČOVACÍ A TÍSNOVÝ SYSTÉM - PZTS</t>
  </si>
  <si>
    <t>MG kontakt závrtný čtyřdrátový polarizovaný s pracovní mezerou 2-23 mm</t>
  </si>
  <si>
    <t>Detektor tříštění skla s dosahem až 7,6m i pro skla s fóliemi</t>
  </si>
  <si>
    <t>Koncentrátor v kovovém krytu pro 8 zón se 4 PGM výstupy</t>
  </si>
  <si>
    <t>Přeprogramování systému PZTS</t>
  </si>
  <si>
    <t>Funkční zkouška systému PZTS, protokol o funkční zkoušce</t>
  </si>
  <si>
    <t>FTP 4x2x0,5, cat. 5e, Eca</t>
  </si>
  <si>
    <t>UTP 4x2x0,5, cat. 5e, Eca</t>
  </si>
  <si>
    <t>Tr. js18, 1425, na povrch, vč. příchytek</t>
  </si>
  <si>
    <t>Lišta plastová 40x40</t>
  </si>
  <si>
    <t>Poplachový zabezpečovací a tísňový systém - PZTS</t>
  </si>
  <si>
    <t>Optická vana 24xSC simplex/LC duplex, 1U, výsuvná, středový trn, 1x kazeta pro 24 svárů, neosazená, černá</t>
  </si>
  <si>
    <t>Optický adaptér SC, SM, modrý, simplex</t>
  </si>
  <si>
    <t>Záslepka do optické vany</t>
  </si>
  <si>
    <t>Pigtail SC, SM 9/125, OS2, 1m, vč. svařování</t>
  </si>
  <si>
    <t>Teplem smrštitelná ochrana sváru 40mm, prům. 2,4 mm</t>
  </si>
  <si>
    <t>Optický patchcord SC-LC 9/125, 2m, duplex</t>
  </si>
  <si>
    <t>Popis portů optického patch panelu</t>
  </si>
  <si>
    <t>Měření optického segmentu - oboustranně, včetně vyhotovení měřícího protokolu</t>
  </si>
  <si>
    <t>STRUKTUROVANÁ KABELÁŽ - SK</t>
  </si>
  <si>
    <t>vlastni</t>
  </si>
  <si>
    <t xml:space="preserve">Univerzální optický kabel CLT, 8 vláken SM 9/125μm, FR-LSZH, AE02, 5,4mm, Eca </t>
  </si>
  <si>
    <t>Koordinace se servisující organizací IT oddělením</t>
  </si>
  <si>
    <t>Dohledový IP videosystém - VSS (kamerový systém)</t>
  </si>
  <si>
    <t>DOHLEDOVÝ IP VIDEOSYSTÉM - VSS (kamerový systém)</t>
  </si>
  <si>
    <t>Venkovní/vnitřní 4MPx, motor 2.8-12mm, IR30m, H265, 3D, WDR Pro</t>
  </si>
  <si>
    <t>Držák na zeď pro kameru</t>
  </si>
  <si>
    <t>Software pro centralizaci jednotlivých GV serverů v rámci datových IP struktur, rozhraní pro sledování živého videa, ovládání PTZ kamer, přehrávání záznamů s využitím možností inteligentního vyhledávání a plné nastavování jednotlivých připojených systémů. Komplet vč. instalace na PC</t>
  </si>
  <si>
    <t>SM Gigabitový SFP modul s vlnovou délkou 1310nm a dvěma LC konektory</t>
  </si>
  <si>
    <t>Záložní napájecí zdroj UPS, 770W/1150VA, interaktivní, 1U do racku</t>
  </si>
  <si>
    <t>19" výsuvná polička 450mm plnovýsuv, nosnost 30kg, černá</t>
  </si>
  <si>
    <t>Nastavení kamery a objektivu, odzkoušení záběru</t>
  </si>
  <si>
    <t>Oživení, nastavení NVR, programování</t>
  </si>
  <si>
    <t>Funkční zkouška systému VSS, protokol o funkční zkoušce</t>
  </si>
  <si>
    <t>16-Port 10/100/1000BaseT(X) PoE plus 2 porty SFP Uplink</t>
  </si>
  <si>
    <t>Veškeré komponenty a zařízení, které budou dodány v rámci dodávky systémů, musí být kompatibilní se stávajícími systémy. Stávající systém VSS je systém Geovision IP. Typy, řady, jména zařízení a systémů jsou uváděna z důvodu, že je nutné zachovat kompatibilitu, jednotnou správu, jednotnou administraci, jednotný servis, revize a funkční zkoušky již instalovaných zařízení a systémů v areálu Horácké galerie v Novém Městě na Moravě.</t>
  </si>
  <si>
    <t>Síťová karta PCI-E pro dovybavení stávajícího NVR Geovision</t>
  </si>
  <si>
    <t>Klientské PC pro instalaci dohledového SW GV-Control Center, 1x ETH, 2x výstup</t>
  </si>
  <si>
    <t>NVR záznamový videoserver až pro 1-16 IP kamer Geovision, podpora rozlišení kamer 1.3-5Mpix, provedení desktop, vč. HDD WD Purple 6TB a 2x síťová karta ETH.</t>
  </si>
  <si>
    <t>Veškeré komponenty a zařízení, které budou dodány v rámci dodávky systémů, musí být kompatibilní se stávajícími systémy. Stávající systém PZTS je Galaxy. Typy, řady, jména zařízení a systémů jsou uváděna z důvodu, že je nutné zachovat kompatibilitu, jednotnou správu, jednotnou administraci, jednotný servis, revize a funkční zkoušky již instalovaných zařízení a systémů v areálu Horácké galerie v Novém Městě na Moravě.</t>
  </si>
  <si>
    <t>Veškeré komponenty a zařízení, které budou dodány v rámci dodávky systémů, musí být kompatibilní se stávajícími systémy. Stávající standard aktivních prvků je CISCO řady 3750, stávající standard WiFi je CISCO Aironet. Typy, řady, jména zařízení a systémů jsou uváděna z důvodu, že je nutné zachovat kompatibilitu, jednotnou správu, jednotnou administraci, jednotný servis, revize a funkční zkoušky již instalovaných zařízení a systémů v areálu Horácké galerie v Novém Městě na Moravě.</t>
  </si>
  <si>
    <t>Administrace systému firmou servisující datové rozvody</t>
  </si>
  <si>
    <t>19" rozvaděč dvoudílný 15U/600mm, závěsný, celoskleněné dveře, větrací otvory, šedý, např. RBA-15-AD6-CAX-A1</t>
  </si>
  <si>
    <t>Montáž lešení leh.řad.s podlahami,š.do 1 m, H 10 m</t>
  </si>
  <si>
    <t>Demontáž lešení leh.řad.s podlahami,š.1 m, H 10 m</t>
  </si>
  <si>
    <t xml:space="preserve">Doprava lešení pronaj-dovoz a odvoz sady do 250m2 </t>
  </si>
  <si>
    <t>km</t>
  </si>
  <si>
    <t>Propojovací krabice,16+2 šroubovací svorky do krabice KU68</t>
  </si>
  <si>
    <t>Tr. js31, 1440, na povrch, vč. příchytek</t>
  </si>
  <si>
    <t>222 26-0575.R00</t>
  </si>
  <si>
    <t>kabeláž je součástí univerzální datové kabeláže</t>
  </si>
  <si>
    <t>Strukturovaná kabeláž - SK</t>
  </si>
  <si>
    <t>NEOCENĚNÝ SOUPIS DODÁVEK A PRACÍ S VÝKAZEM VÝMĚR</t>
  </si>
  <si>
    <t>Elektronické komunikace (SLP - PZTS, SK, VSS)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</si>
</sst>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\ _K_č"/>
    <numFmt numFmtId="165" formatCode="#,##0.00000"/>
    <numFmt numFmtId="166" formatCode="0.00&quot;m&quot;"/>
    <numFmt numFmtId="167" formatCode="0&quot;ks.&quot;"/>
    <numFmt numFmtId="168" formatCode="#,##0.00_ ;\-#,##0.00\ "/>
    <numFmt numFmtId="169" formatCode="dd/mm/yy"/>
    <numFmt numFmtId="170" formatCode="0.0"/>
    <numFmt numFmtId="171" formatCode="#,##0\ &quot;Kč&quot;"/>
    <numFmt numFmtId="172" formatCode="mm\ \/\ yyyy"/>
  </numFmts>
  <fonts count="26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b/>
      <sz val="11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1"/>
      <name val="Arial CE"/>
      <charset val="238"/>
    </font>
    <font>
      <b/>
      <sz val="14"/>
      <name val="Arial CE"/>
      <charset val="238"/>
    </font>
    <font>
      <i/>
      <sz val="10"/>
      <name val="Arial CE"/>
      <charset val="238"/>
    </font>
    <font>
      <sz val="14"/>
      <name val="Arial CE"/>
      <charset val="238"/>
    </font>
    <font>
      <b/>
      <i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7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40">
    <xf numFmtId="0" fontId="0" fillId="0" borderId="0" xfId="0"/>
    <xf numFmtId="4" fontId="4" fillId="0" borderId="1" xfId="0" applyNumberFormat="1" applyFont="1" applyBorder="1"/>
    <xf numFmtId="4" fontId="4" fillId="0" borderId="2" xfId="0" applyNumberFormat="1" applyFont="1" applyBorder="1"/>
    <xf numFmtId="4" fontId="4" fillId="0" borderId="3" xfId="0" applyNumberFormat="1" applyFont="1" applyBorder="1"/>
    <xf numFmtId="4" fontId="4" fillId="0" borderId="4" xfId="0" applyNumberFormat="1" applyFont="1" applyBorder="1"/>
    <xf numFmtId="49" fontId="5" fillId="0" borderId="2" xfId="0" applyNumberFormat="1" applyFont="1" applyBorder="1"/>
    <xf numFmtId="49" fontId="3" fillId="0" borderId="0" xfId="0" applyNumberFormat="1" applyFont="1"/>
    <xf numFmtId="0" fontId="5" fillId="0" borderId="4" xfId="0" applyNumberFormat="1" applyFont="1" applyBorder="1"/>
    <xf numFmtId="49" fontId="5" fillId="0" borderId="2" xfId="0" applyNumberFormat="1" applyFont="1" applyBorder="1" applyAlignment="1">
      <alignment horizontal="left"/>
    </xf>
    <xf numFmtId="0" fontId="4" fillId="0" borderId="0" xfId="0" applyFont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0" fillId="0" borderId="0" xfId="0" applyNumberFormat="1"/>
    <xf numFmtId="164" fontId="4" fillId="0" borderId="0" xfId="0" applyNumberFormat="1" applyFont="1"/>
    <xf numFmtId="0" fontId="0" fillId="0" borderId="0" xfId="0" applyBorder="1"/>
    <xf numFmtId="0" fontId="0" fillId="0" borderId="0" xfId="0" applyAlignment="1">
      <alignment vertical="top"/>
    </xf>
    <xf numFmtId="0" fontId="0" fillId="0" borderId="7" xfId="0" applyBorder="1" applyAlignment="1">
      <alignment vertical="top"/>
    </xf>
    <xf numFmtId="49" fontId="0" fillId="0" borderId="8" xfId="0" applyNumberFormat="1" applyBorder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7" fillId="0" borderId="24" xfId="0" applyFont="1" applyBorder="1"/>
    <xf numFmtId="0" fontId="7" fillId="0" borderId="25" xfId="0" applyFont="1" applyBorder="1"/>
    <xf numFmtId="0" fontId="7" fillId="0" borderId="26" xfId="0" applyFont="1" applyBorder="1"/>
    <xf numFmtId="0" fontId="7" fillId="0" borderId="0" xfId="0" applyFont="1" applyBorder="1"/>
    <xf numFmtId="0" fontId="7" fillId="0" borderId="27" xfId="0" applyFont="1" applyBorder="1"/>
    <xf numFmtId="0" fontId="7" fillId="0" borderId="28" xfId="0" applyFont="1" applyBorder="1"/>
    <xf numFmtId="4" fontId="0" fillId="0" borderId="21" xfId="0" applyNumberFormat="1" applyBorder="1"/>
    <xf numFmtId="0" fontId="0" fillId="0" borderId="21" xfId="0" applyBorder="1"/>
    <xf numFmtId="0" fontId="1" fillId="0" borderId="0" xfId="0" applyFont="1" applyFill="1" applyBorder="1"/>
    <xf numFmtId="0" fontId="10" fillId="0" borderId="19" xfId="1" applyFont="1" applyBorder="1" applyAlignment="1">
      <alignment horizontal="centerContinuous" vertical="top"/>
    </xf>
    <xf numFmtId="0" fontId="8" fillId="0" borderId="19" xfId="1" applyFont="1" applyBorder="1" applyAlignment="1">
      <alignment horizontal="centerContinuous"/>
    </xf>
    <xf numFmtId="0" fontId="1" fillId="0" borderId="0" xfId="1"/>
    <xf numFmtId="0" fontId="11" fillId="2" borderId="30" xfId="1" applyFont="1" applyFill="1" applyBorder="1" applyAlignment="1">
      <alignment horizontal="left"/>
    </xf>
    <xf numFmtId="0" fontId="12" fillId="2" borderId="31" xfId="1" applyFont="1" applyFill="1" applyBorder="1" applyAlignment="1">
      <alignment horizontal="centerContinuous"/>
    </xf>
    <xf numFmtId="0" fontId="13" fillId="2" borderId="32" xfId="1" applyFont="1" applyFill="1" applyBorder="1" applyAlignment="1">
      <alignment horizontal="left"/>
    </xf>
    <xf numFmtId="0" fontId="12" fillId="0" borderId="33" xfId="1" applyFont="1" applyBorder="1"/>
    <xf numFmtId="49" fontId="12" fillId="0" borderId="34" xfId="1" applyNumberFormat="1" applyFont="1" applyBorder="1" applyAlignment="1">
      <alignment horizontal="left"/>
    </xf>
    <xf numFmtId="0" fontId="8" fillId="0" borderId="35" xfId="1" applyFont="1" applyBorder="1"/>
    <xf numFmtId="0" fontId="12" fillId="0" borderId="23" xfId="1" applyFont="1" applyBorder="1"/>
    <xf numFmtId="0" fontId="12" fillId="0" borderId="10" xfId="1" applyFont="1" applyBorder="1"/>
    <xf numFmtId="0" fontId="12" fillId="0" borderId="21" xfId="1" applyFont="1" applyBorder="1"/>
    <xf numFmtId="0" fontId="12" fillId="0" borderId="36" xfId="1" applyFont="1" applyBorder="1" applyAlignment="1">
      <alignment horizontal="left"/>
    </xf>
    <xf numFmtId="0" fontId="11" fillId="0" borderId="35" xfId="1" applyFont="1" applyBorder="1"/>
    <xf numFmtId="49" fontId="12" fillId="0" borderId="36" xfId="1" applyNumberFormat="1" applyFont="1" applyBorder="1" applyAlignment="1">
      <alignment horizontal="left"/>
    </xf>
    <xf numFmtId="49" fontId="11" fillId="2" borderId="35" xfId="1" applyNumberFormat="1" applyFont="1" applyFill="1" applyBorder="1"/>
    <xf numFmtId="49" fontId="8" fillId="2" borderId="23" xfId="1" applyNumberFormat="1" applyFont="1" applyFill="1" applyBorder="1"/>
    <xf numFmtId="0" fontId="8" fillId="2" borderId="10" xfId="1" applyFont="1" applyFill="1" applyBorder="1"/>
    <xf numFmtId="0" fontId="8" fillId="2" borderId="23" xfId="1" applyFont="1" applyFill="1" applyBorder="1"/>
    <xf numFmtId="0" fontId="12" fillId="0" borderId="21" xfId="1" applyFont="1" applyFill="1" applyBorder="1"/>
    <xf numFmtId="3" fontId="12" fillId="0" borderId="36" xfId="1" applyNumberFormat="1" applyFont="1" applyBorder="1" applyAlignment="1">
      <alignment horizontal="left"/>
    </xf>
    <xf numFmtId="0" fontId="1" fillId="0" borderId="0" xfId="1" applyFill="1"/>
    <xf numFmtId="49" fontId="11" fillId="2" borderId="37" xfId="1" applyNumberFormat="1" applyFont="1" applyFill="1" applyBorder="1"/>
    <xf numFmtId="49" fontId="8" fillId="2" borderId="38" xfId="1" applyNumberFormat="1" applyFont="1" applyFill="1" applyBorder="1"/>
    <xf numFmtId="49" fontId="12" fillId="0" borderId="21" xfId="1" applyNumberFormat="1" applyFont="1" applyBorder="1" applyAlignment="1">
      <alignment horizontal="left"/>
    </xf>
    <xf numFmtId="0" fontId="12" fillId="0" borderId="39" xfId="1" applyFont="1" applyBorder="1"/>
    <xf numFmtId="0" fontId="12" fillId="0" borderId="21" xfId="1" applyNumberFormat="1" applyFont="1" applyBorder="1"/>
    <xf numFmtId="0" fontId="12" fillId="0" borderId="40" xfId="1" applyNumberFormat="1" applyFont="1" applyBorder="1" applyAlignment="1">
      <alignment horizontal="left"/>
    </xf>
    <xf numFmtId="0" fontId="1" fillId="0" borderId="0" xfId="1" applyNumberFormat="1" applyBorder="1"/>
    <xf numFmtId="0" fontId="12" fillId="0" borderId="40" xfId="1" applyFont="1" applyBorder="1" applyAlignment="1">
      <alignment horizontal="left"/>
    </xf>
    <xf numFmtId="0" fontId="1" fillId="0" borderId="0" xfId="1" applyBorder="1"/>
    <xf numFmtId="0" fontId="12" fillId="0" borderId="21" xfId="1" applyFont="1" applyFill="1" applyBorder="1" applyAlignment="1"/>
    <xf numFmtId="0" fontId="12" fillId="0" borderId="40" xfId="1" applyFont="1" applyFill="1" applyBorder="1" applyAlignment="1"/>
    <xf numFmtId="0" fontId="1" fillId="0" borderId="0" xfId="1" applyFont="1" applyFill="1" applyBorder="1" applyAlignment="1"/>
    <xf numFmtId="0" fontId="12" fillId="0" borderId="21" xfId="1" applyFont="1" applyBorder="1" applyAlignment="1"/>
    <xf numFmtId="3" fontId="1" fillId="0" borderId="0" xfId="1" applyNumberFormat="1"/>
    <xf numFmtId="0" fontId="12" fillId="0" borderId="35" xfId="1" applyFont="1" applyBorder="1"/>
    <xf numFmtId="0" fontId="12" fillId="0" borderId="33" xfId="1" applyFont="1" applyBorder="1" applyAlignment="1">
      <alignment horizontal="left"/>
    </xf>
    <xf numFmtId="0" fontId="12" fillId="0" borderId="41" xfId="1" applyFont="1" applyBorder="1" applyAlignment="1">
      <alignment horizontal="left"/>
    </xf>
    <xf numFmtId="0" fontId="10" fillId="0" borderId="42" xfId="1" applyFont="1" applyBorder="1" applyAlignment="1">
      <alignment horizontal="centerContinuous" vertical="center"/>
    </xf>
    <xf numFmtId="0" fontId="14" fillId="0" borderId="43" xfId="1" applyFont="1" applyBorder="1" applyAlignment="1">
      <alignment horizontal="centerContinuous" vertical="center"/>
    </xf>
    <xf numFmtId="0" fontId="8" fillId="0" borderId="43" xfId="1" applyFont="1" applyBorder="1" applyAlignment="1">
      <alignment horizontal="centerContinuous" vertical="center"/>
    </xf>
    <xf numFmtId="0" fontId="8" fillId="0" borderId="44" xfId="1" applyFont="1" applyBorder="1" applyAlignment="1">
      <alignment horizontal="centerContinuous" vertical="center"/>
    </xf>
    <xf numFmtId="0" fontId="11" fillId="2" borderId="45" xfId="1" applyFont="1" applyFill="1" applyBorder="1" applyAlignment="1">
      <alignment horizontal="left"/>
    </xf>
    <xf numFmtId="0" fontId="8" fillId="2" borderId="46" xfId="1" applyFont="1" applyFill="1" applyBorder="1" applyAlignment="1">
      <alignment horizontal="left"/>
    </xf>
    <xf numFmtId="0" fontId="8" fillId="2" borderId="29" xfId="1" applyFont="1" applyFill="1" applyBorder="1" applyAlignment="1">
      <alignment horizontal="centerContinuous"/>
    </xf>
    <xf numFmtId="0" fontId="11" fillId="2" borderId="46" xfId="1" applyFont="1" applyFill="1" applyBorder="1" applyAlignment="1">
      <alignment horizontal="centerContinuous"/>
    </xf>
    <xf numFmtId="0" fontId="8" fillId="2" borderId="46" xfId="1" applyFont="1" applyFill="1" applyBorder="1" applyAlignment="1">
      <alignment horizontal="centerContinuous"/>
    </xf>
    <xf numFmtId="0" fontId="8" fillId="0" borderId="47" xfId="1" applyFont="1" applyBorder="1"/>
    <xf numFmtId="0" fontId="8" fillId="0" borderId="28" xfId="1" applyFont="1" applyBorder="1"/>
    <xf numFmtId="0" fontId="8" fillId="0" borderId="30" xfId="1" applyFont="1" applyBorder="1"/>
    <xf numFmtId="3" fontId="8" fillId="0" borderId="32" xfId="1" applyNumberFormat="1" applyFont="1" applyBorder="1"/>
    <xf numFmtId="0" fontId="8" fillId="0" borderId="31" xfId="1" applyFont="1" applyBorder="1"/>
    <xf numFmtId="3" fontId="8" fillId="0" borderId="34" xfId="1" applyNumberFormat="1" applyFont="1" applyBorder="1"/>
    <xf numFmtId="3" fontId="8" fillId="0" borderId="10" xfId="1" applyNumberFormat="1" applyFont="1" applyBorder="1"/>
    <xf numFmtId="0" fontId="8" fillId="0" borderId="23" xfId="1" applyFont="1" applyBorder="1"/>
    <xf numFmtId="0" fontId="8" fillId="0" borderId="48" xfId="1" applyFont="1" applyBorder="1"/>
    <xf numFmtId="0" fontId="8" fillId="0" borderId="28" xfId="1" applyFont="1" applyBorder="1" applyAlignment="1">
      <alignment shrinkToFit="1"/>
    </xf>
    <xf numFmtId="0" fontId="8" fillId="0" borderId="49" xfId="1" applyFont="1" applyBorder="1"/>
    <xf numFmtId="0" fontId="7" fillId="0" borderId="0" xfId="1" applyFont="1"/>
    <xf numFmtId="0" fontId="8" fillId="0" borderId="37" xfId="1" applyFont="1" applyBorder="1"/>
    <xf numFmtId="0" fontId="8" fillId="0" borderId="0" xfId="1" applyFont="1" applyBorder="1"/>
    <xf numFmtId="0" fontId="8" fillId="0" borderId="50" xfId="1" applyFont="1" applyBorder="1"/>
    <xf numFmtId="3" fontId="8" fillId="0" borderId="51" xfId="1" applyNumberFormat="1" applyFont="1" applyBorder="1"/>
    <xf numFmtId="0" fontId="8" fillId="0" borderId="52" xfId="1" applyFont="1" applyBorder="1"/>
    <xf numFmtId="0" fontId="11" fillId="2" borderId="30" xfId="1" applyFont="1" applyFill="1" applyBorder="1"/>
    <xf numFmtId="0" fontId="11" fillId="2" borderId="32" xfId="1" applyFont="1" applyFill="1" applyBorder="1"/>
    <xf numFmtId="0" fontId="11" fillId="2" borderId="31" xfId="1" applyFont="1" applyFill="1" applyBorder="1"/>
    <xf numFmtId="0" fontId="11" fillId="2" borderId="53" xfId="1" applyFont="1" applyFill="1" applyBorder="1"/>
    <xf numFmtId="0" fontId="11" fillId="2" borderId="54" xfId="1" applyFont="1" applyFill="1" applyBorder="1"/>
    <xf numFmtId="0" fontId="8" fillId="0" borderId="38" xfId="1" applyFont="1" applyBorder="1"/>
    <xf numFmtId="0" fontId="8" fillId="0" borderId="0" xfId="1" applyFont="1"/>
    <xf numFmtId="0" fontId="8" fillId="0" borderId="26" xfId="1" applyFont="1" applyBorder="1"/>
    <xf numFmtId="0" fontId="8" fillId="0" borderId="55" xfId="1" applyFont="1" applyBorder="1"/>
    <xf numFmtId="0" fontId="8" fillId="0" borderId="0" xfId="1" applyFont="1" applyBorder="1" applyAlignment="1">
      <alignment horizontal="right"/>
    </xf>
    <xf numFmtId="169" fontId="8" fillId="0" borderId="0" xfId="1" applyNumberFormat="1" applyFont="1" applyBorder="1"/>
    <xf numFmtId="0" fontId="8" fillId="0" borderId="0" xfId="1" applyFont="1" applyFill="1" applyBorder="1"/>
    <xf numFmtId="0" fontId="8" fillId="0" borderId="56" xfId="1" applyFont="1" applyBorder="1"/>
    <xf numFmtId="0" fontId="8" fillId="0" borderId="27" xfId="1" applyFont="1" applyBorder="1"/>
    <xf numFmtId="0" fontId="8" fillId="0" borderId="57" xfId="1" applyFont="1" applyBorder="1"/>
    <xf numFmtId="0" fontId="8" fillId="0" borderId="25" xfId="1" applyFont="1" applyBorder="1"/>
    <xf numFmtId="170" fontId="8" fillId="0" borderId="58" xfId="1" applyNumberFormat="1" applyFont="1" applyBorder="1" applyAlignment="1">
      <alignment horizontal="right"/>
    </xf>
    <xf numFmtId="0" fontId="8" fillId="0" borderId="58" xfId="1" applyFont="1" applyBorder="1"/>
    <xf numFmtId="0" fontId="8" fillId="0" borderId="10" xfId="1" applyFont="1" applyBorder="1"/>
    <xf numFmtId="170" fontId="8" fillId="0" borderId="23" xfId="1" applyNumberFormat="1" applyFont="1" applyBorder="1" applyAlignment="1">
      <alignment horizontal="right"/>
    </xf>
    <xf numFmtId="0" fontId="14" fillId="2" borderId="50" xfId="1" applyFont="1" applyFill="1" applyBorder="1"/>
    <xf numFmtId="0" fontId="14" fillId="2" borderId="51" xfId="1" applyFont="1" applyFill="1" applyBorder="1"/>
    <xf numFmtId="0" fontId="14" fillId="2" borderId="52" xfId="1" applyFont="1" applyFill="1" applyBorder="1"/>
    <xf numFmtId="0" fontId="3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1" fillId="2" borderId="10" xfId="1" applyFont="1" applyFill="1" applyBorder="1"/>
    <xf numFmtId="3" fontId="8" fillId="0" borderId="59" xfId="1" applyNumberFormat="1" applyFont="1" applyBorder="1"/>
    <xf numFmtId="0" fontId="8" fillId="0" borderId="38" xfId="1" applyFont="1" applyBorder="1" applyAlignment="1">
      <alignment horizontal="right"/>
    </xf>
    <xf numFmtId="0" fontId="2" fillId="0" borderId="0" xfId="0" applyFont="1" applyAlignment="1">
      <alignment vertical="center"/>
    </xf>
    <xf numFmtId="0" fontId="17" fillId="0" borderId="21" xfId="0" applyFont="1" applyBorder="1"/>
    <xf numFmtId="0" fontId="17" fillId="0" borderId="21" xfId="0" applyFont="1" applyFill="1" applyBorder="1" applyAlignment="1">
      <alignment horizontal="center"/>
    </xf>
    <xf numFmtId="0" fontId="17" fillId="0" borderId="21" xfId="0" applyFont="1" applyFill="1" applyBorder="1" applyAlignment="1">
      <alignment horizontal="center" wrapText="1"/>
    </xf>
    <xf numFmtId="0" fontId="18" fillId="0" borderId="21" xfId="0" applyFont="1" applyBorder="1" applyAlignment="1">
      <alignment horizontal="center"/>
    </xf>
    <xf numFmtId="0" fontId="19" fillId="0" borderId="0" xfId="0" applyFont="1"/>
    <xf numFmtId="4" fontId="19" fillId="0" borderId="21" xfId="0" applyNumberFormat="1" applyFont="1" applyBorder="1"/>
    <xf numFmtId="4" fontId="18" fillId="0" borderId="21" xfId="0" applyNumberFormat="1" applyFont="1" applyBorder="1"/>
    <xf numFmtId="172" fontId="8" fillId="0" borderId="38" xfId="1" applyNumberFormat="1" applyFont="1" applyBorder="1"/>
    <xf numFmtId="0" fontId="19" fillId="0" borderId="21" xfId="0" applyFont="1" applyBorder="1"/>
    <xf numFmtId="49" fontId="12" fillId="0" borderId="40" xfId="1" applyNumberFormat="1" applyFont="1" applyBorder="1" applyAlignment="1">
      <alignment horizontal="left"/>
    </xf>
    <xf numFmtId="0" fontId="18" fillId="4" borderId="22" xfId="0" applyFont="1" applyFill="1" applyBorder="1" applyAlignment="1">
      <alignment vertical="top"/>
    </xf>
    <xf numFmtId="0" fontId="0" fillId="0" borderId="67" xfId="0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0" fontId="5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top" shrinkToFit="1"/>
    </xf>
    <xf numFmtId="49" fontId="0" fillId="0" borderId="61" xfId="0" applyNumberFormat="1" applyBorder="1" applyAlignment="1">
      <alignment vertical="top" shrinkToFit="1"/>
    </xf>
    <xf numFmtId="49" fontId="0" fillId="0" borderId="10" xfId="0" applyNumberFormat="1" applyBorder="1" applyAlignment="1">
      <alignment vertical="top" shrinkToFit="1"/>
    </xf>
    <xf numFmtId="49" fontId="0" fillId="0" borderId="6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0" fontId="11" fillId="2" borderId="22" xfId="1" applyNumberFormat="1" applyFont="1" applyFill="1" applyBorder="1" applyAlignment="1">
      <alignment wrapText="1"/>
    </xf>
    <xf numFmtId="0" fontId="0" fillId="0" borderId="10" xfId="0" applyNumberFormat="1" applyBorder="1" applyAlignment="1"/>
    <xf numFmtId="0" fontId="0" fillId="0" borderId="23" xfId="0" applyNumberFormat="1" applyBorder="1" applyAlignment="1"/>
    <xf numFmtId="0" fontId="8" fillId="0" borderId="50" xfId="1" applyFont="1" applyBorder="1" applyAlignment="1">
      <alignment horizontal="center" shrinkToFit="1"/>
    </xf>
    <xf numFmtId="0" fontId="8" fillId="0" borderId="52" xfId="1" applyFont="1" applyBorder="1" applyAlignment="1">
      <alignment horizontal="center" shrinkToFit="1"/>
    </xf>
    <xf numFmtId="0" fontId="12" fillId="0" borderId="21" xfId="1" applyFont="1" applyBorder="1" applyAlignment="1">
      <alignment horizontal="left"/>
    </xf>
    <xf numFmtId="0" fontId="12" fillId="0" borderId="22" xfId="1" applyFont="1" applyBorder="1" applyAlignment="1">
      <alignment horizontal="left"/>
    </xf>
    <xf numFmtId="0" fontId="12" fillId="0" borderId="21" xfId="1" applyFont="1" applyBorder="1" applyAlignment="1">
      <alignment horizontal="center"/>
    </xf>
    <xf numFmtId="0" fontId="1" fillId="0" borderId="0" xfId="1" applyAlignment="1">
      <alignment horizontal="left" wrapText="1"/>
    </xf>
    <xf numFmtId="171" fontId="8" fillId="0" borderId="22" xfId="1" applyNumberFormat="1" applyFont="1" applyBorder="1" applyAlignment="1">
      <alignment horizontal="right" indent="2"/>
    </xf>
    <xf numFmtId="171" fontId="8" fillId="0" borderId="40" xfId="1" applyNumberFormat="1" applyFont="1" applyBorder="1" applyAlignment="1">
      <alignment horizontal="right" indent="2"/>
    </xf>
    <xf numFmtId="171" fontId="14" fillId="2" borderId="64" xfId="1" applyNumberFormat="1" applyFont="1" applyFill="1" applyBorder="1" applyAlignment="1">
      <alignment horizontal="right" indent="2"/>
    </xf>
    <xf numFmtId="171" fontId="14" fillId="2" borderId="65" xfId="1" applyNumberFormat="1" applyFont="1" applyFill="1" applyBorder="1" applyAlignment="1">
      <alignment horizontal="right" indent="2"/>
    </xf>
    <xf numFmtId="0" fontId="4" fillId="0" borderId="0" xfId="1" applyFont="1" applyAlignment="1">
      <alignment horizontal="left" vertical="top" wrapText="1"/>
    </xf>
    <xf numFmtId="0" fontId="19" fillId="0" borderId="21" xfId="0" applyFont="1" applyBorder="1" applyAlignment="1"/>
    <xf numFmtId="0" fontId="1" fillId="0" borderId="21" xfId="0" applyFont="1" applyBorder="1" applyAlignment="1"/>
    <xf numFmtId="0" fontId="0" fillId="0" borderId="21" xfId="0" applyBorder="1" applyAlignment="1"/>
    <xf numFmtId="0" fontId="3" fillId="0" borderId="21" xfId="0" applyFont="1" applyBorder="1" applyAlignment="1">
      <alignment horizontal="left" wrapText="1"/>
    </xf>
    <xf numFmtId="0" fontId="3" fillId="0" borderId="21" xfId="0" applyFont="1" applyBorder="1" applyAlignment="1">
      <alignment horizontal="left"/>
    </xf>
    <xf numFmtId="0" fontId="17" fillId="0" borderId="22" xfId="0" applyFont="1" applyBorder="1" applyAlignment="1">
      <alignment horizontal="left"/>
    </xf>
    <xf numFmtId="0" fontId="17" fillId="0" borderId="10" xfId="0" applyFont="1" applyBorder="1" applyAlignment="1">
      <alignment horizontal="left"/>
    </xf>
    <xf numFmtId="0" fontId="19" fillId="0" borderId="21" xfId="0" applyFont="1" applyFill="1" applyBorder="1" applyAlignment="1"/>
    <xf numFmtId="0" fontId="18" fillId="0" borderId="21" xfId="0" applyFont="1" applyBorder="1" applyAlignment="1"/>
    <xf numFmtId="0" fontId="20" fillId="0" borderId="28" xfId="0" applyFont="1" applyFill="1" applyBorder="1" applyAlignment="1">
      <alignment wrapText="1"/>
    </xf>
    <xf numFmtId="0" fontId="0" fillId="0" borderId="28" xfId="0" applyFont="1" applyBorder="1" applyAlignment="1">
      <alignment wrapText="1"/>
    </xf>
    <xf numFmtId="0" fontId="21" fillId="0" borderId="0" xfId="0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21" fillId="0" borderId="0" xfId="0" applyFont="1" applyFill="1" applyAlignment="1">
      <alignment horizontal="left" vertical="top" wrapText="1"/>
    </xf>
    <xf numFmtId="0" fontId="20" fillId="0" borderId="70" xfId="0" applyFont="1" applyFill="1" applyBorder="1" applyAlignment="1">
      <alignment horizontal="left" wrapText="1"/>
    </xf>
    <xf numFmtId="0" fontId="0" fillId="0" borderId="0" xfId="0" applyFont="1"/>
    <xf numFmtId="0" fontId="22" fillId="0" borderId="0" xfId="0" applyFont="1" applyAlignment="1">
      <alignment vertical="center"/>
    </xf>
    <xf numFmtId="0" fontId="17" fillId="0" borderId="24" xfId="0" applyFont="1" applyBorder="1"/>
    <xf numFmtId="0" fontId="17" fillId="0" borderId="25" xfId="0" applyFont="1" applyBorder="1"/>
    <xf numFmtId="0" fontId="18" fillId="0" borderId="22" xfId="0" applyNumberFormat="1" applyFont="1" applyBorder="1" applyAlignment="1">
      <alignment horizontal="left" wrapText="1"/>
    </xf>
    <xf numFmtId="0" fontId="18" fillId="0" borderId="10" xfId="0" applyNumberFormat="1" applyFont="1" applyBorder="1" applyAlignment="1">
      <alignment horizontal="left" wrapText="1"/>
    </xf>
    <xf numFmtId="0" fontId="18" fillId="0" borderId="23" xfId="0" applyNumberFormat="1" applyFont="1" applyBorder="1" applyAlignment="1">
      <alignment horizontal="left" wrapText="1"/>
    </xf>
    <xf numFmtId="0" fontId="17" fillId="0" borderId="26" xfId="0" applyFont="1" applyBorder="1"/>
    <xf numFmtId="0" fontId="17" fillId="0" borderId="0" xfId="0" applyFont="1" applyBorder="1"/>
    <xf numFmtId="0" fontId="18" fillId="0" borderId="24" xfId="0" applyFont="1" applyBorder="1" applyAlignment="1">
      <alignment horizontal="left"/>
    </xf>
    <xf numFmtId="0" fontId="18" fillId="0" borderId="25" xfId="0" applyFont="1" applyBorder="1" applyAlignment="1">
      <alignment horizontal="left"/>
    </xf>
    <xf numFmtId="0" fontId="18" fillId="0" borderId="58" xfId="0" applyFont="1" applyBorder="1" applyAlignment="1">
      <alignment horizontal="left"/>
    </xf>
    <xf numFmtId="0" fontId="17" fillId="0" borderId="27" xfId="0" applyFont="1" applyBorder="1"/>
    <xf numFmtId="0" fontId="17" fillId="0" borderId="28" xfId="0" applyFont="1" applyBorder="1"/>
    <xf numFmtId="0" fontId="18" fillId="0" borderId="22" xfId="0" applyFont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0" borderId="23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7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60" xfId="0" applyFont="1" applyBorder="1" applyAlignment="1">
      <alignment horizontal="center" vertical="center" wrapText="1"/>
    </xf>
    <xf numFmtId="0" fontId="0" fillId="0" borderId="21" xfId="0" applyFont="1" applyBorder="1" applyAlignment="1"/>
    <xf numFmtId="0" fontId="0" fillId="0" borderId="22" xfId="0" applyFont="1" applyBorder="1" applyAlignment="1">
      <alignment horizontal="left"/>
    </xf>
    <xf numFmtId="0" fontId="0" fillId="0" borderId="10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0" fillId="0" borderId="21" xfId="0" applyFont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 wrapText="1"/>
    </xf>
    <xf numFmtId="0" fontId="0" fillId="0" borderId="66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0" fillId="0" borderId="10" xfId="0" applyFont="1" applyBorder="1"/>
    <xf numFmtId="0" fontId="0" fillId="0" borderId="23" xfId="0" applyFont="1" applyBorder="1"/>
    <xf numFmtId="0" fontId="0" fillId="0" borderId="33" xfId="0" applyFont="1" applyBorder="1" applyAlignment="1">
      <alignment horizontal="center" vertical="center" wrapText="1"/>
    </xf>
    <xf numFmtId="0" fontId="0" fillId="0" borderId="33" xfId="0" applyFont="1" applyBorder="1" applyAlignment="1">
      <alignment vertical="center"/>
    </xf>
    <xf numFmtId="0" fontId="23" fillId="0" borderId="22" xfId="0" applyFont="1" applyFill="1" applyBorder="1" applyAlignment="1">
      <alignment horizontal="left" vertical="center"/>
    </xf>
    <xf numFmtId="0" fontId="23" fillId="0" borderId="10" xfId="0" applyFont="1" applyFill="1" applyBorder="1" applyAlignment="1">
      <alignment horizontal="left" vertical="center"/>
    </xf>
    <xf numFmtId="0" fontId="23" fillId="0" borderId="23" xfId="0" applyFont="1" applyFill="1" applyBorder="1" applyAlignment="1">
      <alignment horizontal="left" vertical="center"/>
    </xf>
    <xf numFmtId="0" fontId="23" fillId="0" borderId="22" xfId="0" applyFont="1" applyBorder="1" applyAlignment="1">
      <alignment horizontal="left"/>
    </xf>
    <xf numFmtId="0" fontId="23" fillId="0" borderId="10" xfId="0" applyFont="1" applyBorder="1" applyAlignment="1">
      <alignment horizontal="left"/>
    </xf>
    <xf numFmtId="0" fontId="23" fillId="0" borderId="23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17" fillId="4" borderId="23" xfId="0" applyFont="1" applyFill="1" applyBorder="1"/>
    <xf numFmtId="0" fontId="18" fillId="4" borderId="22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left" vertical="center" wrapText="1"/>
    </xf>
    <xf numFmtId="0" fontId="22" fillId="4" borderId="45" xfId="0" applyFont="1" applyFill="1" applyBorder="1" applyAlignment="1">
      <alignment horizontal="center"/>
    </xf>
    <xf numFmtId="0" fontId="22" fillId="4" borderId="29" xfId="0" applyFont="1" applyFill="1" applyBorder="1" applyAlignment="1">
      <alignment horizontal="center"/>
    </xf>
    <xf numFmtId="0" fontId="17" fillId="4" borderId="10" xfId="0" applyFont="1" applyFill="1" applyBorder="1"/>
    <xf numFmtId="0" fontId="24" fillId="4" borderId="10" xfId="0" applyFont="1" applyFill="1" applyBorder="1"/>
    <xf numFmtId="4" fontId="22" fillId="4" borderId="45" xfId="0" applyNumberFormat="1" applyFont="1" applyFill="1" applyBorder="1" applyAlignment="1">
      <alignment horizontal="center"/>
    </xf>
    <xf numFmtId="0" fontId="17" fillId="0" borderId="0" xfId="0" applyFont="1" applyFill="1" applyBorder="1"/>
    <xf numFmtId="0" fontId="24" fillId="0" borderId="0" xfId="0" applyFont="1" applyFill="1" applyBorder="1"/>
    <xf numFmtId="0" fontId="24" fillId="0" borderId="25" xfId="0" applyFont="1" applyFill="1" applyBorder="1"/>
    <xf numFmtId="4" fontId="22" fillId="0" borderId="28" xfId="0" applyNumberFormat="1" applyFont="1" applyFill="1" applyBorder="1" applyAlignment="1">
      <alignment horizontal="center"/>
    </xf>
    <xf numFmtId="0" fontId="22" fillId="0" borderId="28" xfId="0" applyFont="1" applyFill="1" applyBorder="1" applyAlignment="1">
      <alignment horizontal="center"/>
    </xf>
    <xf numFmtId="0" fontId="17" fillId="0" borderId="0" xfId="0" applyFont="1" applyFill="1"/>
    <xf numFmtId="0" fontId="17" fillId="3" borderId="0" xfId="0" applyFont="1" applyFill="1"/>
    <xf numFmtId="0" fontId="18" fillId="3" borderId="27" xfId="0" applyFont="1" applyFill="1" applyBorder="1"/>
    <xf numFmtId="0" fontId="17" fillId="3" borderId="28" xfId="0" applyFont="1" applyFill="1" applyBorder="1"/>
    <xf numFmtId="0" fontId="17" fillId="3" borderId="10" xfId="0" applyFont="1" applyFill="1" applyBorder="1"/>
    <xf numFmtId="0" fontId="17" fillId="3" borderId="23" xfId="0" applyFont="1" applyFill="1" applyBorder="1"/>
    <xf numFmtId="4" fontId="18" fillId="3" borderId="22" xfId="0" applyNumberFormat="1" applyFont="1" applyFill="1" applyBorder="1" applyAlignment="1">
      <alignment horizontal="center"/>
    </xf>
    <xf numFmtId="4" fontId="18" fillId="3" borderId="23" xfId="0" applyNumberFormat="1" applyFont="1" applyFill="1" applyBorder="1" applyAlignment="1">
      <alignment horizontal="center"/>
    </xf>
    <xf numFmtId="0" fontId="0" fillId="3" borderId="25" xfId="0" applyFont="1" applyFill="1" applyBorder="1" applyAlignment="1"/>
    <xf numFmtId="0" fontId="0" fillId="3" borderId="0" xfId="0" applyFont="1" applyFill="1"/>
    <xf numFmtId="4" fontId="19" fillId="3" borderId="0" xfId="0" applyNumberFormat="1" applyFont="1" applyFill="1"/>
    <xf numFmtId="0" fontId="0" fillId="0" borderId="67" xfId="0" applyFont="1" applyFill="1" applyBorder="1" applyAlignment="1">
      <alignment horizontal="right" vertical="top"/>
    </xf>
    <xf numFmtId="0" fontId="0" fillId="0" borderId="69" xfId="0" applyFont="1" applyFill="1" applyBorder="1" applyAlignment="1">
      <alignment horizontal="left" wrapText="1"/>
    </xf>
    <xf numFmtId="0" fontId="0" fillId="0" borderId="70" xfId="0" applyFont="1" applyFill="1" applyBorder="1" applyAlignment="1">
      <alignment horizontal="left" wrapText="1"/>
    </xf>
    <xf numFmtId="0" fontId="0" fillId="0" borderId="68" xfId="0" applyFont="1" applyFill="1" applyBorder="1" applyAlignment="1">
      <alignment horizontal="left" wrapText="1"/>
    </xf>
    <xf numFmtId="1" fontId="0" fillId="0" borderId="67" xfId="0" applyNumberFormat="1" applyFont="1" applyBorder="1"/>
    <xf numFmtId="0" fontId="0" fillId="0" borderId="67" xfId="0" applyFont="1" applyBorder="1"/>
    <xf numFmtId="168" fontId="0" fillId="0" borderId="67" xfId="0" applyNumberFormat="1" applyFont="1" applyFill="1" applyBorder="1"/>
    <xf numFmtId="4" fontId="0" fillId="0" borderId="67" xfId="0" applyNumberFormat="1" applyFont="1" applyBorder="1"/>
    <xf numFmtId="0" fontId="0" fillId="0" borderId="0" xfId="0" applyFont="1" applyBorder="1"/>
    <xf numFmtId="0" fontId="0" fillId="0" borderId="0" xfId="0" applyFont="1" applyFill="1" applyBorder="1"/>
    <xf numFmtId="0" fontId="23" fillId="0" borderId="67" xfId="0" applyFont="1" applyFill="1" applyBorder="1" applyAlignment="1">
      <alignment horizontal="left" wrapText="1"/>
    </xf>
    <xf numFmtId="168" fontId="0" fillId="0" borderId="67" xfId="0" quotePrefix="1" applyNumberFormat="1" applyFont="1" applyFill="1" applyBorder="1" applyAlignment="1">
      <alignment horizontal="center"/>
    </xf>
    <xf numFmtId="4" fontId="0" fillId="0" borderId="67" xfId="0" applyNumberFormat="1" applyFont="1" applyFill="1" applyBorder="1"/>
    <xf numFmtId="1" fontId="0" fillId="0" borderId="67" xfId="0" applyNumberFormat="1" applyFont="1" applyFill="1" applyBorder="1"/>
    <xf numFmtId="0" fontId="0" fillId="0" borderId="67" xfId="0" applyFont="1" applyFill="1" applyBorder="1"/>
    <xf numFmtId="0" fontId="17" fillId="3" borderId="0" xfId="0" applyFont="1" applyFill="1" applyBorder="1"/>
    <xf numFmtId="0" fontId="18" fillId="3" borderId="22" xfId="0" applyFont="1" applyFill="1" applyBorder="1"/>
    <xf numFmtId="0" fontId="17" fillId="3" borderId="22" xfId="0" applyFont="1" applyFill="1" applyBorder="1"/>
    <xf numFmtId="0" fontId="0" fillId="3" borderId="0" xfId="0" applyFont="1" applyFill="1" applyBorder="1"/>
    <xf numFmtId="4" fontId="18" fillId="3" borderId="21" xfId="0" applyNumberFormat="1" applyFont="1" applyFill="1" applyBorder="1" applyAlignment="1">
      <alignment horizontal="center"/>
    </xf>
    <xf numFmtId="0" fontId="17" fillId="3" borderId="71" xfId="0" applyFont="1" applyFill="1" applyBorder="1"/>
    <xf numFmtId="0" fontId="0" fillId="3" borderId="0" xfId="0" applyFont="1" applyFill="1" applyBorder="1" applyAlignment="1"/>
    <xf numFmtId="4" fontId="19" fillId="3" borderId="0" xfId="0" applyNumberFormat="1" applyFont="1" applyFill="1" applyBorder="1"/>
    <xf numFmtId="0" fontId="0" fillId="0" borderId="67" xfId="0" applyFont="1" applyBorder="1" applyAlignment="1">
      <alignment horizontal="left" wrapText="1"/>
    </xf>
    <xf numFmtId="0" fontId="21" fillId="3" borderId="0" xfId="0" applyFont="1" applyFill="1"/>
    <xf numFmtId="0" fontId="21" fillId="3" borderId="10" xfId="0" applyFont="1" applyFill="1" applyBorder="1"/>
    <xf numFmtId="0" fontId="21" fillId="3" borderId="23" xfId="0" applyFont="1" applyFill="1" applyBorder="1"/>
    <xf numFmtId="0" fontId="0" fillId="0" borderId="67" xfId="0" applyFont="1" applyFill="1" applyBorder="1" applyAlignment="1"/>
    <xf numFmtId="0" fontId="23" fillId="0" borderId="69" xfId="0" applyFont="1" applyFill="1" applyBorder="1" applyAlignment="1">
      <alignment horizontal="left"/>
    </xf>
    <xf numFmtId="0" fontId="23" fillId="0" borderId="70" xfId="0" applyFont="1" applyFill="1" applyBorder="1" applyAlignment="1">
      <alignment horizontal="left"/>
    </xf>
    <xf numFmtId="0" fontId="23" fillId="0" borderId="68" xfId="0" applyFont="1" applyFill="1" applyBorder="1" applyAlignment="1">
      <alignment horizontal="left"/>
    </xf>
    <xf numFmtId="0" fontId="0" fillId="0" borderId="0" xfId="0" applyFont="1" applyBorder="1" applyAlignment="1">
      <alignment horizontal="right" vertical="top"/>
    </xf>
    <xf numFmtId="166" fontId="0" fillId="0" borderId="0" xfId="0" applyNumberFormat="1" applyFont="1" applyFill="1"/>
    <xf numFmtId="166" fontId="0" fillId="0" borderId="0" xfId="0" applyNumberFormat="1" applyFont="1"/>
    <xf numFmtId="0" fontId="0" fillId="0" borderId="69" xfId="0" applyFont="1" applyBorder="1" applyAlignment="1">
      <alignment horizontal="left"/>
    </xf>
    <xf numFmtId="0" fontId="0" fillId="0" borderId="70" xfId="0" applyFont="1" applyBorder="1" applyAlignment="1">
      <alignment horizontal="left"/>
    </xf>
    <xf numFmtId="0" fontId="0" fillId="0" borderId="68" xfId="0" applyFont="1" applyBorder="1" applyAlignment="1">
      <alignment horizontal="left"/>
    </xf>
    <xf numFmtId="0" fontId="0" fillId="0" borderId="68" xfId="0" applyFont="1" applyBorder="1"/>
    <xf numFmtId="0" fontId="23" fillId="0" borderId="68" xfId="0" applyFont="1" applyFill="1" applyBorder="1" applyAlignment="1">
      <alignment horizontal="left" wrapText="1"/>
    </xf>
    <xf numFmtId="0" fontId="0" fillId="0" borderId="67" xfId="0" applyFont="1" applyFill="1" applyBorder="1" applyAlignment="1">
      <alignment horizontal="right" vertical="top"/>
    </xf>
    <xf numFmtId="0" fontId="0" fillId="0" borderId="67" xfId="0" applyFont="1" applyBorder="1" applyAlignment="1">
      <alignment horizontal="left"/>
    </xf>
    <xf numFmtId="0" fontId="17" fillId="4" borderId="0" xfId="0" applyFont="1" applyFill="1"/>
    <xf numFmtId="0" fontId="18" fillId="4" borderId="22" xfId="0" applyFont="1" applyFill="1" applyBorder="1"/>
    <xf numFmtId="0" fontId="24" fillId="4" borderId="22" xfId="0" applyFont="1" applyFill="1" applyBorder="1"/>
    <xf numFmtId="4" fontId="22" fillId="4" borderId="29" xfId="0" applyNumberFormat="1" applyFont="1" applyFill="1" applyBorder="1" applyAlignment="1">
      <alignment horizontal="center"/>
    </xf>
    <xf numFmtId="0" fontId="0" fillId="4" borderId="0" xfId="0" applyFont="1" applyFill="1"/>
    <xf numFmtId="0" fontId="0" fillId="4" borderId="25" xfId="0" applyFont="1" applyFill="1" applyBorder="1" applyAlignment="1"/>
    <xf numFmtId="4" fontId="19" fillId="4" borderId="0" xfId="0" applyNumberFormat="1" applyFont="1" applyFill="1"/>
    <xf numFmtId="0" fontId="18" fillId="0" borderId="24" xfId="0" applyFont="1" applyBorder="1" applyAlignment="1">
      <alignment horizontal="left" wrapText="1"/>
    </xf>
    <xf numFmtId="0" fontId="18" fillId="0" borderId="25" xfId="0" applyFont="1" applyBorder="1" applyAlignment="1">
      <alignment horizontal="left" wrapText="1"/>
    </xf>
    <xf numFmtId="0" fontId="18" fillId="0" borderId="58" xfId="0" applyFont="1" applyBorder="1" applyAlignment="1">
      <alignment horizontal="left" wrapText="1"/>
    </xf>
    <xf numFmtId="0" fontId="21" fillId="4" borderId="23" xfId="0" applyFont="1" applyFill="1" applyBorder="1"/>
    <xf numFmtId="0" fontId="16" fillId="4" borderId="22" xfId="0" applyFont="1" applyFill="1" applyBorder="1" applyAlignment="1">
      <alignment horizontal="left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25" fillId="0" borderId="28" xfId="0" applyFont="1" applyFill="1" applyBorder="1"/>
    <xf numFmtId="167" fontId="0" fillId="0" borderId="28" xfId="0" applyNumberFormat="1" applyFont="1" applyFill="1" applyBorder="1"/>
    <xf numFmtId="0" fontId="0" fillId="0" borderId="28" xfId="0" applyFont="1" applyFill="1" applyBorder="1"/>
    <xf numFmtId="0" fontId="22" fillId="0" borderId="28" xfId="0" applyFont="1" applyFill="1" applyBorder="1" applyAlignment="1">
      <alignment horizontal="left"/>
    </xf>
    <xf numFmtId="0" fontId="0" fillId="0" borderId="70" xfId="0" applyFont="1" applyBorder="1" applyAlignment="1">
      <alignment horizontal="right" vertical="top"/>
    </xf>
    <xf numFmtId="0" fontId="0" fillId="0" borderId="70" xfId="0" applyFont="1" applyBorder="1" applyAlignment="1">
      <alignment horizontal="left"/>
    </xf>
    <xf numFmtId="1" fontId="0" fillId="0" borderId="70" xfId="0" applyNumberFormat="1" applyFont="1" applyBorder="1"/>
    <xf numFmtId="0" fontId="0" fillId="0" borderId="70" xfId="0" applyFont="1" applyBorder="1"/>
    <xf numFmtId="168" fontId="0" fillId="0" borderId="70" xfId="0" applyNumberFormat="1" applyFont="1" applyFill="1" applyBorder="1"/>
    <xf numFmtId="4" fontId="0" fillId="0" borderId="70" xfId="0" applyNumberFormat="1" applyFont="1" applyBorder="1"/>
    <xf numFmtId="0" fontId="0" fillId="0" borderId="67" xfId="0" applyFont="1" applyBorder="1" applyAlignment="1">
      <alignment horizontal="right" vertical="top"/>
    </xf>
    <xf numFmtId="0" fontId="0" fillId="0" borderId="69" xfId="0" applyFont="1" applyFill="1" applyBorder="1" applyAlignment="1">
      <alignment horizontal="left" vertical="top" wrapText="1"/>
    </xf>
    <xf numFmtId="0" fontId="0" fillId="0" borderId="70" xfId="0" applyFont="1" applyFill="1" applyBorder="1" applyAlignment="1">
      <alignment horizontal="left" vertical="top" wrapText="1"/>
    </xf>
    <xf numFmtId="0" fontId="0" fillId="0" borderId="68" xfId="0" applyFont="1" applyFill="1" applyBorder="1" applyAlignment="1">
      <alignment horizontal="left" vertical="top" wrapText="1"/>
    </xf>
    <xf numFmtId="0" fontId="0" fillId="0" borderId="73" xfId="0" applyFont="1" applyFill="1" applyBorder="1" applyAlignment="1">
      <alignment horizontal="right" vertical="top"/>
    </xf>
    <xf numFmtId="0" fontId="0" fillId="0" borderId="69" xfId="0" applyFont="1" applyBorder="1" applyAlignment="1">
      <alignment horizontal="left" wrapText="1"/>
    </xf>
    <xf numFmtId="0" fontId="0" fillId="0" borderId="70" xfId="0" applyFont="1" applyBorder="1" applyAlignment="1">
      <alignment horizontal="left" wrapText="1"/>
    </xf>
    <xf numFmtId="0" fontId="0" fillId="0" borderId="68" xfId="0" applyFont="1" applyBorder="1" applyAlignment="1">
      <alignment horizontal="left" wrapText="1"/>
    </xf>
    <xf numFmtId="0" fontId="0" fillId="0" borderId="74" xfId="0" applyFont="1" applyFill="1" applyBorder="1" applyAlignment="1">
      <alignment horizontal="right" vertical="top"/>
    </xf>
    <xf numFmtId="0" fontId="0" fillId="0" borderId="72" xfId="0" applyFont="1" applyFill="1" applyBorder="1" applyAlignment="1">
      <alignment horizontal="right" vertical="top"/>
    </xf>
    <xf numFmtId="0" fontId="23" fillId="0" borderId="69" xfId="0" applyFont="1" applyFill="1" applyBorder="1" applyAlignment="1">
      <alignment horizontal="left" wrapText="1"/>
    </xf>
    <xf numFmtId="0" fontId="23" fillId="0" borderId="70" xfId="0" applyFont="1" applyFill="1" applyBorder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992"/>
  <sheetViews>
    <sheetView workbookViewId="0">
      <selection sqref="A1:J50"/>
    </sheetView>
  </sheetViews>
  <sheetFormatPr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59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64</v>
      </c>
      <c r="B2" s="7"/>
      <c r="C2" s="157"/>
      <c r="D2" s="157"/>
      <c r="E2" s="157"/>
      <c r="F2" s="157"/>
      <c r="G2" s="4" t="s">
        <v>60</v>
      </c>
      <c r="H2" s="11"/>
    </row>
    <row r="3" spans="1:8" ht="13.5" thickTop="1" x14ac:dyDescent="0.2"/>
    <row r="4" spans="1:8" ht="18" x14ac:dyDescent="0.25">
      <c r="A4" s="156" t="s">
        <v>61</v>
      </c>
      <c r="B4" s="156"/>
      <c r="C4" s="156"/>
      <c r="D4" s="156"/>
      <c r="E4" s="156"/>
      <c r="F4" s="156"/>
      <c r="G4" s="156"/>
      <c r="H4" s="156"/>
    </row>
    <row r="6" spans="1:8" ht="15.75" x14ac:dyDescent="0.25">
      <c r="A6" s="9" t="s">
        <v>62</v>
      </c>
      <c r="B6" s="6">
        <f>B2</f>
        <v>0</v>
      </c>
    </row>
    <row r="7" spans="1:8" ht="15.75" x14ac:dyDescent="0.25">
      <c r="B7" s="158">
        <f>C2</f>
        <v>0</v>
      </c>
      <c r="C7" s="159"/>
      <c r="D7" s="159"/>
      <c r="E7" s="159"/>
      <c r="F7" s="159"/>
      <c r="G7" s="159"/>
    </row>
    <row r="9" spans="1:8" s="9" customFormat="1" ht="12.75" customHeight="1" x14ac:dyDescent="0.2">
      <c r="A9" s="9" t="s">
        <v>63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C4F5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honeticPr fontId="9" type="noConversion"/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9966"/>
  </sheetPr>
  <dimension ref="A1:G7"/>
  <sheetViews>
    <sheetView workbookViewId="0">
      <selection sqref="A1:G1"/>
    </sheetView>
  </sheetViews>
  <sheetFormatPr defaultColWidth="9.140625" defaultRowHeight="12.75" x14ac:dyDescent="0.2"/>
  <cols>
    <col min="1" max="1" width="4.28515625" style="15" customWidth="1"/>
    <col min="2" max="2" width="14.42578125" style="15" customWidth="1"/>
    <col min="3" max="3" width="38.28515625" style="39" customWidth="1"/>
    <col min="4" max="4" width="4.5703125" style="15" customWidth="1"/>
    <col min="5" max="5" width="10.5703125" style="15" customWidth="1"/>
    <col min="6" max="6" width="9.85546875" style="15" customWidth="1"/>
    <col min="7" max="7" width="12.7109375" style="15" customWidth="1"/>
    <col min="8" max="16384" width="9.140625" style="15"/>
  </cols>
  <sheetData>
    <row r="1" spans="1:7" ht="16.5" thickBot="1" x14ac:dyDescent="0.25">
      <c r="A1" s="160" t="s">
        <v>65</v>
      </c>
      <c r="B1" s="160"/>
      <c r="C1" s="161"/>
      <c r="D1" s="160"/>
      <c r="E1" s="160"/>
      <c r="F1" s="160"/>
      <c r="G1" s="160"/>
    </row>
    <row r="2" spans="1:7" ht="13.5" thickTop="1" x14ac:dyDescent="0.2">
      <c r="A2" s="16" t="s">
        <v>66</v>
      </c>
      <c r="B2" s="17"/>
      <c r="C2" s="162"/>
      <c r="D2" s="162"/>
      <c r="E2" s="162"/>
      <c r="F2" s="162"/>
      <c r="G2" s="163"/>
    </row>
    <row r="3" spans="1:7" x14ac:dyDescent="0.2">
      <c r="A3" s="18" t="s">
        <v>67</v>
      </c>
      <c r="B3" s="19"/>
      <c r="C3" s="164"/>
      <c r="D3" s="164"/>
      <c r="E3" s="164"/>
      <c r="F3" s="164"/>
      <c r="G3" s="165"/>
    </row>
    <row r="4" spans="1:7" ht="13.5" thickBot="1" x14ac:dyDescent="0.25">
      <c r="A4" s="20" t="s">
        <v>68</v>
      </c>
      <c r="B4" s="21"/>
      <c r="C4" s="166"/>
      <c r="D4" s="166"/>
      <c r="E4" s="166"/>
      <c r="F4" s="166"/>
      <c r="G4" s="167"/>
    </row>
    <row r="5" spans="1:7" ht="14.25" thickTop="1" thickBot="1" x14ac:dyDescent="0.25">
      <c r="B5" s="22"/>
      <c r="C5" s="23"/>
      <c r="D5" s="24"/>
    </row>
    <row r="6" spans="1:7" ht="13.5" thickBot="1" x14ac:dyDescent="0.25">
      <c r="A6" s="25" t="s">
        <v>69</v>
      </c>
      <c r="B6" s="26" t="s">
        <v>70</v>
      </c>
      <c r="C6" s="27" t="s">
        <v>71</v>
      </c>
      <c r="D6" s="28" t="s">
        <v>72</v>
      </c>
      <c r="E6" s="29" t="s">
        <v>73</v>
      </c>
      <c r="F6" s="30" t="s">
        <v>74</v>
      </c>
      <c r="G6" s="31" t="s">
        <v>75</v>
      </c>
    </row>
    <row r="7" spans="1:7" ht="14.25" thickTop="1" thickBot="1" x14ac:dyDescent="0.25">
      <c r="A7" s="32"/>
      <c r="B7" s="33"/>
      <c r="C7" s="34"/>
      <c r="D7" s="35"/>
      <c r="E7" s="36"/>
      <c r="F7" s="37"/>
      <c r="G7" s="38"/>
    </row>
  </sheetData>
  <sheetProtection password="C4F5" sheet="1"/>
  <mergeCells count="4">
    <mergeCell ref="A1:G1"/>
    <mergeCell ref="C2:G2"/>
    <mergeCell ref="C3:G3"/>
    <mergeCell ref="C4:G4"/>
  </mergeCells>
  <phoneticPr fontId="9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55"/>
  <sheetViews>
    <sheetView tabSelected="1" workbookViewId="0"/>
  </sheetViews>
  <sheetFormatPr defaultColWidth="9.140625" defaultRowHeight="12.75" x14ac:dyDescent="0.2"/>
  <cols>
    <col min="1" max="1" width="2" style="51" customWidth="1"/>
    <col min="2" max="2" width="15" style="51" customWidth="1"/>
    <col min="3" max="3" width="15.85546875" style="51" customWidth="1"/>
    <col min="4" max="4" width="14.5703125" style="51" customWidth="1"/>
    <col min="5" max="5" width="13.5703125" style="51" customWidth="1"/>
    <col min="6" max="6" width="16.5703125" style="51" customWidth="1"/>
    <col min="7" max="7" width="15.28515625" style="51" customWidth="1"/>
    <col min="8" max="16384" width="9.140625" style="51"/>
  </cols>
  <sheetData>
    <row r="1" spans="1:54" ht="24.75" customHeight="1" thickBot="1" x14ac:dyDescent="0.25">
      <c r="A1" s="49" t="s">
        <v>224</v>
      </c>
      <c r="B1" s="50"/>
      <c r="C1" s="50"/>
      <c r="D1" s="50"/>
      <c r="E1" s="50"/>
      <c r="F1" s="50"/>
      <c r="G1" s="50"/>
    </row>
    <row r="2" spans="1:54" ht="12.75" customHeight="1" x14ac:dyDescent="0.2">
      <c r="A2" s="52" t="s">
        <v>7</v>
      </c>
      <c r="B2" s="53"/>
      <c r="C2" s="54" t="s">
        <v>8</v>
      </c>
      <c r="D2" s="54"/>
      <c r="E2" s="53" t="s">
        <v>9</v>
      </c>
      <c r="F2" s="55" t="s">
        <v>10</v>
      </c>
      <c r="G2" s="56"/>
    </row>
    <row r="3" spans="1:54" ht="3" customHeight="1" x14ac:dyDescent="0.2">
      <c r="A3" s="57"/>
      <c r="B3" s="58"/>
      <c r="C3" s="59"/>
      <c r="D3" s="59"/>
      <c r="E3" s="58"/>
      <c r="F3" s="60"/>
      <c r="G3" s="61"/>
    </row>
    <row r="4" spans="1:54" ht="12" customHeight="1" x14ac:dyDescent="0.2">
      <c r="A4" s="62" t="s">
        <v>11</v>
      </c>
      <c r="B4" s="58"/>
      <c r="C4" s="59" t="s">
        <v>12</v>
      </c>
      <c r="D4" s="59"/>
      <c r="E4" s="58"/>
      <c r="F4" s="60" t="s">
        <v>13</v>
      </c>
      <c r="G4" s="63"/>
    </row>
    <row r="5" spans="1:54" ht="12.95" customHeight="1" x14ac:dyDescent="0.2">
      <c r="A5" s="64"/>
      <c r="B5" s="65"/>
      <c r="C5" s="140" t="s">
        <v>97</v>
      </c>
      <c r="D5" s="66"/>
      <c r="E5" s="67"/>
      <c r="F5" s="60" t="s">
        <v>14</v>
      </c>
      <c r="G5" s="61"/>
    </row>
    <row r="6" spans="1:54" ht="12.95" customHeight="1" x14ac:dyDescent="0.2">
      <c r="A6" s="62" t="s">
        <v>15</v>
      </c>
      <c r="B6" s="58"/>
      <c r="C6" s="59" t="s">
        <v>16</v>
      </c>
      <c r="D6" s="59"/>
      <c r="E6" s="58"/>
      <c r="F6" s="68" t="s">
        <v>17</v>
      </c>
      <c r="G6" s="69">
        <v>0</v>
      </c>
      <c r="L6" s="70"/>
    </row>
    <row r="7" spans="1:54" ht="26.1" customHeight="1" x14ac:dyDescent="0.2">
      <c r="A7" s="71"/>
      <c r="B7" s="72"/>
      <c r="C7" s="168" t="s">
        <v>171</v>
      </c>
      <c r="D7" s="169"/>
      <c r="E7" s="170"/>
      <c r="F7" s="73" t="s">
        <v>18</v>
      </c>
      <c r="G7" s="69">
        <f>IF(PocetMJ=0,,ROUND((F30+F32)/PocetMJ,1))</f>
        <v>0</v>
      </c>
    </row>
    <row r="8" spans="1:54" x14ac:dyDescent="0.2">
      <c r="A8" s="74" t="s">
        <v>19</v>
      </c>
      <c r="B8" s="60"/>
      <c r="C8" s="173" t="s">
        <v>57</v>
      </c>
      <c r="D8" s="173"/>
      <c r="E8" s="174"/>
      <c r="F8" s="75" t="s">
        <v>20</v>
      </c>
      <c r="G8" s="76" t="s">
        <v>21</v>
      </c>
      <c r="H8" s="77"/>
    </row>
    <row r="9" spans="1:54" x14ac:dyDescent="0.2">
      <c r="A9" s="74" t="s">
        <v>22</v>
      </c>
      <c r="B9" s="60"/>
      <c r="C9" s="173" t="str">
        <f>Projektant</f>
        <v>ASEC - elektrosystémy s.r.o.</v>
      </c>
      <c r="D9" s="173"/>
      <c r="E9" s="174"/>
      <c r="F9" s="60"/>
      <c r="G9" s="78"/>
      <c r="H9" s="79"/>
    </row>
    <row r="10" spans="1:54" x14ac:dyDescent="0.2">
      <c r="A10" s="74" t="s">
        <v>23</v>
      </c>
      <c r="B10" s="60"/>
      <c r="C10" s="173"/>
      <c r="D10" s="173"/>
      <c r="E10" s="173"/>
      <c r="F10" s="80"/>
      <c r="G10" s="81"/>
      <c r="H10" s="82"/>
    </row>
    <row r="11" spans="1:54" ht="13.5" customHeight="1" x14ac:dyDescent="0.2">
      <c r="A11" s="74" t="s">
        <v>24</v>
      </c>
      <c r="B11" s="60"/>
      <c r="C11" s="173"/>
      <c r="D11" s="173"/>
      <c r="E11" s="173"/>
      <c r="F11" s="83" t="s">
        <v>25</v>
      </c>
      <c r="G11" s="153"/>
      <c r="H11" s="79"/>
      <c r="AX11" s="84"/>
      <c r="AY11" s="84"/>
      <c r="AZ11" s="84"/>
      <c r="BA11" s="84"/>
      <c r="BB11" s="84"/>
    </row>
    <row r="12" spans="1:54" ht="12.75" customHeight="1" x14ac:dyDescent="0.2">
      <c r="A12" s="85" t="s">
        <v>26</v>
      </c>
      <c r="B12" s="58"/>
      <c r="C12" s="175"/>
      <c r="D12" s="175"/>
      <c r="E12" s="175"/>
      <c r="F12" s="86" t="s">
        <v>27</v>
      </c>
      <c r="G12" s="87"/>
      <c r="H12" s="79"/>
    </row>
    <row r="13" spans="1:54" ht="28.5" customHeight="1" thickBot="1" x14ac:dyDescent="0.25">
      <c r="A13" s="88" t="s">
        <v>28</v>
      </c>
      <c r="B13" s="89"/>
      <c r="C13" s="89"/>
      <c r="D13" s="89"/>
      <c r="E13" s="90"/>
      <c r="F13" s="90"/>
      <c r="G13" s="91"/>
      <c r="H13" s="79"/>
    </row>
    <row r="14" spans="1:54" ht="17.25" customHeight="1" thickBot="1" x14ac:dyDescent="0.25">
      <c r="A14" s="92" t="s">
        <v>29</v>
      </c>
      <c r="B14" s="93"/>
      <c r="C14" s="94"/>
      <c r="D14" s="95" t="s">
        <v>30</v>
      </c>
      <c r="E14" s="96"/>
      <c r="F14" s="96"/>
      <c r="G14" s="94"/>
    </row>
    <row r="15" spans="1:54" ht="15.95" customHeight="1" x14ac:dyDescent="0.2">
      <c r="A15" s="97"/>
      <c r="B15" s="98" t="s">
        <v>31</v>
      </c>
      <c r="C15" s="102">
        <v>0</v>
      </c>
      <c r="D15" s="99"/>
      <c r="E15" s="100"/>
      <c r="F15" s="101"/>
      <c r="G15" s="102"/>
    </row>
    <row r="16" spans="1:54" ht="15.95" customHeight="1" x14ac:dyDescent="0.2">
      <c r="A16" s="97" t="s">
        <v>32</v>
      </c>
      <c r="B16" s="98" t="s">
        <v>33</v>
      </c>
      <c r="C16" s="102">
        <v>0</v>
      </c>
      <c r="D16" s="57"/>
      <c r="E16" s="103"/>
      <c r="F16" s="104"/>
      <c r="G16" s="102"/>
    </row>
    <row r="17" spans="1:14" ht="15.95" customHeight="1" x14ac:dyDescent="0.2">
      <c r="A17" s="97" t="s">
        <v>34</v>
      </c>
      <c r="B17" s="98" t="s">
        <v>35</v>
      </c>
      <c r="C17" s="102">
        <f>Rekapitulace!G21</f>
        <v>0</v>
      </c>
      <c r="D17" s="57"/>
      <c r="E17" s="103"/>
      <c r="F17" s="104"/>
      <c r="G17" s="102"/>
    </row>
    <row r="18" spans="1:14" ht="15.95" customHeight="1" x14ac:dyDescent="0.2">
      <c r="A18" s="105" t="s">
        <v>36</v>
      </c>
      <c r="B18" s="106" t="s">
        <v>37</v>
      </c>
      <c r="C18" s="102">
        <f>Rekapitulace!F21</f>
        <v>0</v>
      </c>
      <c r="D18" s="57"/>
      <c r="E18" s="103"/>
      <c r="F18" s="104"/>
      <c r="G18" s="102"/>
    </row>
    <row r="19" spans="1:14" ht="15.95" customHeight="1" x14ac:dyDescent="0.2">
      <c r="A19" s="107" t="s">
        <v>38</v>
      </c>
      <c r="B19" s="98"/>
      <c r="C19" s="102">
        <f>SUM(C15:C18)</f>
        <v>0</v>
      </c>
      <c r="D19" s="57"/>
      <c r="E19" s="103"/>
      <c r="F19" s="104"/>
      <c r="G19" s="102"/>
    </row>
    <row r="20" spans="1:14" ht="15.95" customHeight="1" x14ac:dyDescent="0.2">
      <c r="A20" s="107"/>
      <c r="B20" s="98"/>
      <c r="C20" s="102"/>
      <c r="D20" s="57"/>
      <c r="E20" s="103"/>
      <c r="F20" s="104"/>
      <c r="G20" s="102"/>
    </row>
    <row r="21" spans="1:14" ht="15.95" customHeight="1" x14ac:dyDescent="0.2">
      <c r="A21" s="107" t="s">
        <v>88</v>
      </c>
      <c r="B21" s="98"/>
      <c r="C21" s="102">
        <f>Rekapitulace!H21</f>
        <v>0</v>
      </c>
      <c r="D21" s="57"/>
      <c r="E21" s="103"/>
      <c r="F21" s="104"/>
      <c r="G21" s="102"/>
      <c r="N21" s="108"/>
    </row>
    <row r="22" spans="1:14" ht="15.95" customHeight="1" x14ac:dyDescent="0.2">
      <c r="A22" s="109" t="s">
        <v>39</v>
      </c>
      <c r="B22" s="110"/>
      <c r="C22" s="102">
        <f>C19+C21</f>
        <v>0</v>
      </c>
      <c r="D22" s="57" t="s">
        <v>40</v>
      </c>
      <c r="E22" s="103"/>
      <c r="F22" s="104"/>
      <c r="G22" s="102">
        <v>0</v>
      </c>
    </row>
    <row r="23" spans="1:14" ht="15.95" customHeight="1" thickBot="1" x14ac:dyDescent="0.25">
      <c r="A23" s="171" t="s">
        <v>41</v>
      </c>
      <c r="B23" s="172"/>
      <c r="C23" s="141">
        <f>C19+C21+G23</f>
        <v>0</v>
      </c>
      <c r="D23" s="111" t="s">
        <v>42</v>
      </c>
      <c r="E23" s="112"/>
      <c r="F23" s="113"/>
      <c r="G23" s="102">
        <f>Rekapitulace!I21</f>
        <v>0</v>
      </c>
    </row>
    <row r="24" spans="1:14" x14ac:dyDescent="0.2">
      <c r="A24" s="114" t="s">
        <v>43</v>
      </c>
      <c r="B24" s="115"/>
      <c r="C24" s="116"/>
      <c r="D24" s="115" t="s">
        <v>44</v>
      </c>
      <c r="E24" s="115"/>
      <c r="F24" s="117" t="s">
        <v>45</v>
      </c>
      <c r="G24" s="118"/>
    </row>
    <row r="25" spans="1:14" x14ac:dyDescent="0.2">
      <c r="A25" s="109" t="s">
        <v>46</v>
      </c>
      <c r="B25" s="110"/>
      <c r="C25" s="142" t="s">
        <v>105</v>
      </c>
      <c r="D25" s="110" t="s">
        <v>46</v>
      </c>
      <c r="E25" s="120"/>
      <c r="F25" s="121" t="s">
        <v>46</v>
      </c>
      <c r="G25" s="122"/>
    </row>
    <row r="26" spans="1:14" ht="37.5" customHeight="1" x14ac:dyDescent="0.2">
      <c r="A26" s="109" t="s">
        <v>47</v>
      </c>
      <c r="B26" s="123"/>
      <c r="C26" s="151">
        <v>44186</v>
      </c>
      <c r="D26" s="110" t="s">
        <v>47</v>
      </c>
      <c r="E26" s="120"/>
      <c r="F26" s="121" t="s">
        <v>47</v>
      </c>
      <c r="G26" s="122"/>
    </row>
    <row r="27" spans="1:14" x14ac:dyDescent="0.2">
      <c r="A27" s="109"/>
      <c r="B27" s="124"/>
      <c r="C27" s="119"/>
      <c r="D27" s="110"/>
      <c r="E27" s="120"/>
      <c r="F27" s="121"/>
      <c r="G27" s="122"/>
    </row>
    <row r="28" spans="1:14" x14ac:dyDescent="0.2">
      <c r="A28" s="109" t="s">
        <v>48</v>
      </c>
      <c r="B28" s="110"/>
      <c r="C28" s="119"/>
      <c r="D28" s="121" t="s">
        <v>49</v>
      </c>
      <c r="E28" s="119"/>
      <c r="F28" s="125" t="s">
        <v>49</v>
      </c>
      <c r="G28" s="122"/>
    </row>
    <row r="29" spans="1:14" ht="69" customHeight="1" x14ac:dyDescent="0.2">
      <c r="A29" s="109"/>
      <c r="B29" s="110"/>
      <c r="C29" s="126"/>
      <c r="D29" s="127"/>
      <c r="E29" s="126"/>
      <c r="F29" s="110"/>
      <c r="G29" s="122"/>
    </row>
    <row r="30" spans="1:14" x14ac:dyDescent="0.2">
      <c r="A30" s="128" t="s">
        <v>50</v>
      </c>
      <c r="B30" s="129"/>
      <c r="C30" s="130">
        <v>21</v>
      </c>
      <c r="D30" s="129" t="s">
        <v>51</v>
      </c>
      <c r="E30" s="131"/>
      <c r="F30" s="177">
        <f>C23-F32</f>
        <v>0</v>
      </c>
      <c r="G30" s="178"/>
    </row>
    <row r="31" spans="1:14" x14ac:dyDescent="0.2">
      <c r="A31" s="128" t="s">
        <v>52</v>
      </c>
      <c r="B31" s="129"/>
      <c r="C31" s="130">
        <f>SazbaDPH1</f>
        <v>21</v>
      </c>
      <c r="D31" s="129" t="s">
        <v>53</v>
      </c>
      <c r="E31" s="131"/>
      <c r="F31" s="177">
        <f>ROUND(PRODUCT(F30,C31/100),0)</f>
        <v>0</v>
      </c>
      <c r="G31" s="178"/>
    </row>
    <row r="32" spans="1:14" x14ac:dyDescent="0.2">
      <c r="A32" s="128" t="s">
        <v>50</v>
      </c>
      <c r="B32" s="129"/>
      <c r="C32" s="130">
        <v>0</v>
      </c>
      <c r="D32" s="129" t="s">
        <v>53</v>
      </c>
      <c r="E32" s="131"/>
      <c r="F32" s="177">
        <v>0</v>
      </c>
      <c r="G32" s="178"/>
    </row>
    <row r="33" spans="1:8" x14ac:dyDescent="0.2">
      <c r="A33" s="128" t="s">
        <v>52</v>
      </c>
      <c r="B33" s="132"/>
      <c r="C33" s="133">
        <f>SazbaDPH2</f>
        <v>0</v>
      </c>
      <c r="D33" s="129" t="s">
        <v>53</v>
      </c>
      <c r="E33" s="104"/>
      <c r="F33" s="177">
        <f>ROUND(PRODUCT(F32,C33/100),0)</f>
        <v>0</v>
      </c>
      <c r="G33" s="178"/>
    </row>
    <row r="34" spans="1:8" s="137" customFormat="1" ht="19.5" customHeight="1" thickBot="1" x14ac:dyDescent="0.3">
      <c r="A34" s="134" t="s">
        <v>54</v>
      </c>
      <c r="B34" s="135"/>
      <c r="C34" s="135"/>
      <c r="D34" s="135"/>
      <c r="E34" s="136"/>
      <c r="F34" s="179">
        <f>ROUND(SUM(F30:F33),0)</f>
        <v>0</v>
      </c>
      <c r="G34" s="180"/>
    </row>
    <row r="36" spans="1:8" x14ac:dyDescent="0.2">
      <c r="A36" s="138" t="s">
        <v>55</v>
      </c>
      <c r="B36" s="138"/>
      <c r="C36" s="138"/>
      <c r="D36" s="138"/>
      <c r="E36" s="138"/>
      <c r="F36" s="138"/>
      <c r="G36" s="138"/>
      <c r="H36" s="51" t="s">
        <v>56</v>
      </c>
    </row>
    <row r="37" spans="1:8" ht="14.25" customHeight="1" x14ac:dyDescent="0.2">
      <c r="A37" s="138"/>
      <c r="B37" s="181"/>
      <c r="C37" s="181"/>
      <c r="D37" s="181"/>
      <c r="E37" s="181"/>
      <c r="F37" s="181"/>
      <c r="G37" s="181"/>
      <c r="H37" s="51" t="s">
        <v>56</v>
      </c>
    </row>
    <row r="38" spans="1:8" ht="12.75" customHeight="1" x14ac:dyDescent="0.2">
      <c r="A38" s="139"/>
      <c r="B38" s="181"/>
      <c r="C38" s="181"/>
      <c r="D38" s="181"/>
      <c r="E38" s="181"/>
      <c r="F38" s="181"/>
      <c r="G38" s="181"/>
      <c r="H38" s="51" t="s">
        <v>56</v>
      </c>
    </row>
    <row r="39" spans="1:8" x14ac:dyDescent="0.2">
      <c r="A39" s="139"/>
      <c r="B39" s="181"/>
      <c r="C39" s="181"/>
      <c r="D39" s="181"/>
      <c r="E39" s="181"/>
      <c r="F39" s="181"/>
      <c r="G39" s="181"/>
      <c r="H39" s="51" t="s">
        <v>56</v>
      </c>
    </row>
    <row r="40" spans="1:8" x14ac:dyDescent="0.2">
      <c r="A40" s="139"/>
      <c r="B40" s="181"/>
      <c r="C40" s="181"/>
      <c r="D40" s="181"/>
      <c r="E40" s="181"/>
      <c r="F40" s="181"/>
      <c r="G40" s="181"/>
      <c r="H40" s="51" t="s">
        <v>56</v>
      </c>
    </row>
    <row r="41" spans="1:8" x14ac:dyDescent="0.2">
      <c r="A41" s="139"/>
      <c r="B41" s="181"/>
      <c r="C41" s="181"/>
      <c r="D41" s="181"/>
      <c r="E41" s="181"/>
      <c r="F41" s="181"/>
      <c r="G41" s="181"/>
      <c r="H41" s="51" t="s">
        <v>56</v>
      </c>
    </row>
    <row r="42" spans="1:8" x14ac:dyDescent="0.2">
      <c r="A42" s="139"/>
      <c r="B42" s="181"/>
      <c r="C42" s="181"/>
      <c r="D42" s="181"/>
      <c r="E42" s="181"/>
      <c r="F42" s="181"/>
      <c r="G42" s="181"/>
      <c r="H42" s="51" t="s">
        <v>56</v>
      </c>
    </row>
    <row r="43" spans="1:8" x14ac:dyDescent="0.2">
      <c r="A43" s="139"/>
      <c r="B43" s="181"/>
      <c r="C43" s="181"/>
      <c r="D43" s="181"/>
      <c r="E43" s="181"/>
      <c r="F43" s="181"/>
      <c r="G43" s="181"/>
      <c r="H43" s="51" t="s">
        <v>56</v>
      </c>
    </row>
    <row r="44" spans="1:8" x14ac:dyDescent="0.2">
      <c r="A44" s="139"/>
      <c r="B44" s="181"/>
      <c r="C44" s="181"/>
      <c r="D44" s="181"/>
      <c r="E44" s="181"/>
      <c r="F44" s="181"/>
      <c r="G44" s="181"/>
      <c r="H44" s="51" t="s">
        <v>56</v>
      </c>
    </row>
    <row r="45" spans="1:8" ht="0.75" customHeight="1" x14ac:dyDescent="0.2">
      <c r="A45" s="139"/>
      <c r="B45" s="181"/>
      <c r="C45" s="181"/>
      <c r="D45" s="181"/>
      <c r="E45" s="181"/>
      <c r="F45" s="181"/>
      <c r="G45" s="181"/>
      <c r="H45" s="51" t="s">
        <v>56</v>
      </c>
    </row>
    <row r="46" spans="1:8" x14ac:dyDescent="0.2">
      <c r="B46" s="176"/>
      <c r="C46" s="176"/>
      <c r="D46" s="176"/>
      <c r="E46" s="176"/>
      <c r="F46" s="176"/>
      <c r="G46" s="176"/>
    </row>
    <row r="47" spans="1:8" x14ac:dyDescent="0.2">
      <c r="B47" s="176"/>
      <c r="C47" s="176"/>
      <c r="D47" s="176"/>
      <c r="E47" s="176"/>
      <c r="F47" s="176"/>
      <c r="G47" s="176"/>
    </row>
    <row r="48" spans="1:8" x14ac:dyDescent="0.2">
      <c r="B48" s="176"/>
      <c r="C48" s="176"/>
      <c r="D48" s="176"/>
      <c r="E48" s="176"/>
      <c r="F48" s="176"/>
      <c r="G48" s="176"/>
    </row>
    <row r="49" spans="2:7" x14ac:dyDescent="0.2">
      <c r="B49" s="176"/>
      <c r="C49" s="176"/>
      <c r="D49" s="176"/>
      <c r="E49" s="176"/>
      <c r="F49" s="176"/>
      <c r="G49" s="176"/>
    </row>
    <row r="50" spans="2:7" x14ac:dyDescent="0.2">
      <c r="B50" s="176"/>
      <c r="C50" s="176"/>
      <c r="D50" s="176"/>
      <c r="E50" s="176"/>
      <c r="F50" s="176"/>
      <c r="G50" s="176"/>
    </row>
    <row r="51" spans="2:7" x14ac:dyDescent="0.2">
      <c r="B51" s="176"/>
      <c r="C51" s="176"/>
      <c r="D51" s="176"/>
      <c r="E51" s="176"/>
      <c r="F51" s="176"/>
      <c r="G51" s="176"/>
    </row>
    <row r="52" spans="2:7" x14ac:dyDescent="0.2">
      <c r="B52" s="176"/>
      <c r="C52" s="176"/>
      <c r="D52" s="176"/>
      <c r="E52" s="176"/>
      <c r="F52" s="176"/>
      <c r="G52" s="176"/>
    </row>
    <row r="53" spans="2:7" x14ac:dyDescent="0.2">
      <c r="B53" s="176"/>
      <c r="C53" s="176"/>
      <c r="D53" s="176"/>
      <c r="E53" s="176"/>
      <c r="F53" s="176"/>
      <c r="G53" s="176"/>
    </row>
    <row r="54" spans="2:7" x14ac:dyDescent="0.2">
      <c r="B54" s="176"/>
      <c r="C54" s="176"/>
      <c r="D54" s="176"/>
      <c r="E54" s="176"/>
      <c r="F54" s="176"/>
      <c r="G54" s="176"/>
    </row>
    <row r="55" spans="2:7" x14ac:dyDescent="0.2">
      <c r="B55" s="176"/>
      <c r="C55" s="176"/>
      <c r="D55" s="176"/>
      <c r="E55" s="176"/>
      <c r="F55" s="176"/>
      <c r="G55" s="176"/>
    </row>
  </sheetData>
  <mergeCells count="23">
    <mergeCell ref="B55:G55"/>
    <mergeCell ref="F30:G30"/>
    <mergeCell ref="B46:G46"/>
    <mergeCell ref="B47:G47"/>
    <mergeCell ref="B48:G48"/>
    <mergeCell ref="B49:G49"/>
    <mergeCell ref="F31:G31"/>
    <mergeCell ref="F32:G32"/>
    <mergeCell ref="F33:G33"/>
    <mergeCell ref="B53:G53"/>
    <mergeCell ref="B54:G54"/>
    <mergeCell ref="B50:G50"/>
    <mergeCell ref="F34:G34"/>
    <mergeCell ref="B51:G51"/>
    <mergeCell ref="B37:G45"/>
    <mergeCell ref="B52:G52"/>
    <mergeCell ref="C7:E7"/>
    <mergeCell ref="A23:B23"/>
    <mergeCell ref="C8:E8"/>
    <mergeCell ref="C9:E9"/>
    <mergeCell ref="C10:E10"/>
    <mergeCell ref="C11:E11"/>
    <mergeCell ref="C12:E12"/>
  </mergeCells>
  <phoneticPr fontId="15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&amp;LZpracováno programem BUILDpower,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3:J21"/>
  <sheetViews>
    <sheetView view="pageBreakPreview" zoomScaleNormal="100" zoomScaleSheetLayoutView="110" workbookViewId="0"/>
  </sheetViews>
  <sheetFormatPr defaultRowHeight="12.75" x14ac:dyDescent="0.2"/>
  <cols>
    <col min="1" max="1" width="6.7109375" customWidth="1"/>
    <col min="5" max="5" width="38" customWidth="1"/>
    <col min="6" max="9" width="12.7109375" customWidth="1"/>
    <col min="10" max="10" width="14.7109375" customWidth="1"/>
    <col min="12" max="12" width="15.42578125" customWidth="1"/>
  </cols>
  <sheetData>
    <row r="3" spans="1:10" ht="28.5" customHeight="1" x14ac:dyDescent="0.2">
      <c r="B3" s="143" t="str">
        <f>'Krycí list'!A1</f>
        <v>NEOCENĚNÝ SOUPIS DODÁVEK A PRACÍ S VÝKAZEM VÝMĚR</v>
      </c>
    </row>
    <row r="4" spans="1:10" ht="31.5" customHeight="1" x14ac:dyDescent="0.25">
      <c r="B4" s="40" t="s">
        <v>90</v>
      </c>
      <c r="C4" s="41"/>
      <c r="D4" s="185" t="str">
        <f>'Krycí list'!C7</f>
        <v>Horácká galerie v Novém Městě na Moravě - rekonstrukce hospodářského objektu</v>
      </c>
      <c r="E4" s="185"/>
    </row>
    <row r="5" spans="1:10" ht="15.75" x14ac:dyDescent="0.25">
      <c r="B5" s="42" t="s">
        <v>91</v>
      </c>
      <c r="C5" s="43"/>
      <c r="D5" s="186" t="str">
        <f>'Krycí list'!C5</f>
        <v>SO 001</v>
      </c>
      <c r="E5" s="186"/>
    </row>
    <row r="6" spans="1:10" ht="15.75" x14ac:dyDescent="0.25">
      <c r="B6" s="44" t="s">
        <v>89</v>
      </c>
      <c r="C6" s="45"/>
      <c r="D6" s="186" t="s">
        <v>5</v>
      </c>
      <c r="E6" s="186"/>
    </row>
    <row r="8" spans="1:10" ht="15.75" x14ac:dyDescent="0.25">
      <c r="A8" s="144" t="s">
        <v>96</v>
      </c>
      <c r="B8" s="187" t="s">
        <v>71</v>
      </c>
      <c r="C8" s="188"/>
      <c r="D8" s="188"/>
      <c r="E8" s="188"/>
      <c r="F8" s="145" t="s">
        <v>82</v>
      </c>
      <c r="G8" s="145" t="s">
        <v>84</v>
      </c>
      <c r="H8" s="145" t="s">
        <v>88</v>
      </c>
      <c r="I8" s="146" t="s">
        <v>117</v>
      </c>
      <c r="J8" s="147" t="s">
        <v>4</v>
      </c>
    </row>
    <row r="9" spans="1:10" x14ac:dyDescent="0.2">
      <c r="B9" s="48"/>
      <c r="C9" s="14"/>
      <c r="D9" s="14"/>
      <c r="E9" s="14"/>
      <c r="J9" s="148"/>
    </row>
    <row r="10" spans="1:10" x14ac:dyDescent="0.2">
      <c r="A10" s="152">
        <v>1</v>
      </c>
      <c r="B10" s="189" t="s">
        <v>182</v>
      </c>
      <c r="C10" s="189"/>
      <c r="D10" s="189"/>
      <c r="E10" s="189"/>
      <c r="F10" s="46">
        <f>PZTS!V17+PZTS!V74+PZTS!V80+PZTS!V101</f>
        <v>0</v>
      </c>
      <c r="G10" s="46">
        <f>PZTS!X17+PZTS!X74+PZTS!X80+PZTS!X101</f>
        <v>0</v>
      </c>
      <c r="H10" s="46">
        <f>PZTS!W115</f>
        <v>0</v>
      </c>
      <c r="I10" s="46">
        <f>PZTS!W119</f>
        <v>0</v>
      </c>
      <c r="J10" s="149">
        <f>SUM(F10:I10)</f>
        <v>0</v>
      </c>
    </row>
    <row r="11" spans="1:10" x14ac:dyDescent="0.2">
      <c r="A11" s="152">
        <v>2</v>
      </c>
      <c r="B11" s="182" t="s">
        <v>223</v>
      </c>
      <c r="C11" s="182"/>
      <c r="D11" s="182"/>
      <c r="E11" s="182"/>
      <c r="F11" s="46">
        <f>SK!V16+SK!V89+SK!V95+SK!V113</f>
        <v>0</v>
      </c>
      <c r="G11" s="46">
        <f>SK!X16+SK!X89+SK!X95+SK!X113</f>
        <v>0</v>
      </c>
      <c r="H11" s="46">
        <f>SK!W136</f>
        <v>0</v>
      </c>
      <c r="I11" s="46">
        <f>SK!W141</f>
        <v>0</v>
      </c>
      <c r="J11" s="149">
        <f>SUM(F11:I11)</f>
        <v>0</v>
      </c>
    </row>
    <row r="12" spans="1:10" x14ac:dyDescent="0.2">
      <c r="A12" s="152">
        <v>3</v>
      </c>
      <c r="B12" s="182" t="s">
        <v>195</v>
      </c>
      <c r="C12" s="182"/>
      <c r="D12" s="182"/>
      <c r="E12" s="182"/>
      <c r="F12" s="46">
        <f>VSS!V16+VSS!V62+VSS!V68+VSS!V74</f>
        <v>0</v>
      </c>
      <c r="G12" s="46">
        <f>VSS!X16+VSS!X62+VSS!X68+VSS!X74</f>
        <v>0</v>
      </c>
      <c r="H12" s="46">
        <f>VSS!W79</f>
        <v>0</v>
      </c>
      <c r="I12" s="46">
        <f>VSS!W83</f>
        <v>0</v>
      </c>
      <c r="J12" s="149">
        <f>SUM(F12:I12)</f>
        <v>0</v>
      </c>
    </row>
    <row r="13" spans="1:10" x14ac:dyDescent="0.2">
      <c r="A13" s="47"/>
      <c r="B13" s="183"/>
      <c r="C13" s="184"/>
      <c r="D13" s="184"/>
      <c r="E13" s="184"/>
      <c r="F13" s="46"/>
      <c r="G13" s="46"/>
      <c r="H13" s="46"/>
      <c r="I13" s="46"/>
      <c r="J13" s="149"/>
    </row>
    <row r="14" spans="1:10" x14ac:dyDescent="0.2">
      <c r="A14" s="47"/>
      <c r="B14" s="183"/>
      <c r="C14" s="184"/>
      <c r="D14" s="184"/>
      <c r="E14" s="184"/>
      <c r="F14" s="46"/>
      <c r="G14" s="46"/>
      <c r="H14" s="46"/>
      <c r="I14" s="46"/>
      <c r="J14" s="149"/>
    </row>
    <row r="15" spans="1:10" x14ac:dyDescent="0.2">
      <c r="A15" s="47"/>
      <c r="B15" s="183"/>
      <c r="C15" s="184"/>
      <c r="D15" s="184"/>
      <c r="E15" s="184"/>
      <c r="F15" s="46"/>
      <c r="G15" s="46"/>
      <c r="H15" s="46"/>
      <c r="I15" s="46"/>
      <c r="J15" s="149"/>
    </row>
    <row r="16" spans="1:10" x14ac:dyDescent="0.2">
      <c r="A16" s="47"/>
      <c r="B16" s="183"/>
      <c r="C16" s="184"/>
      <c r="D16" s="184"/>
      <c r="E16" s="184"/>
      <c r="F16" s="46"/>
      <c r="G16" s="46"/>
      <c r="H16" s="46"/>
      <c r="I16" s="46"/>
      <c r="J16" s="149"/>
    </row>
    <row r="17" spans="1:10" x14ac:dyDescent="0.2">
      <c r="A17" s="47"/>
      <c r="B17" s="183"/>
      <c r="C17" s="184"/>
      <c r="D17" s="184"/>
      <c r="E17" s="184"/>
      <c r="F17" s="46"/>
      <c r="G17" s="46"/>
      <c r="H17" s="46"/>
      <c r="I17" s="46"/>
      <c r="J17" s="149"/>
    </row>
    <row r="18" spans="1:10" x14ac:dyDescent="0.2">
      <c r="A18" s="47"/>
      <c r="B18" s="183"/>
      <c r="C18" s="184"/>
      <c r="D18" s="184"/>
      <c r="E18" s="184"/>
      <c r="F18" s="46"/>
      <c r="G18" s="46"/>
      <c r="H18" s="46"/>
      <c r="I18" s="46"/>
      <c r="J18" s="149"/>
    </row>
    <row r="19" spans="1:10" x14ac:dyDescent="0.2">
      <c r="A19" s="47"/>
      <c r="B19" s="183"/>
      <c r="C19" s="184"/>
      <c r="D19" s="184"/>
      <c r="E19" s="184"/>
      <c r="F19" s="46"/>
      <c r="G19" s="46"/>
      <c r="H19" s="46"/>
      <c r="I19" s="46"/>
      <c r="J19" s="149"/>
    </row>
    <row r="20" spans="1:10" x14ac:dyDescent="0.2">
      <c r="J20" s="148"/>
    </row>
    <row r="21" spans="1:10" ht="15.75" x14ac:dyDescent="0.25">
      <c r="B21" s="190" t="s">
        <v>6</v>
      </c>
      <c r="C21" s="190"/>
      <c r="D21" s="190"/>
      <c r="E21" s="190"/>
      <c r="F21" s="46">
        <f>SUM(F10:F20)</f>
        <v>0</v>
      </c>
      <c r="G21" s="46">
        <f>SUM(G10:G20)</f>
        <v>0</v>
      </c>
      <c r="H21" s="46">
        <f>SUM(H10:H20)</f>
        <v>0</v>
      </c>
      <c r="I21" s="46">
        <f>SUM(I10:I20)</f>
        <v>0</v>
      </c>
      <c r="J21" s="150">
        <f>SUM(J10:J20)</f>
        <v>0</v>
      </c>
    </row>
  </sheetData>
  <mergeCells count="15">
    <mergeCell ref="B21:E21"/>
    <mergeCell ref="B14:E14"/>
    <mergeCell ref="B15:E15"/>
    <mergeCell ref="B16:E16"/>
    <mergeCell ref="B17:E17"/>
    <mergeCell ref="B18:E18"/>
    <mergeCell ref="B19:E19"/>
    <mergeCell ref="B12:E12"/>
    <mergeCell ref="B13:E13"/>
    <mergeCell ref="D4:E4"/>
    <mergeCell ref="D5:E5"/>
    <mergeCell ref="D6:E6"/>
    <mergeCell ref="B8:E8"/>
    <mergeCell ref="B10:E10"/>
    <mergeCell ref="B11:E11"/>
  </mergeCells>
  <phoneticPr fontId="9" type="noConversion"/>
  <printOptions horizontalCentered="1"/>
  <pageMargins left="0.11811023622047245" right="0.11811023622047245" top="0.78740157480314965" bottom="0.78740157480314965" header="0.31496062992125984" footer="0.31496062992125984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123"/>
  <sheetViews>
    <sheetView view="pageBreakPreview" zoomScale="90" zoomScaleNormal="100" zoomScaleSheetLayoutView="90" workbookViewId="0"/>
  </sheetViews>
  <sheetFormatPr defaultRowHeight="12.75" x14ac:dyDescent="0.2"/>
  <cols>
    <col min="1" max="1" width="4.85546875" style="197" customWidth="1"/>
    <col min="2" max="2" width="16.28515625" style="197" customWidth="1"/>
    <col min="3" max="3" width="0.42578125" style="197" customWidth="1"/>
    <col min="4" max="4" width="7" style="197" customWidth="1"/>
    <col min="5" max="5" width="0.42578125" style="197" customWidth="1"/>
    <col min="6" max="6" width="7.140625" style="197" customWidth="1"/>
    <col min="7" max="7" width="5.7109375" style="197" customWidth="1"/>
    <col min="8" max="8" width="7.140625" style="197" customWidth="1"/>
    <col min="9" max="9" width="5.7109375" style="197" customWidth="1"/>
    <col min="10" max="10" width="7.140625" style="197" customWidth="1"/>
    <col min="11" max="11" width="5.7109375" style="197" customWidth="1"/>
    <col min="12" max="12" width="7" style="197" customWidth="1"/>
    <col min="13" max="13" width="0.42578125" style="197" customWidth="1"/>
    <col min="14" max="14" width="7.140625" style="197" customWidth="1"/>
    <col min="15" max="15" width="0.42578125" style="197" customWidth="1"/>
    <col min="16" max="16" width="7.140625" style="197" customWidth="1"/>
    <col min="17" max="17" width="0.42578125" style="197" customWidth="1"/>
    <col min="18" max="18" width="7.140625" style="197" customWidth="1"/>
    <col min="19" max="19" width="7.42578125" style="197" customWidth="1"/>
    <col min="20" max="20" width="4.7109375" style="197" customWidth="1"/>
    <col min="21" max="21" width="11.7109375" style="197" customWidth="1"/>
    <col min="22" max="22" width="12.7109375" style="197" customWidth="1"/>
    <col min="23" max="23" width="10.7109375" style="197" customWidth="1"/>
    <col min="24" max="24" width="12.7109375" style="197" customWidth="1"/>
    <col min="25" max="16384" width="9.140625" style="197"/>
  </cols>
  <sheetData>
    <row r="1" spans="1:24" ht="28.5" customHeight="1" x14ac:dyDescent="0.2">
      <c r="C1" s="198" t="str">
        <f>'Krycí list'!A1</f>
        <v>NEOCENĚNÝ SOUPIS DODÁVEK A PRACÍ S VÝKAZEM VÝMĚR</v>
      </c>
    </row>
    <row r="2" spans="1:24" ht="31.5" customHeight="1" x14ac:dyDescent="0.25">
      <c r="C2" s="199" t="s">
        <v>90</v>
      </c>
      <c r="D2" s="200"/>
      <c r="E2" s="200"/>
      <c r="F2" s="200"/>
      <c r="G2" s="201" t="str">
        <f>'Krycí list'!C7</f>
        <v>Horácká galerie v Novém Městě na Moravě - rekonstrukce hospodářského objektu</v>
      </c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3"/>
    </row>
    <row r="3" spans="1:24" ht="15.75" x14ac:dyDescent="0.25">
      <c r="C3" s="204" t="s">
        <v>91</v>
      </c>
      <c r="D3" s="205"/>
      <c r="E3" s="205"/>
      <c r="F3" s="205"/>
      <c r="G3" s="206" t="s">
        <v>148</v>
      </c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8"/>
    </row>
    <row r="4" spans="1:24" ht="15.75" x14ac:dyDescent="0.25">
      <c r="C4" s="209" t="s">
        <v>89</v>
      </c>
      <c r="D4" s="210"/>
      <c r="E4" s="210"/>
      <c r="F4" s="210"/>
      <c r="G4" s="211" t="s">
        <v>225</v>
      </c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3"/>
    </row>
    <row r="5" spans="1:24" ht="15.75" x14ac:dyDescent="0.25">
      <c r="C5" s="205"/>
      <c r="D5" s="205"/>
      <c r="E5" s="205"/>
      <c r="F5" s="205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</row>
    <row r="6" spans="1:24" s="215" customFormat="1" ht="45" customHeight="1" x14ac:dyDescent="0.2">
      <c r="A6" s="195" t="s">
        <v>211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</row>
    <row r="7" spans="1:24" s="215" customFormat="1" ht="15" x14ac:dyDescent="0.2">
      <c r="A7" s="193" t="s">
        <v>104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</row>
    <row r="8" spans="1:24" s="215" customFormat="1" ht="15" x14ac:dyDescent="0.2">
      <c r="A8" s="194"/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</row>
    <row r="9" spans="1:24" ht="15.75" customHeight="1" x14ac:dyDescent="0.2">
      <c r="U9" s="216"/>
      <c r="V9" s="216"/>
      <c r="W9" s="217"/>
      <c r="X9" s="217"/>
    </row>
    <row r="10" spans="1:24" ht="25.5" x14ac:dyDescent="0.2">
      <c r="A10" s="218" t="s">
        <v>96</v>
      </c>
      <c r="B10" s="219" t="s">
        <v>0</v>
      </c>
      <c r="C10" s="220" t="s">
        <v>95</v>
      </c>
      <c r="D10" s="221"/>
      <c r="E10" s="221"/>
      <c r="F10" s="221"/>
      <c r="G10" s="221"/>
      <c r="H10" s="221"/>
      <c r="I10" s="221"/>
      <c r="J10" s="221"/>
      <c r="K10" s="221"/>
      <c r="L10" s="221"/>
      <c r="M10" s="221"/>
      <c r="N10" s="221"/>
      <c r="O10" s="221"/>
      <c r="P10" s="221"/>
      <c r="Q10" s="221"/>
      <c r="R10" s="222"/>
      <c r="S10" s="223" t="s">
        <v>106</v>
      </c>
      <c r="T10" s="223" t="s">
        <v>81</v>
      </c>
      <c r="U10" s="224" t="s">
        <v>82</v>
      </c>
      <c r="V10" s="225" t="s">
        <v>83</v>
      </c>
      <c r="W10" s="224" t="s">
        <v>84</v>
      </c>
      <c r="X10" s="225" t="s">
        <v>85</v>
      </c>
    </row>
    <row r="11" spans="1:24" x14ac:dyDescent="0.2">
      <c r="A11" s="226"/>
      <c r="B11" s="227" t="s">
        <v>107</v>
      </c>
      <c r="C11" s="228" t="s">
        <v>94</v>
      </c>
      <c r="D11" s="229"/>
      <c r="E11" s="229"/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30"/>
      <c r="Q11" s="229"/>
      <c r="R11" s="230"/>
    </row>
    <row r="12" spans="1:24" x14ac:dyDescent="0.2">
      <c r="A12" s="231"/>
      <c r="B12" s="232" t="s">
        <v>93</v>
      </c>
      <c r="C12" s="233" t="s">
        <v>118</v>
      </c>
      <c r="D12" s="234"/>
      <c r="E12" s="234"/>
      <c r="F12" s="234"/>
      <c r="G12" s="234"/>
      <c r="H12" s="234"/>
      <c r="I12" s="234"/>
      <c r="J12" s="234"/>
      <c r="K12" s="234"/>
      <c r="L12" s="234"/>
      <c r="M12" s="235"/>
      <c r="N12" s="236" t="s">
        <v>115</v>
      </c>
      <c r="O12" s="237"/>
      <c r="P12" s="237"/>
      <c r="Q12" s="237"/>
      <c r="R12" s="238"/>
    </row>
    <row r="13" spans="1:24" s="215" customFormat="1" ht="16.5" thickBot="1" x14ac:dyDescent="0.3">
      <c r="D13" s="205"/>
      <c r="E13" s="205"/>
      <c r="F13" s="205"/>
      <c r="G13" s="239"/>
      <c r="H13" s="239"/>
      <c r="I13" s="239"/>
      <c r="J13" s="239"/>
      <c r="K13" s="239"/>
      <c r="L13" s="239"/>
      <c r="M13" s="239"/>
      <c r="N13" s="239"/>
      <c r="O13" s="239"/>
      <c r="P13" s="239"/>
      <c r="Q13" s="239"/>
      <c r="R13" s="239"/>
      <c r="S13" s="205"/>
      <c r="T13" s="205"/>
    </row>
    <row r="14" spans="1:24" s="215" customFormat="1" ht="20.100000000000001" customHeight="1" thickBot="1" x14ac:dyDescent="0.3">
      <c r="A14" s="154"/>
      <c r="B14" s="240"/>
      <c r="C14" s="241"/>
      <c r="D14" s="242"/>
      <c r="E14" s="242"/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3" t="s">
        <v>111</v>
      </c>
      <c r="R14" s="244"/>
      <c r="S14" s="245" t="s">
        <v>112</v>
      </c>
      <c r="T14" s="246"/>
      <c r="U14" s="246"/>
      <c r="V14" s="246"/>
      <c r="W14" s="247">
        <f>W16+W73+W79+W100+W115</f>
        <v>0</v>
      </c>
      <c r="X14" s="244"/>
    </row>
    <row r="15" spans="1:24" s="253" customFormat="1" ht="15" customHeight="1" x14ac:dyDescent="0.25">
      <c r="A15" s="248"/>
      <c r="B15" s="248"/>
      <c r="C15" s="191" t="s">
        <v>172</v>
      </c>
      <c r="D15" s="192"/>
      <c r="E15" s="192"/>
      <c r="F15" s="192"/>
      <c r="G15" s="192"/>
      <c r="H15" s="192"/>
      <c r="I15" s="192"/>
      <c r="J15" s="192"/>
      <c r="K15" s="192"/>
      <c r="L15" s="192"/>
      <c r="M15" s="192"/>
      <c r="N15" s="192"/>
      <c r="O15" s="192"/>
      <c r="P15" s="192"/>
      <c r="Q15" s="192"/>
      <c r="R15" s="192"/>
      <c r="S15" s="248"/>
      <c r="T15" s="249"/>
      <c r="U15" s="249"/>
      <c r="V15" s="250"/>
      <c r="W15" s="251"/>
      <c r="X15" s="252"/>
    </row>
    <row r="16" spans="1:24" ht="15.75" x14ac:dyDescent="0.25">
      <c r="A16" s="254"/>
      <c r="B16" s="254"/>
      <c r="C16" s="255" t="s">
        <v>2</v>
      </c>
      <c r="D16" s="256"/>
      <c r="E16" s="256"/>
      <c r="F16" s="256"/>
      <c r="G16" s="257"/>
      <c r="H16" s="257"/>
      <c r="I16" s="257"/>
      <c r="J16" s="257"/>
      <c r="K16" s="257"/>
      <c r="L16" s="257"/>
      <c r="M16" s="257"/>
      <c r="N16" s="257"/>
      <c r="O16" s="257"/>
      <c r="P16" s="258"/>
      <c r="Q16" s="257"/>
      <c r="R16" s="258"/>
      <c r="S16" s="254"/>
      <c r="T16" s="254"/>
      <c r="U16" s="254"/>
      <c r="V16" s="254"/>
      <c r="W16" s="259">
        <f>V17+X17</f>
        <v>0</v>
      </c>
      <c r="X16" s="260"/>
    </row>
    <row r="17" spans="1:24" ht="15" x14ac:dyDescent="0.2">
      <c r="A17" s="254"/>
      <c r="B17" s="254"/>
      <c r="C17" s="261"/>
      <c r="D17" s="261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54"/>
      <c r="T17" s="254"/>
      <c r="U17" s="254"/>
      <c r="V17" s="263">
        <f>SUM(V18:V72)</f>
        <v>0</v>
      </c>
      <c r="W17" s="254"/>
      <c r="X17" s="263">
        <f>SUM(X18:X72)</f>
        <v>0</v>
      </c>
    </row>
    <row r="18" spans="1:24" ht="12.75" customHeight="1" x14ac:dyDescent="0.2">
      <c r="A18" s="264">
        <v>1</v>
      </c>
      <c r="B18" s="155"/>
      <c r="C18" s="265" t="s">
        <v>149</v>
      </c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7"/>
      <c r="S18" s="268">
        <f>D19+F19+H19+J19+L19+N19+P19+R19</f>
        <v>1</v>
      </c>
      <c r="T18" s="269" t="s">
        <v>92</v>
      </c>
      <c r="U18" s="270"/>
      <c r="V18" s="271">
        <f>S18*U18</f>
        <v>0</v>
      </c>
      <c r="W18" s="271"/>
      <c r="X18" s="271">
        <f>S18*W18</f>
        <v>0</v>
      </c>
    </row>
    <row r="19" spans="1:24" x14ac:dyDescent="0.2">
      <c r="A19" s="264"/>
      <c r="B19" s="155" t="s">
        <v>120</v>
      </c>
      <c r="C19" s="269" t="s">
        <v>99</v>
      </c>
      <c r="D19" s="268">
        <v>0</v>
      </c>
      <c r="E19" s="269" t="s">
        <v>100</v>
      </c>
      <c r="F19" s="268">
        <v>0</v>
      </c>
      <c r="G19" s="269" t="s">
        <v>77</v>
      </c>
      <c r="H19" s="268">
        <v>0</v>
      </c>
      <c r="I19" s="269" t="s">
        <v>78</v>
      </c>
      <c r="J19" s="268">
        <v>1</v>
      </c>
      <c r="K19" s="269" t="s">
        <v>79</v>
      </c>
      <c r="L19" s="268">
        <v>0</v>
      </c>
      <c r="M19" s="269" t="s">
        <v>80</v>
      </c>
      <c r="N19" s="268">
        <v>0</v>
      </c>
      <c r="O19" s="269" t="s">
        <v>101</v>
      </c>
      <c r="P19" s="268">
        <v>0</v>
      </c>
      <c r="Q19" s="269" t="s">
        <v>103</v>
      </c>
      <c r="R19" s="268">
        <v>0</v>
      </c>
      <c r="S19" s="272"/>
      <c r="T19" s="272"/>
      <c r="U19" s="273"/>
      <c r="V19" s="272"/>
      <c r="W19" s="272"/>
      <c r="X19" s="272"/>
    </row>
    <row r="20" spans="1:24" x14ac:dyDescent="0.2">
      <c r="A20" s="264"/>
      <c r="B20" s="155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2"/>
      <c r="T20" s="272"/>
      <c r="U20" s="273"/>
      <c r="V20" s="272"/>
      <c r="W20" s="272"/>
      <c r="X20" s="272"/>
    </row>
    <row r="21" spans="1:24" ht="12.75" customHeight="1" x14ac:dyDescent="0.2">
      <c r="A21" s="264">
        <v>2</v>
      </c>
      <c r="B21" s="155"/>
      <c r="C21" s="265" t="s">
        <v>153</v>
      </c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7"/>
      <c r="S21" s="268">
        <f>D22+F22+H22+J22+L22+N22+P22+R22</f>
        <v>2</v>
      </c>
      <c r="T21" s="269" t="s">
        <v>92</v>
      </c>
      <c r="U21" s="270"/>
      <c r="V21" s="271">
        <f>S21*U21</f>
        <v>0</v>
      </c>
      <c r="W21" s="271"/>
      <c r="X21" s="271">
        <f>S21*W21</f>
        <v>0</v>
      </c>
    </row>
    <row r="22" spans="1:24" x14ac:dyDescent="0.2">
      <c r="A22" s="264"/>
      <c r="B22" s="155" t="s">
        <v>120</v>
      </c>
      <c r="C22" s="269" t="s">
        <v>99</v>
      </c>
      <c r="D22" s="268">
        <v>0</v>
      </c>
      <c r="E22" s="269" t="s">
        <v>100</v>
      </c>
      <c r="F22" s="268">
        <v>0</v>
      </c>
      <c r="G22" s="269" t="s">
        <v>77</v>
      </c>
      <c r="H22" s="268">
        <v>0</v>
      </c>
      <c r="I22" s="269" t="s">
        <v>78</v>
      </c>
      <c r="J22" s="268">
        <v>2</v>
      </c>
      <c r="K22" s="269" t="s">
        <v>79</v>
      </c>
      <c r="L22" s="268">
        <v>0</v>
      </c>
      <c r="M22" s="269" t="s">
        <v>80</v>
      </c>
      <c r="N22" s="268">
        <v>0</v>
      </c>
      <c r="O22" s="269" t="s">
        <v>101</v>
      </c>
      <c r="P22" s="268">
        <v>0</v>
      </c>
      <c r="Q22" s="269" t="s">
        <v>103</v>
      </c>
      <c r="R22" s="268">
        <v>0</v>
      </c>
      <c r="S22" s="272"/>
      <c r="T22" s="272"/>
      <c r="U22" s="273"/>
      <c r="V22" s="272"/>
      <c r="W22" s="272"/>
      <c r="X22" s="272"/>
    </row>
    <row r="23" spans="1:24" x14ac:dyDescent="0.2">
      <c r="A23" s="264"/>
      <c r="B23" s="155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2"/>
      <c r="T23" s="272"/>
      <c r="U23" s="273"/>
      <c r="V23" s="272"/>
      <c r="W23" s="272"/>
      <c r="X23" s="272"/>
    </row>
    <row r="24" spans="1:24" ht="12.75" customHeight="1" x14ac:dyDescent="0.2">
      <c r="A24" s="264">
        <v>3</v>
      </c>
      <c r="B24" s="155"/>
      <c r="C24" s="265" t="s">
        <v>175</v>
      </c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  <c r="Q24" s="266"/>
      <c r="R24" s="267"/>
      <c r="S24" s="268">
        <f>D25+F25+H25+J25+L25+N25+P25+R25</f>
        <v>4</v>
      </c>
      <c r="T24" s="269" t="s">
        <v>92</v>
      </c>
      <c r="U24" s="270"/>
      <c r="V24" s="271">
        <f>S24*U24</f>
        <v>0</v>
      </c>
      <c r="W24" s="271"/>
      <c r="X24" s="271">
        <f>S24*W24</f>
        <v>0</v>
      </c>
    </row>
    <row r="25" spans="1:24" x14ac:dyDescent="0.2">
      <c r="A25" s="264"/>
      <c r="B25" s="155" t="s">
        <v>120</v>
      </c>
      <c r="C25" s="269" t="s">
        <v>99</v>
      </c>
      <c r="D25" s="268">
        <v>0</v>
      </c>
      <c r="E25" s="269" t="s">
        <v>100</v>
      </c>
      <c r="F25" s="268">
        <v>0</v>
      </c>
      <c r="G25" s="269" t="s">
        <v>77</v>
      </c>
      <c r="H25" s="268">
        <v>0</v>
      </c>
      <c r="I25" s="269" t="s">
        <v>78</v>
      </c>
      <c r="J25" s="268">
        <v>4</v>
      </c>
      <c r="K25" s="269" t="s">
        <v>79</v>
      </c>
      <c r="L25" s="268">
        <v>0</v>
      </c>
      <c r="M25" s="269" t="s">
        <v>80</v>
      </c>
      <c r="N25" s="268">
        <v>0</v>
      </c>
      <c r="O25" s="269" t="s">
        <v>101</v>
      </c>
      <c r="P25" s="268">
        <v>0</v>
      </c>
      <c r="Q25" s="269" t="s">
        <v>103</v>
      </c>
      <c r="R25" s="268">
        <v>0</v>
      </c>
      <c r="S25" s="272"/>
      <c r="T25" s="272"/>
      <c r="U25" s="273"/>
      <c r="V25" s="272"/>
      <c r="W25" s="272"/>
      <c r="X25" s="272"/>
    </row>
    <row r="26" spans="1:24" x14ac:dyDescent="0.2">
      <c r="A26" s="264"/>
      <c r="B26" s="155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2"/>
      <c r="T26" s="272"/>
      <c r="U26" s="273"/>
      <c r="V26" s="272"/>
      <c r="W26" s="272"/>
      <c r="X26" s="272"/>
    </row>
    <row r="27" spans="1:24" ht="12.75" customHeight="1" x14ac:dyDescent="0.2">
      <c r="A27" s="264">
        <v>4</v>
      </c>
      <c r="B27" s="155"/>
      <c r="C27" s="265" t="s">
        <v>160</v>
      </c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7"/>
      <c r="S27" s="268">
        <f>D28+F28+H28+J28+L28+N28+P28+R28</f>
        <v>1</v>
      </c>
      <c r="T27" s="269" t="s">
        <v>92</v>
      </c>
      <c r="U27" s="270"/>
      <c r="V27" s="271">
        <f>S27*U27</f>
        <v>0</v>
      </c>
      <c r="W27" s="271"/>
      <c r="X27" s="271">
        <f>S27*W27</f>
        <v>0</v>
      </c>
    </row>
    <row r="28" spans="1:24" x14ac:dyDescent="0.2">
      <c r="A28" s="264"/>
      <c r="B28" s="155" t="s">
        <v>120</v>
      </c>
      <c r="C28" s="269" t="s">
        <v>99</v>
      </c>
      <c r="D28" s="268">
        <v>0</v>
      </c>
      <c r="E28" s="269" t="s">
        <v>100</v>
      </c>
      <c r="F28" s="268">
        <v>0</v>
      </c>
      <c r="G28" s="269" t="s">
        <v>77</v>
      </c>
      <c r="H28" s="268">
        <v>1</v>
      </c>
      <c r="I28" s="269" t="s">
        <v>78</v>
      </c>
      <c r="J28" s="268">
        <v>0</v>
      </c>
      <c r="K28" s="269" t="s">
        <v>79</v>
      </c>
      <c r="L28" s="268">
        <v>0</v>
      </c>
      <c r="M28" s="269" t="s">
        <v>80</v>
      </c>
      <c r="N28" s="268">
        <v>0</v>
      </c>
      <c r="O28" s="269" t="s">
        <v>101</v>
      </c>
      <c r="P28" s="268">
        <v>0</v>
      </c>
      <c r="Q28" s="269" t="s">
        <v>103</v>
      </c>
      <c r="R28" s="268">
        <v>0</v>
      </c>
      <c r="S28" s="272"/>
      <c r="T28" s="272"/>
      <c r="U28" s="273"/>
      <c r="V28" s="272"/>
      <c r="W28" s="272"/>
      <c r="X28" s="272"/>
    </row>
    <row r="29" spans="1:24" x14ac:dyDescent="0.2">
      <c r="A29" s="264"/>
      <c r="B29" s="155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2"/>
      <c r="T29" s="272"/>
      <c r="U29" s="273"/>
      <c r="V29" s="272"/>
      <c r="W29" s="272"/>
      <c r="X29" s="272"/>
    </row>
    <row r="30" spans="1:24" ht="12.75" customHeight="1" x14ac:dyDescent="0.2">
      <c r="A30" s="264">
        <v>5</v>
      </c>
      <c r="B30" s="155"/>
      <c r="C30" s="265" t="s">
        <v>150</v>
      </c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7"/>
      <c r="S30" s="268">
        <f>D31+F31+H31+J31+L31+N31+P31+R31</f>
        <v>9</v>
      </c>
      <c r="T30" s="269" t="s">
        <v>92</v>
      </c>
      <c r="U30" s="270"/>
      <c r="V30" s="271">
        <f>S30*U30</f>
        <v>0</v>
      </c>
      <c r="W30" s="271"/>
      <c r="X30" s="271">
        <f>S30*W30</f>
        <v>0</v>
      </c>
    </row>
    <row r="31" spans="1:24" x14ac:dyDescent="0.2">
      <c r="A31" s="264"/>
      <c r="B31" s="155" t="s">
        <v>120</v>
      </c>
      <c r="C31" s="269" t="s">
        <v>99</v>
      </c>
      <c r="D31" s="268">
        <v>0</v>
      </c>
      <c r="E31" s="269" t="s">
        <v>100</v>
      </c>
      <c r="F31" s="268">
        <v>0</v>
      </c>
      <c r="G31" s="269" t="s">
        <v>77</v>
      </c>
      <c r="H31" s="268">
        <v>5</v>
      </c>
      <c r="I31" s="269" t="s">
        <v>78</v>
      </c>
      <c r="J31" s="268">
        <v>3</v>
      </c>
      <c r="K31" s="269" t="s">
        <v>79</v>
      </c>
      <c r="L31" s="268">
        <v>1</v>
      </c>
      <c r="M31" s="269" t="s">
        <v>80</v>
      </c>
      <c r="N31" s="268">
        <v>0</v>
      </c>
      <c r="O31" s="269" t="s">
        <v>101</v>
      </c>
      <c r="P31" s="268">
        <v>0</v>
      </c>
      <c r="Q31" s="269" t="s">
        <v>103</v>
      </c>
      <c r="R31" s="268">
        <v>0</v>
      </c>
      <c r="S31" s="272"/>
      <c r="T31" s="272"/>
      <c r="U31" s="273"/>
      <c r="V31" s="272"/>
      <c r="W31" s="272"/>
      <c r="X31" s="272"/>
    </row>
    <row r="32" spans="1:24" x14ac:dyDescent="0.2">
      <c r="A32" s="264"/>
      <c r="B32" s="155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2"/>
      <c r="T32" s="272"/>
      <c r="U32" s="273"/>
      <c r="V32" s="272"/>
      <c r="W32" s="272"/>
      <c r="X32" s="272"/>
    </row>
    <row r="33" spans="1:24" ht="12.75" customHeight="1" x14ac:dyDescent="0.2">
      <c r="A33" s="264">
        <v>6</v>
      </c>
      <c r="B33" s="155"/>
      <c r="C33" s="265" t="s">
        <v>151</v>
      </c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7"/>
      <c r="S33" s="268">
        <f>D34+F34+H34+J34+L34+N34+P34+R34</f>
        <v>10</v>
      </c>
      <c r="T33" s="269" t="s">
        <v>92</v>
      </c>
      <c r="U33" s="270"/>
      <c r="V33" s="271">
        <f>S33*U33</f>
        <v>0</v>
      </c>
      <c r="W33" s="271"/>
      <c r="X33" s="271">
        <f>S33*W33</f>
        <v>0</v>
      </c>
    </row>
    <row r="34" spans="1:24" x14ac:dyDescent="0.2">
      <c r="A34" s="264"/>
      <c r="B34" s="155" t="s">
        <v>120</v>
      </c>
      <c r="C34" s="269" t="s">
        <v>99</v>
      </c>
      <c r="D34" s="268">
        <v>0</v>
      </c>
      <c r="E34" s="269" t="s">
        <v>100</v>
      </c>
      <c r="F34" s="268">
        <v>0</v>
      </c>
      <c r="G34" s="269" t="s">
        <v>77</v>
      </c>
      <c r="H34" s="268">
        <v>5</v>
      </c>
      <c r="I34" s="269" t="s">
        <v>78</v>
      </c>
      <c r="J34" s="268">
        <v>3</v>
      </c>
      <c r="K34" s="269" t="s">
        <v>79</v>
      </c>
      <c r="L34" s="268">
        <v>2</v>
      </c>
      <c r="M34" s="269" t="s">
        <v>80</v>
      </c>
      <c r="N34" s="268">
        <v>0</v>
      </c>
      <c r="O34" s="269" t="s">
        <v>101</v>
      </c>
      <c r="P34" s="268">
        <v>0</v>
      </c>
      <c r="Q34" s="269" t="s">
        <v>103</v>
      </c>
      <c r="R34" s="268">
        <v>0</v>
      </c>
      <c r="S34" s="272"/>
      <c r="T34" s="272"/>
      <c r="U34" s="273"/>
      <c r="V34" s="272"/>
      <c r="W34" s="272"/>
      <c r="X34" s="272"/>
    </row>
    <row r="35" spans="1:24" x14ac:dyDescent="0.2">
      <c r="A35" s="264"/>
      <c r="B35" s="155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2"/>
      <c r="T35" s="272"/>
      <c r="U35" s="273"/>
      <c r="V35" s="272"/>
      <c r="W35" s="272"/>
      <c r="X35" s="272"/>
    </row>
    <row r="36" spans="1:24" ht="12.75" customHeight="1" x14ac:dyDescent="0.2">
      <c r="A36" s="264">
        <v>7</v>
      </c>
      <c r="B36" s="155"/>
      <c r="C36" s="265" t="s">
        <v>173</v>
      </c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7"/>
      <c r="S36" s="268">
        <f>D37+F37+H37+J37+L37+N37+P37+R37</f>
        <v>16</v>
      </c>
      <c r="T36" s="269" t="s">
        <v>92</v>
      </c>
      <c r="U36" s="270"/>
      <c r="V36" s="271">
        <f>S36*U36</f>
        <v>0</v>
      </c>
      <c r="W36" s="271"/>
      <c r="X36" s="271">
        <f>S36*W36</f>
        <v>0</v>
      </c>
    </row>
    <row r="37" spans="1:24" x14ac:dyDescent="0.2">
      <c r="A37" s="264"/>
      <c r="B37" s="155" t="s">
        <v>120</v>
      </c>
      <c r="C37" s="269" t="s">
        <v>99</v>
      </c>
      <c r="D37" s="268">
        <v>0</v>
      </c>
      <c r="E37" s="269" t="s">
        <v>100</v>
      </c>
      <c r="F37" s="268">
        <v>0</v>
      </c>
      <c r="G37" s="269" t="s">
        <v>77</v>
      </c>
      <c r="H37" s="268">
        <v>12</v>
      </c>
      <c r="I37" s="269" t="s">
        <v>78</v>
      </c>
      <c r="J37" s="268">
        <v>2</v>
      </c>
      <c r="K37" s="269" t="s">
        <v>79</v>
      </c>
      <c r="L37" s="268">
        <v>2</v>
      </c>
      <c r="M37" s="269" t="s">
        <v>80</v>
      </c>
      <c r="N37" s="268">
        <v>0</v>
      </c>
      <c r="O37" s="269" t="s">
        <v>101</v>
      </c>
      <c r="P37" s="268">
        <v>0</v>
      </c>
      <c r="Q37" s="269" t="s">
        <v>103</v>
      </c>
      <c r="R37" s="268">
        <v>0</v>
      </c>
      <c r="S37" s="272"/>
      <c r="T37" s="272"/>
      <c r="U37" s="273"/>
      <c r="V37" s="272"/>
      <c r="W37" s="272"/>
      <c r="X37" s="272"/>
    </row>
    <row r="38" spans="1:24" x14ac:dyDescent="0.2">
      <c r="A38" s="264"/>
      <c r="B38" s="155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2"/>
      <c r="T38" s="272"/>
      <c r="U38" s="273"/>
      <c r="V38" s="272"/>
      <c r="W38" s="272"/>
      <c r="X38" s="272"/>
    </row>
    <row r="39" spans="1:24" ht="12.75" customHeight="1" x14ac:dyDescent="0.2">
      <c r="A39" s="264">
        <v>8</v>
      </c>
      <c r="B39" s="155"/>
      <c r="C39" s="265" t="s">
        <v>152</v>
      </c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7"/>
      <c r="S39" s="268">
        <f>D40+F40+H40+J40+L40+N40+P40+R40</f>
        <v>5</v>
      </c>
      <c r="T39" s="269" t="s">
        <v>92</v>
      </c>
      <c r="U39" s="270"/>
      <c r="V39" s="271">
        <f>S39*U39</f>
        <v>0</v>
      </c>
      <c r="W39" s="271"/>
      <c r="X39" s="271">
        <f>S39*W39</f>
        <v>0</v>
      </c>
    </row>
    <row r="40" spans="1:24" x14ac:dyDescent="0.2">
      <c r="A40" s="264"/>
      <c r="B40" s="155" t="s">
        <v>120</v>
      </c>
      <c r="C40" s="269" t="s">
        <v>99</v>
      </c>
      <c r="D40" s="268">
        <v>0</v>
      </c>
      <c r="E40" s="269" t="s">
        <v>100</v>
      </c>
      <c r="F40" s="268">
        <v>0</v>
      </c>
      <c r="G40" s="269" t="s">
        <v>77</v>
      </c>
      <c r="H40" s="268">
        <v>3</v>
      </c>
      <c r="I40" s="269" t="s">
        <v>78</v>
      </c>
      <c r="J40" s="268">
        <v>2</v>
      </c>
      <c r="K40" s="269" t="s">
        <v>79</v>
      </c>
      <c r="L40" s="268">
        <v>0</v>
      </c>
      <c r="M40" s="269" t="s">
        <v>80</v>
      </c>
      <c r="N40" s="268">
        <v>0</v>
      </c>
      <c r="O40" s="269" t="s">
        <v>101</v>
      </c>
      <c r="P40" s="268">
        <v>0</v>
      </c>
      <c r="Q40" s="269" t="s">
        <v>103</v>
      </c>
      <c r="R40" s="268">
        <v>0</v>
      </c>
      <c r="S40" s="272"/>
      <c r="T40" s="272"/>
      <c r="U40" s="273"/>
      <c r="V40" s="272"/>
      <c r="W40" s="272"/>
      <c r="X40" s="272"/>
    </row>
    <row r="41" spans="1:24" x14ac:dyDescent="0.2">
      <c r="A41" s="264"/>
      <c r="B41" s="155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2"/>
      <c r="T41" s="272"/>
      <c r="U41" s="273"/>
      <c r="V41" s="272"/>
      <c r="W41" s="272"/>
      <c r="X41" s="272"/>
    </row>
    <row r="42" spans="1:24" ht="12.75" customHeight="1" x14ac:dyDescent="0.2">
      <c r="A42" s="264">
        <v>9</v>
      </c>
      <c r="B42" s="155"/>
      <c r="C42" s="265" t="s">
        <v>219</v>
      </c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7"/>
      <c r="S42" s="268">
        <f>D43+F43+H43+J43+L43+N43+P43+R43</f>
        <v>21</v>
      </c>
      <c r="T42" s="269" t="s">
        <v>92</v>
      </c>
      <c r="U42" s="270"/>
      <c r="V42" s="271">
        <f>S42*U42</f>
        <v>0</v>
      </c>
      <c r="W42" s="271"/>
      <c r="X42" s="271">
        <f>S42*W42</f>
        <v>0</v>
      </c>
    </row>
    <row r="43" spans="1:24" x14ac:dyDescent="0.2">
      <c r="A43" s="264"/>
      <c r="B43" s="155" t="s">
        <v>120</v>
      </c>
      <c r="C43" s="269" t="s">
        <v>99</v>
      </c>
      <c r="D43" s="268">
        <v>0</v>
      </c>
      <c r="E43" s="269" t="s">
        <v>100</v>
      </c>
      <c r="F43" s="268">
        <v>0</v>
      </c>
      <c r="G43" s="269" t="s">
        <v>77</v>
      </c>
      <c r="H43" s="268">
        <v>15</v>
      </c>
      <c r="I43" s="269" t="s">
        <v>78</v>
      </c>
      <c r="J43" s="268">
        <v>4</v>
      </c>
      <c r="K43" s="269" t="s">
        <v>79</v>
      </c>
      <c r="L43" s="268">
        <v>2</v>
      </c>
      <c r="M43" s="269" t="s">
        <v>80</v>
      </c>
      <c r="N43" s="268">
        <v>0</v>
      </c>
      <c r="O43" s="269" t="s">
        <v>101</v>
      </c>
      <c r="P43" s="268">
        <v>0</v>
      </c>
      <c r="Q43" s="269" t="s">
        <v>103</v>
      </c>
      <c r="R43" s="268">
        <v>0</v>
      </c>
      <c r="S43" s="272"/>
      <c r="T43" s="272"/>
      <c r="U43" s="273"/>
      <c r="V43" s="272"/>
      <c r="W43" s="272"/>
      <c r="X43" s="272"/>
    </row>
    <row r="44" spans="1:24" x14ac:dyDescent="0.2">
      <c r="A44" s="264"/>
      <c r="B44" s="155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2"/>
      <c r="T44" s="272"/>
      <c r="U44" s="273"/>
      <c r="V44" s="272"/>
      <c r="W44" s="272"/>
      <c r="X44" s="272"/>
    </row>
    <row r="45" spans="1:24" ht="12.75" customHeight="1" x14ac:dyDescent="0.2">
      <c r="A45" s="264">
        <v>10</v>
      </c>
      <c r="B45" s="155"/>
      <c r="C45" s="265" t="s">
        <v>174</v>
      </c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7"/>
      <c r="S45" s="268">
        <f>D46+F46+H46+J46+L46+N46+P46+R46</f>
        <v>8</v>
      </c>
      <c r="T45" s="269" t="s">
        <v>92</v>
      </c>
      <c r="U45" s="270"/>
      <c r="V45" s="271">
        <f>S45*U45</f>
        <v>0</v>
      </c>
      <c r="W45" s="271"/>
      <c r="X45" s="271">
        <f>S45*W45</f>
        <v>0</v>
      </c>
    </row>
    <row r="46" spans="1:24" x14ac:dyDescent="0.2">
      <c r="A46" s="264"/>
      <c r="B46" s="155" t="s">
        <v>120</v>
      </c>
      <c r="C46" s="269" t="s">
        <v>99</v>
      </c>
      <c r="D46" s="268">
        <v>0</v>
      </c>
      <c r="E46" s="269" t="s">
        <v>100</v>
      </c>
      <c r="F46" s="268">
        <v>0</v>
      </c>
      <c r="G46" s="269" t="s">
        <v>77</v>
      </c>
      <c r="H46" s="268">
        <v>4</v>
      </c>
      <c r="I46" s="269" t="s">
        <v>78</v>
      </c>
      <c r="J46" s="268">
        <v>2</v>
      </c>
      <c r="K46" s="269" t="s">
        <v>79</v>
      </c>
      <c r="L46" s="268">
        <v>2</v>
      </c>
      <c r="M46" s="269" t="s">
        <v>80</v>
      </c>
      <c r="N46" s="268">
        <v>0</v>
      </c>
      <c r="O46" s="269" t="s">
        <v>101</v>
      </c>
      <c r="P46" s="268">
        <v>0</v>
      </c>
      <c r="Q46" s="269" t="s">
        <v>103</v>
      </c>
      <c r="R46" s="268">
        <v>0</v>
      </c>
      <c r="S46" s="272"/>
      <c r="T46" s="272"/>
      <c r="U46" s="273"/>
      <c r="V46" s="272"/>
      <c r="W46" s="272"/>
      <c r="X46" s="272"/>
    </row>
    <row r="47" spans="1:24" x14ac:dyDescent="0.2">
      <c r="A47" s="264"/>
      <c r="B47" s="155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  <c r="O47" s="274"/>
      <c r="P47" s="274"/>
      <c r="Q47" s="274"/>
      <c r="R47" s="274"/>
      <c r="S47" s="272"/>
      <c r="T47" s="272"/>
      <c r="U47" s="273"/>
      <c r="V47" s="272"/>
      <c r="W47" s="272"/>
      <c r="X47" s="272"/>
    </row>
    <row r="48" spans="1:24" ht="12.75" customHeight="1" x14ac:dyDescent="0.2">
      <c r="A48" s="264">
        <v>11</v>
      </c>
      <c r="B48" s="155"/>
      <c r="C48" s="265" t="s">
        <v>154</v>
      </c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7"/>
      <c r="S48" s="268">
        <f>D49+F49+H49+J49+L49+N49+P49+R49</f>
        <v>3</v>
      </c>
      <c r="T48" s="269" t="s">
        <v>92</v>
      </c>
      <c r="U48" s="275" t="s">
        <v>119</v>
      </c>
      <c r="V48" s="275" t="s">
        <v>119</v>
      </c>
      <c r="W48" s="271"/>
      <c r="X48" s="271">
        <f>S48*W48</f>
        <v>0</v>
      </c>
    </row>
    <row r="49" spans="1:24" x14ac:dyDescent="0.2">
      <c r="A49" s="264"/>
      <c r="B49" s="155" t="s">
        <v>120</v>
      </c>
      <c r="C49" s="269" t="s">
        <v>99</v>
      </c>
      <c r="D49" s="268">
        <v>0</v>
      </c>
      <c r="E49" s="269" t="s">
        <v>100</v>
      </c>
      <c r="F49" s="268">
        <v>0</v>
      </c>
      <c r="G49" s="269" t="s">
        <v>77</v>
      </c>
      <c r="H49" s="268">
        <v>1</v>
      </c>
      <c r="I49" s="269" t="s">
        <v>78</v>
      </c>
      <c r="J49" s="268">
        <v>1</v>
      </c>
      <c r="K49" s="269" t="s">
        <v>79</v>
      </c>
      <c r="L49" s="268">
        <v>1</v>
      </c>
      <c r="M49" s="269" t="s">
        <v>80</v>
      </c>
      <c r="N49" s="268">
        <v>0</v>
      </c>
      <c r="O49" s="269" t="s">
        <v>101</v>
      </c>
      <c r="P49" s="268">
        <v>0</v>
      </c>
      <c r="Q49" s="269" t="s">
        <v>103</v>
      </c>
      <c r="R49" s="268">
        <v>0</v>
      </c>
      <c r="S49" s="272"/>
      <c r="T49" s="272"/>
      <c r="U49" s="273"/>
      <c r="V49" s="272"/>
      <c r="W49" s="272"/>
      <c r="X49" s="272"/>
    </row>
    <row r="50" spans="1:24" x14ac:dyDescent="0.2">
      <c r="A50" s="264"/>
      <c r="B50" s="155"/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274"/>
      <c r="O50" s="274"/>
      <c r="P50" s="274"/>
      <c r="Q50" s="274"/>
      <c r="R50" s="274"/>
      <c r="S50" s="272"/>
      <c r="T50" s="272"/>
      <c r="U50" s="273"/>
      <c r="V50" s="272"/>
      <c r="W50" s="272"/>
      <c r="X50" s="272"/>
    </row>
    <row r="51" spans="1:24" ht="12.75" customHeight="1" x14ac:dyDescent="0.2">
      <c r="A51" s="264">
        <v>12</v>
      </c>
      <c r="B51" s="155"/>
      <c r="C51" s="265" t="s">
        <v>155</v>
      </c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7"/>
      <c r="S51" s="268">
        <f>D52+F52+H52+J52+L52+N52+P52+R52</f>
        <v>45</v>
      </c>
      <c r="T51" s="269" t="s">
        <v>92</v>
      </c>
      <c r="U51" s="275" t="s">
        <v>119</v>
      </c>
      <c r="V51" s="275" t="s">
        <v>119</v>
      </c>
      <c r="W51" s="276"/>
      <c r="X51" s="271">
        <f>S51*W51</f>
        <v>0</v>
      </c>
    </row>
    <row r="52" spans="1:24" x14ac:dyDescent="0.2">
      <c r="A52" s="264"/>
      <c r="B52" s="155" t="s">
        <v>120</v>
      </c>
      <c r="C52" s="269" t="s">
        <v>99</v>
      </c>
      <c r="D52" s="268">
        <v>0</v>
      </c>
      <c r="E52" s="269" t="s">
        <v>100</v>
      </c>
      <c r="F52" s="268">
        <v>0</v>
      </c>
      <c r="G52" s="269" t="s">
        <v>77</v>
      </c>
      <c r="H52" s="268">
        <v>25</v>
      </c>
      <c r="I52" s="269" t="s">
        <v>78</v>
      </c>
      <c r="J52" s="268">
        <v>14</v>
      </c>
      <c r="K52" s="269" t="s">
        <v>79</v>
      </c>
      <c r="L52" s="268">
        <v>6</v>
      </c>
      <c r="M52" s="269" t="s">
        <v>80</v>
      </c>
      <c r="N52" s="268">
        <v>0</v>
      </c>
      <c r="O52" s="269" t="s">
        <v>101</v>
      </c>
      <c r="P52" s="268">
        <v>0</v>
      </c>
      <c r="Q52" s="269" t="s">
        <v>103</v>
      </c>
      <c r="R52" s="268">
        <v>0</v>
      </c>
      <c r="S52" s="272"/>
      <c r="T52" s="272"/>
      <c r="U52" s="273"/>
      <c r="V52" s="272"/>
      <c r="W52" s="272"/>
      <c r="X52" s="272"/>
    </row>
    <row r="53" spans="1:24" x14ac:dyDescent="0.2">
      <c r="A53" s="264"/>
      <c r="B53" s="155"/>
      <c r="C53" s="274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S53" s="272"/>
      <c r="T53" s="272"/>
      <c r="U53" s="273"/>
      <c r="V53" s="272"/>
      <c r="W53" s="272"/>
      <c r="X53" s="272"/>
    </row>
    <row r="54" spans="1:24" ht="12.75" customHeight="1" x14ac:dyDescent="0.2">
      <c r="A54" s="264">
        <v>13</v>
      </c>
      <c r="B54" s="155"/>
      <c r="C54" s="265" t="s">
        <v>156</v>
      </c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7"/>
      <c r="S54" s="277">
        <f>D55+F55+H55+J55+L55+N55+P55+R55</f>
        <v>1</v>
      </c>
      <c r="T54" s="278" t="s">
        <v>109</v>
      </c>
      <c r="U54" s="275" t="s">
        <v>119</v>
      </c>
      <c r="V54" s="275" t="s">
        <v>119</v>
      </c>
      <c r="W54" s="271"/>
      <c r="X54" s="271">
        <f>S54*W54</f>
        <v>0</v>
      </c>
    </row>
    <row r="55" spans="1:24" x14ac:dyDescent="0.2">
      <c r="A55" s="264"/>
      <c r="B55" s="155" t="s">
        <v>120</v>
      </c>
      <c r="C55" s="278" t="s">
        <v>99</v>
      </c>
      <c r="D55" s="277">
        <v>0</v>
      </c>
      <c r="E55" s="278" t="s">
        <v>100</v>
      </c>
      <c r="F55" s="277">
        <v>0</v>
      </c>
      <c r="G55" s="278" t="s">
        <v>77</v>
      </c>
      <c r="H55" s="277">
        <v>1</v>
      </c>
      <c r="I55" s="278" t="s">
        <v>78</v>
      </c>
      <c r="J55" s="277">
        <v>0</v>
      </c>
      <c r="K55" s="278" t="s">
        <v>79</v>
      </c>
      <c r="L55" s="277">
        <v>0</v>
      </c>
      <c r="M55" s="278" t="s">
        <v>80</v>
      </c>
      <c r="N55" s="277">
        <v>0</v>
      </c>
      <c r="O55" s="278" t="s">
        <v>101</v>
      </c>
      <c r="P55" s="277">
        <v>0</v>
      </c>
      <c r="Q55" s="278" t="s">
        <v>103</v>
      </c>
      <c r="R55" s="277">
        <v>0</v>
      </c>
      <c r="S55" s="273"/>
      <c r="T55" s="273"/>
      <c r="U55" s="273"/>
      <c r="V55" s="272"/>
      <c r="W55" s="272"/>
      <c r="X55" s="272"/>
    </row>
    <row r="56" spans="1:24" x14ac:dyDescent="0.2">
      <c r="A56" s="264"/>
      <c r="B56" s="155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274"/>
      <c r="P56" s="274"/>
      <c r="Q56" s="274"/>
      <c r="R56" s="274"/>
      <c r="S56" s="273"/>
      <c r="T56" s="273"/>
      <c r="U56" s="273"/>
      <c r="V56" s="272"/>
      <c r="W56" s="272"/>
      <c r="X56" s="272"/>
    </row>
    <row r="57" spans="1:24" ht="12.75" customHeight="1" x14ac:dyDescent="0.2">
      <c r="A57" s="264">
        <v>14</v>
      </c>
      <c r="B57" s="155"/>
      <c r="C57" s="265" t="s">
        <v>158</v>
      </c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  <c r="O57" s="266"/>
      <c r="P57" s="266"/>
      <c r="Q57" s="266"/>
      <c r="R57" s="267"/>
      <c r="S57" s="277">
        <f>D58+F58+H58+J58+L58+N58+P58+R58</f>
        <v>1</v>
      </c>
      <c r="T57" s="278" t="s">
        <v>109</v>
      </c>
      <c r="U57" s="275" t="s">
        <v>119</v>
      </c>
      <c r="V57" s="275" t="s">
        <v>119</v>
      </c>
      <c r="W57" s="271"/>
      <c r="X57" s="271">
        <f>S57*W57</f>
        <v>0</v>
      </c>
    </row>
    <row r="58" spans="1:24" x14ac:dyDescent="0.2">
      <c r="A58" s="264"/>
      <c r="B58" s="155" t="s">
        <v>120</v>
      </c>
      <c r="C58" s="278" t="s">
        <v>99</v>
      </c>
      <c r="D58" s="277">
        <v>0</v>
      </c>
      <c r="E58" s="278" t="s">
        <v>100</v>
      </c>
      <c r="F58" s="277">
        <v>0</v>
      </c>
      <c r="G58" s="278" t="s">
        <v>77</v>
      </c>
      <c r="H58" s="277">
        <v>0</v>
      </c>
      <c r="I58" s="278" t="s">
        <v>78</v>
      </c>
      <c r="J58" s="277">
        <v>1</v>
      </c>
      <c r="K58" s="278" t="s">
        <v>79</v>
      </c>
      <c r="L58" s="277">
        <v>0</v>
      </c>
      <c r="M58" s="278" t="s">
        <v>80</v>
      </c>
      <c r="N58" s="277">
        <v>0</v>
      </c>
      <c r="O58" s="278" t="s">
        <v>101</v>
      </c>
      <c r="P58" s="277">
        <v>0</v>
      </c>
      <c r="Q58" s="278" t="s">
        <v>103</v>
      </c>
      <c r="R58" s="277">
        <v>0</v>
      </c>
      <c r="S58" s="273"/>
      <c r="T58" s="273"/>
      <c r="U58" s="273"/>
      <c r="V58" s="272"/>
      <c r="W58" s="272"/>
      <c r="X58" s="272"/>
    </row>
    <row r="59" spans="1:24" x14ac:dyDescent="0.2">
      <c r="A59" s="264"/>
      <c r="B59" s="155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3"/>
      <c r="T59" s="273"/>
      <c r="U59" s="273"/>
      <c r="V59" s="272"/>
      <c r="W59" s="272"/>
      <c r="X59" s="272"/>
    </row>
    <row r="60" spans="1:24" ht="12.75" customHeight="1" x14ac:dyDescent="0.2">
      <c r="A60" s="264">
        <v>15</v>
      </c>
      <c r="B60" s="155"/>
      <c r="C60" s="265" t="s">
        <v>176</v>
      </c>
      <c r="D60" s="266"/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  <c r="Q60" s="266"/>
      <c r="R60" s="267"/>
      <c r="S60" s="277">
        <f>D61+F61+H61+J61+L61+N61+P61+R61</f>
        <v>1</v>
      </c>
      <c r="T60" s="278" t="s">
        <v>92</v>
      </c>
      <c r="U60" s="275" t="s">
        <v>119</v>
      </c>
      <c r="V60" s="275" t="s">
        <v>119</v>
      </c>
      <c r="W60" s="271"/>
      <c r="X60" s="271">
        <f>S60*W60</f>
        <v>0</v>
      </c>
    </row>
    <row r="61" spans="1:24" x14ac:dyDescent="0.2">
      <c r="A61" s="264"/>
      <c r="B61" s="155" t="s">
        <v>120</v>
      </c>
      <c r="C61" s="278" t="s">
        <v>99</v>
      </c>
      <c r="D61" s="277">
        <v>0</v>
      </c>
      <c r="E61" s="278" t="s">
        <v>100</v>
      </c>
      <c r="F61" s="277">
        <v>0</v>
      </c>
      <c r="G61" s="278" t="s">
        <v>77</v>
      </c>
      <c r="H61" s="277">
        <v>1</v>
      </c>
      <c r="I61" s="278" t="s">
        <v>78</v>
      </c>
      <c r="J61" s="277">
        <v>0</v>
      </c>
      <c r="K61" s="278" t="s">
        <v>79</v>
      </c>
      <c r="L61" s="277">
        <v>0</v>
      </c>
      <c r="M61" s="278" t="s">
        <v>80</v>
      </c>
      <c r="N61" s="277">
        <v>0</v>
      </c>
      <c r="O61" s="278" t="s">
        <v>101</v>
      </c>
      <c r="P61" s="277">
        <v>0</v>
      </c>
      <c r="Q61" s="278" t="s">
        <v>103</v>
      </c>
      <c r="R61" s="277">
        <v>0</v>
      </c>
      <c r="S61" s="273"/>
      <c r="T61" s="273"/>
      <c r="U61" s="273"/>
      <c r="V61" s="272"/>
      <c r="W61" s="272"/>
      <c r="X61" s="272"/>
    </row>
    <row r="62" spans="1:24" x14ac:dyDescent="0.2">
      <c r="A62" s="264"/>
      <c r="B62" s="155"/>
      <c r="C62" s="274"/>
      <c r="D62" s="274"/>
      <c r="E62" s="274"/>
      <c r="F62" s="274"/>
      <c r="G62" s="274"/>
      <c r="H62" s="274"/>
      <c r="I62" s="274"/>
      <c r="J62" s="274"/>
      <c r="K62" s="274"/>
      <c r="L62" s="274"/>
      <c r="M62" s="274"/>
      <c r="N62" s="274"/>
      <c r="O62" s="274"/>
      <c r="P62" s="274"/>
      <c r="Q62" s="274"/>
      <c r="R62" s="274"/>
      <c r="S62" s="273"/>
      <c r="T62" s="273"/>
      <c r="U62" s="273"/>
      <c r="V62" s="272"/>
      <c r="W62" s="272"/>
      <c r="X62" s="272"/>
    </row>
    <row r="63" spans="1:24" ht="12.75" customHeight="1" x14ac:dyDescent="0.2">
      <c r="A63" s="264">
        <v>16</v>
      </c>
      <c r="B63" s="155"/>
      <c r="C63" s="265" t="s">
        <v>177</v>
      </c>
      <c r="D63" s="266"/>
      <c r="E63" s="266"/>
      <c r="F63" s="266"/>
      <c r="G63" s="266"/>
      <c r="H63" s="266"/>
      <c r="I63" s="266"/>
      <c r="J63" s="266"/>
      <c r="K63" s="266"/>
      <c r="L63" s="266"/>
      <c r="M63" s="266"/>
      <c r="N63" s="266"/>
      <c r="O63" s="266"/>
      <c r="P63" s="266"/>
      <c r="Q63" s="266"/>
      <c r="R63" s="267"/>
      <c r="S63" s="277">
        <f>D64+F64+H64+J64+L64+N64+P64+R64</f>
        <v>1</v>
      </c>
      <c r="T63" s="278" t="s">
        <v>92</v>
      </c>
      <c r="U63" s="275" t="s">
        <v>119</v>
      </c>
      <c r="V63" s="275" t="s">
        <v>119</v>
      </c>
      <c r="W63" s="271"/>
      <c r="X63" s="271">
        <f>S63*W63</f>
        <v>0</v>
      </c>
    </row>
    <row r="64" spans="1:24" x14ac:dyDescent="0.2">
      <c r="A64" s="264"/>
      <c r="B64" s="155" t="s">
        <v>120</v>
      </c>
      <c r="C64" s="278" t="s">
        <v>99</v>
      </c>
      <c r="D64" s="277">
        <v>0</v>
      </c>
      <c r="E64" s="278" t="s">
        <v>100</v>
      </c>
      <c r="F64" s="277">
        <v>0</v>
      </c>
      <c r="G64" s="278" t="s">
        <v>77</v>
      </c>
      <c r="H64" s="277">
        <v>0</v>
      </c>
      <c r="I64" s="278" t="s">
        <v>78</v>
      </c>
      <c r="J64" s="277">
        <v>0</v>
      </c>
      <c r="K64" s="278" t="s">
        <v>79</v>
      </c>
      <c r="L64" s="277">
        <v>1</v>
      </c>
      <c r="M64" s="278" t="s">
        <v>80</v>
      </c>
      <c r="N64" s="277">
        <v>0</v>
      </c>
      <c r="O64" s="278" t="s">
        <v>101</v>
      </c>
      <c r="P64" s="277">
        <v>0</v>
      </c>
      <c r="Q64" s="278" t="s">
        <v>103</v>
      </c>
      <c r="R64" s="277">
        <v>0</v>
      </c>
      <c r="S64" s="273"/>
      <c r="T64" s="273"/>
      <c r="U64" s="273"/>
      <c r="V64" s="272"/>
      <c r="W64" s="272"/>
      <c r="X64" s="272"/>
    </row>
    <row r="65" spans="1:24" x14ac:dyDescent="0.2">
      <c r="A65" s="264"/>
      <c r="B65" s="155"/>
      <c r="C65" s="274"/>
      <c r="D65" s="274"/>
      <c r="E65" s="274"/>
      <c r="F65" s="274"/>
      <c r="G65" s="274"/>
      <c r="H65" s="274"/>
      <c r="I65" s="274"/>
      <c r="J65" s="274"/>
      <c r="K65" s="274"/>
      <c r="L65" s="274"/>
      <c r="M65" s="274"/>
      <c r="N65" s="274"/>
      <c r="O65" s="274"/>
      <c r="P65" s="274"/>
      <c r="Q65" s="274"/>
      <c r="R65" s="274"/>
      <c r="S65" s="273"/>
      <c r="T65" s="273"/>
      <c r="U65" s="273"/>
      <c r="V65" s="272"/>
      <c r="W65" s="272"/>
      <c r="X65" s="272"/>
    </row>
    <row r="66" spans="1:24" ht="12.75" customHeight="1" x14ac:dyDescent="0.2">
      <c r="A66" s="264">
        <v>17</v>
      </c>
      <c r="B66" s="155"/>
      <c r="C66" s="265" t="s">
        <v>157</v>
      </c>
      <c r="D66" s="266"/>
      <c r="E66" s="266"/>
      <c r="F66" s="266"/>
      <c r="G66" s="266"/>
      <c r="H66" s="266"/>
      <c r="I66" s="266"/>
      <c r="J66" s="266"/>
      <c r="K66" s="266"/>
      <c r="L66" s="266"/>
      <c r="M66" s="266"/>
      <c r="N66" s="266"/>
      <c r="O66" s="266"/>
      <c r="P66" s="266"/>
      <c r="Q66" s="266"/>
      <c r="R66" s="267"/>
      <c r="S66" s="277">
        <f>D67+F67+H67+J67+L67+N67+P67+R67</f>
        <v>1</v>
      </c>
      <c r="T66" s="278" t="s">
        <v>92</v>
      </c>
      <c r="U66" s="275" t="s">
        <v>119</v>
      </c>
      <c r="V66" s="275" t="s">
        <v>119</v>
      </c>
      <c r="W66" s="271"/>
      <c r="X66" s="271">
        <f>S66*W66</f>
        <v>0</v>
      </c>
    </row>
    <row r="67" spans="1:24" x14ac:dyDescent="0.2">
      <c r="A67" s="264"/>
      <c r="B67" s="155" t="s">
        <v>120</v>
      </c>
      <c r="C67" s="278" t="s">
        <v>99</v>
      </c>
      <c r="D67" s="277">
        <v>0</v>
      </c>
      <c r="E67" s="278" t="s">
        <v>100</v>
      </c>
      <c r="F67" s="277">
        <v>0</v>
      </c>
      <c r="G67" s="278" t="s">
        <v>77</v>
      </c>
      <c r="H67" s="277">
        <v>0</v>
      </c>
      <c r="I67" s="278" t="s">
        <v>78</v>
      </c>
      <c r="J67" s="277">
        <v>0</v>
      </c>
      <c r="K67" s="278" t="s">
        <v>79</v>
      </c>
      <c r="L67" s="277">
        <v>1</v>
      </c>
      <c r="M67" s="278" t="s">
        <v>80</v>
      </c>
      <c r="N67" s="277">
        <v>0</v>
      </c>
      <c r="O67" s="278" t="s">
        <v>101</v>
      </c>
      <c r="P67" s="277">
        <v>0</v>
      </c>
      <c r="Q67" s="278" t="s">
        <v>103</v>
      </c>
      <c r="R67" s="277">
        <v>0</v>
      </c>
      <c r="S67" s="273"/>
      <c r="T67" s="273"/>
      <c r="U67" s="273"/>
      <c r="V67" s="272"/>
      <c r="W67" s="272"/>
      <c r="X67" s="272"/>
    </row>
    <row r="68" spans="1:24" x14ac:dyDescent="0.2">
      <c r="A68" s="264"/>
      <c r="B68" s="155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274"/>
      <c r="Q68" s="274"/>
      <c r="R68" s="274"/>
      <c r="S68" s="273"/>
      <c r="T68" s="273"/>
      <c r="U68" s="273"/>
      <c r="V68" s="272"/>
      <c r="W68" s="272"/>
      <c r="X68" s="272"/>
    </row>
    <row r="69" spans="1:24" ht="12.75" customHeight="1" x14ac:dyDescent="0.2">
      <c r="A69" s="264">
        <v>18</v>
      </c>
      <c r="B69" s="155"/>
      <c r="C69" s="265" t="s">
        <v>122</v>
      </c>
      <c r="D69" s="266"/>
      <c r="E69" s="266"/>
      <c r="F69" s="266"/>
      <c r="G69" s="266"/>
      <c r="H69" s="266"/>
      <c r="I69" s="266"/>
      <c r="J69" s="266"/>
      <c r="K69" s="266"/>
      <c r="L69" s="266"/>
      <c r="M69" s="266"/>
      <c r="N69" s="266"/>
      <c r="O69" s="266"/>
      <c r="P69" s="266"/>
      <c r="Q69" s="266"/>
      <c r="R69" s="267"/>
      <c r="S69" s="277">
        <f>D70+F70+H70+J70+L70+N70+P70+R70</f>
        <v>1</v>
      </c>
      <c r="T69" s="278" t="s">
        <v>92</v>
      </c>
      <c r="U69" s="275" t="s">
        <v>119</v>
      </c>
      <c r="V69" s="275" t="s">
        <v>119</v>
      </c>
      <c r="W69" s="271"/>
      <c r="X69" s="271">
        <f>S69*W69</f>
        <v>0</v>
      </c>
    </row>
    <row r="70" spans="1:24" x14ac:dyDescent="0.2">
      <c r="A70" s="264"/>
      <c r="B70" s="155" t="s">
        <v>120</v>
      </c>
      <c r="C70" s="269" t="s">
        <v>99</v>
      </c>
      <c r="D70" s="268">
        <v>0</v>
      </c>
      <c r="E70" s="269" t="s">
        <v>100</v>
      </c>
      <c r="F70" s="268">
        <v>0</v>
      </c>
      <c r="G70" s="269" t="s">
        <v>77</v>
      </c>
      <c r="H70" s="268">
        <v>0</v>
      </c>
      <c r="I70" s="269" t="s">
        <v>78</v>
      </c>
      <c r="J70" s="268">
        <v>0</v>
      </c>
      <c r="K70" s="269" t="s">
        <v>79</v>
      </c>
      <c r="L70" s="268">
        <v>1</v>
      </c>
      <c r="M70" s="269" t="s">
        <v>80</v>
      </c>
      <c r="N70" s="268">
        <v>0</v>
      </c>
      <c r="O70" s="269" t="s">
        <v>101</v>
      </c>
      <c r="P70" s="268">
        <v>0</v>
      </c>
      <c r="Q70" s="269" t="s">
        <v>103</v>
      </c>
      <c r="R70" s="268">
        <v>0</v>
      </c>
      <c r="S70" s="272"/>
      <c r="T70" s="272"/>
      <c r="U70" s="273"/>
      <c r="V70" s="272"/>
      <c r="W70" s="272"/>
      <c r="X70" s="272"/>
    </row>
    <row r="71" spans="1:24" x14ac:dyDescent="0.2">
      <c r="A71" s="264"/>
      <c r="B71" s="155"/>
      <c r="C71" s="274"/>
      <c r="D71" s="274"/>
      <c r="E71" s="274"/>
      <c r="F71" s="274"/>
      <c r="G71" s="274"/>
      <c r="H71" s="274"/>
      <c r="I71" s="274"/>
      <c r="J71" s="274"/>
      <c r="K71" s="274"/>
      <c r="L71" s="274"/>
      <c r="M71" s="274"/>
      <c r="N71" s="274"/>
      <c r="O71" s="274"/>
      <c r="P71" s="274"/>
      <c r="Q71" s="274"/>
      <c r="R71" s="274"/>
      <c r="S71" s="272"/>
      <c r="T71" s="272"/>
      <c r="U71" s="273"/>
      <c r="V71" s="272"/>
      <c r="W71" s="272"/>
      <c r="X71" s="272"/>
    </row>
    <row r="73" spans="1:24" ht="15.75" x14ac:dyDescent="0.25">
      <c r="A73" s="279"/>
      <c r="B73" s="279"/>
      <c r="C73" s="280" t="s">
        <v>58</v>
      </c>
      <c r="D73" s="257"/>
      <c r="E73" s="257"/>
      <c r="F73" s="257"/>
      <c r="G73" s="257"/>
      <c r="H73" s="257"/>
      <c r="I73" s="257"/>
      <c r="J73" s="257"/>
      <c r="K73" s="257"/>
      <c r="L73" s="257"/>
      <c r="M73" s="257"/>
      <c r="N73" s="257"/>
      <c r="O73" s="257"/>
      <c r="P73" s="258"/>
      <c r="Q73" s="281"/>
      <c r="R73" s="258"/>
      <c r="S73" s="279"/>
      <c r="T73" s="279"/>
      <c r="U73" s="279"/>
      <c r="V73" s="282"/>
      <c r="W73" s="283">
        <f>V74+X74</f>
        <v>0</v>
      </c>
      <c r="X73" s="283"/>
    </row>
    <row r="74" spans="1:24" ht="15" x14ac:dyDescent="0.2">
      <c r="A74" s="284"/>
      <c r="B74" s="279"/>
      <c r="C74" s="285" t="s">
        <v>114</v>
      </c>
      <c r="D74" s="285"/>
      <c r="E74" s="282"/>
      <c r="F74" s="282"/>
      <c r="G74" s="282"/>
      <c r="H74" s="282"/>
      <c r="I74" s="282"/>
      <c r="J74" s="282"/>
      <c r="K74" s="282"/>
      <c r="L74" s="282"/>
      <c r="M74" s="282"/>
      <c r="N74" s="282"/>
      <c r="O74" s="282"/>
      <c r="P74" s="282"/>
      <c r="Q74" s="282"/>
      <c r="R74" s="282"/>
      <c r="S74" s="279"/>
      <c r="T74" s="279"/>
      <c r="U74" s="279"/>
      <c r="V74" s="286">
        <f>SUM(V75:V78)</f>
        <v>0</v>
      </c>
      <c r="W74" s="282"/>
      <c r="X74" s="286">
        <f>SUM(X75:X78)</f>
        <v>0</v>
      </c>
    </row>
    <row r="75" spans="1:24" ht="12.75" customHeight="1" x14ac:dyDescent="0.2">
      <c r="A75" s="264">
        <v>19</v>
      </c>
      <c r="B75" s="155"/>
      <c r="C75" s="287"/>
      <c r="D75" s="287"/>
      <c r="E75" s="287"/>
      <c r="F75" s="287"/>
      <c r="G75" s="287"/>
      <c r="H75" s="287"/>
      <c r="I75" s="287"/>
      <c r="J75" s="287"/>
      <c r="K75" s="287"/>
      <c r="L75" s="287"/>
      <c r="M75" s="287"/>
      <c r="N75" s="287"/>
      <c r="O75" s="287"/>
      <c r="P75" s="287"/>
      <c r="Q75" s="287"/>
      <c r="R75" s="287"/>
      <c r="S75" s="268">
        <f>D76+F76+H76+J76+L76+N76+P76+R76</f>
        <v>0</v>
      </c>
      <c r="T75" s="269" t="s">
        <v>164</v>
      </c>
      <c r="U75" s="270"/>
      <c r="V75" s="271">
        <f>S75*U75</f>
        <v>0</v>
      </c>
      <c r="W75" s="271"/>
      <c r="X75" s="271">
        <f>S75*W75</f>
        <v>0</v>
      </c>
    </row>
    <row r="76" spans="1:24" x14ac:dyDescent="0.2">
      <c r="A76" s="264"/>
      <c r="B76" s="155"/>
      <c r="C76" s="269" t="s">
        <v>102</v>
      </c>
      <c r="D76" s="268">
        <v>0</v>
      </c>
      <c r="E76" s="269" t="s">
        <v>100</v>
      </c>
      <c r="F76" s="268">
        <v>0</v>
      </c>
      <c r="G76" s="269" t="s">
        <v>77</v>
      </c>
      <c r="H76" s="268">
        <v>0</v>
      </c>
      <c r="I76" s="269" t="s">
        <v>78</v>
      </c>
      <c r="J76" s="268">
        <v>0</v>
      </c>
      <c r="K76" s="269" t="s">
        <v>79</v>
      </c>
      <c r="L76" s="268">
        <v>0</v>
      </c>
      <c r="M76" s="269" t="s">
        <v>80</v>
      </c>
      <c r="N76" s="268">
        <v>0</v>
      </c>
      <c r="O76" s="269" t="s">
        <v>101</v>
      </c>
      <c r="P76" s="268">
        <v>0</v>
      </c>
      <c r="Q76" s="269" t="s">
        <v>103</v>
      </c>
      <c r="R76" s="268">
        <v>0</v>
      </c>
      <c r="S76" s="272"/>
      <c r="T76" s="272"/>
      <c r="U76" s="272"/>
      <c r="V76" s="272"/>
      <c r="W76" s="272"/>
      <c r="X76" s="272"/>
    </row>
    <row r="77" spans="1:24" ht="12.75" customHeight="1" x14ac:dyDescent="0.2">
      <c r="A77" s="264"/>
      <c r="B77" s="155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274"/>
      <c r="Q77" s="274"/>
      <c r="R77" s="274"/>
      <c r="S77" s="272"/>
      <c r="T77" s="272"/>
      <c r="U77" s="272"/>
      <c r="V77" s="272"/>
      <c r="W77" s="272"/>
      <c r="X77" s="272"/>
    </row>
    <row r="79" spans="1:24" ht="15.75" x14ac:dyDescent="0.25">
      <c r="A79" s="288"/>
      <c r="B79" s="288"/>
      <c r="C79" s="280" t="s">
        <v>86</v>
      </c>
      <c r="D79" s="289"/>
      <c r="E79" s="289"/>
      <c r="F79" s="289"/>
      <c r="G79" s="289"/>
      <c r="H79" s="289"/>
      <c r="I79" s="289"/>
      <c r="J79" s="289"/>
      <c r="K79" s="289"/>
      <c r="L79" s="289"/>
      <c r="M79" s="289"/>
      <c r="N79" s="289"/>
      <c r="O79" s="289"/>
      <c r="P79" s="290"/>
      <c r="Q79" s="289"/>
      <c r="R79" s="290"/>
      <c r="S79" s="288"/>
      <c r="T79" s="288"/>
      <c r="U79" s="288"/>
      <c r="V79" s="288"/>
      <c r="W79" s="259">
        <f>X80+V80</f>
        <v>0</v>
      </c>
      <c r="X79" s="260"/>
    </row>
    <row r="80" spans="1:24" x14ac:dyDescent="0.2">
      <c r="A80" s="262"/>
      <c r="B80" s="262"/>
      <c r="C80" s="261"/>
      <c r="D80" s="261"/>
      <c r="E80" s="262"/>
      <c r="F80" s="262"/>
      <c r="G80" s="262"/>
      <c r="H80" s="262"/>
      <c r="I80" s="262"/>
      <c r="J80" s="262"/>
      <c r="K80" s="262"/>
      <c r="L80" s="262"/>
      <c r="M80" s="262"/>
      <c r="N80" s="262"/>
      <c r="O80" s="262"/>
      <c r="P80" s="262"/>
      <c r="Q80" s="262"/>
      <c r="R80" s="262"/>
      <c r="S80" s="262"/>
      <c r="T80" s="262"/>
      <c r="U80" s="262"/>
      <c r="V80" s="263">
        <f>SUM(V81:V99)</f>
        <v>0</v>
      </c>
      <c r="W80" s="262"/>
      <c r="X80" s="263">
        <f>SUM(X81:X99)</f>
        <v>0</v>
      </c>
    </row>
    <row r="81" spans="1:24" x14ac:dyDescent="0.2">
      <c r="A81" s="264">
        <v>20</v>
      </c>
      <c r="B81" s="155" t="s">
        <v>123</v>
      </c>
      <c r="C81" s="287" t="s">
        <v>179</v>
      </c>
      <c r="D81" s="287"/>
      <c r="E81" s="287"/>
      <c r="F81" s="287"/>
      <c r="G81" s="287"/>
      <c r="H81" s="287"/>
      <c r="I81" s="287"/>
      <c r="J81" s="287"/>
      <c r="K81" s="287"/>
      <c r="L81" s="287"/>
      <c r="M81" s="287"/>
      <c r="N81" s="287"/>
      <c r="O81" s="287"/>
      <c r="P81" s="287"/>
      <c r="Q81" s="287"/>
      <c r="R81" s="287"/>
      <c r="S81" s="268">
        <f>D82+F82+H82+J82+L82+N82+P82+R82</f>
        <v>955</v>
      </c>
      <c r="T81" s="269" t="s">
        <v>76</v>
      </c>
      <c r="U81" s="270"/>
      <c r="V81" s="271">
        <f>S81*U81</f>
        <v>0</v>
      </c>
      <c r="W81" s="271"/>
      <c r="X81" s="271">
        <f>S81*W81</f>
        <v>0</v>
      </c>
    </row>
    <row r="82" spans="1:24" x14ac:dyDescent="0.2">
      <c r="A82" s="264"/>
      <c r="B82" s="155" t="s">
        <v>124</v>
      </c>
      <c r="C82" s="269" t="s">
        <v>102</v>
      </c>
      <c r="D82" s="268">
        <v>0</v>
      </c>
      <c r="E82" s="269" t="s">
        <v>100</v>
      </c>
      <c r="F82" s="268">
        <v>0</v>
      </c>
      <c r="G82" s="269" t="s">
        <v>77</v>
      </c>
      <c r="H82" s="268">
        <v>590</v>
      </c>
      <c r="I82" s="269" t="s">
        <v>78</v>
      </c>
      <c r="J82" s="268">
        <v>220</v>
      </c>
      <c r="K82" s="269" t="s">
        <v>79</v>
      </c>
      <c r="L82" s="268">
        <v>145</v>
      </c>
      <c r="M82" s="269" t="s">
        <v>80</v>
      </c>
      <c r="N82" s="268">
        <v>0</v>
      </c>
      <c r="O82" s="269" t="s">
        <v>101</v>
      </c>
      <c r="P82" s="268">
        <v>0</v>
      </c>
      <c r="Q82" s="269" t="s">
        <v>103</v>
      </c>
      <c r="R82" s="268">
        <v>0</v>
      </c>
      <c r="S82" s="272"/>
      <c r="T82" s="272"/>
      <c r="U82" s="273"/>
      <c r="V82" s="272"/>
      <c r="W82" s="272"/>
      <c r="X82" s="272"/>
    </row>
    <row r="83" spans="1:24" x14ac:dyDescent="0.2">
      <c r="A83" s="291"/>
      <c r="B83" s="155"/>
      <c r="C83" s="274" t="s">
        <v>161</v>
      </c>
      <c r="D83" s="274"/>
      <c r="E83" s="274"/>
      <c r="F83" s="274"/>
      <c r="G83" s="274"/>
      <c r="H83" s="274"/>
      <c r="I83" s="274"/>
      <c r="J83" s="274"/>
      <c r="K83" s="274"/>
      <c r="L83" s="274"/>
      <c r="M83" s="274"/>
      <c r="N83" s="274"/>
      <c r="O83" s="274"/>
      <c r="P83" s="274"/>
      <c r="Q83" s="274"/>
      <c r="R83" s="274"/>
      <c r="S83" s="272"/>
      <c r="T83" s="272"/>
      <c r="U83" s="273"/>
      <c r="V83" s="272"/>
      <c r="W83" s="272"/>
      <c r="X83" s="272"/>
    </row>
    <row r="84" spans="1:24" x14ac:dyDescent="0.2">
      <c r="A84" s="264">
        <v>21</v>
      </c>
      <c r="B84" s="155" t="s">
        <v>123</v>
      </c>
      <c r="C84" s="287" t="s">
        <v>178</v>
      </c>
      <c r="D84" s="287"/>
      <c r="E84" s="287"/>
      <c r="F84" s="287"/>
      <c r="G84" s="287"/>
      <c r="H84" s="287"/>
      <c r="I84" s="287"/>
      <c r="J84" s="287"/>
      <c r="K84" s="287"/>
      <c r="L84" s="287"/>
      <c r="M84" s="287"/>
      <c r="N84" s="287"/>
      <c r="O84" s="287"/>
      <c r="P84" s="287"/>
      <c r="Q84" s="287"/>
      <c r="R84" s="287"/>
      <c r="S84" s="268">
        <f>D85+F85+H85+J85+L85+N85+P85+R85</f>
        <v>110</v>
      </c>
      <c r="T84" s="269" t="s">
        <v>76</v>
      </c>
      <c r="U84" s="270"/>
      <c r="V84" s="271">
        <f>S84*U84</f>
        <v>0</v>
      </c>
      <c r="W84" s="271"/>
      <c r="X84" s="271">
        <f>S84*W84</f>
        <v>0</v>
      </c>
    </row>
    <row r="85" spans="1:24" x14ac:dyDescent="0.2">
      <c r="A85" s="264"/>
      <c r="B85" s="155" t="s">
        <v>124</v>
      </c>
      <c r="C85" s="269" t="s">
        <v>102</v>
      </c>
      <c r="D85" s="268">
        <v>0</v>
      </c>
      <c r="E85" s="269" t="s">
        <v>100</v>
      </c>
      <c r="F85" s="268">
        <v>0</v>
      </c>
      <c r="G85" s="269" t="s">
        <v>77</v>
      </c>
      <c r="H85" s="268">
        <v>0</v>
      </c>
      <c r="I85" s="269" t="s">
        <v>78</v>
      </c>
      <c r="J85" s="268">
        <v>110</v>
      </c>
      <c r="K85" s="269" t="s">
        <v>79</v>
      </c>
      <c r="L85" s="268">
        <v>0</v>
      </c>
      <c r="M85" s="269" t="s">
        <v>80</v>
      </c>
      <c r="N85" s="268">
        <v>0</v>
      </c>
      <c r="O85" s="269" t="s">
        <v>101</v>
      </c>
      <c r="P85" s="268">
        <v>0</v>
      </c>
      <c r="Q85" s="269" t="s">
        <v>103</v>
      </c>
      <c r="R85" s="268">
        <v>0</v>
      </c>
      <c r="S85" s="272"/>
      <c r="T85" s="272"/>
      <c r="U85" s="273"/>
      <c r="V85" s="272"/>
      <c r="W85" s="272"/>
      <c r="X85" s="272"/>
    </row>
    <row r="86" spans="1:24" x14ac:dyDescent="0.2">
      <c r="A86" s="291"/>
      <c r="B86" s="155"/>
      <c r="C86" s="274" t="s">
        <v>162</v>
      </c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2"/>
      <c r="T86" s="272"/>
      <c r="U86" s="273"/>
      <c r="V86" s="272"/>
      <c r="W86" s="272"/>
      <c r="X86" s="272"/>
    </row>
    <row r="87" spans="1:24" x14ac:dyDescent="0.2">
      <c r="A87" s="264">
        <v>22</v>
      </c>
      <c r="B87" s="155"/>
      <c r="C87" s="287" t="s">
        <v>165</v>
      </c>
      <c r="D87" s="287"/>
      <c r="E87" s="287"/>
      <c r="F87" s="287"/>
      <c r="G87" s="287"/>
      <c r="H87" s="287"/>
      <c r="I87" s="287"/>
      <c r="J87" s="287"/>
      <c r="K87" s="287"/>
      <c r="L87" s="287"/>
      <c r="M87" s="287"/>
      <c r="N87" s="287"/>
      <c r="O87" s="287"/>
      <c r="P87" s="287"/>
      <c r="Q87" s="287"/>
      <c r="R87" s="287"/>
      <c r="S87" s="268">
        <f>D88+F88+H88+J88+L88+N88+P88+R88</f>
        <v>20</v>
      </c>
      <c r="T87" s="269" t="s">
        <v>76</v>
      </c>
      <c r="U87" s="270"/>
      <c r="V87" s="271">
        <f>S87*U87</f>
        <v>0</v>
      </c>
      <c r="W87" s="271"/>
      <c r="X87" s="271">
        <f>S87*W87</f>
        <v>0</v>
      </c>
    </row>
    <row r="88" spans="1:24" x14ac:dyDescent="0.2">
      <c r="A88" s="264"/>
      <c r="B88" s="155" t="s">
        <v>120</v>
      </c>
      <c r="C88" s="269" t="s">
        <v>102</v>
      </c>
      <c r="D88" s="268">
        <v>0</v>
      </c>
      <c r="E88" s="269" t="s">
        <v>100</v>
      </c>
      <c r="F88" s="268">
        <v>0</v>
      </c>
      <c r="G88" s="269" t="s">
        <v>77</v>
      </c>
      <c r="H88" s="268">
        <v>0</v>
      </c>
      <c r="I88" s="269" t="s">
        <v>78</v>
      </c>
      <c r="J88" s="268">
        <v>20</v>
      </c>
      <c r="K88" s="269" t="s">
        <v>79</v>
      </c>
      <c r="L88" s="268">
        <v>0</v>
      </c>
      <c r="M88" s="269" t="s">
        <v>80</v>
      </c>
      <c r="N88" s="268">
        <v>0</v>
      </c>
      <c r="O88" s="269" t="s">
        <v>101</v>
      </c>
      <c r="P88" s="268">
        <v>0</v>
      </c>
      <c r="Q88" s="269" t="s">
        <v>103</v>
      </c>
      <c r="R88" s="268">
        <v>0</v>
      </c>
      <c r="S88" s="272"/>
      <c r="T88" s="272"/>
      <c r="U88" s="273"/>
      <c r="V88" s="272"/>
      <c r="W88" s="272"/>
      <c r="X88" s="272"/>
    </row>
    <row r="89" spans="1:24" x14ac:dyDescent="0.2">
      <c r="A89" s="291"/>
      <c r="B89" s="155"/>
      <c r="C89" s="274" t="s">
        <v>163</v>
      </c>
      <c r="D89" s="274"/>
      <c r="E89" s="274"/>
      <c r="F89" s="274"/>
      <c r="G89" s="274"/>
      <c r="H89" s="274"/>
      <c r="I89" s="274"/>
      <c r="J89" s="274"/>
      <c r="K89" s="274"/>
      <c r="L89" s="274"/>
      <c r="M89" s="274"/>
      <c r="N89" s="274"/>
      <c r="O89" s="274"/>
      <c r="P89" s="274"/>
      <c r="Q89" s="274"/>
      <c r="R89" s="274"/>
      <c r="S89" s="272"/>
      <c r="T89" s="272"/>
      <c r="U89" s="273"/>
      <c r="V89" s="272"/>
      <c r="W89" s="272"/>
      <c r="X89" s="272"/>
    </row>
    <row r="90" spans="1:24" ht="12.75" customHeight="1" x14ac:dyDescent="0.2">
      <c r="A90" s="264">
        <v>23</v>
      </c>
      <c r="B90" s="155" t="s">
        <v>125</v>
      </c>
      <c r="C90" s="287" t="s">
        <v>167</v>
      </c>
      <c r="D90" s="287"/>
      <c r="E90" s="287"/>
      <c r="F90" s="287"/>
      <c r="G90" s="287"/>
      <c r="H90" s="287"/>
      <c r="I90" s="287"/>
      <c r="J90" s="287"/>
      <c r="K90" s="287"/>
      <c r="L90" s="287"/>
      <c r="M90" s="287"/>
      <c r="N90" s="287"/>
      <c r="O90" s="287"/>
      <c r="P90" s="287"/>
      <c r="Q90" s="287"/>
      <c r="R90" s="287"/>
      <c r="S90" s="268">
        <f>D91+F91+H91+J91+L91+N91+P91+R91</f>
        <v>310</v>
      </c>
      <c r="T90" s="269" t="s">
        <v>76</v>
      </c>
      <c r="U90" s="270"/>
      <c r="V90" s="271">
        <f>S90*U90</f>
        <v>0</v>
      </c>
      <c r="W90" s="271"/>
      <c r="X90" s="271">
        <f>S90*W90</f>
        <v>0</v>
      </c>
    </row>
    <row r="91" spans="1:24" x14ac:dyDescent="0.2">
      <c r="A91" s="264"/>
      <c r="B91" s="155" t="s">
        <v>124</v>
      </c>
      <c r="C91" s="269" t="s">
        <v>102</v>
      </c>
      <c r="D91" s="268">
        <v>0</v>
      </c>
      <c r="E91" s="269" t="s">
        <v>100</v>
      </c>
      <c r="F91" s="268">
        <v>0</v>
      </c>
      <c r="G91" s="269" t="s">
        <v>77</v>
      </c>
      <c r="H91" s="268">
        <v>120</v>
      </c>
      <c r="I91" s="269" t="s">
        <v>78</v>
      </c>
      <c r="J91" s="268">
        <v>145</v>
      </c>
      <c r="K91" s="269" t="s">
        <v>79</v>
      </c>
      <c r="L91" s="268">
        <v>45</v>
      </c>
      <c r="M91" s="269" t="s">
        <v>80</v>
      </c>
      <c r="N91" s="268">
        <v>0</v>
      </c>
      <c r="O91" s="269" t="s">
        <v>101</v>
      </c>
      <c r="P91" s="268">
        <v>0</v>
      </c>
      <c r="Q91" s="269" t="s">
        <v>103</v>
      </c>
      <c r="R91" s="268">
        <v>0</v>
      </c>
      <c r="S91" s="272"/>
      <c r="T91" s="272"/>
      <c r="U91" s="273"/>
      <c r="V91" s="272"/>
      <c r="W91" s="272"/>
      <c r="X91" s="272"/>
    </row>
    <row r="92" spans="1:24" x14ac:dyDescent="0.2">
      <c r="A92" s="291"/>
      <c r="B92" s="155"/>
      <c r="C92" s="292"/>
      <c r="D92" s="293"/>
      <c r="E92" s="293"/>
      <c r="F92" s="293"/>
      <c r="G92" s="293"/>
      <c r="H92" s="293"/>
      <c r="I92" s="293"/>
      <c r="J92" s="293"/>
      <c r="K92" s="293"/>
      <c r="L92" s="293"/>
      <c r="M92" s="294"/>
      <c r="N92" s="274"/>
      <c r="O92" s="274"/>
      <c r="P92" s="274"/>
      <c r="Q92" s="274"/>
      <c r="R92" s="274"/>
      <c r="S92" s="272"/>
      <c r="T92" s="272"/>
      <c r="U92" s="273"/>
      <c r="V92" s="272"/>
      <c r="W92" s="272"/>
      <c r="X92" s="272"/>
    </row>
    <row r="93" spans="1:24" ht="12.75" customHeight="1" x14ac:dyDescent="0.2">
      <c r="A93" s="264">
        <v>24</v>
      </c>
      <c r="B93" s="155" t="s">
        <v>126</v>
      </c>
      <c r="C93" s="287" t="s">
        <v>180</v>
      </c>
      <c r="D93" s="287"/>
      <c r="E93" s="287"/>
      <c r="F93" s="287"/>
      <c r="G93" s="287"/>
      <c r="H93" s="287"/>
      <c r="I93" s="287"/>
      <c r="J93" s="287"/>
      <c r="K93" s="287"/>
      <c r="L93" s="287"/>
      <c r="M93" s="287"/>
      <c r="N93" s="287"/>
      <c r="O93" s="287"/>
      <c r="P93" s="287"/>
      <c r="Q93" s="287"/>
      <c r="R93" s="287"/>
      <c r="S93" s="268">
        <f>D94+F94+H94+J94+L94+N94+P94+R94</f>
        <v>330</v>
      </c>
      <c r="T93" s="269" t="s">
        <v>76</v>
      </c>
      <c r="U93" s="270"/>
      <c r="V93" s="271">
        <f>S93*U93</f>
        <v>0</v>
      </c>
      <c r="W93" s="271"/>
      <c r="X93" s="271">
        <f>S93*W93</f>
        <v>0</v>
      </c>
    </row>
    <row r="94" spans="1:24" x14ac:dyDescent="0.2">
      <c r="A94" s="264"/>
      <c r="B94" s="155" t="s">
        <v>124</v>
      </c>
      <c r="C94" s="269" t="s">
        <v>102</v>
      </c>
      <c r="D94" s="268">
        <v>0</v>
      </c>
      <c r="E94" s="269" t="s">
        <v>100</v>
      </c>
      <c r="F94" s="268">
        <v>0</v>
      </c>
      <c r="G94" s="269" t="s">
        <v>77</v>
      </c>
      <c r="H94" s="268">
        <v>20</v>
      </c>
      <c r="I94" s="269" t="s">
        <v>78</v>
      </c>
      <c r="J94" s="268">
        <v>280</v>
      </c>
      <c r="K94" s="269" t="s">
        <v>79</v>
      </c>
      <c r="L94" s="268">
        <v>30</v>
      </c>
      <c r="M94" s="269" t="s">
        <v>80</v>
      </c>
      <c r="N94" s="268">
        <v>0</v>
      </c>
      <c r="O94" s="269" t="s">
        <v>101</v>
      </c>
      <c r="P94" s="268">
        <v>0</v>
      </c>
      <c r="Q94" s="269" t="s">
        <v>103</v>
      </c>
      <c r="R94" s="268">
        <v>0</v>
      </c>
      <c r="S94" s="272"/>
      <c r="T94" s="272"/>
      <c r="U94" s="273"/>
      <c r="V94" s="272"/>
      <c r="W94" s="272"/>
      <c r="X94" s="272"/>
    </row>
    <row r="95" spans="1:24" x14ac:dyDescent="0.2">
      <c r="A95" s="291"/>
      <c r="B95" s="155"/>
      <c r="C95" s="292"/>
      <c r="D95" s="293"/>
      <c r="E95" s="293"/>
      <c r="F95" s="293"/>
      <c r="G95" s="293"/>
      <c r="H95" s="293"/>
      <c r="I95" s="293"/>
      <c r="J95" s="293"/>
      <c r="K95" s="293"/>
      <c r="L95" s="293"/>
      <c r="M95" s="294"/>
      <c r="N95" s="274"/>
      <c r="O95" s="274"/>
      <c r="P95" s="274"/>
      <c r="Q95" s="274"/>
      <c r="R95" s="274"/>
      <c r="S95" s="272"/>
      <c r="T95" s="272"/>
      <c r="U95" s="273"/>
      <c r="V95" s="272"/>
      <c r="W95" s="272"/>
      <c r="X95" s="272"/>
    </row>
    <row r="96" spans="1:24" x14ac:dyDescent="0.2">
      <c r="A96" s="264">
        <v>25</v>
      </c>
      <c r="B96" s="155" t="s">
        <v>159</v>
      </c>
      <c r="C96" s="287" t="s">
        <v>181</v>
      </c>
      <c r="D96" s="287"/>
      <c r="E96" s="287"/>
      <c r="F96" s="287"/>
      <c r="G96" s="287"/>
      <c r="H96" s="287"/>
      <c r="I96" s="287"/>
      <c r="J96" s="287"/>
      <c r="K96" s="287"/>
      <c r="L96" s="287"/>
      <c r="M96" s="287"/>
      <c r="N96" s="287"/>
      <c r="O96" s="287"/>
      <c r="P96" s="287"/>
      <c r="Q96" s="287"/>
      <c r="R96" s="287"/>
      <c r="S96" s="268">
        <f>D97+F97+H97+J97+L97+N97+P97+R97</f>
        <v>10</v>
      </c>
      <c r="T96" s="269" t="s">
        <v>76</v>
      </c>
      <c r="U96" s="270"/>
      <c r="V96" s="271">
        <f>S96*U96</f>
        <v>0</v>
      </c>
      <c r="W96" s="271"/>
      <c r="X96" s="271">
        <f>S96*W96</f>
        <v>0</v>
      </c>
    </row>
    <row r="97" spans="1:24" x14ac:dyDescent="0.2">
      <c r="A97" s="264"/>
      <c r="B97" s="155" t="s">
        <v>124</v>
      </c>
      <c r="C97" s="269" t="s">
        <v>102</v>
      </c>
      <c r="D97" s="268">
        <v>0</v>
      </c>
      <c r="E97" s="269" t="s">
        <v>100</v>
      </c>
      <c r="F97" s="268">
        <v>0</v>
      </c>
      <c r="G97" s="269" t="s">
        <v>77</v>
      </c>
      <c r="H97" s="268">
        <v>0</v>
      </c>
      <c r="I97" s="269" t="s">
        <v>78</v>
      </c>
      <c r="J97" s="268">
        <v>10</v>
      </c>
      <c r="K97" s="269" t="s">
        <v>79</v>
      </c>
      <c r="L97" s="268">
        <v>0</v>
      </c>
      <c r="M97" s="269" t="s">
        <v>80</v>
      </c>
      <c r="N97" s="268">
        <v>0</v>
      </c>
      <c r="O97" s="269" t="s">
        <v>101</v>
      </c>
      <c r="P97" s="268">
        <v>0</v>
      </c>
      <c r="Q97" s="269" t="s">
        <v>103</v>
      </c>
      <c r="R97" s="268">
        <v>0</v>
      </c>
      <c r="S97" s="272"/>
      <c r="T97" s="272"/>
      <c r="U97" s="273"/>
      <c r="V97" s="272"/>
      <c r="W97" s="272"/>
      <c r="X97" s="272"/>
    </row>
    <row r="98" spans="1:24" x14ac:dyDescent="0.2">
      <c r="A98" s="291"/>
      <c r="B98" s="155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  <c r="N98" s="274"/>
      <c r="O98" s="274"/>
      <c r="P98" s="274"/>
      <c r="Q98" s="274"/>
      <c r="R98" s="274"/>
      <c r="S98" s="272"/>
      <c r="T98" s="272"/>
      <c r="U98" s="273"/>
      <c r="V98" s="272"/>
      <c r="W98" s="272"/>
      <c r="X98" s="272"/>
    </row>
    <row r="99" spans="1:24" x14ac:dyDescent="0.2">
      <c r="A99" s="295"/>
      <c r="D99" s="296"/>
      <c r="F99" s="297"/>
      <c r="H99" s="297"/>
      <c r="J99" s="297"/>
      <c r="L99" s="297"/>
      <c r="N99" s="297"/>
      <c r="P99" s="297"/>
      <c r="R99" s="297"/>
    </row>
    <row r="100" spans="1:24" ht="15.75" x14ac:dyDescent="0.25">
      <c r="A100" s="254"/>
      <c r="B100" s="254"/>
      <c r="C100" s="280" t="s">
        <v>87</v>
      </c>
      <c r="D100" s="257"/>
      <c r="E100" s="257"/>
      <c r="F100" s="257"/>
      <c r="G100" s="257"/>
      <c r="H100" s="257"/>
      <c r="I100" s="257"/>
      <c r="J100" s="257"/>
      <c r="K100" s="257"/>
      <c r="L100" s="257"/>
      <c r="M100" s="257"/>
      <c r="N100" s="257"/>
      <c r="O100" s="257"/>
      <c r="P100" s="258"/>
      <c r="Q100" s="257"/>
      <c r="R100" s="258"/>
      <c r="S100" s="254"/>
      <c r="T100" s="254"/>
      <c r="U100" s="254"/>
      <c r="V100" s="254"/>
      <c r="W100" s="259">
        <f>X101+V101</f>
        <v>0</v>
      </c>
      <c r="X100" s="260"/>
    </row>
    <row r="101" spans="1:24" x14ac:dyDescent="0.2">
      <c r="A101" s="262"/>
      <c r="B101" s="262"/>
      <c r="C101" s="261"/>
      <c r="D101" s="261"/>
      <c r="E101" s="262"/>
      <c r="F101" s="262"/>
      <c r="G101" s="262"/>
      <c r="H101" s="262"/>
      <c r="I101" s="262"/>
      <c r="J101" s="262"/>
      <c r="K101" s="262"/>
      <c r="L101" s="262"/>
      <c r="M101" s="262"/>
      <c r="N101" s="262"/>
      <c r="O101" s="262"/>
      <c r="P101" s="262"/>
      <c r="Q101" s="262"/>
      <c r="R101" s="262"/>
      <c r="S101" s="262"/>
      <c r="T101" s="262"/>
      <c r="U101" s="262"/>
      <c r="V101" s="263">
        <f>SUM(V102:V114)</f>
        <v>0</v>
      </c>
      <c r="W101" s="262"/>
      <c r="X101" s="263">
        <f>SUM(X102:X114)</f>
        <v>0</v>
      </c>
    </row>
    <row r="102" spans="1:24" x14ac:dyDescent="0.2">
      <c r="A102" s="264">
        <v>26</v>
      </c>
      <c r="B102" s="155"/>
      <c r="C102" s="298" t="s">
        <v>127</v>
      </c>
      <c r="D102" s="299"/>
      <c r="E102" s="299"/>
      <c r="F102" s="299"/>
      <c r="G102" s="299"/>
      <c r="H102" s="299"/>
      <c r="I102" s="299"/>
      <c r="J102" s="299"/>
      <c r="K102" s="299"/>
      <c r="L102" s="299"/>
      <c r="M102" s="299"/>
      <c r="N102" s="299"/>
      <c r="O102" s="299"/>
      <c r="P102" s="299"/>
      <c r="Q102" s="299"/>
      <c r="R102" s="300"/>
      <c r="S102" s="268">
        <f>D103+F103+H103+J103+L103+N103+P103+R103</f>
        <v>6</v>
      </c>
      <c r="T102" s="269" t="s">
        <v>92</v>
      </c>
      <c r="U102" s="270"/>
      <c r="V102" s="271">
        <f>S102*U102</f>
        <v>0</v>
      </c>
      <c r="W102" s="271"/>
      <c r="X102" s="271">
        <f>S102*W102</f>
        <v>0</v>
      </c>
    </row>
    <row r="103" spans="1:24" x14ac:dyDescent="0.2">
      <c r="A103" s="264"/>
      <c r="B103" s="155" t="s">
        <v>120</v>
      </c>
      <c r="C103" s="301" t="s">
        <v>102</v>
      </c>
      <c r="D103" s="268">
        <v>0</v>
      </c>
      <c r="E103" s="269" t="s">
        <v>100</v>
      </c>
      <c r="F103" s="268">
        <v>0</v>
      </c>
      <c r="G103" s="269" t="s">
        <v>77</v>
      </c>
      <c r="H103" s="268">
        <v>6</v>
      </c>
      <c r="I103" s="269" t="s">
        <v>78</v>
      </c>
      <c r="J103" s="268">
        <v>0</v>
      </c>
      <c r="K103" s="269" t="s">
        <v>79</v>
      </c>
      <c r="L103" s="268">
        <v>0</v>
      </c>
      <c r="M103" s="269" t="s">
        <v>80</v>
      </c>
      <c r="N103" s="268">
        <v>0</v>
      </c>
      <c r="O103" s="269" t="s">
        <v>101</v>
      </c>
      <c r="P103" s="268">
        <v>0</v>
      </c>
      <c r="Q103" s="269" t="s">
        <v>103</v>
      </c>
      <c r="R103" s="268">
        <v>0</v>
      </c>
      <c r="S103" s="272"/>
      <c r="T103" s="272"/>
      <c r="U103" s="272"/>
      <c r="V103" s="272"/>
      <c r="W103" s="272"/>
      <c r="X103" s="272"/>
    </row>
    <row r="104" spans="1:24" ht="12.75" customHeight="1" x14ac:dyDescent="0.2">
      <c r="A104" s="264"/>
      <c r="B104" s="155"/>
      <c r="C104" s="302"/>
      <c r="D104" s="274"/>
      <c r="E104" s="274"/>
      <c r="F104" s="274"/>
      <c r="G104" s="274"/>
      <c r="H104" s="274"/>
      <c r="I104" s="274"/>
      <c r="J104" s="274"/>
      <c r="K104" s="274"/>
      <c r="L104" s="274"/>
      <c r="M104" s="274"/>
      <c r="N104" s="274"/>
      <c r="O104" s="274"/>
      <c r="P104" s="274"/>
      <c r="Q104" s="274"/>
      <c r="R104" s="274"/>
      <c r="S104" s="272"/>
      <c r="T104" s="272"/>
      <c r="U104" s="272"/>
      <c r="V104" s="272"/>
      <c r="W104" s="272"/>
      <c r="X104" s="272"/>
    </row>
    <row r="105" spans="1:24" x14ac:dyDescent="0.2">
      <c r="A105" s="264">
        <v>27</v>
      </c>
      <c r="B105" s="155"/>
      <c r="C105" s="298" t="s">
        <v>128</v>
      </c>
      <c r="D105" s="299"/>
      <c r="E105" s="299"/>
      <c r="F105" s="299"/>
      <c r="G105" s="299"/>
      <c r="H105" s="299"/>
      <c r="I105" s="299"/>
      <c r="J105" s="299"/>
      <c r="K105" s="299"/>
      <c r="L105" s="299"/>
      <c r="M105" s="299"/>
      <c r="N105" s="299"/>
      <c r="O105" s="299"/>
      <c r="P105" s="299"/>
      <c r="Q105" s="299"/>
      <c r="R105" s="300"/>
      <c r="S105" s="268">
        <f>D106+F106+H106+J106+L106+N106+P106+R106</f>
        <v>4</v>
      </c>
      <c r="T105" s="269" t="s">
        <v>92</v>
      </c>
      <c r="U105" s="270"/>
      <c r="V105" s="271">
        <f>S105*U105</f>
        <v>0</v>
      </c>
      <c r="W105" s="271"/>
      <c r="X105" s="271">
        <f>S105*W105</f>
        <v>0</v>
      </c>
    </row>
    <row r="106" spans="1:24" x14ac:dyDescent="0.2">
      <c r="A106" s="264"/>
      <c r="B106" s="155" t="s">
        <v>120</v>
      </c>
      <c r="C106" s="301" t="s">
        <v>102</v>
      </c>
      <c r="D106" s="268">
        <v>0</v>
      </c>
      <c r="E106" s="269" t="s">
        <v>100</v>
      </c>
      <c r="F106" s="268">
        <v>0</v>
      </c>
      <c r="G106" s="269" t="s">
        <v>77</v>
      </c>
      <c r="H106" s="268">
        <v>1</v>
      </c>
      <c r="I106" s="269" t="s">
        <v>78</v>
      </c>
      <c r="J106" s="268">
        <v>2</v>
      </c>
      <c r="K106" s="269" t="s">
        <v>79</v>
      </c>
      <c r="L106" s="268">
        <v>1</v>
      </c>
      <c r="M106" s="269" t="s">
        <v>80</v>
      </c>
      <c r="N106" s="268">
        <v>0</v>
      </c>
      <c r="O106" s="269" t="s">
        <v>101</v>
      </c>
      <c r="P106" s="268">
        <v>0</v>
      </c>
      <c r="Q106" s="269" t="s">
        <v>103</v>
      </c>
      <c r="R106" s="268">
        <v>0</v>
      </c>
      <c r="S106" s="272"/>
      <c r="T106" s="272"/>
      <c r="U106" s="272"/>
      <c r="V106" s="272"/>
      <c r="W106" s="272"/>
      <c r="X106" s="272"/>
    </row>
    <row r="107" spans="1:24" ht="12.75" customHeight="1" x14ac:dyDescent="0.2">
      <c r="A107" s="264"/>
      <c r="B107" s="155"/>
      <c r="C107" s="302"/>
      <c r="D107" s="274"/>
      <c r="E107" s="274"/>
      <c r="F107" s="274"/>
      <c r="G107" s="274"/>
      <c r="H107" s="274"/>
      <c r="I107" s="274"/>
      <c r="J107" s="274"/>
      <c r="K107" s="274"/>
      <c r="L107" s="274"/>
      <c r="M107" s="274"/>
      <c r="N107" s="274"/>
      <c r="O107" s="274"/>
      <c r="P107" s="274"/>
      <c r="Q107" s="274"/>
      <c r="R107" s="274"/>
      <c r="S107" s="272"/>
      <c r="T107" s="272"/>
      <c r="U107" s="272"/>
      <c r="V107" s="272"/>
      <c r="W107" s="272"/>
      <c r="X107" s="272"/>
    </row>
    <row r="108" spans="1:24" x14ac:dyDescent="0.2">
      <c r="A108" s="264">
        <v>28</v>
      </c>
      <c r="B108" s="155"/>
      <c r="C108" s="298" t="s">
        <v>129</v>
      </c>
      <c r="D108" s="299"/>
      <c r="E108" s="299"/>
      <c r="F108" s="299"/>
      <c r="G108" s="299"/>
      <c r="H108" s="299"/>
      <c r="I108" s="299"/>
      <c r="J108" s="299"/>
      <c r="K108" s="299"/>
      <c r="L108" s="299"/>
      <c r="M108" s="299"/>
      <c r="N108" s="299"/>
      <c r="O108" s="299"/>
      <c r="P108" s="299"/>
      <c r="Q108" s="299"/>
      <c r="R108" s="300"/>
      <c r="S108" s="268">
        <f>D109+F109+H109+J109+L109+N109+P109+R109</f>
        <v>7</v>
      </c>
      <c r="T108" s="269" t="s">
        <v>92</v>
      </c>
      <c r="U108" s="275" t="s">
        <v>119</v>
      </c>
      <c r="V108" s="275" t="s">
        <v>119</v>
      </c>
      <c r="W108" s="271"/>
      <c r="X108" s="271">
        <f>S108*W108</f>
        <v>0</v>
      </c>
    </row>
    <row r="109" spans="1:24" x14ac:dyDescent="0.2">
      <c r="A109" s="264"/>
      <c r="B109" s="155" t="s">
        <v>120</v>
      </c>
      <c r="C109" s="301" t="s">
        <v>102</v>
      </c>
      <c r="D109" s="268">
        <v>0</v>
      </c>
      <c r="E109" s="269" t="s">
        <v>100</v>
      </c>
      <c r="F109" s="268">
        <v>0</v>
      </c>
      <c r="G109" s="269" t="s">
        <v>77</v>
      </c>
      <c r="H109" s="268">
        <v>2</v>
      </c>
      <c r="I109" s="269" t="s">
        <v>78</v>
      </c>
      <c r="J109" s="268">
        <v>4</v>
      </c>
      <c r="K109" s="269" t="s">
        <v>79</v>
      </c>
      <c r="L109" s="268">
        <v>1</v>
      </c>
      <c r="M109" s="269" t="s">
        <v>80</v>
      </c>
      <c r="N109" s="268">
        <v>0</v>
      </c>
      <c r="O109" s="269" t="s">
        <v>101</v>
      </c>
      <c r="P109" s="268">
        <v>0</v>
      </c>
      <c r="Q109" s="269" t="s">
        <v>103</v>
      </c>
      <c r="R109" s="268">
        <v>0</v>
      </c>
      <c r="S109" s="272"/>
      <c r="T109" s="272"/>
      <c r="U109" s="272"/>
      <c r="V109" s="272"/>
      <c r="W109" s="272"/>
      <c r="X109" s="272"/>
    </row>
    <row r="110" spans="1:24" ht="12.75" customHeight="1" x14ac:dyDescent="0.2">
      <c r="A110" s="264"/>
      <c r="B110" s="155"/>
      <c r="C110" s="302"/>
      <c r="D110" s="274"/>
      <c r="E110" s="274"/>
      <c r="F110" s="274"/>
      <c r="G110" s="274"/>
      <c r="H110" s="274"/>
      <c r="I110" s="274"/>
      <c r="J110" s="274"/>
      <c r="K110" s="274"/>
      <c r="L110" s="274"/>
      <c r="M110" s="274"/>
      <c r="N110" s="274"/>
      <c r="O110" s="274"/>
      <c r="P110" s="274"/>
      <c r="Q110" s="274"/>
      <c r="R110" s="274"/>
      <c r="S110" s="272"/>
      <c r="T110" s="272"/>
      <c r="U110" s="272"/>
      <c r="V110" s="272"/>
      <c r="W110" s="272"/>
      <c r="X110" s="272"/>
    </row>
    <row r="111" spans="1:24" x14ac:dyDescent="0.2">
      <c r="A111" s="264">
        <v>29</v>
      </c>
      <c r="B111" s="155"/>
      <c r="C111" s="298" t="s">
        <v>131</v>
      </c>
      <c r="D111" s="299"/>
      <c r="E111" s="299"/>
      <c r="F111" s="299"/>
      <c r="G111" s="299"/>
      <c r="H111" s="299"/>
      <c r="I111" s="299"/>
      <c r="J111" s="299"/>
      <c r="K111" s="299"/>
      <c r="L111" s="299"/>
      <c r="M111" s="299"/>
      <c r="N111" s="299"/>
      <c r="O111" s="299"/>
      <c r="P111" s="299"/>
      <c r="Q111" s="299"/>
      <c r="R111" s="300"/>
      <c r="S111" s="268">
        <f>D112+F112+H112+J112+L112+N112+P112+R112</f>
        <v>1</v>
      </c>
      <c r="T111" s="269" t="s">
        <v>92</v>
      </c>
      <c r="U111" s="270"/>
      <c r="V111" s="271">
        <f>S111*U111</f>
        <v>0</v>
      </c>
      <c r="W111" s="271"/>
      <c r="X111" s="271">
        <f>S111*W111</f>
        <v>0</v>
      </c>
    </row>
    <row r="112" spans="1:24" x14ac:dyDescent="0.2">
      <c r="A112" s="264"/>
      <c r="B112" s="155" t="s">
        <v>120</v>
      </c>
      <c r="C112" s="301" t="s">
        <v>102</v>
      </c>
      <c r="D112" s="268">
        <v>0</v>
      </c>
      <c r="E112" s="269" t="s">
        <v>100</v>
      </c>
      <c r="F112" s="268">
        <v>0</v>
      </c>
      <c r="G112" s="269" t="s">
        <v>77</v>
      </c>
      <c r="H112" s="268">
        <v>0</v>
      </c>
      <c r="I112" s="269" t="s">
        <v>78</v>
      </c>
      <c r="J112" s="268">
        <v>0</v>
      </c>
      <c r="K112" s="269" t="s">
        <v>79</v>
      </c>
      <c r="L112" s="268">
        <v>1</v>
      </c>
      <c r="M112" s="269" t="s">
        <v>80</v>
      </c>
      <c r="N112" s="268">
        <v>0</v>
      </c>
      <c r="O112" s="269" t="s">
        <v>101</v>
      </c>
      <c r="P112" s="268">
        <v>0</v>
      </c>
      <c r="Q112" s="269" t="s">
        <v>103</v>
      </c>
      <c r="R112" s="268">
        <v>0</v>
      </c>
      <c r="S112" s="272"/>
      <c r="T112" s="272"/>
      <c r="U112" s="272"/>
      <c r="V112" s="272"/>
      <c r="W112" s="272"/>
      <c r="X112" s="272"/>
    </row>
    <row r="113" spans="1:24" ht="12.75" customHeight="1" x14ac:dyDescent="0.2">
      <c r="A113" s="264"/>
      <c r="B113" s="155"/>
      <c r="C113" s="302"/>
      <c r="D113" s="274"/>
      <c r="E113" s="274"/>
      <c r="F113" s="274"/>
      <c r="G113" s="274"/>
      <c r="H113" s="274"/>
      <c r="I113" s="274"/>
      <c r="J113" s="274"/>
      <c r="K113" s="274"/>
      <c r="L113" s="274"/>
      <c r="M113" s="274"/>
      <c r="N113" s="274"/>
      <c r="O113" s="274"/>
      <c r="P113" s="274"/>
      <c r="Q113" s="274"/>
      <c r="R113" s="274"/>
      <c r="S113" s="272"/>
      <c r="T113" s="272"/>
      <c r="U113" s="272"/>
      <c r="V113" s="272"/>
      <c r="W113" s="272"/>
      <c r="X113" s="272"/>
    </row>
    <row r="115" spans="1:24" ht="15.75" x14ac:dyDescent="0.25">
      <c r="A115" s="254"/>
      <c r="B115" s="254"/>
      <c r="C115" s="280" t="s">
        <v>1</v>
      </c>
      <c r="D115" s="257"/>
      <c r="E115" s="257"/>
      <c r="F115" s="257"/>
      <c r="G115" s="257"/>
      <c r="H115" s="257"/>
      <c r="I115" s="257"/>
      <c r="J115" s="257"/>
      <c r="K115" s="257"/>
      <c r="L115" s="257"/>
      <c r="M115" s="257"/>
      <c r="N115" s="257"/>
      <c r="O115" s="257"/>
      <c r="P115" s="258"/>
      <c r="Q115" s="257"/>
      <c r="R115" s="258"/>
      <c r="S115" s="254"/>
      <c r="T115" s="254"/>
      <c r="U115" s="254"/>
      <c r="V115" s="254"/>
      <c r="W115" s="259">
        <f>X116+V116</f>
        <v>0</v>
      </c>
      <c r="X115" s="260"/>
    </row>
    <row r="116" spans="1:24" x14ac:dyDescent="0.2">
      <c r="A116" s="262"/>
      <c r="B116" s="262"/>
      <c r="C116" s="261"/>
      <c r="D116" s="261"/>
      <c r="E116" s="262"/>
      <c r="F116" s="262"/>
      <c r="G116" s="262"/>
      <c r="H116" s="262"/>
      <c r="I116" s="262"/>
      <c r="J116" s="262"/>
      <c r="K116" s="262"/>
      <c r="L116" s="262"/>
      <c r="M116" s="262"/>
      <c r="N116" s="262"/>
      <c r="O116" s="262"/>
      <c r="P116" s="262"/>
      <c r="Q116" s="262"/>
      <c r="R116" s="262"/>
      <c r="S116" s="262"/>
      <c r="T116" s="262"/>
      <c r="U116" s="262"/>
      <c r="V116" s="263">
        <f>SUM(V117:V118)</f>
        <v>0</v>
      </c>
      <c r="W116" s="262"/>
      <c r="X116" s="263">
        <f>SUM(X117:X118)</f>
        <v>0</v>
      </c>
    </row>
    <row r="117" spans="1:24" x14ac:dyDescent="0.2">
      <c r="A117" s="303">
        <v>30</v>
      </c>
      <c r="B117" s="269"/>
      <c r="C117" s="304" t="s">
        <v>121</v>
      </c>
      <c r="D117" s="304"/>
      <c r="E117" s="304"/>
      <c r="F117" s="304"/>
      <c r="G117" s="304"/>
      <c r="H117" s="304"/>
      <c r="I117" s="304"/>
      <c r="J117" s="304"/>
      <c r="K117" s="304"/>
      <c r="L117" s="304"/>
      <c r="M117" s="304"/>
      <c r="N117" s="304"/>
      <c r="O117" s="304"/>
      <c r="P117" s="304"/>
      <c r="Q117" s="304"/>
      <c r="R117" s="304"/>
      <c r="S117" s="268">
        <v>12</v>
      </c>
      <c r="T117" s="269" t="s">
        <v>88</v>
      </c>
      <c r="U117" s="275" t="s">
        <v>119</v>
      </c>
      <c r="V117" s="275" t="s">
        <v>119</v>
      </c>
      <c r="W117" s="271"/>
      <c r="X117" s="271">
        <f>S117*W117</f>
        <v>0</v>
      </c>
    </row>
    <row r="118" spans="1:24" ht="13.5" thickBot="1" x14ac:dyDescent="0.25"/>
    <row r="119" spans="1:24" ht="20.100000000000001" customHeight="1" thickBot="1" x14ac:dyDescent="0.3">
      <c r="A119" s="305"/>
      <c r="B119" s="305"/>
      <c r="C119" s="306" t="s">
        <v>108</v>
      </c>
      <c r="D119" s="246"/>
      <c r="E119" s="246"/>
      <c r="F119" s="246"/>
      <c r="G119" s="246"/>
      <c r="H119" s="246"/>
      <c r="I119" s="246"/>
      <c r="J119" s="246"/>
      <c r="K119" s="246"/>
      <c r="L119" s="246"/>
      <c r="M119" s="246"/>
      <c r="N119" s="246"/>
      <c r="O119" s="246"/>
      <c r="P119" s="246"/>
      <c r="Q119" s="243" t="s">
        <v>113</v>
      </c>
      <c r="R119" s="244"/>
      <c r="S119" s="245" t="s">
        <v>112</v>
      </c>
      <c r="T119" s="307"/>
      <c r="U119" s="246"/>
      <c r="V119" s="246"/>
      <c r="W119" s="247">
        <f>V120+X120</f>
        <v>0</v>
      </c>
      <c r="X119" s="308"/>
    </row>
    <row r="120" spans="1:24" x14ac:dyDescent="0.2">
      <c r="A120" s="309"/>
      <c r="B120" s="309"/>
      <c r="C120" s="310"/>
      <c r="D120" s="310"/>
      <c r="E120" s="309"/>
      <c r="F120" s="309"/>
      <c r="G120" s="309"/>
      <c r="H120" s="309"/>
      <c r="I120" s="309"/>
      <c r="J120" s="309"/>
      <c r="K120" s="309"/>
      <c r="L120" s="309"/>
      <c r="M120" s="309"/>
      <c r="N120" s="309"/>
      <c r="O120" s="309"/>
      <c r="P120" s="309"/>
      <c r="Q120" s="309"/>
      <c r="R120" s="309"/>
      <c r="S120" s="309"/>
      <c r="T120" s="309"/>
      <c r="U120" s="309"/>
      <c r="V120" s="311">
        <f>SUM(V121:V123)</f>
        <v>0</v>
      </c>
      <c r="W120" s="309"/>
      <c r="X120" s="311">
        <f>SUM(X121:X123)</f>
        <v>0</v>
      </c>
    </row>
    <row r="121" spans="1:24" x14ac:dyDescent="0.2">
      <c r="A121" s="303">
        <v>31</v>
      </c>
      <c r="B121" s="269"/>
      <c r="C121" s="304" t="s">
        <v>110</v>
      </c>
      <c r="D121" s="304"/>
      <c r="E121" s="304"/>
      <c r="F121" s="304"/>
      <c r="G121" s="304"/>
      <c r="H121" s="304"/>
      <c r="I121" s="304"/>
      <c r="J121" s="304"/>
      <c r="K121" s="304"/>
      <c r="L121" s="304"/>
      <c r="M121" s="304"/>
      <c r="N121" s="304"/>
      <c r="O121" s="304"/>
      <c r="P121" s="304"/>
      <c r="Q121" s="304"/>
      <c r="R121" s="304"/>
      <c r="S121" s="268">
        <v>1</v>
      </c>
      <c r="T121" s="269" t="s">
        <v>109</v>
      </c>
      <c r="U121" s="275" t="s">
        <v>119</v>
      </c>
      <c r="V121" s="275" t="s">
        <v>119</v>
      </c>
      <c r="W121" s="271"/>
      <c r="X121" s="271">
        <f>S121*W121</f>
        <v>0</v>
      </c>
    </row>
    <row r="122" spans="1:24" x14ac:dyDescent="0.2">
      <c r="A122" s="303">
        <v>32</v>
      </c>
      <c r="B122" s="269"/>
      <c r="C122" s="304" t="s">
        <v>3</v>
      </c>
      <c r="D122" s="304"/>
      <c r="E122" s="304"/>
      <c r="F122" s="304"/>
      <c r="G122" s="304"/>
      <c r="H122" s="304"/>
      <c r="I122" s="304"/>
      <c r="J122" s="304"/>
      <c r="K122" s="304"/>
      <c r="L122" s="304"/>
      <c r="M122" s="304"/>
      <c r="N122" s="304"/>
      <c r="O122" s="304"/>
      <c r="P122" s="304"/>
      <c r="Q122" s="304"/>
      <c r="R122" s="304"/>
      <c r="S122" s="268">
        <v>1</v>
      </c>
      <c r="T122" s="269" t="s">
        <v>109</v>
      </c>
      <c r="U122" s="275" t="s">
        <v>119</v>
      </c>
      <c r="V122" s="275" t="s">
        <v>119</v>
      </c>
      <c r="W122" s="271"/>
      <c r="X122" s="271">
        <f>S122*W122</f>
        <v>0</v>
      </c>
    </row>
    <row r="123" spans="1:24" x14ac:dyDescent="0.2">
      <c r="A123" s="303">
        <v>33</v>
      </c>
      <c r="B123" s="269"/>
      <c r="C123" s="304" t="s">
        <v>116</v>
      </c>
      <c r="D123" s="304"/>
      <c r="E123" s="304"/>
      <c r="F123" s="304"/>
      <c r="G123" s="304"/>
      <c r="H123" s="304"/>
      <c r="I123" s="304"/>
      <c r="J123" s="304"/>
      <c r="K123" s="304"/>
      <c r="L123" s="304"/>
      <c r="M123" s="304"/>
      <c r="N123" s="304"/>
      <c r="O123" s="304"/>
      <c r="P123" s="304"/>
      <c r="Q123" s="304"/>
      <c r="R123" s="304"/>
      <c r="S123" s="268">
        <v>1</v>
      </c>
      <c r="T123" s="269" t="s">
        <v>109</v>
      </c>
      <c r="U123" s="275" t="s">
        <v>119</v>
      </c>
      <c r="V123" s="275" t="s">
        <v>119</v>
      </c>
      <c r="W123" s="271"/>
      <c r="X123" s="271">
        <f>S123*W123</f>
        <v>0</v>
      </c>
    </row>
  </sheetData>
  <mergeCells count="143">
    <mergeCell ref="N104:R104"/>
    <mergeCell ref="A87:A89"/>
    <mergeCell ref="C87:R87"/>
    <mergeCell ref="A108:A110"/>
    <mergeCell ref="C108:R108"/>
    <mergeCell ref="W73:X73"/>
    <mergeCell ref="W79:X79"/>
    <mergeCell ref="W100:X100"/>
    <mergeCell ref="C83:M83"/>
    <mergeCell ref="N83:R83"/>
    <mergeCell ref="A75:A77"/>
    <mergeCell ref="C75:R75"/>
    <mergeCell ref="C77:M77"/>
    <mergeCell ref="N77:R77"/>
    <mergeCell ref="C89:M89"/>
    <mergeCell ref="N89:R89"/>
    <mergeCell ref="A84:A86"/>
    <mergeCell ref="C84:R84"/>
    <mergeCell ref="C86:M86"/>
    <mergeCell ref="N86:R86"/>
    <mergeCell ref="A81:A83"/>
    <mergeCell ref="C81:R81"/>
    <mergeCell ref="G2:R2"/>
    <mergeCell ref="G3:R3"/>
    <mergeCell ref="G4:R4"/>
    <mergeCell ref="A7:X7"/>
    <mergeCell ref="C14:P14"/>
    <mergeCell ref="U9:V9"/>
    <mergeCell ref="A8:X8"/>
    <mergeCell ref="G13:R13"/>
    <mergeCell ref="A10:A12"/>
    <mergeCell ref="C10:R10"/>
    <mergeCell ref="A6:X6"/>
    <mergeCell ref="W14:X14"/>
    <mergeCell ref="W16:X16"/>
    <mergeCell ref="C12:M12"/>
    <mergeCell ref="N12:R12"/>
    <mergeCell ref="Q14:R14"/>
    <mergeCell ref="A27:A29"/>
    <mergeCell ref="C27:R27"/>
    <mergeCell ref="C29:M29"/>
    <mergeCell ref="N29:R29"/>
    <mergeCell ref="A21:A23"/>
    <mergeCell ref="C21:R21"/>
    <mergeCell ref="C23:M23"/>
    <mergeCell ref="N23:R23"/>
    <mergeCell ref="A24:A26"/>
    <mergeCell ref="C24:R24"/>
    <mergeCell ref="C26:M26"/>
    <mergeCell ref="N26:R26"/>
    <mergeCell ref="C15:R15"/>
    <mergeCell ref="A18:A20"/>
    <mergeCell ref="C18:R18"/>
    <mergeCell ref="C20:M20"/>
    <mergeCell ref="N20:R20"/>
    <mergeCell ref="A30:A32"/>
    <mergeCell ref="C30:R30"/>
    <mergeCell ref="C32:M32"/>
    <mergeCell ref="N32:R32"/>
    <mergeCell ref="A33:A35"/>
    <mergeCell ref="C33:R33"/>
    <mergeCell ref="C35:M35"/>
    <mergeCell ref="N35:R35"/>
    <mergeCell ref="A39:A41"/>
    <mergeCell ref="C39:R39"/>
    <mergeCell ref="A36:A38"/>
    <mergeCell ref="C36:R36"/>
    <mergeCell ref="C38:M38"/>
    <mergeCell ref="N38:R38"/>
    <mergeCell ref="C41:M41"/>
    <mergeCell ref="N41:R41"/>
    <mergeCell ref="W119:X119"/>
    <mergeCell ref="C121:R121"/>
    <mergeCell ref="C92:M92"/>
    <mergeCell ref="N92:R92"/>
    <mergeCell ref="A105:A107"/>
    <mergeCell ref="C105:R105"/>
    <mergeCell ref="C107:M107"/>
    <mergeCell ref="N107:R107"/>
    <mergeCell ref="A111:A113"/>
    <mergeCell ref="C111:R111"/>
    <mergeCell ref="C113:M113"/>
    <mergeCell ref="N113:R113"/>
    <mergeCell ref="A96:A98"/>
    <mergeCell ref="C96:R96"/>
    <mergeCell ref="C98:M98"/>
    <mergeCell ref="A90:A92"/>
    <mergeCell ref="C90:R90"/>
    <mergeCell ref="N98:R98"/>
    <mergeCell ref="Q119:R119"/>
    <mergeCell ref="W115:X115"/>
    <mergeCell ref="C102:R102"/>
    <mergeCell ref="C104:M104"/>
    <mergeCell ref="C110:M110"/>
    <mergeCell ref="N110:R110"/>
    <mergeCell ref="A42:A44"/>
    <mergeCell ref="C42:R42"/>
    <mergeCell ref="C44:M44"/>
    <mergeCell ref="N44:R44"/>
    <mergeCell ref="A51:A53"/>
    <mergeCell ref="C51:R51"/>
    <mergeCell ref="C53:M53"/>
    <mergeCell ref="N53:R53"/>
    <mergeCell ref="C123:R123"/>
    <mergeCell ref="C122:R122"/>
    <mergeCell ref="A102:A104"/>
    <mergeCell ref="A93:A95"/>
    <mergeCell ref="C93:R93"/>
    <mergeCell ref="C95:M95"/>
    <mergeCell ref="N95:R95"/>
    <mergeCell ref="C117:R117"/>
    <mergeCell ref="C45:R45"/>
    <mergeCell ref="C47:M47"/>
    <mergeCell ref="N47:R47"/>
    <mergeCell ref="A69:A71"/>
    <mergeCell ref="C69:R69"/>
    <mergeCell ref="C71:M71"/>
    <mergeCell ref="N71:R71"/>
    <mergeCell ref="A60:A62"/>
    <mergeCell ref="A66:A68"/>
    <mergeCell ref="C66:R66"/>
    <mergeCell ref="A54:A56"/>
    <mergeCell ref="C57:R57"/>
    <mergeCell ref="C59:M59"/>
    <mergeCell ref="N59:R59"/>
    <mergeCell ref="A45:A47"/>
    <mergeCell ref="C68:M68"/>
    <mergeCell ref="N68:R68"/>
    <mergeCell ref="C60:R60"/>
    <mergeCell ref="C62:M62"/>
    <mergeCell ref="N62:R62"/>
    <mergeCell ref="A63:A65"/>
    <mergeCell ref="C63:R63"/>
    <mergeCell ref="C65:M65"/>
    <mergeCell ref="N65:R65"/>
    <mergeCell ref="C54:R54"/>
    <mergeCell ref="C56:M56"/>
    <mergeCell ref="N56:R56"/>
    <mergeCell ref="A48:A50"/>
    <mergeCell ref="C48:R48"/>
    <mergeCell ref="C50:M50"/>
    <mergeCell ref="N50:R50"/>
    <mergeCell ref="A57:A59"/>
  </mergeCells>
  <pageMargins left="0.11811023622047245" right="0.11811023622047245" top="0.78740157480314965" bottom="0.78740157480314965" header="0.31496062992125984" footer="0.31496062992125984"/>
  <pageSetup paperSize="9" scale="66" fitToHeight="2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X145"/>
  <sheetViews>
    <sheetView view="pageBreakPreview" zoomScale="90" zoomScaleNormal="100" zoomScaleSheetLayoutView="90" workbookViewId="0"/>
  </sheetViews>
  <sheetFormatPr defaultRowHeight="12.75" x14ac:dyDescent="0.2"/>
  <cols>
    <col min="1" max="1" width="4.85546875" style="197" customWidth="1"/>
    <col min="2" max="2" width="16.28515625" style="197" customWidth="1"/>
    <col min="3" max="3" width="0.42578125" style="197" customWidth="1"/>
    <col min="4" max="4" width="7" style="197" customWidth="1"/>
    <col min="5" max="5" width="0.42578125" style="197" customWidth="1"/>
    <col min="6" max="6" width="7.140625" style="197" customWidth="1"/>
    <col min="7" max="7" width="5.7109375" style="197" customWidth="1"/>
    <col min="8" max="8" width="7.140625" style="197" customWidth="1"/>
    <col min="9" max="9" width="5.7109375" style="197" customWidth="1"/>
    <col min="10" max="10" width="7.140625" style="197" customWidth="1"/>
    <col min="11" max="11" width="5.7109375" style="197" customWidth="1"/>
    <col min="12" max="12" width="7" style="197" customWidth="1"/>
    <col min="13" max="13" width="0.42578125" style="197" customWidth="1"/>
    <col min="14" max="14" width="7.140625" style="197" customWidth="1"/>
    <col min="15" max="15" width="0.42578125" style="197" customWidth="1"/>
    <col min="16" max="16" width="7.140625" style="197" customWidth="1"/>
    <col min="17" max="17" width="0.42578125" style="197" customWidth="1"/>
    <col min="18" max="18" width="7.140625" style="197" customWidth="1"/>
    <col min="19" max="19" width="7.42578125" style="197" customWidth="1"/>
    <col min="20" max="20" width="4.7109375" style="197" customWidth="1"/>
    <col min="21" max="21" width="11.7109375" style="197" customWidth="1"/>
    <col min="22" max="22" width="12.7109375" style="197" customWidth="1"/>
    <col min="23" max="23" width="10.7109375" style="197" customWidth="1"/>
    <col min="24" max="24" width="12.7109375" style="197" customWidth="1"/>
    <col min="25" max="16384" width="9.140625" style="197"/>
  </cols>
  <sheetData>
    <row r="1" spans="1:24" ht="28.5" customHeight="1" x14ac:dyDescent="0.2">
      <c r="C1" s="198" t="str">
        <f>'Krycí list'!A1</f>
        <v>NEOCENĚNÝ SOUPIS DODÁVEK A PRACÍ S VÝKAZEM VÝMĚR</v>
      </c>
    </row>
    <row r="2" spans="1:24" ht="31.5" customHeight="1" x14ac:dyDescent="0.25">
      <c r="C2" s="199" t="s">
        <v>90</v>
      </c>
      <c r="D2" s="200"/>
      <c r="E2" s="200"/>
      <c r="F2" s="200"/>
      <c r="G2" s="312" t="str">
        <f>'Krycí list'!C7</f>
        <v>Horácká galerie v Novém Městě na Moravě - rekonstrukce hospodářského objektu</v>
      </c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4"/>
    </row>
    <row r="3" spans="1:24" ht="15.75" x14ac:dyDescent="0.25">
      <c r="C3" s="204" t="s">
        <v>91</v>
      </c>
      <c r="D3" s="205"/>
      <c r="E3" s="205"/>
      <c r="F3" s="205"/>
      <c r="G3" s="206" t="s">
        <v>148</v>
      </c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8"/>
    </row>
    <row r="4" spans="1:24" ht="15.75" x14ac:dyDescent="0.25">
      <c r="C4" s="209" t="s">
        <v>89</v>
      </c>
      <c r="D4" s="210"/>
      <c r="E4" s="210"/>
      <c r="F4" s="210"/>
      <c r="G4" s="211" t="s">
        <v>225</v>
      </c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3"/>
    </row>
    <row r="5" spans="1:24" ht="15.75" x14ac:dyDescent="0.25">
      <c r="C5" s="205"/>
      <c r="D5" s="205"/>
      <c r="E5" s="205"/>
      <c r="F5" s="205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</row>
    <row r="6" spans="1:24" s="215" customFormat="1" ht="45" customHeight="1" x14ac:dyDescent="0.2">
      <c r="A6" s="195" t="s">
        <v>212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</row>
    <row r="7" spans="1:24" s="215" customFormat="1" ht="15" x14ac:dyDescent="0.2">
      <c r="A7" s="193" t="s">
        <v>104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</row>
    <row r="8" spans="1:24" ht="15.75" customHeight="1" x14ac:dyDescent="0.2">
      <c r="U8" s="216"/>
      <c r="V8" s="216"/>
      <c r="W8" s="217"/>
      <c r="X8" s="217"/>
    </row>
    <row r="9" spans="1:24" ht="25.5" x14ac:dyDescent="0.2">
      <c r="A9" s="218" t="s">
        <v>96</v>
      </c>
      <c r="B9" s="219" t="s">
        <v>0</v>
      </c>
      <c r="C9" s="220" t="s">
        <v>95</v>
      </c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2"/>
      <c r="S9" s="223" t="s">
        <v>106</v>
      </c>
      <c r="T9" s="223" t="s">
        <v>81</v>
      </c>
      <c r="U9" s="224" t="s">
        <v>82</v>
      </c>
      <c r="V9" s="225" t="s">
        <v>83</v>
      </c>
      <c r="W9" s="224" t="s">
        <v>84</v>
      </c>
      <c r="X9" s="225" t="s">
        <v>85</v>
      </c>
    </row>
    <row r="10" spans="1:24" x14ac:dyDescent="0.2">
      <c r="A10" s="226"/>
      <c r="B10" s="227" t="s">
        <v>107</v>
      </c>
      <c r="C10" s="228" t="s">
        <v>94</v>
      </c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30"/>
      <c r="Q10" s="229"/>
      <c r="R10" s="230"/>
    </row>
    <row r="11" spans="1:24" x14ac:dyDescent="0.2">
      <c r="A11" s="231"/>
      <c r="B11" s="232" t="s">
        <v>93</v>
      </c>
      <c r="C11" s="233" t="s">
        <v>118</v>
      </c>
      <c r="D11" s="234"/>
      <c r="E11" s="234"/>
      <c r="F11" s="234"/>
      <c r="G11" s="234"/>
      <c r="H11" s="234"/>
      <c r="I11" s="234"/>
      <c r="J11" s="234"/>
      <c r="K11" s="234"/>
      <c r="L11" s="234"/>
      <c r="M11" s="235"/>
      <c r="N11" s="236"/>
      <c r="O11" s="237"/>
      <c r="P11" s="237"/>
      <c r="Q11" s="237"/>
      <c r="R11" s="238"/>
    </row>
    <row r="12" spans="1:24" s="215" customFormat="1" ht="16.5" thickBot="1" x14ac:dyDescent="0.3">
      <c r="D12" s="205"/>
      <c r="E12" s="205"/>
      <c r="F12" s="205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05"/>
      <c r="T12" s="205"/>
    </row>
    <row r="13" spans="1:24" s="215" customFormat="1" ht="20.100000000000001" customHeight="1" thickBot="1" x14ac:dyDescent="0.3">
      <c r="A13" s="154"/>
      <c r="B13" s="315"/>
      <c r="C13" s="316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243" t="s">
        <v>111</v>
      </c>
      <c r="R13" s="244"/>
      <c r="S13" s="245" t="s">
        <v>112</v>
      </c>
      <c r="T13" s="246"/>
      <c r="U13" s="246"/>
      <c r="V13" s="246"/>
      <c r="W13" s="247">
        <f>W15+W88+W94+W112+W136</f>
        <v>0</v>
      </c>
      <c r="X13" s="244"/>
    </row>
    <row r="14" spans="1:24" s="253" customFormat="1" ht="12.75" customHeight="1" x14ac:dyDescent="0.3">
      <c r="A14" s="248"/>
      <c r="B14" s="248"/>
      <c r="C14" s="318"/>
      <c r="D14" s="319"/>
      <c r="E14" s="320"/>
      <c r="F14" s="319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252"/>
      <c r="R14" s="252"/>
      <c r="S14" s="248"/>
      <c r="T14" s="249"/>
      <c r="U14" s="249"/>
      <c r="V14" s="250"/>
      <c r="W14" s="251"/>
      <c r="X14" s="252"/>
    </row>
    <row r="15" spans="1:24" ht="15.75" x14ac:dyDescent="0.25">
      <c r="A15" s="254"/>
      <c r="B15" s="254"/>
      <c r="C15" s="255" t="s">
        <v>2</v>
      </c>
      <c r="D15" s="256"/>
      <c r="E15" s="256"/>
      <c r="F15" s="256"/>
      <c r="G15" s="257"/>
      <c r="H15" s="257"/>
      <c r="I15" s="257"/>
      <c r="J15" s="257"/>
      <c r="K15" s="257"/>
      <c r="L15" s="257"/>
      <c r="M15" s="257"/>
      <c r="N15" s="257"/>
      <c r="O15" s="257"/>
      <c r="P15" s="258"/>
      <c r="Q15" s="257"/>
      <c r="R15" s="258"/>
      <c r="S15" s="254"/>
      <c r="T15" s="254"/>
      <c r="U15" s="254"/>
      <c r="V15" s="254"/>
      <c r="W15" s="259">
        <f>V16+X16</f>
        <v>0</v>
      </c>
      <c r="X15" s="260"/>
    </row>
    <row r="16" spans="1:24" ht="15" x14ac:dyDescent="0.2">
      <c r="A16" s="254"/>
      <c r="B16" s="254"/>
      <c r="C16" s="261"/>
      <c r="D16" s="261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54"/>
      <c r="T16" s="254"/>
      <c r="U16" s="254"/>
      <c r="V16" s="263">
        <f>SUM(V18:V87)</f>
        <v>0</v>
      </c>
      <c r="W16" s="254"/>
      <c r="X16" s="263">
        <f>SUM(X18:X87)</f>
        <v>0</v>
      </c>
    </row>
    <row r="17" spans="1:24" ht="15" customHeight="1" x14ac:dyDescent="0.2">
      <c r="A17" s="322"/>
      <c r="B17" s="323"/>
      <c r="C17" s="196" t="s">
        <v>191</v>
      </c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324"/>
      <c r="T17" s="325"/>
      <c r="U17" s="326"/>
      <c r="V17" s="327"/>
      <c r="W17" s="327"/>
      <c r="X17" s="327"/>
    </row>
    <row r="18" spans="1:24" ht="25.5" customHeight="1" x14ac:dyDescent="0.2">
      <c r="A18" s="264">
        <v>1</v>
      </c>
      <c r="B18" s="155"/>
      <c r="C18" s="265" t="s">
        <v>214</v>
      </c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7"/>
      <c r="S18" s="268">
        <f>D19+F19+H19+J19+L19+N19+P19+R19</f>
        <v>1</v>
      </c>
      <c r="T18" s="269" t="s">
        <v>92</v>
      </c>
      <c r="U18" s="270"/>
      <c r="V18" s="271">
        <f>S18*U18</f>
        <v>0</v>
      </c>
      <c r="W18" s="271"/>
      <c r="X18" s="271">
        <f>S18*W18</f>
        <v>0</v>
      </c>
    </row>
    <row r="19" spans="1:24" x14ac:dyDescent="0.2">
      <c r="A19" s="264"/>
      <c r="B19" s="155" t="s">
        <v>120</v>
      </c>
      <c r="C19" s="278" t="s">
        <v>99</v>
      </c>
      <c r="D19" s="277">
        <v>0</v>
      </c>
      <c r="E19" s="278" t="s">
        <v>100</v>
      </c>
      <c r="F19" s="277">
        <v>0</v>
      </c>
      <c r="G19" s="278" t="s">
        <v>77</v>
      </c>
      <c r="H19" s="277">
        <v>0</v>
      </c>
      <c r="I19" s="278" t="s">
        <v>78</v>
      </c>
      <c r="J19" s="277">
        <v>1</v>
      </c>
      <c r="K19" s="278" t="s">
        <v>79</v>
      </c>
      <c r="L19" s="277">
        <v>0</v>
      </c>
      <c r="M19" s="278" t="s">
        <v>80</v>
      </c>
      <c r="N19" s="277">
        <v>0</v>
      </c>
      <c r="O19" s="278" t="s">
        <v>101</v>
      </c>
      <c r="P19" s="277">
        <v>0</v>
      </c>
      <c r="Q19" s="278" t="s">
        <v>103</v>
      </c>
      <c r="R19" s="277">
        <v>0</v>
      </c>
      <c r="S19" s="272"/>
      <c r="T19" s="272"/>
      <c r="U19" s="273"/>
      <c r="V19" s="272"/>
      <c r="W19" s="272"/>
      <c r="X19" s="272"/>
    </row>
    <row r="20" spans="1:24" x14ac:dyDescent="0.2">
      <c r="A20" s="264"/>
      <c r="B20" s="155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2"/>
      <c r="T20" s="272"/>
      <c r="U20" s="273"/>
      <c r="V20" s="272"/>
      <c r="W20" s="272"/>
      <c r="X20" s="272"/>
    </row>
    <row r="21" spans="1:24" ht="12.75" customHeight="1" x14ac:dyDescent="0.2">
      <c r="A21" s="264">
        <v>2</v>
      </c>
      <c r="B21" s="155"/>
      <c r="C21" s="265" t="s">
        <v>166</v>
      </c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7"/>
      <c r="S21" s="268">
        <f>D22+F22+H22+J22+L22+N22+P22+R22</f>
        <v>1</v>
      </c>
      <c r="T21" s="269" t="s">
        <v>92</v>
      </c>
      <c r="U21" s="270"/>
      <c r="V21" s="271">
        <f>S21*U21</f>
        <v>0</v>
      </c>
      <c r="W21" s="271"/>
      <c r="X21" s="271">
        <f>S21*W21</f>
        <v>0</v>
      </c>
    </row>
    <row r="22" spans="1:24" x14ac:dyDescent="0.2">
      <c r="A22" s="264"/>
      <c r="B22" s="155" t="s">
        <v>120</v>
      </c>
      <c r="C22" s="278" t="s">
        <v>99</v>
      </c>
      <c r="D22" s="277">
        <v>0</v>
      </c>
      <c r="E22" s="278" t="s">
        <v>100</v>
      </c>
      <c r="F22" s="277">
        <v>0</v>
      </c>
      <c r="G22" s="278" t="s">
        <v>77</v>
      </c>
      <c r="H22" s="277">
        <v>0</v>
      </c>
      <c r="I22" s="278" t="s">
        <v>78</v>
      </c>
      <c r="J22" s="277">
        <v>1</v>
      </c>
      <c r="K22" s="278" t="s">
        <v>79</v>
      </c>
      <c r="L22" s="277">
        <v>0</v>
      </c>
      <c r="M22" s="278" t="s">
        <v>80</v>
      </c>
      <c r="N22" s="277">
        <v>0</v>
      </c>
      <c r="O22" s="278" t="s">
        <v>101</v>
      </c>
      <c r="P22" s="277">
        <v>0</v>
      </c>
      <c r="Q22" s="278" t="s">
        <v>103</v>
      </c>
      <c r="R22" s="277">
        <v>0</v>
      </c>
      <c r="S22" s="272"/>
      <c r="T22" s="272"/>
      <c r="U22" s="273"/>
      <c r="V22" s="272"/>
      <c r="W22" s="272"/>
      <c r="X22" s="272"/>
    </row>
    <row r="23" spans="1:24" x14ac:dyDescent="0.2">
      <c r="A23" s="264"/>
      <c r="B23" s="155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2"/>
      <c r="T23" s="272"/>
      <c r="U23" s="273"/>
      <c r="V23" s="272"/>
      <c r="W23" s="272"/>
      <c r="X23" s="272"/>
    </row>
    <row r="24" spans="1:24" ht="12.75" customHeight="1" x14ac:dyDescent="0.2">
      <c r="A24" s="264">
        <v>3</v>
      </c>
      <c r="B24" s="155"/>
      <c r="C24" s="265" t="s">
        <v>132</v>
      </c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  <c r="Q24" s="266"/>
      <c r="R24" s="267"/>
      <c r="S24" s="268">
        <f>D25+F25+H25+J25+L25+N25+P25+R25</f>
        <v>1</v>
      </c>
      <c r="T24" s="269" t="s">
        <v>92</v>
      </c>
      <c r="U24" s="270"/>
      <c r="V24" s="271">
        <f>S24*U24</f>
        <v>0</v>
      </c>
      <c r="W24" s="271"/>
      <c r="X24" s="271">
        <f>S24*W24</f>
        <v>0</v>
      </c>
    </row>
    <row r="25" spans="1:24" x14ac:dyDescent="0.2">
      <c r="A25" s="264"/>
      <c r="B25" s="155" t="s">
        <v>120</v>
      </c>
      <c r="C25" s="278" t="s">
        <v>99</v>
      </c>
      <c r="D25" s="277">
        <v>0</v>
      </c>
      <c r="E25" s="278" t="s">
        <v>100</v>
      </c>
      <c r="F25" s="277">
        <v>0</v>
      </c>
      <c r="G25" s="278" t="s">
        <v>77</v>
      </c>
      <c r="H25" s="277">
        <v>0</v>
      </c>
      <c r="I25" s="278" t="s">
        <v>78</v>
      </c>
      <c r="J25" s="277">
        <v>1</v>
      </c>
      <c r="K25" s="278" t="s">
        <v>79</v>
      </c>
      <c r="L25" s="277">
        <v>0</v>
      </c>
      <c r="M25" s="278" t="s">
        <v>80</v>
      </c>
      <c r="N25" s="277">
        <v>0</v>
      </c>
      <c r="O25" s="278" t="s">
        <v>101</v>
      </c>
      <c r="P25" s="277">
        <v>0</v>
      </c>
      <c r="Q25" s="278" t="s">
        <v>103</v>
      </c>
      <c r="R25" s="277">
        <v>0</v>
      </c>
      <c r="S25" s="272"/>
      <c r="T25" s="272"/>
      <c r="U25" s="273"/>
      <c r="V25" s="272"/>
      <c r="W25" s="272"/>
      <c r="X25" s="272"/>
    </row>
    <row r="26" spans="1:24" x14ac:dyDescent="0.2">
      <c r="A26" s="264"/>
      <c r="B26" s="155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2"/>
      <c r="T26" s="272"/>
      <c r="U26" s="273"/>
      <c r="V26" s="272"/>
      <c r="W26" s="272"/>
      <c r="X26" s="272"/>
    </row>
    <row r="27" spans="1:24" ht="12.75" customHeight="1" x14ac:dyDescent="0.2">
      <c r="A27" s="264">
        <v>4</v>
      </c>
      <c r="B27" s="155"/>
      <c r="C27" s="265" t="s">
        <v>133</v>
      </c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7"/>
      <c r="S27" s="277">
        <f>D28+F28+H28+J28+L28+N28+P28+R28</f>
        <v>2</v>
      </c>
      <c r="T27" s="269" t="s">
        <v>92</v>
      </c>
      <c r="U27" s="270"/>
      <c r="V27" s="271">
        <f>S27*U27</f>
        <v>0</v>
      </c>
      <c r="W27" s="271"/>
      <c r="X27" s="271">
        <f>S27*W27</f>
        <v>0</v>
      </c>
    </row>
    <row r="28" spans="1:24" x14ac:dyDescent="0.2">
      <c r="A28" s="264"/>
      <c r="B28" s="155" t="s">
        <v>120</v>
      </c>
      <c r="C28" s="278" t="s">
        <v>99</v>
      </c>
      <c r="D28" s="277">
        <v>0</v>
      </c>
      <c r="E28" s="278" t="s">
        <v>100</v>
      </c>
      <c r="F28" s="277">
        <v>0</v>
      </c>
      <c r="G28" s="278" t="s">
        <v>77</v>
      </c>
      <c r="H28" s="277">
        <v>0</v>
      </c>
      <c r="I28" s="278" t="s">
        <v>78</v>
      </c>
      <c r="J28" s="277">
        <v>2</v>
      </c>
      <c r="K28" s="278" t="s">
        <v>79</v>
      </c>
      <c r="L28" s="277">
        <v>0</v>
      </c>
      <c r="M28" s="278" t="s">
        <v>80</v>
      </c>
      <c r="N28" s="277">
        <v>0</v>
      </c>
      <c r="O28" s="278" t="s">
        <v>101</v>
      </c>
      <c r="P28" s="277">
        <v>0</v>
      </c>
      <c r="Q28" s="278" t="s">
        <v>103</v>
      </c>
      <c r="R28" s="277">
        <v>0</v>
      </c>
      <c r="S28" s="272"/>
      <c r="T28" s="272"/>
      <c r="U28" s="273"/>
      <c r="V28" s="272"/>
      <c r="W28" s="272"/>
      <c r="X28" s="272"/>
    </row>
    <row r="29" spans="1:24" x14ac:dyDescent="0.2">
      <c r="A29" s="264"/>
      <c r="B29" s="155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2"/>
      <c r="T29" s="272"/>
      <c r="U29" s="273"/>
      <c r="V29" s="272"/>
      <c r="W29" s="272"/>
      <c r="X29" s="272"/>
    </row>
    <row r="30" spans="1:24" ht="12.75" customHeight="1" x14ac:dyDescent="0.2">
      <c r="A30" s="264">
        <v>5</v>
      </c>
      <c r="B30" s="155"/>
      <c r="C30" s="265" t="s">
        <v>134</v>
      </c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7"/>
      <c r="S30" s="277">
        <f>D31+F31+H31+J31+L31+N31+P31+R31</f>
        <v>2</v>
      </c>
      <c r="T30" s="269" t="s">
        <v>92</v>
      </c>
      <c r="U30" s="270"/>
      <c r="V30" s="271">
        <f>S30*U30</f>
        <v>0</v>
      </c>
      <c r="W30" s="271"/>
      <c r="X30" s="271">
        <f>S30*W30</f>
        <v>0</v>
      </c>
    </row>
    <row r="31" spans="1:24" x14ac:dyDescent="0.2">
      <c r="A31" s="264"/>
      <c r="B31" s="155" t="s">
        <v>120</v>
      </c>
      <c r="C31" s="278" t="s">
        <v>99</v>
      </c>
      <c r="D31" s="277">
        <v>0</v>
      </c>
      <c r="E31" s="278" t="s">
        <v>100</v>
      </c>
      <c r="F31" s="277">
        <v>0</v>
      </c>
      <c r="G31" s="278" t="s">
        <v>77</v>
      </c>
      <c r="H31" s="277">
        <v>0</v>
      </c>
      <c r="I31" s="278" t="s">
        <v>78</v>
      </c>
      <c r="J31" s="277">
        <v>2</v>
      </c>
      <c r="K31" s="278" t="s">
        <v>79</v>
      </c>
      <c r="L31" s="277">
        <v>0</v>
      </c>
      <c r="M31" s="278" t="s">
        <v>80</v>
      </c>
      <c r="N31" s="277">
        <v>0</v>
      </c>
      <c r="O31" s="278" t="s">
        <v>101</v>
      </c>
      <c r="P31" s="277">
        <v>0</v>
      </c>
      <c r="Q31" s="278" t="s">
        <v>103</v>
      </c>
      <c r="R31" s="277">
        <v>0</v>
      </c>
      <c r="S31" s="272"/>
      <c r="T31" s="272"/>
      <c r="U31" s="273"/>
      <c r="V31" s="272"/>
      <c r="W31" s="272"/>
      <c r="X31" s="272"/>
    </row>
    <row r="32" spans="1:24" x14ac:dyDescent="0.2">
      <c r="A32" s="264"/>
      <c r="B32" s="155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2"/>
      <c r="T32" s="272"/>
      <c r="U32" s="273"/>
      <c r="V32" s="272"/>
      <c r="W32" s="272"/>
      <c r="X32" s="272"/>
    </row>
    <row r="33" spans="1:24" ht="12.75" customHeight="1" x14ac:dyDescent="0.2">
      <c r="A33" s="264">
        <v>6</v>
      </c>
      <c r="B33" s="155"/>
      <c r="C33" s="265" t="s">
        <v>201</v>
      </c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7"/>
      <c r="S33" s="277">
        <f>D34+F34+H34+J34+L34+N34+P34+R34</f>
        <v>1</v>
      </c>
      <c r="T33" s="269" t="s">
        <v>92</v>
      </c>
      <c r="U33" s="270"/>
      <c r="V33" s="271">
        <f>S33*U33</f>
        <v>0</v>
      </c>
      <c r="W33" s="271"/>
      <c r="X33" s="271">
        <f>S33*W33</f>
        <v>0</v>
      </c>
    </row>
    <row r="34" spans="1:24" x14ac:dyDescent="0.2">
      <c r="A34" s="264"/>
      <c r="B34" s="155" t="s">
        <v>120</v>
      </c>
      <c r="C34" s="278" t="s">
        <v>99</v>
      </c>
      <c r="D34" s="277">
        <v>0</v>
      </c>
      <c r="E34" s="278" t="s">
        <v>100</v>
      </c>
      <c r="F34" s="277">
        <v>0</v>
      </c>
      <c r="G34" s="278" t="s">
        <v>77</v>
      </c>
      <c r="H34" s="277">
        <v>0</v>
      </c>
      <c r="I34" s="278" t="s">
        <v>78</v>
      </c>
      <c r="J34" s="277">
        <v>1</v>
      </c>
      <c r="K34" s="278" t="s">
        <v>79</v>
      </c>
      <c r="L34" s="277">
        <v>0</v>
      </c>
      <c r="M34" s="278" t="s">
        <v>80</v>
      </c>
      <c r="N34" s="277">
        <v>0</v>
      </c>
      <c r="O34" s="278" t="s">
        <v>101</v>
      </c>
      <c r="P34" s="277">
        <v>0</v>
      </c>
      <c r="Q34" s="278" t="s">
        <v>103</v>
      </c>
      <c r="R34" s="277">
        <v>0</v>
      </c>
      <c r="S34" s="272"/>
      <c r="T34" s="272"/>
      <c r="U34" s="273"/>
      <c r="V34" s="272"/>
      <c r="W34" s="272"/>
      <c r="X34" s="272"/>
    </row>
    <row r="35" spans="1:24" x14ac:dyDescent="0.2">
      <c r="A35" s="264"/>
      <c r="B35" s="155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2"/>
      <c r="T35" s="272"/>
      <c r="U35" s="273"/>
      <c r="V35" s="272"/>
      <c r="W35" s="272"/>
      <c r="X35" s="272"/>
    </row>
    <row r="36" spans="1:24" ht="25.5" customHeight="1" x14ac:dyDescent="0.2">
      <c r="A36" s="264">
        <v>7</v>
      </c>
      <c r="B36" s="155"/>
      <c r="C36" s="265" t="s">
        <v>183</v>
      </c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7"/>
      <c r="S36" s="277">
        <f>D37+F37+H37+J37+L37+N37+P37+R37</f>
        <v>2</v>
      </c>
      <c r="T36" s="269" t="s">
        <v>92</v>
      </c>
      <c r="U36" s="270"/>
      <c r="V36" s="271">
        <f>S36*U36</f>
        <v>0</v>
      </c>
      <c r="W36" s="271"/>
      <c r="X36" s="271">
        <f>S36*W36</f>
        <v>0</v>
      </c>
    </row>
    <row r="37" spans="1:24" x14ac:dyDescent="0.2">
      <c r="A37" s="264"/>
      <c r="B37" s="155" t="s">
        <v>120</v>
      </c>
      <c r="C37" s="278" t="s">
        <v>99</v>
      </c>
      <c r="D37" s="277">
        <v>0</v>
      </c>
      <c r="E37" s="278" t="s">
        <v>100</v>
      </c>
      <c r="F37" s="277">
        <v>0</v>
      </c>
      <c r="G37" s="278" t="s">
        <v>77</v>
      </c>
      <c r="H37" s="277">
        <v>0</v>
      </c>
      <c r="I37" s="278" t="s">
        <v>78</v>
      </c>
      <c r="J37" s="277">
        <v>2</v>
      </c>
      <c r="K37" s="278" t="s">
        <v>79</v>
      </c>
      <c r="L37" s="277">
        <v>0</v>
      </c>
      <c r="M37" s="278" t="s">
        <v>80</v>
      </c>
      <c r="N37" s="277">
        <v>0</v>
      </c>
      <c r="O37" s="278" t="s">
        <v>101</v>
      </c>
      <c r="P37" s="277">
        <v>0</v>
      </c>
      <c r="Q37" s="278" t="s">
        <v>103</v>
      </c>
      <c r="R37" s="277">
        <v>0</v>
      </c>
      <c r="S37" s="272"/>
      <c r="T37" s="272"/>
      <c r="U37" s="273"/>
      <c r="V37" s="272"/>
      <c r="W37" s="272"/>
      <c r="X37" s="272"/>
    </row>
    <row r="38" spans="1:24" ht="12" customHeight="1" x14ac:dyDescent="0.2">
      <c r="A38" s="264"/>
      <c r="B38" s="155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2"/>
      <c r="T38" s="272"/>
      <c r="U38" s="273"/>
      <c r="V38" s="272"/>
      <c r="W38" s="272"/>
      <c r="X38" s="272"/>
    </row>
    <row r="39" spans="1:24" ht="12.75" customHeight="1" x14ac:dyDescent="0.2">
      <c r="A39" s="264">
        <v>8</v>
      </c>
      <c r="B39" s="155"/>
      <c r="C39" s="265" t="s">
        <v>184</v>
      </c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7"/>
      <c r="S39" s="277">
        <f>D40+F40+H40+J40+L40+N40+P40+R40</f>
        <v>16</v>
      </c>
      <c r="T39" s="269" t="s">
        <v>92</v>
      </c>
      <c r="U39" s="270"/>
      <c r="V39" s="271">
        <f>S39*U39</f>
        <v>0</v>
      </c>
      <c r="W39" s="271"/>
      <c r="X39" s="271">
        <f>S39*W39</f>
        <v>0</v>
      </c>
    </row>
    <row r="40" spans="1:24" x14ac:dyDescent="0.2">
      <c r="A40" s="264"/>
      <c r="B40" s="155" t="s">
        <v>120</v>
      </c>
      <c r="C40" s="278" t="s">
        <v>99</v>
      </c>
      <c r="D40" s="277">
        <v>0</v>
      </c>
      <c r="E40" s="278" t="s">
        <v>100</v>
      </c>
      <c r="F40" s="277">
        <v>0</v>
      </c>
      <c r="G40" s="278" t="s">
        <v>77</v>
      </c>
      <c r="H40" s="277">
        <v>0</v>
      </c>
      <c r="I40" s="278" t="s">
        <v>78</v>
      </c>
      <c r="J40" s="277">
        <v>16</v>
      </c>
      <c r="K40" s="278" t="s">
        <v>79</v>
      </c>
      <c r="L40" s="277">
        <v>0</v>
      </c>
      <c r="M40" s="278" t="s">
        <v>80</v>
      </c>
      <c r="N40" s="277">
        <v>0</v>
      </c>
      <c r="O40" s="278" t="s">
        <v>101</v>
      </c>
      <c r="P40" s="277">
        <v>0</v>
      </c>
      <c r="Q40" s="278" t="s">
        <v>103</v>
      </c>
      <c r="R40" s="277">
        <v>0</v>
      </c>
      <c r="S40" s="272"/>
      <c r="T40" s="272"/>
      <c r="U40" s="273"/>
      <c r="V40" s="272"/>
      <c r="W40" s="272"/>
      <c r="X40" s="272"/>
    </row>
    <row r="41" spans="1:24" x14ac:dyDescent="0.2">
      <c r="A41" s="264"/>
      <c r="B41" s="155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2"/>
      <c r="T41" s="272"/>
      <c r="U41" s="273"/>
      <c r="V41" s="272"/>
      <c r="W41" s="272"/>
      <c r="X41" s="272"/>
    </row>
    <row r="42" spans="1:24" ht="12.75" customHeight="1" x14ac:dyDescent="0.2">
      <c r="A42" s="264">
        <v>9</v>
      </c>
      <c r="B42" s="155"/>
      <c r="C42" s="265" t="s">
        <v>185</v>
      </c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7"/>
      <c r="S42" s="277">
        <f>D43+F43+H43+J43+L43+N43+P43+R43</f>
        <v>32</v>
      </c>
      <c r="T42" s="269" t="s">
        <v>92</v>
      </c>
      <c r="U42" s="270"/>
      <c r="V42" s="271">
        <f>S42*U42</f>
        <v>0</v>
      </c>
      <c r="W42" s="271"/>
      <c r="X42" s="271">
        <f>S42*W42</f>
        <v>0</v>
      </c>
    </row>
    <row r="43" spans="1:24" x14ac:dyDescent="0.2">
      <c r="A43" s="264"/>
      <c r="B43" s="155" t="s">
        <v>120</v>
      </c>
      <c r="C43" s="278" t="s">
        <v>99</v>
      </c>
      <c r="D43" s="277">
        <v>0</v>
      </c>
      <c r="E43" s="278" t="s">
        <v>100</v>
      </c>
      <c r="F43" s="277">
        <v>0</v>
      </c>
      <c r="G43" s="278" t="s">
        <v>77</v>
      </c>
      <c r="H43" s="277">
        <v>0</v>
      </c>
      <c r="I43" s="278" t="s">
        <v>78</v>
      </c>
      <c r="J43" s="277">
        <v>32</v>
      </c>
      <c r="K43" s="278" t="s">
        <v>79</v>
      </c>
      <c r="L43" s="277">
        <v>0</v>
      </c>
      <c r="M43" s="278" t="s">
        <v>80</v>
      </c>
      <c r="N43" s="277">
        <v>0</v>
      </c>
      <c r="O43" s="278" t="s">
        <v>101</v>
      </c>
      <c r="P43" s="277">
        <v>0</v>
      </c>
      <c r="Q43" s="278" t="s">
        <v>103</v>
      </c>
      <c r="R43" s="277">
        <v>0</v>
      </c>
      <c r="S43" s="272"/>
      <c r="T43" s="272"/>
      <c r="U43" s="273"/>
      <c r="V43" s="272"/>
      <c r="W43" s="272"/>
      <c r="X43" s="272"/>
    </row>
    <row r="44" spans="1:24" x14ac:dyDescent="0.2">
      <c r="A44" s="264"/>
      <c r="B44" s="155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2"/>
      <c r="T44" s="272"/>
      <c r="U44" s="273"/>
      <c r="V44" s="272"/>
      <c r="W44" s="272"/>
      <c r="X44" s="272"/>
    </row>
    <row r="45" spans="1:24" ht="12.75" customHeight="1" x14ac:dyDescent="0.2">
      <c r="A45" s="264">
        <v>10</v>
      </c>
      <c r="B45" s="155"/>
      <c r="C45" s="265" t="s">
        <v>186</v>
      </c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7"/>
      <c r="S45" s="277">
        <f>D46+F46+H46+J46+L46+N46+P46+R46</f>
        <v>16</v>
      </c>
      <c r="T45" s="269" t="s">
        <v>92</v>
      </c>
      <c r="U45" s="270"/>
      <c r="V45" s="271">
        <f>S45*U45</f>
        <v>0</v>
      </c>
      <c r="W45" s="271"/>
      <c r="X45" s="271">
        <f>S45*W45</f>
        <v>0</v>
      </c>
    </row>
    <row r="46" spans="1:24" x14ac:dyDescent="0.2">
      <c r="A46" s="264"/>
      <c r="B46" s="155" t="s">
        <v>120</v>
      </c>
      <c r="C46" s="278" t="s">
        <v>99</v>
      </c>
      <c r="D46" s="277">
        <v>0</v>
      </c>
      <c r="E46" s="278" t="s">
        <v>100</v>
      </c>
      <c r="F46" s="277">
        <v>0</v>
      </c>
      <c r="G46" s="278" t="s">
        <v>77</v>
      </c>
      <c r="H46" s="277">
        <v>0</v>
      </c>
      <c r="I46" s="278" t="s">
        <v>78</v>
      </c>
      <c r="J46" s="277">
        <v>16</v>
      </c>
      <c r="K46" s="278" t="s">
        <v>79</v>
      </c>
      <c r="L46" s="277">
        <v>0</v>
      </c>
      <c r="M46" s="278" t="s">
        <v>80</v>
      </c>
      <c r="N46" s="277">
        <v>0</v>
      </c>
      <c r="O46" s="278" t="s">
        <v>101</v>
      </c>
      <c r="P46" s="277">
        <v>0</v>
      </c>
      <c r="Q46" s="278" t="s">
        <v>103</v>
      </c>
      <c r="R46" s="277">
        <v>0</v>
      </c>
      <c r="S46" s="272"/>
      <c r="T46" s="272"/>
      <c r="U46" s="273"/>
      <c r="V46" s="272"/>
      <c r="W46" s="272"/>
      <c r="X46" s="272"/>
    </row>
    <row r="47" spans="1:24" x14ac:dyDescent="0.2">
      <c r="A47" s="264"/>
      <c r="B47" s="155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  <c r="O47" s="274"/>
      <c r="P47" s="274"/>
      <c r="Q47" s="274"/>
      <c r="R47" s="274"/>
      <c r="S47" s="272"/>
      <c r="T47" s="272"/>
      <c r="U47" s="273"/>
      <c r="V47" s="272"/>
      <c r="W47" s="272"/>
      <c r="X47" s="272"/>
    </row>
    <row r="48" spans="1:24" ht="12.75" customHeight="1" x14ac:dyDescent="0.2">
      <c r="A48" s="264">
        <v>11</v>
      </c>
      <c r="B48" s="155"/>
      <c r="C48" s="265" t="s">
        <v>187</v>
      </c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7"/>
      <c r="S48" s="277">
        <f>D49+F49+H49+J49+L49+N49+P49+R49</f>
        <v>16</v>
      </c>
      <c r="T48" s="269" t="s">
        <v>92</v>
      </c>
      <c r="U48" s="270"/>
      <c r="V48" s="271">
        <f>S48*U48</f>
        <v>0</v>
      </c>
      <c r="W48" s="271"/>
      <c r="X48" s="271">
        <f>S48*W48</f>
        <v>0</v>
      </c>
    </row>
    <row r="49" spans="1:24" x14ac:dyDescent="0.2">
      <c r="A49" s="264"/>
      <c r="B49" s="155" t="s">
        <v>120</v>
      </c>
      <c r="C49" s="278" t="s">
        <v>99</v>
      </c>
      <c r="D49" s="277">
        <v>0</v>
      </c>
      <c r="E49" s="278" t="s">
        <v>100</v>
      </c>
      <c r="F49" s="277">
        <v>0</v>
      </c>
      <c r="G49" s="278" t="s">
        <v>77</v>
      </c>
      <c r="H49" s="277">
        <v>0</v>
      </c>
      <c r="I49" s="278" t="s">
        <v>78</v>
      </c>
      <c r="J49" s="277">
        <v>16</v>
      </c>
      <c r="K49" s="278" t="s">
        <v>79</v>
      </c>
      <c r="L49" s="277">
        <v>0</v>
      </c>
      <c r="M49" s="278" t="s">
        <v>80</v>
      </c>
      <c r="N49" s="277">
        <v>0</v>
      </c>
      <c r="O49" s="278" t="s">
        <v>101</v>
      </c>
      <c r="P49" s="277">
        <v>0</v>
      </c>
      <c r="Q49" s="278" t="s">
        <v>103</v>
      </c>
      <c r="R49" s="277">
        <v>0</v>
      </c>
      <c r="S49" s="272"/>
      <c r="T49" s="272"/>
      <c r="U49" s="273"/>
      <c r="V49" s="272"/>
      <c r="W49" s="272"/>
      <c r="X49" s="272"/>
    </row>
    <row r="50" spans="1:24" x14ac:dyDescent="0.2">
      <c r="A50" s="264"/>
      <c r="B50" s="155"/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274"/>
      <c r="O50" s="274"/>
      <c r="P50" s="274"/>
      <c r="Q50" s="274"/>
      <c r="R50" s="274"/>
      <c r="S50" s="272"/>
      <c r="T50" s="272"/>
      <c r="U50" s="273"/>
      <c r="V50" s="272"/>
      <c r="W50" s="272"/>
      <c r="X50" s="272"/>
    </row>
    <row r="51" spans="1:24" ht="12.75" customHeight="1" x14ac:dyDescent="0.2">
      <c r="A51" s="264">
        <v>12</v>
      </c>
      <c r="B51" s="155"/>
      <c r="C51" s="265" t="s">
        <v>188</v>
      </c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7"/>
      <c r="S51" s="277">
        <f>D52+F52+H52+J52+L52+N52+P52+R52</f>
        <v>4</v>
      </c>
      <c r="T51" s="269" t="s">
        <v>92</v>
      </c>
      <c r="U51" s="270"/>
      <c r="V51" s="271">
        <f>S51*U51</f>
        <v>0</v>
      </c>
      <c r="W51" s="271"/>
      <c r="X51" s="271">
        <f>S51*W51</f>
        <v>0</v>
      </c>
    </row>
    <row r="52" spans="1:24" x14ac:dyDescent="0.2">
      <c r="A52" s="264"/>
      <c r="B52" s="155" t="s">
        <v>120</v>
      </c>
      <c r="C52" s="278" t="s">
        <v>99</v>
      </c>
      <c r="D52" s="277">
        <v>0</v>
      </c>
      <c r="E52" s="278" t="s">
        <v>100</v>
      </c>
      <c r="F52" s="277">
        <v>0</v>
      </c>
      <c r="G52" s="278" t="s">
        <v>77</v>
      </c>
      <c r="H52" s="277">
        <v>0</v>
      </c>
      <c r="I52" s="278" t="s">
        <v>78</v>
      </c>
      <c r="J52" s="277">
        <v>4</v>
      </c>
      <c r="K52" s="278" t="s">
        <v>79</v>
      </c>
      <c r="L52" s="277">
        <v>0</v>
      </c>
      <c r="M52" s="278" t="s">
        <v>80</v>
      </c>
      <c r="N52" s="277">
        <v>0</v>
      </c>
      <c r="O52" s="278" t="s">
        <v>101</v>
      </c>
      <c r="P52" s="277">
        <v>0</v>
      </c>
      <c r="Q52" s="278" t="s">
        <v>103</v>
      </c>
      <c r="R52" s="277">
        <v>0</v>
      </c>
      <c r="S52" s="272"/>
      <c r="T52" s="272"/>
      <c r="U52" s="273"/>
      <c r="V52" s="272"/>
      <c r="W52" s="272"/>
      <c r="X52" s="272"/>
    </row>
    <row r="53" spans="1:24" x14ac:dyDescent="0.2">
      <c r="A53" s="264"/>
      <c r="B53" s="155"/>
      <c r="C53" s="274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S53" s="272"/>
      <c r="T53" s="272"/>
      <c r="U53" s="273"/>
      <c r="V53" s="272"/>
      <c r="W53" s="272"/>
      <c r="X53" s="272"/>
    </row>
    <row r="54" spans="1:24" ht="12.75" customHeight="1" x14ac:dyDescent="0.2">
      <c r="A54" s="264">
        <v>13</v>
      </c>
      <c r="B54" s="155"/>
      <c r="C54" s="265" t="s">
        <v>189</v>
      </c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7"/>
      <c r="S54" s="277">
        <f>D55+F55+H55+J55+L55+N55+P55+R55</f>
        <v>16</v>
      </c>
      <c r="T54" s="269" t="s">
        <v>92</v>
      </c>
      <c r="U54" s="270"/>
      <c r="V54" s="271">
        <f>S54*U54</f>
        <v>0</v>
      </c>
      <c r="W54" s="271"/>
      <c r="X54" s="271">
        <f>S54*W54</f>
        <v>0</v>
      </c>
    </row>
    <row r="55" spans="1:24" x14ac:dyDescent="0.2">
      <c r="A55" s="264"/>
      <c r="B55" s="155" t="s">
        <v>120</v>
      </c>
      <c r="C55" s="278" t="s">
        <v>99</v>
      </c>
      <c r="D55" s="277">
        <v>0</v>
      </c>
      <c r="E55" s="278" t="s">
        <v>100</v>
      </c>
      <c r="F55" s="277">
        <v>0</v>
      </c>
      <c r="G55" s="278" t="s">
        <v>77</v>
      </c>
      <c r="H55" s="277">
        <v>0</v>
      </c>
      <c r="I55" s="278" t="s">
        <v>78</v>
      </c>
      <c r="J55" s="277">
        <v>16</v>
      </c>
      <c r="K55" s="278" t="s">
        <v>79</v>
      </c>
      <c r="L55" s="277">
        <v>0</v>
      </c>
      <c r="M55" s="278" t="s">
        <v>80</v>
      </c>
      <c r="N55" s="277">
        <v>0</v>
      </c>
      <c r="O55" s="278" t="s">
        <v>101</v>
      </c>
      <c r="P55" s="277">
        <v>0</v>
      </c>
      <c r="Q55" s="278" t="s">
        <v>103</v>
      </c>
      <c r="R55" s="277">
        <v>0</v>
      </c>
      <c r="S55" s="272"/>
      <c r="T55" s="272"/>
      <c r="U55" s="273"/>
      <c r="V55" s="272"/>
      <c r="W55" s="272"/>
      <c r="X55" s="272"/>
    </row>
    <row r="56" spans="1:24" x14ac:dyDescent="0.2">
      <c r="A56" s="264"/>
      <c r="B56" s="155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274"/>
      <c r="P56" s="274"/>
      <c r="Q56" s="274"/>
      <c r="R56" s="274"/>
      <c r="S56" s="272"/>
      <c r="T56" s="272"/>
      <c r="U56" s="273"/>
      <c r="V56" s="272"/>
      <c r="W56" s="272"/>
      <c r="X56" s="272"/>
    </row>
    <row r="57" spans="1:24" ht="12.75" customHeight="1" x14ac:dyDescent="0.2">
      <c r="A57" s="264">
        <v>14</v>
      </c>
      <c r="B57" s="155"/>
      <c r="C57" s="265" t="s">
        <v>190</v>
      </c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  <c r="O57" s="266"/>
      <c r="P57" s="266"/>
      <c r="Q57" s="266"/>
      <c r="R57" s="267"/>
      <c r="S57" s="277">
        <f>D58+F58+H58+J58+L58+N58+P58+R58</f>
        <v>16</v>
      </c>
      <c r="T57" s="269" t="s">
        <v>92</v>
      </c>
      <c r="U57" s="275" t="s">
        <v>119</v>
      </c>
      <c r="V57" s="275" t="s">
        <v>119</v>
      </c>
      <c r="W57" s="271"/>
      <c r="X57" s="271">
        <f>S57*W57</f>
        <v>0</v>
      </c>
    </row>
    <row r="58" spans="1:24" x14ac:dyDescent="0.2">
      <c r="A58" s="264"/>
      <c r="B58" s="155" t="s">
        <v>120</v>
      </c>
      <c r="C58" s="278" t="s">
        <v>99</v>
      </c>
      <c r="D58" s="277">
        <v>0</v>
      </c>
      <c r="E58" s="278" t="s">
        <v>100</v>
      </c>
      <c r="F58" s="277">
        <v>0</v>
      </c>
      <c r="G58" s="278" t="s">
        <v>77</v>
      </c>
      <c r="H58" s="277">
        <v>0</v>
      </c>
      <c r="I58" s="278" t="s">
        <v>78</v>
      </c>
      <c r="J58" s="277">
        <v>16</v>
      </c>
      <c r="K58" s="278" t="s">
        <v>79</v>
      </c>
      <c r="L58" s="277">
        <v>0</v>
      </c>
      <c r="M58" s="278" t="s">
        <v>80</v>
      </c>
      <c r="N58" s="277">
        <v>0</v>
      </c>
      <c r="O58" s="278" t="s">
        <v>101</v>
      </c>
      <c r="P58" s="277">
        <v>0</v>
      </c>
      <c r="Q58" s="278" t="s">
        <v>103</v>
      </c>
      <c r="R58" s="277">
        <v>0</v>
      </c>
      <c r="S58" s="272"/>
      <c r="T58" s="272"/>
      <c r="U58" s="273"/>
      <c r="V58" s="272"/>
      <c r="W58" s="272"/>
      <c r="X58" s="272"/>
    </row>
    <row r="59" spans="1:24" x14ac:dyDescent="0.2">
      <c r="A59" s="264"/>
      <c r="B59" s="155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2"/>
      <c r="T59" s="272"/>
      <c r="U59" s="273"/>
      <c r="V59" s="272"/>
      <c r="W59" s="272"/>
      <c r="X59" s="272"/>
    </row>
    <row r="60" spans="1:24" ht="12.75" customHeight="1" x14ac:dyDescent="0.2">
      <c r="A60" s="264">
        <v>15</v>
      </c>
      <c r="B60" s="155"/>
      <c r="C60" s="265" t="s">
        <v>135</v>
      </c>
      <c r="D60" s="266"/>
      <c r="E60" s="266"/>
      <c r="F60" s="266"/>
      <c r="G60" s="266"/>
      <c r="H60" s="266"/>
      <c r="I60" s="266"/>
      <c r="J60" s="266"/>
      <c r="K60" s="266"/>
      <c r="L60" s="266"/>
      <c r="M60" s="266"/>
      <c r="N60" s="266"/>
      <c r="O60" s="266"/>
      <c r="P60" s="266"/>
      <c r="Q60" s="266"/>
      <c r="R60" s="267"/>
      <c r="S60" s="277">
        <f>D61+F61+H61+J61+L61+N61+P61+R61</f>
        <v>8</v>
      </c>
      <c r="T60" s="269" t="s">
        <v>92</v>
      </c>
      <c r="U60" s="270"/>
      <c r="V60" s="271">
        <f>S60*U60</f>
        <v>0</v>
      </c>
      <c r="W60" s="271"/>
      <c r="X60" s="271">
        <f>S60*W60</f>
        <v>0</v>
      </c>
    </row>
    <row r="61" spans="1:24" x14ac:dyDescent="0.2">
      <c r="A61" s="264"/>
      <c r="B61" s="155" t="s">
        <v>120</v>
      </c>
      <c r="C61" s="278" t="s">
        <v>99</v>
      </c>
      <c r="D61" s="277">
        <v>0</v>
      </c>
      <c r="E61" s="278" t="s">
        <v>100</v>
      </c>
      <c r="F61" s="277"/>
      <c r="G61" s="278" t="s">
        <v>77</v>
      </c>
      <c r="H61" s="277">
        <v>5</v>
      </c>
      <c r="I61" s="278" t="s">
        <v>78</v>
      </c>
      <c r="J61" s="277">
        <v>3</v>
      </c>
      <c r="K61" s="278" t="s">
        <v>79</v>
      </c>
      <c r="L61" s="277">
        <v>0</v>
      </c>
      <c r="M61" s="278" t="s">
        <v>80</v>
      </c>
      <c r="N61" s="277">
        <v>0</v>
      </c>
      <c r="O61" s="278" t="s">
        <v>101</v>
      </c>
      <c r="P61" s="277">
        <v>0</v>
      </c>
      <c r="Q61" s="278" t="s">
        <v>103</v>
      </c>
      <c r="R61" s="277">
        <v>0</v>
      </c>
      <c r="S61" s="273"/>
      <c r="T61" s="272"/>
      <c r="U61" s="273"/>
      <c r="V61" s="272"/>
      <c r="W61" s="272"/>
      <c r="X61" s="272"/>
    </row>
    <row r="62" spans="1:24" x14ac:dyDescent="0.2">
      <c r="A62" s="264"/>
      <c r="B62" s="155"/>
      <c r="C62" s="274"/>
      <c r="D62" s="274"/>
      <c r="E62" s="274"/>
      <c r="F62" s="274"/>
      <c r="G62" s="274"/>
      <c r="H62" s="274"/>
      <c r="I62" s="274"/>
      <c r="J62" s="274"/>
      <c r="K62" s="274"/>
      <c r="L62" s="274"/>
      <c r="M62" s="274"/>
      <c r="N62" s="274"/>
      <c r="O62" s="274"/>
      <c r="P62" s="274"/>
      <c r="Q62" s="274"/>
      <c r="R62" s="274"/>
      <c r="S62" s="273"/>
      <c r="T62" s="272"/>
      <c r="U62" s="273"/>
      <c r="V62" s="272"/>
      <c r="W62" s="272"/>
      <c r="X62" s="272"/>
    </row>
    <row r="63" spans="1:24" ht="12.75" customHeight="1" x14ac:dyDescent="0.2">
      <c r="A63" s="264">
        <v>16</v>
      </c>
      <c r="B63" s="155"/>
      <c r="C63" s="265" t="s">
        <v>136</v>
      </c>
      <c r="D63" s="266"/>
      <c r="E63" s="266"/>
      <c r="F63" s="266"/>
      <c r="G63" s="266"/>
      <c r="H63" s="266"/>
      <c r="I63" s="266"/>
      <c r="J63" s="266"/>
      <c r="K63" s="266"/>
      <c r="L63" s="266"/>
      <c r="M63" s="266"/>
      <c r="N63" s="266"/>
      <c r="O63" s="266"/>
      <c r="P63" s="266"/>
      <c r="Q63" s="266"/>
      <c r="R63" s="267"/>
      <c r="S63" s="277">
        <f>D64+F64+H64+J64+L64+N64+P64+R64</f>
        <v>2</v>
      </c>
      <c r="T63" s="269" t="s">
        <v>92</v>
      </c>
      <c r="U63" s="270"/>
      <c r="V63" s="271">
        <f>S63*U63</f>
        <v>0</v>
      </c>
      <c r="W63" s="271"/>
      <c r="X63" s="271">
        <f>S63*W63</f>
        <v>0</v>
      </c>
    </row>
    <row r="64" spans="1:24" x14ac:dyDescent="0.2">
      <c r="A64" s="264"/>
      <c r="B64" s="155" t="s">
        <v>120</v>
      </c>
      <c r="C64" s="278" t="s">
        <v>99</v>
      </c>
      <c r="D64" s="277">
        <v>0</v>
      </c>
      <c r="E64" s="278" t="s">
        <v>100</v>
      </c>
      <c r="F64" s="277"/>
      <c r="G64" s="278" t="s">
        <v>77</v>
      </c>
      <c r="H64" s="277">
        <v>1</v>
      </c>
      <c r="I64" s="278" t="s">
        <v>78</v>
      </c>
      <c r="J64" s="277">
        <v>1</v>
      </c>
      <c r="K64" s="278" t="s">
        <v>79</v>
      </c>
      <c r="L64" s="277">
        <v>0</v>
      </c>
      <c r="M64" s="278" t="s">
        <v>80</v>
      </c>
      <c r="N64" s="277">
        <v>0</v>
      </c>
      <c r="O64" s="278" t="s">
        <v>101</v>
      </c>
      <c r="P64" s="277">
        <v>0</v>
      </c>
      <c r="Q64" s="278" t="s">
        <v>103</v>
      </c>
      <c r="R64" s="277">
        <v>0</v>
      </c>
      <c r="S64" s="273"/>
      <c r="T64" s="272"/>
      <c r="U64" s="273"/>
      <c r="V64" s="272"/>
      <c r="W64" s="272"/>
      <c r="X64" s="272"/>
    </row>
    <row r="65" spans="1:24" x14ac:dyDescent="0.2">
      <c r="A65" s="264"/>
      <c r="B65" s="155"/>
      <c r="C65" s="274"/>
      <c r="D65" s="274"/>
      <c r="E65" s="274"/>
      <c r="F65" s="274"/>
      <c r="G65" s="274"/>
      <c r="H65" s="274"/>
      <c r="I65" s="274"/>
      <c r="J65" s="274"/>
      <c r="K65" s="274"/>
      <c r="L65" s="274"/>
      <c r="M65" s="274"/>
      <c r="N65" s="274"/>
      <c r="O65" s="274"/>
      <c r="P65" s="274"/>
      <c r="Q65" s="274"/>
      <c r="R65" s="274"/>
      <c r="S65" s="273"/>
      <c r="T65" s="272"/>
      <c r="U65" s="273"/>
      <c r="V65" s="272"/>
      <c r="W65" s="272"/>
      <c r="X65" s="272"/>
    </row>
    <row r="66" spans="1:24" ht="12.75" customHeight="1" x14ac:dyDescent="0.2">
      <c r="A66" s="264">
        <v>17</v>
      </c>
      <c r="B66" s="155" t="s">
        <v>144</v>
      </c>
      <c r="C66" s="265" t="s">
        <v>168</v>
      </c>
      <c r="D66" s="266"/>
      <c r="E66" s="266"/>
      <c r="F66" s="266"/>
      <c r="G66" s="266"/>
      <c r="H66" s="266"/>
      <c r="I66" s="266"/>
      <c r="J66" s="266"/>
      <c r="K66" s="266"/>
      <c r="L66" s="266"/>
      <c r="M66" s="266"/>
      <c r="N66" s="266"/>
      <c r="O66" s="266"/>
      <c r="P66" s="266"/>
      <c r="Q66" s="266"/>
      <c r="R66" s="267"/>
      <c r="S66" s="277">
        <f>D67+F67+H67+J67+L67+N67+P67+R67</f>
        <v>19</v>
      </c>
      <c r="T66" s="269" t="s">
        <v>92</v>
      </c>
      <c r="U66" s="270"/>
      <c r="V66" s="271">
        <f>S66*U66</f>
        <v>0</v>
      </c>
      <c r="W66" s="271"/>
      <c r="X66" s="271">
        <f>S66*W66</f>
        <v>0</v>
      </c>
    </row>
    <row r="67" spans="1:24" x14ac:dyDescent="0.2">
      <c r="A67" s="264"/>
      <c r="B67" s="155" t="s">
        <v>124</v>
      </c>
      <c r="C67" s="278" t="s">
        <v>99</v>
      </c>
      <c r="D67" s="277">
        <v>0</v>
      </c>
      <c r="E67" s="278" t="s">
        <v>100</v>
      </c>
      <c r="F67" s="277"/>
      <c r="G67" s="278" t="s">
        <v>77</v>
      </c>
      <c r="H67" s="277">
        <v>9</v>
      </c>
      <c r="I67" s="278" t="s">
        <v>78</v>
      </c>
      <c r="J67" s="277">
        <v>9</v>
      </c>
      <c r="K67" s="278" t="s">
        <v>79</v>
      </c>
      <c r="L67" s="277">
        <v>1</v>
      </c>
      <c r="M67" s="278" t="s">
        <v>80</v>
      </c>
      <c r="N67" s="277">
        <v>0</v>
      </c>
      <c r="O67" s="278" t="s">
        <v>101</v>
      </c>
      <c r="P67" s="277">
        <v>0</v>
      </c>
      <c r="Q67" s="278" t="s">
        <v>103</v>
      </c>
      <c r="R67" s="277">
        <v>0</v>
      </c>
      <c r="S67" s="273"/>
      <c r="T67" s="272"/>
      <c r="U67" s="273"/>
      <c r="V67" s="272"/>
      <c r="W67" s="272"/>
      <c r="X67" s="272"/>
    </row>
    <row r="68" spans="1:24" x14ac:dyDescent="0.2">
      <c r="A68" s="264"/>
      <c r="B68" s="155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274"/>
      <c r="Q68" s="274"/>
      <c r="R68" s="274"/>
      <c r="S68" s="273"/>
      <c r="T68" s="272"/>
      <c r="U68" s="273"/>
      <c r="V68" s="272"/>
      <c r="W68" s="272"/>
      <c r="X68" s="272"/>
    </row>
    <row r="69" spans="1:24" ht="12.75" customHeight="1" x14ac:dyDescent="0.2">
      <c r="A69" s="264">
        <v>18</v>
      </c>
      <c r="B69" s="155" t="s">
        <v>137</v>
      </c>
      <c r="C69" s="265" t="s">
        <v>169</v>
      </c>
      <c r="D69" s="266"/>
      <c r="E69" s="266"/>
      <c r="F69" s="266"/>
      <c r="G69" s="266"/>
      <c r="H69" s="266"/>
      <c r="I69" s="266"/>
      <c r="J69" s="266"/>
      <c r="K69" s="266"/>
      <c r="L69" s="266"/>
      <c r="M69" s="266"/>
      <c r="N69" s="266"/>
      <c r="O69" s="266"/>
      <c r="P69" s="266"/>
      <c r="Q69" s="266"/>
      <c r="R69" s="267"/>
      <c r="S69" s="277">
        <f>D70+F70+H70+J70+L70+N70+P70+R70</f>
        <v>9</v>
      </c>
      <c r="T69" s="269" t="s">
        <v>92</v>
      </c>
      <c r="U69" s="270"/>
      <c r="V69" s="271">
        <f>S69*U69</f>
        <v>0</v>
      </c>
      <c r="W69" s="271"/>
      <c r="X69" s="271">
        <f>S69*W69</f>
        <v>0</v>
      </c>
    </row>
    <row r="70" spans="1:24" x14ac:dyDescent="0.2">
      <c r="A70" s="264"/>
      <c r="B70" s="155" t="s">
        <v>124</v>
      </c>
      <c r="C70" s="278" t="s">
        <v>99</v>
      </c>
      <c r="D70" s="277">
        <v>0</v>
      </c>
      <c r="E70" s="278" t="s">
        <v>100</v>
      </c>
      <c r="F70" s="277"/>
      <c r="G70" s="278" t="s">
        <v>77</v>
      </c>
      <c r="H70" s="277">
        <v>3</v>
      </c>
      <c r="I70" s="278" t="s">
        <v>78</v>
      </c>
      <c r="J70" s="277">
        <v>5</v>
      </c>
      <c r="K70" s="278" t="s">
        <v>79</v>
      </c>
      <c r="L70" s="277">
        <v>1</v>
      </c>
      <c r="M70" s="278" t="s">
        <v>80</v>
      </c>
      <c r="N70" s="277">
        <v>0</v>
      </c>
      <c r="O70" s="278" t="s">
        <v>101</v>
      </c>
      <c r="P70" s="277">
        <v>0</v>
      </c>
      <c r="Q70" s="278" t="s">
        <v>103</v>
      </c>
      <c r="R70" s="277">
        <v>0</v>
      </c>
      <c r="S70" s="272"/>
      <c r="T70" s="272"/>
      <c r="U70" s="273"/>
      <c r="V70" s="272"/>
      <c r="W70" s="272"/>
      <c r="X70" s="272"/>
    </row>
    <row r="71" spans="1:24" x14ac:dyDescent="0.2">
      <c r="A71" s="264"/>
      <c r="B71" s="155"/>
      <c r="C71" s="274"/>
      <c r="D71" s="274"/>
      <c r="E71" s="274"/>
      <c r="F71" s="274"/>
      <c r="G71" s="274"/>
      <c r="H71" s="274"/>
      <c r="I71" s="274"/>
      <c r="J71" s="274"/>
      <c r="K71" s="274"/>
      <c r="L71" s="274"/>
      <c r="M71" s="274"/>
      <c r="N71" s="274"/>
      <c r="O71" s="274"/>
      <c r="P71" s="274"/>
      <c r="Q71" s="274"/>
      <c r="R71" s="274"/>
      <c r="S71" s="272"/>
      <c r="T71" s="272"/>
      <c r="U71" s="273"/>
      <c r="V71" s="272"/>
      <c r="W71" s="272"/>
      <c r="X71" s="272"/>
    </row>
    <row r="72" spans="1:24" ht="12.75" customHeight="1" x14ac:dyDescent="0.2">
      <c r="A72" s="264">
        <v>19</v>
      </c>
      <c r="B72" s="155" t="s">
        <v>139</v>
      </c>
      <c r="C72" s="265" t="s">
        <v>138</v>
      </c>
      <c r="D72" s="266"/>
      <c r="E72" s="266"/>
      <c r="F72" s="266"/>
      <c r="G72" s="266"/>
      <c r="H72" s="266"/>
      <c r="I72" s="266"/>
      <c r="J72" s="266"/>
      <c r="K72" s="266"/>
      <c r="L72" s="266"/>
      <c r="M72" s="266"/>
      <c r="N72" s="266"/>
      <c r="O72" s="266"/>
      <c r="P72" s="266"/>
      <c r="Q72" s="266"/>
      <c r="R72" s="267"/>
      <c r="S72" s="277">
        <f>D73+F73+H73+J73+L73+N73+P73+R73</f>
        <v>54</v>
      </c>
      <c r="T72" s="269" t="s">
        <v>92</v>
      </c>
      <c r="U72" s="275" t="s">
        <v>119</v>
      </c>
      <c r="V72" s="275" t="s">
        <v>119</v>
      </c>
      <c r="W72" s="271"/>
      <c r="X72" s="271">
        <f>S72*W72</f>
        <v>0</v>
      </c>
    </row>
    <row r="73" spans="1:24" x14ac:dyDescent="0.2">
      <c r="A73" s="264"/>
      <c r="B73" s="155" t="s">
        <v>124</v>
      </c>
      <c r="C73" s="278" t="s">
        <v>99</v>
      </c>
      <c r="D73" s="277">
        <v>0</v>
      </c>
      <c r="E73" s="278" t="s">
        <v>100</v>
      </c>
      <c r="F73" s="277"/>
      <c r="G73" s="278" t="s">
        <v>77</v>
      </c>
      <c r="H73" s="277">
        <v>28</v>
      </c>
      <c r="I73" s="278" t="s">
        <v>78</v>
      </c>
      <c r="J73" s="277">
        <v>24</v>
      </c>
      <c r="K73" s="278" t="s">
        <v>79</v>
      </c>
      <c r="L73" s="277">
        <v>2</v>
      </c>
      <c r="M73" s="278" t="s">
        <v>80</v>
      </c>
      <c r="N73" s="277">
        <v>0</v>
      </c>
      <c r="O73" s="278" t="s">
        <v>101</v>
      </c>
      <c r="P73" s="277">
        <v>0</v>
      </c>
      <c r="Q73" s="278" t="s">
        <v>103</v>
      </c>
      <c r="R73" s="277">
        <v>0</v>
      </c>
      <c r="S73" s="272"/>
      <c r="T73" s="272"/>
      <c r="U73" s="273"/>
      <c r="V73" s="272"/>
      <c r="W73" s="272"/>
      <c r="X73" s="272"/>
    </row>
    <row r="74" spans="1:24" x14ac:dyDescent="0.2">
      <c r="A74" s="264"/>
      <c r="B74" s="155"/>
      <c r="C74" s="274"/>
      <c r="D74" s="274"/>
      <c r="E74" s="274"/>
      <c r="F74" s="274"/>
      <c r="G74" s="274"/>
      <c r="H74" s="274"/>
      <c r="I74" s="274"/>
      <c r="J74" s="274"/>
      <c r="K74" s="274"/>
      <c r="L74" s="274"/>
      <c r="M74" s="274"/>
      <c r="N74" s="274"/>
      <c r="O74" s="274"/>
      <c r="P74" s="274"/>
      <c r="Q74" s="274"/>
      <c r="R74" s="274"/>
      <c r="S74" s="272"/>
      <c r="T74" s="272"/>
      <c r="U74" s="273"/>
      <c r="V74" s="272"/>
      <c r="W74" s="272"/>
      <c r="X74" s="272"/>
    </row>
    <row r="75" spans="1:24" ht="12.75" customHeight="1" x14ac:dyDescent="0.2">
      <c r="A75" s="264">
        <v>20</v>
      </c>
      <c r="B75" s="155" t="s">
        <v>141</v>
      </c>
      <c r="C75" s="265" t="s">
        <v>140</v>
      </c>
      <c r="D75" s="266"/>
      <c r="E75" s="266"/>
      <c r="F75" s="266"/>
      <c r="G75" s="266"/>
      <c r="H75" s="266"/>
      <c r="I75" s="266"/>
      <c r="J75" s="266"/>
      <c r="K75" s="266"/>
      <c r="L75" s="266"/>
      <c r="M75" s="266"/>
      <c r="N75" s="266"/>
      <c r="O75" s="266"/>
      <c r="P75" s="266"/>
      <c r="Q75" s="266"/>
      <c r="R75" s="267"/>
      <c r="S75" s="277">
        <f>D76+F76+H76+J76+L76+N76+P76+R76</f>
        <v>27</v>
      </c>
      <c r="T75" s="269" t="s">
        <v>92</v>
      </c>
      <c r="U75" s="275" t="s">
        <v>119</v>
      </c>
      <c r="V75" s="275" t="s">
        <v>119</v>
      </c>
      <c r="W75" s="271"/>
      <c r="X75" s="271">
        <f>S75*W75</f>
        <v>0</v>
      </c>
    </row>
    <row r="76" spans="1:24" x14ac:dyDescent="0.2">
      <c r="A76" s="264"/>
      <c r="B76" s="155" t="s">
        <v>124</v>
      </c>
      <c r="C76" s="278" t="s">
        <v>99</v>
      </c>
      <c r="D76" s="277">
        <v>0</v>
      </c>
      <c r="E76" s="278" t="s">
        <v>100</v>
      </c>
      <c r="F76" s="277">
        <v>0</v>
      </c>
      <c r="G76" s="278" t="s">
        <v>77</v>
      </c>
      <c r="H76" s="277">
        <v>14</v>
      </c>
      <c r="I76" s="278" t="s">
        <v>78</v>
      </c>
      <c r="J76" s="277">
        <v>12</v>
      </c>
      <c r="K76" s="278" t="s">
        <v>79</v>
      </c>
      <c r="L76" s="277">
        <v>1</v>
      </c>
      <c r="M76" s="278" t="s">
        <v>80</v>
      </c>
      <c r="N76" s="277">
        <v>0</v>
      </c>
      <c r="O76" s="278" t="s">
        <v>101</v>
      </c>
      <c r="P76" s="277">
        <v>0</v>
      </c>
      <c r="Q76" s="278" t="s">
        <v>103</v>
      </c>
      <c r="R76" s="277">
        <v>0</v>
      </c>
      <c r="S76" s="272"/>
      <c r="T76" s="272"/>
      <c r="U76" s="273"/>
      <c r="V76" s="272"/>
      <c r="W76" s="272"/>
      <c r="X76" s="272"/>
    </row>
    <row r="77" spans="1:24" x14ac:dyDescent="0.2">
      <c r="A77" s="264"/>
      <c r="B77" s="155"/>
      <c r="C77" s="274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274"/>
      <c r="Q77" s="274"/>
      <c r="R77" s="274"/>
      <c r="S77" s="272"/>
      <c r="T77" s="272"/>
      <c r="U77" s="273"/>
      <c r="V77" s="272"/>
      <c r="W77" s="272"/>
      <c r="X77" s="272"/>
    </row>
    <row r="78" spans="1:24" ht="12.75" customHeight="1" x14ac:dyDescent="0.2">
      <c r="A78" s="264">
        <v>21</v>
      </c>
      <c r="B78" s="155"/>
      <c r="C78" s="265" t="s">
        <v>142</v>
      </c>
      <c r="D78" s="266"/>
      <c r="E78" s="266"/>
      <c r="F78" s="266"/>
      <c r="G78" s="266"/>
      <c r="H78" s="266"/>
      <c r="I78" s="266"/>
      <c r="J78" s="266"/>
      <c r="K78" s="266"/>
      <c r="L78" s="266"/>
      <c r="M78" s="266"/>
      <c r="N78" s="266"/>
      <c r="O78" s="266"/>
      <c r="P78" s="266"/>
      <c r="Q78" s="266"/>
      <c r="R78" s="267"/>
      <c r="S78" s="277">
        <f>D79+F79+H79+J79+L79+N79+P79+R79</f>
        <v>27</v>
      </c>
      <c r="T78" s="269" t="s">
        <v>92</v>
      </c>
      <c r="U78" s="270"/>
      <c r="V78" s="271">
        <f>S78*U78</f>
        <v>0</v>
      </c>
      <c r="W78" s="271"/>
      <c r="X78" s="271">
        <f>S78*W78</f>
        <v>0</v>
      </c>
    </row>
    <row r="79" spans="1:24" x14ac:dyDescent="0.2">
      <c r="A79" s="264"/>
      <c r="B79" s="155" t="s">
        <v>120</v>
      </c>
      <c r="C79" s="278" t="s">
        <v>99</v>
      </c>
      <c r="D79" s="277">
        <v>0</v>
      </c>
      <c r="E79" s="278" t="s">
        <v>100</v>
      </c>
      <c r="F79" s="277"/>
      <c r="G79" s="278" t="s">
        <v>77</v>
      </c>
      <c r="H79" s="277">
        <v>0</v>
      </c>
      <c r="I79" s="278" t="s">
        <v>78</v>
      </c>
      <c r="J79" s="277">
        <v>27</v>
      </c>
      <c r="K79" s="278" t="s">
        <v>79</v>
      </c>
      <c r="L79" s="277">
        <v>0</v>
      </c>
      <c r="M79" s="278" t="s">
        <v>80</v>
      </c>
      <c r="N79" s="277">
        <v>0</v>
      </c>
      <c r="O79" s="278" t="s">
        <v>101</v>
      </c>
      <c r="P79" s="277">
        <v>0</v>
      </c>
      <c r="Q79" s="278" t="s">
        <v>103</v>
      </c>
      <c r="R79" s="277">
        <v>0</v>
      </c>
      <c r="S79" s="273"/>
      <c r="T79" s="272"/>
      <c r="U79" s="273"/>
      <c r="V79" s="272"/>
      <c r="W79" s="272"/>
      <c r="X79" s="272"/>
    </row>
    <row r="80" spans="1:24" x14ac:dyDescent="0.2">
      <c r="A80" s="264"/>
      <c r="B80" s="155"/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274"/>
      <c r="Q80" s="274"/>
      <c r="R80" s="274"/>
      <c r="S80" s="273"/>
      <c r="T80" s="272"/>
      <c r="U80" s="273"/>
      <c r="V80" s="272"/>
      <c r="W80" s="272"/>
      <c r="X80" s="272"/>
    </row>
    <row r="81" spans="1:24" ht="12.75" customHeight="1" x14ac:dyDescent="0.2">
      <c r="A81" s="264">
        <v>22</v>
      </c>
      <c r="B81" s="155"/>
      <c r="C81" s="265" t="s">
        <v>170</v>
      </c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266"/>
      <c r="O81" s="266"/>
      <c r="P81" s="266"/>
      <c r="Q81" s="266"/>
      <c r="R81" s="267"/>
      <c r="S81" s="277">
        <f>D82+F82+H82+J82+L82+N82+P82+R82</f>
        <v>27</v>
      </c>
      <c r="T81" s="269" t="s">
        <v>92</v>
      </c>
      <c r="U81" s="270"/>
      <c r="V81" s="271">
        <f>S81*U81</f>
        <v>0</v>
      </c>
      <c r="W81" s="271"/>
      <c r="X81" s="271">
        <f>S81*W81</f>
        <v>0</v>
      </c>
    </row>
    <row r="82" spans="1:24" x14ac:dyDescent="0.2">
      <c r="A82" s="264"/>
      <c r="B82" s="155" t="s">
        <v>120</v>
      </c>
      <c r="C82" s="278" t="s">
        <v>99</v>
      </c>
      <c r="D82" s="277">
        <v>0</v>
      </c>
      <c r="E82" s="278" t="s">
        <v>100</v>
      </c>
      <c r="F82" s="277">
        <v>0</v>
      </c>
      <c r="G82" s="278" t="s">
        <v>77</v>
      </c>
      <c r="H82" s="277">
        <v>14</v>
      </c>
      <c r="I82" s="278" t="s">
        <v>78</v>
      </c>
      <c r="J82" s="277">
        <v>12</v>
      </c>
      <c r="K82" s="278" t="s">
        <v>79</v>
      </c>
      <c r="L82" s="277">
        <v>1</v>
      </c>
      <c r="M82" s="278" t="s">
        <v>80</v>
      </c>
      <c r="N82" s="277">
        <v>0</v>
      </c>
      <c r="O82" s="278" t="s">
        <v>101</v>
      </c>
      <c r="P82" s="277">
        <v>0</v>
      </c>
      <c r="Q82" s="278" t="s">
        <v>103</v>
      </c>
      <c r="R82" s="277">
        <v>0</v>
      </c>
      <c r="S82" s="272"/>
      <c r="T82" s="272"/>
      <c r="U82" s="273"/>
      <c r="V82" s="272"/>
      <c r="W82" s="272"/>
      <c r="X82" s="272"/>
    </row>
    <row r="83" spans="1:24" x14ac:dyDescent="0.2">
      <c r="A83" s="264"/>
      <c r="B83" s="155"/>
      <c r="C83" s="274"/>
      <c r="D83" s="274"/>
      <c r="E83" s="274"/>
      <c r="F83" s="274"/>
      <c r="G83" s="274"/>
      <c r="H83" s="274"/>
      <c r="I83" s="274"/>
      <c r="J83" s="274"/>
      <c r="K83" s="274"/>
      <c r="L83" s="274"/>
      <c r="M83" s="274"/>
      <c r="N83" s="274"/>
      <c r="O83" s="274"/>
      <c r="P83" s="274"/>
      <c r="Q83" s="274"/>
      <c r="R83" s="274"/>
      <c r="S83" s="272"/>
      <c r="T83" s="272"/>
      <c r="U83" s="273"/>
      <c r="V83" s="272"/>
      <c r="W83" s="272"/>
      <c r="X83" s="272"/>
    </row>
    <row r="84" spans="1:24" ht="12.75" customHeight="1" x14ac:dyDescent="0.2">
      <c r="A84" s="264">
        <v>23</v>
      </c>
      <c r="B84" s="155"/>
      <c r="C84" s="265" t="s">
        <v>143</v>
      </c>
      <c r="D84" s="266"/>
      <c r="E84" s="266"/>
      <c r="F84" s="266"/>
      <c r="G84" s="266"/>
      <c r="H84" s="266"/>
      <c r="I84" s="266"/>
      <c r="J84" s="266"/>
      <c r="K84" s="266"/>
      <c r="L84" s="266"/>
      <c r="M84" s="266"/>
      <c r="N84" s="266"/>
      <c r="O84" s="266"/>
      <c r="P84" s="266"/>
      <c r="Q84" s="266"/>
      <c r="R84" s="267"/>
      <c r="S84" s="277">
        <f>D85+F85+H85+J85+L85+N85+P85+R85</f>
        <v>54</v>
      </c>
      <c r="T84" s="269" t="s">
        <v>92</v>
      </c>
      <c r="U84" s="270"/>
      <c r="V84" s="271">
        <f>S84*U84</f>
        <v>0</v>
      </c>
      <c r="W84" s="271"/>
      <c r="X84" s="271">
        <f>S84*W84</f>
        <v>0</v>
      </c>
    </row>
    <row r="85" spans="1:24" x14ac:dyDescent="0.2">
      <c r="A85" s="264"/>
      <c r="B85" s="155" t="s">
        <v>120</v>
      </c>
      <c r="C85" s="278" t="s">
        <v>99</v>
      </c>
      <c r="D85" s="277">
        <v>0</v>
      </c>
      <c r="E85" s="278" t="s">
        <v>100</v>
      </c>
      <c r="F85" s="277"/>
      <c r="G85" s="278" t="s">
        <v>77</v>
      </c>
      <c r="H85" s="277">
        <v>14</v>
      </c>
      <c r="I85" s="278" t="s">
        <v>78</v>
      </c>
      <c r="J85" s="277">
        <v>39</v>
      </c>
      <c r="K85" s="278" t="s">
        <v>79</v>
      </c>
      <c r="L85" s="277">
        <v>1</v>
      </c>
      <c r="M85" s="278" t="s">
        <v>80</v>
      </c>
      <c r="N85" s="277">
        <v>0</v>
      </c>
      <c r="O85" s="278" t="s">
        <v>101</v>
      </c>
      <c r="P85" s="277">
        <v>0</v>
      </c>
      <c r="Q85" s="278" t="s">
        <v>103</v>
      </c>
      <c r="R85" s="277">
        <v>0</v>
      </c>
      <c r="S85" s="272"/>
      <c r="T85" s="272"/>
      <c r="U85" s="273"/>
      <c r="V85" s="272"/>
      <c r="W85" s="272"/>
      <c r="X85" s="272"/>
    </row>
    <row r="86" spans="1:24" x14ac:dyDescent="0.2">
      <c r="A86" s="264"/>
      <c r="B86" s="155"/>
      <c r="C86" s="274"/>
      <c r="D86" s="274"/>
      <c r="E86" s="274"/>
      <c r="F86" s="274"/>
      <c r="G86" s="274"/>
      <c r="H86" s="274"/>
      <c r="I86" s="274"/>
      <c r="J86" s="274"/>
      <c r="K86" s="274"/>
      <c r="L86" s="274"/>
      <c r="M86" s="274"/>
      <c r="N86" s="274"/>
      <c r="O86" s="274"/>
      <c r="P86" s="274"/>
      <c r="Q86" s="274"/>
      <c r="R86" s="274"/>
      <c r="S86" s="272"/>
      <c r="T86" s="272"/>
      <c r="U86" s="273"/>
      <c r="V86" s="272"/>
      <c r="W86" s="272"/>
      <c r="X86" s="272"/>
    </row>
    <row r="87" spans="1:24" x14ac:dyDescent="0.2">
      <c r="A87" s="328"/>
      <c r="B87" s="155"/>
      <c r="C87" s="274"/>
      <c r="D87" s="274"/>
      <c r="E87" s="274"/>
      <c r="F87" s="274"/>
      <c r="G87" s="274"/>
      <c r="H87" s="274"/>
      <c r="I87" s="274"/>
      <c r="J87" s="274"/>
      <c r="K87" s="274"/>
      <c r="L87" s="274"/>
      <c r="M87" s="274"/>
      <c r="N87" s="274"/>
      <c r="O87" s="274"/>
      <c r="P87" s="274"/>
      <c r="Q87" s="274"/>
      <c r="R87" s="274"/>
      <c r="S87" s="272"/>
      <c r="T87" s="272"/>
      <c r="U87" s="273"/>
      <c r="V87" s="272"/>
      <c r="W87" s="272"/>
      <c r="X87" s="272"/>
    </row>
    <row r="88" spans="1:24" ht="15.75" x14ac:dyDescent="0.25">
      <c r="A88" s="279"/>
      <c r="B88" s="279"/>
      <c r="C88" s="280" t="s">
        <v>58</v>
      </c>
      <c r="D88" s="257"/>
      <c r="E88" s="257"/>
      <c r="F88" s="257"/>
      <c r="G88" s="257"/>
      <c r="H88" s="257"/>
      <c r="I88" s="257"/>
      <c r="J88" s="257"/>
      <c r="K88" s="257"/>
      <c r="L88" s="257"/>
      <c r="M88" s="257"/>
      <c r="N88" s="257"/>
      <c r="O88" s="257"/>
      <c r="P88" s="258"/>
      <c r="Q88" s="281"/>
      <c r="R88" s="258"/>
      <c r="S88" s="279"/>
      <c r="T88" s="279"/>
      <c r="U88" s="279"/>
      <c r="V88" s="282"/>
      <c r="W88" s="283">
        <f>V89+X89</f>
        <v>0</v>
      </c>
      <c r="X88" s="283"/>
    </row>
    <row r="89" spans="1:24" ht="15" x14ac:dyDescent="0.2">
      <c r="A89" s="284"/>
      <c r="B89" s="279"/>
      <c r="C89" s="285" t="s">
        <v>114</v>
      </c>
      <c r="D89" s="285"/>
      <c r="E89" s="282"/>
      <c r="F89" s="282"/>
      <c r="G89" s="282"/>
      <c r="H89" s="282"/>
      <c r="I89" s="282"/>
      <c r="J89" s="282"/>
      <c r="K89" s="282"/>
      <c r="L89" s="282"/>
      <c r="M89" s="282"/>
      <c r="N89" s="282"/>
      <c r="O89" s="282"/>
      <c r="P89" s="282"/>
      <c r="Q89" s="282"/>
      <c r="R89" s="282"/>
      <c r="S89" s="279"/>
      <c r="T89" s="279"/>
      <c r="U89" s="279"/>
      <c r="V89" s="286">
        <f>SUM(V90:V93)</f>
        <v>0</v>
      </c>
      <c r="W89" s="282"/>
      <c r="X89" s="286">
        <f>SUM(X90:X93)</f>
        <v>0</v>
      </c>
    </row>
    <row r="90" spans="1:24" x14ac:dyDescent="0.2">
      <c r="A90" s="264">
        <v>24</v>
      </c>
      <c r="B90" s="155"/>
      <c r="C90" s="287"/>
      <c r="D90" s="287"/>
      <c r="E90" s="287"/>
      <c r="F90" s="287"/>
      <c r="G90" s="287"/>
      <c r="H90" s="287"/>
      <c r="I90" s="287"/>
      <c r="J90" s="287"/>
      <c r="K90" s="287"/>
      <c r="L90" s="287"/>
      <c r="M90" s="287"/>
      <c r="N90" s="287"/>
      <c r="O90" s="287"/>
      <c r="P90" s="287"/>
      <c r="Q90" s="287"/>
      <c r="R90" s="287"/>
      <c r="S90" s="268">
        <f>D91+F91+H91+J91+L91+N91+P91+R91</f>
        <v>0</v>
      </c>
      <c r="T90" s="269" t="s">
        <v>92</v>
      </c>
      <c r="U90" s="270"/>
      <c r="V90" s="271">
        <f>S90*U90</f>
        <v>0</v>
      </c>
      <c r="W90" s="271"/>
      <c r="X90" s="271">
        <f>S90*W90</f>
        <v>0</v>
      </c>
    </row>
    <row r="91" spans="1:24" x14ac:dyDescent="0.2">
      <c r="A91" s="264"/>
      <c r="B91" s="155"/>
      <c r="C91" s="269" t="s">
        <v>102</v>
      </c>
      <c r="D91" s="268">
        <v>0</v>
      </c>
      <c r="E91" s="269" t="s">
        <v>100</v>
      </c>
      <c r="F91" s="268">
        <v>0</v>
      </c>
      <c r="G91" s="269" t="s">
        <v>77</v>
      </c>
      <c r="H91" s="268">
        <v>0</v>
      </c>
      <c r="I91" s="269" t="s">
        <v>78</v>
      </c>
      <c r="J91" s="268">
        <v>0</v>
      </c>
      <c r="K91" s="269" t="s">
        <v>79</v>
      </c>
      <c r="L91" s="268">
        <v>0</v>
      </c>
      <c r="M91" s="269" t="s">
        <v>80</v>
      </c>
      <c r="N91" s="268">
        <v>0</v>
      </c>
      <c r="O91" s="269" t="s">
        <v>101</v>
      </c>
      <c r="P91" s="268">
        <v>0</v>
      </c>
      <c r="Q91" s="269" t="s">
        <v>103</v>
      </c>
      <c r="R91" s="268">
        <v>0</v>
      </c>
      <c r="S91" s="272"/>
      <c r="T91" s="272"/>
      <c r="U91" s="272"/>
      <c r="V91" s="272"/>
      <c r="W91" s="272"/>
      <c r="X91" s="272"/>
    </row>
    <row r="92" spans="1:24" ht="12.75" customHeight="1" x14ac:dyDescent="0.2">
      <c r="A92" s="264"/>
      <c r="B92" s="155"/>
      <c r="C92" s="274"/>
      <c r="D92" s="274"/>
      <c r="E92" s="274"/>
      <c r="F92" s="274"/>
      <c r="G92" s="274"/>
      <c r="H92" s="274"/>
      <c r="I92" s="274"/>
      <c r="J92" s="274"/>
      <c r="K92" s="274"/>
      <c r="L92" s="274"/>
      <c r="M92" s="274"/>
      <c r="N92" s="274"/>
      <c r="O92" s="274"/>
      <c r="P92" s="274"/>
      <c r="Q92" s="274"/>
      <c r="R92" s="274"/>
      <c r="S92" s="272"/>
      <c r="T92" s="272"/>
      <c r="U92" s="272"/>
      <c r="V92" s="272"/>
      <c r="W92" s="272"/>
      <c r="X92" s="272"/>
    </row>
    <row r="94" spans="1:24" ht="15.75" x14ac:dyDescent="0.25">
      <c r="A94" s="288"/>
      <c r="B94" s="288"/>
      <c r="C94" s="280" t="s">
        <v>86</v>
      </c>
      <c r="D94" s="289"/>
      <c r="E94" s="289"/>
      <c r="F94" s="289"/>
      <c r="G94" s="289"/>
      <c r="H94" s="289"/>
      <c r="I94" s="289"/>
      <c r="J94" s="289"/>
      <c r="K94" s="289"/>
      <c r="L94" s="289"/>
      <c r="M94" s="289"/>
      <c r="N94" s="289"/>
      <c r="O94" s="289"/>
      <c r="P94" s="290"/>
      <c r="Q94" s="289"/>
      <c r="R94" s="290"/>
      <c r="S94" s="288"/>
      <c r="T94" s="288"/>
      <c r="U94" s="288"/>
      <c r="V94" s="288"/>
      <c r="W94" s="259">
        <f>X95+V95</f>
        <v>0</v>
      </c>
      <c r="X94" s="260"/>
    </row>
    <row r="95" spans="1:24" x14ac:dyDescent="0.2">
      <c r="A95" s="262"/>
      <c r="B95" s="262"/>
      <c r="C95" s="261"/>
      <c r="D95" s="261"/>
      <c r="E95" s="262"/>
      <c r="F95" s="262"/>
      <c r="G95" s="262"/>
      <c r="H95" s="262"/>
      <c r="I95" s="262"/>
      <c r="J95" s="262"/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3">
        <f>SUM(V96:V111)</f>
        <v>0</v>
      </c>
      <c r="W95" s="262"/>
      <c r="X95" s="263">
        <f>SUM(X96:X111)</f>
        <v>0</v>
      </c>
    </row>
    <row r="96" spans="1:24" x14ac:dyDescent="0.2">
      <c r="A96" s="264">
        <v>25</v>
      </c>
      <c r="B96" s="155" t="s">
        <v>146</v>
      </c>
      <c r="C96" s="287" t="s">
        <v>145</v>
      </c>
      <c r="D96" s="287"/>
      <c r="E96" s="287"/>
      <c r="F96" s="287"/>
      <c r="G96" s="287"/>
      <c r="H96" s="287"/>
      <c r="I96" s="287"/>
      <c r="J96" s="287"/>
      <c r="K96" s="287"/>
      <c r="L96" s="287"/>
      <c r="M96" s="287"/>
      <c r="N96" s="287"/>
      <c r="O96" s="287"/>
      <c r="P96" s="287"/>
      <c r="Q96" s="287"/>
      <c r="R96" s="287"/>
      <c r="S96" s="268">
        <f>D97+F97+H97+J97+L97+N97+P97+R97</f>
        <v>1195</v>
      </c>
      <c r="T96" s="269" t="s">
        <v>76</v>
      </c>
      <c r="U96" s="270"/>
      <c r="V96" s="271">
        <f>S96*U96</f>
        <v>0</v>
      </c>
      <c r="W96" s="271"/>
      <c r="X96" s="271">
        <f>S96*W96</f>
        <v>0</v>
      </c>
    </row>
    <row r="97" spans="1:24" x14ac:dyDescent="0.2">
      <c r="A97" s="264"/>
      <c r="B97" s="155" t="s">
        <v>124</v>
      </c>
      <c r="C97" s="269" t="s">
        <v>102</v>
      </c>
      <c r="D97" s="268">
        <v>0</v>
      </c>
      <c r="E97" s="269" t="s">
        <v>100</v>
      </c>
      <c r="F97" s="268"/>
      <c r="G97" s="269" t="s">
        <v>77</v>
      </c>
      <c r="H97" s="268">
        <v>670</v>
      </c>
      <c r="I97" s="269" t="s">
        <v>78</v>
      </c>
      <c r="J97" s="268">
        <v>480</v>
      </c>
      <c r="K97" s="269" t="s">
        <v>79</v>
      </c>
      <c r="L97" s="268">
        <v>45</v>
      </c>
      <c r="M97" s="269" t="s">
        <v>80</v>
      </c>
      <c r="N97" s="268">
        <v>0</v>
      </c>
      <c r="O97" s="269" t="s">
        <v>101</v>
      </c>
      <c r="P97" s="268">
        <v>0</v>
      </c>
      <c r="Q97" s="269" t="s">
        <v>103</v>
      </c>
      <c r="R97" s="268">
        <v>0</v>
      </c>
      <c r="S97" s="272"/>
      <c r="T97" s="272"/>
      <c r="U97" s="273"/>
      <c r="V97" s="272"/>
      <c r="W97" s="272"/>
      <c r="X97" s="272"/>
    </row>
    <row r="98" spans="1:24" x14ac:dyDescent="0.2">
      <c r="A98" s="291"/>
      <c r="B98" s="155"/>
      <c r="C98" s="274"/>
      <c r="D98" s="274"/>
      <c r="E98" s="274"/>
      <c r="F98" s="274"/>
      <c r="G98" s="274"/>
      <c r="H98" s="274"/>
      <c r="I98" s="274"/>
      <c r="J98" s="274"/>
      <c r="K98" s="274"/>
      <c r="L98" s="274"/>
      <c r="M98" s="274"/>
      <c r="N98" s="274"/>
      <c r="O98" s="274"/>
      <c r="P98" s="274"/>
      <c r="Q98" s="274"/>
      <c r="R98" s="274"/>
      <c r="S98" s="272"/>
      <c r="T98" s="272"/>
      <c r="U98" s="273"/>
      <c r="V98" s="272"/>
      <c r="W98" s="272"/>
      <c r="X98" s="272"/>
    </row>
    <row r="99" spans="1:24" x14ac:dyDescent="0.2">
      <c r="A99" s="264">
        <v>26</v>
      </c>
      <c r="B99" s="155"/>
      <c r="C99" s="287" t="s">
        <v>193</v>
      </c>
      <c r="D99" s="287"/>
      <c r="E99" s="287"/>
      <c r="F99" s="287"/>
      <c r="G99" s="287"/>
      <c r="H99" s="287"/>
      <c r="I99" s="287"/>
      <c r="J99" s="287"/>
      <c r="K99" s="287"/>
      <c r="L99" s="287"/>
      <c r="M99" s="287"/>
      <c r="N99" s="287"/>
      <c r="O99" s="287"/>
      <c r="P99" s="287"/>
      <c r="Q99" s="287"/>
      <c r="R99" s="287"/>
      <c r="S99" s="268">
        <f>D100+F100+H100+J100+L100+N100+P100+R100</f>
        <v>150</v>
      </c>
      <c r="T99" s="269" t="s">
        <v>76</v>
      </c>
      <c r="U99" s="270"/>
      <c r="V99" s="271">
        <f>S99*U99</f>
        <v>0</v>
      </c>
      <c r="W99" s="271"/>
      <c r="X99" s="271">
        <f>S99*W99</f>
        <v>0</v>
      </c>
    </row>
    <row r="100" spans="1:24" x14ac:dyDescent="0.2">
      <c r="A100" s="264"/>
      <c r="B100" s="155" t="s">
        <v>192</v>
      </c>
      <c r="C100" s="269" t="s">
        <v>102</v>
      </c>
      <c r="D100" s="268">
        <v>0</v>
      </c>
      <c r="E100" s="269" t="s">
        <v>100</v>
      </c>
      <c r="F100" s="268"/>
      <c r="G100" s="269" t="s">
        <v>77</v>
      </c>
      <c r="H100" s="268">
        <v>0</v>
      </c>
      <c r="I100" s="269" t="s">
        <v>78</v>
      </c>
      <c r="J100" s="268">
        <v>150</v>
      </c>
      <c r="K100" s="269" t="s">
        <v>79</v>
      </c>
      <c r="L100" s="268">
        <v>0</v>
      </c>
      <c r="M100" s="269" t="s">
        <v>80</v>
      </c>
      <c r="N100" s="268">
        <v>0</v>
      </c>
      <c r="O100" s="269" t="s">
        <v>101</v>
      </c>
      <c r="P100" s="268">
        <v>0</v>
      </c>
      <c r="Q100" s="269" t="s">
        <v>103</v>
      </c>
      <c r="R100" s="268">
        <v>0</v>
      </c>
      <c r="S100" s="272"/>
      <c r="T100" s="272"/>
      <c r="U100" s="273"/>
      <c r="V100" s="272"/>
      <c r="W100" s="272"/>
      <c r="X100" s="272"/>
    </row>
    <row r="101" spans="1:24" x14ac:dyDescent="0.2">
      <c r="A101" s="291"/>
      <c r="B101" s="155"/>
      <c r="C101" s="274"/>
      <c r="D101" s="274"/>
      <c r="E101" s="274"/>
      <c r="F101" s="274"/>
      <c r="G101" s="274"/>
      <c r="H101" s="274"/>
      <c r="I101" s="274"/>
      <c r="J101" s="274"/>
      <c r="K101" s="274"/>
      <c r="L101" s="274"/>
      <c r="M101" s="274"/>
      <c r="N101" s="274"/>
      <c r="O101" s="274"/>
      <c r="P101" s="274"/>
      <c r="Q101" s="274"/>
      <c r="R101" s="274"/>
      <c r="S101" s="272"/>
      <c r="T101" s="272"/>
      <c r="U101" s="273"/>
      <c r="V101" s="272"/>
      <c r="W101" s="272"/>
      <c r="X101" s="272"/>
    </row>
    <row r="102" spans="1:24" ht="12.75" customHeight="1" x14ac:dyDescent="0.2">
      <c r="A102" s="264">
        <v>27</v>
      </c>
      <c r="B102" s="155" t="s">
        <v>125</v>
      </c>
      <c r="C102" s="287" t="s">
        <v>167</v>
      </c>
      <c r="D102" s="287"/>
      <c r="E102" s="287"/>
      <c r="F102" s="287"/>
      <c r="G102" s="287"/>
      <c r="H102" s="287"/>
      <c r="I102" s="287"/>
      <c r="J102" s="287"/>
      <c r="K102" s="287"/>
      <c r="L102" s="287"/>
      <c r="M102" s="287"/>
      <c r="N102" s="287"/>
      <c r="O102" s="287"/>
      <c r="P102" s="287"/>
      <c r="Q102" s="287"/>
      <c r="R102" s="287"/>
      <c r="S102" s="268">
        <f>D103+F103+H103+J103+L103+N103+P103+R103</f>
        <v>235</v>
      </c>
      <c r="T102" s="269" t="s">
        <v>76</v>
      </c>
      <c r="U102" s="270"/>
      <c r="V102" s="271">
        <f>S102*U102</f>
        <v>0</v>
      </c>
      <c r="W102" s="271"/>
      <c r="X102" s="271">
        <f>S102*W102</f>
        <v>0</v>
      </c>
    </row>
    <row r="103" spans="1:24" x14ac:dyDescent="0.2">
      <c r="A103" s="264"/>
      <c r="B103" s="155" t="s">
        <v>124</v>
      </c>
      <c r="C103" s="269" t="s">
        <v>102</v>
      </c>
      <c r="D103" s="268">
        <v>0</v>
      </c>
      <c r="E103" s="269" t="s">
        <v>100</v>
      </c>
      <c r="F103" s="268">
        <v>0</v>
      </c>
      <c r="G103" s="269" t="s">
        <v>77</v>
      </c>
      <c r="H103" s="268">
        <v>90</v>
      </c>
      <c r="I103" s="269" t="s">
        <v>78</v>
      </c>
      <c r="J103" s="268">
        <v>115</v>
      </c>
      <c r="K103" s="269" t="s">
        <v>79</v>
      </c>
      <c r="L103" s="268">
        <v>30</v>
      </c>
      <c r="M103" s="269" t="s">
        <v>80</v>
      </c>
      <c r="N103" s="268">
        <v>0</v>
      </c>
      <c r="O103" s="269" t="s">
        <v>101</v>
      </c>
      <c r="P103" s="268">
        <v>0</v>
      </c>
      <c r="Q103" s="269" t="s">
        <v>103</v>
      </c>
      <c r="R103" s="268">
        <v>0</v>
      </c>
      <c r="S103" s="272"/>
      <c r="T103" s="272"/>
      <c r="U103" s="273"/>
      <c r="V103" s="272"/>
      <c r="W103" s="272"/>
      <c r="X103" s="272"/>
    </row>
    <row r="104" spans="1:24" x14ac:dyDescent="0.2">
      <c r="A104" s="291"/>
      <c r="B104" s="155"/>
      <c r="C104" s="274"/>
      <c r="D104" s="274"/>
      <c r="E104" s="274"/>
      <c r="F104" s="274"/>
      <c r="G104" s="274"/>
      <c r="H104" s="274"/>
      <c r="I104" s="274"/>
      <c r="J104" s="274"/>
      <c r="K104" s="274"/>
      <c r="L104" s="274"/>
      <c r="M104" s="274"/>
      <c r="N104" s="274"/>
      <c r="O104" s="274"/>
      <c r="P104" s="274"/>
      <c r="Q104" s="274"/>
      <c r="R104" s="274"/>
      <c r="S104" s="272"/>
      <c r="T104" s="272"/>
      <c r="U104" s="273"/>
      <c r="V104" s="272"/>
      <c r="W104" s="272"/>
      <c r="X104" s="272"/>
    </row>
    <row r="105" spans="1:24" ht="12.75" customHeight="1" x14ac:dyDescent="0.2">
      <c r="A105" s="264">
        <v>28</v>
      </c>
      <c r="B105" s="155" t="s">
        <v>126</v>
      </c>
      <c r="C105" s="287" t="s">
        <v>180</v>
      </c>
      <c r="D105" s="287"/>
      <c r="E105" s="287"/>
      <c r="F105" s="287"/>
      <c r="G105" s="287"/>
      <c r="H105" s="287"/>
      <c r="I105" s="287"/>
      <c r="J105" s="287"/>
      <c r="K105" s="287"/>
      <c r="L105" s="287"/>
      <c r="M105" s="287"/>
      <c r="N105" s="287"/>
      <c r="O105" s="287"/>
      <c r="P105" s="287"/>
      <c r="Q105" s="287"/>
      <c r="R105" s="287"/>
      <c r="S105" s="268">
        <f>D106+F106+H106+J106+L106+N106+P106+R106</f>
        <v>280</v>
      </c>
      <c r="T105" s="269" t="s">
        <v>76</v>
      </c>
      <c r="U105" s="270"/>
      <c r="V105" s="271">
        <f>S105*U105</f>
        <v>0</v>
      </c>
      <c r="W105" s="271"/>
      <c r="X105" s="271">
        <f>S105*W105</f>
        <v>0</v>
      </c>
    </row>
    <row r="106" spans="1:24" x14ac:dyDescent="0.2">
      <c r="A106" s="264"/>
      <c r="B106" s="155" t="s">
        <v>124</v>
      </c>
      <c r="C106" s="269" t="s">
        <v>102</v>
      </c>
      <c r="D106" s="268">
        <v>0</v>
      </c>
      <c r="E106" s="269" t="s">
        <v>100</v>
      </c>
      <c r="F106" s="268">
        <v>0</v>
      </c>
      <c r="G106" s="269" t="s">
        <v>77</v>
      </c>
      <c r="H106" s="268">
        <v>30</v>
      </c>
      <c r="I106" s="269" t="s">
        <v>78</v>
      </c>
      <c r="J106" s="268">
        <v>220</v>
      </c>
      <c r="K106" s="269" t="s">
        <v>79</v>
      </c>
      <c r="L106" s="268">
        <v>30</v>
      </c>
      <c r="M106" s="269" t="s">
        <v>80</v>
      </c>
      <c r="N106" s="268">
        <v>0</v>
      </c>
      <c r="O106" s="269" t="s">
        <v>101</v>
      </c>
      <c r="P106" s="268">
        <v>0</v>
      </c>
      <c r="Q106" s="269" t="s">
        <v>103</v>
      </c>
      <c r="R106" s="268">
        <v>0</v>
      </c>
      <c r="S106" s="272"/>
      <c r="T106" s="272"/>
      <c r="U106" s="273"/>
      <c r="V106" s="272"/>
      <c r="W106" s="272"/>
      <c r="X106" s="272"/>
    </row>
    <row r="107" spans="1:24" x14ac:dyDescent="0.2">
      <c r="A107" s="291"/>
      <c r="B107" s="155"/>
      <c r="C107" s="274"/>
      <c r="D107" s="274"/>
      <c r="E107" s="274"/>
      <c r="F107" s="274"/>
      <c r="G107" s="274"/>
      <c r="H107" s="274"/>
      <c r="I107" s="274"/>
      <c r="J107" s="274"/>
      <c r="K107" s="274"/>
      <c r="L107" s="274"/>
      <c r="M107" s="274"/>
      <c r="N107" s="274"/>
      <c r="O107" s="274"/>
      <c r="P107" s="274"/>
      <c r="Q107" s="274"/>
      <c r="R107" s="274"/>
      <c r="S107" s="272"/>
      <c r="T107" s="272"/>
      <c r="U107" s="273"/>
      <c r="V107" s="272"/>
      <c r="W107" s="272"/>
      <c r="X107" s="272"/>
    </row>
    <row r="108" spans="1:24" ht="12.75" customHeight="1" x14ac:dyDescent="0.2">
      <c r="A108" s="264">
        <v>29</v>
      </c>
      <c r="B108" s="155" t="s">
        <v>221</v>
      </c>
      <c r="C108" s="287" t="s">
        <v>220</v>
      </c>
      <c r="D108" s="287"/>
      <c r="E108" s="287"/>
      <c r="F108" s="287"/>
      <c r="G108" s="287"/>
      <c r="H108" s="287"/>
      <c r="I108" s="287"/>
      <c r="J108" s="287"/>
      <c r="K108" s="287"/>
      <c r="L108" s="287"/>
      <c r="M108" s="287"/>
      <c r="N108" s="287"/>
      <c r="O108" s="287"/>
      <c r="P108" s="287"/>
      <c r="Q108" s="287"/>
      <c r="R108" s="287"/>
      <c r="S108" s="268">
        <f>D109+F109+H109+J109+L109+N109+P109+R109</f>
        <v>100</v>
      </c>
      <c r="T108" s="269" t="s">
        <v>76</v>
      </c>
      <c r="U108" s="270"/>
      <c r="V108" s="271">
        <f>S108*U108</f>
        <v>0</v>
      </c>
      <c r="W108" s="271"/>
      <c r="X108" s="271">
        <f>S108*W108</f>
        <v>0</v>
      </c>
    </row>
    <row r="109" spans="1:24" x14ac:dyDescent="0.2">
      <c r="A109" s="264"/>
      <c r="B109" s="155" t="s">
        <v>124</v>
      </c>
      <c r="C109" s="269" t="s">
        <v>102</v>
      </c>
      <c r="D109" s="268">
        <v>0</v>
      </c>
      <c r="E109" s="269" t="s">
        <v>100</v>
      </c>
      <c r="F109" s="268">
        <v>0</v>
      </c>
      <c r="G109" s="269" t="s">
        <v>77</v>
      </c>
      <c r="H109" s="268">
        <v>10</v>
      </c>
      <c r="I109" s="269" t="s">
        <v>78</v>
      </c>
      <c r="J109" s="268">
        <v>80</v>
      </c>
      <c r="K109" s="269" t="s">
        <v>79</v>
      </c>
      <c r="L109" s="268">
        <v>10</v>
      </c>
      <c r="M109" s="269" t="s">
        <v>80</v>
      </c>
      <c r="N109" s="268">
        <v>0</v>
      </c>
      <c r="O109" s="269" t="s">
        <v>101</v>
      </c>
      <c r="P109" s="268">
        <v>0</v>
      </c>
      <c r="Q109" s="269" t="s">
        <v>103</v>
      </c>
      <c r="R109" s="268">
        <v>0</v>
      </c>
      <c r="S109" s="272"/>
      <c r="T109" s="272"/>
      <c r="U109" s="273"/>
      <c r="V109" s="272"/>
      <c r="W109" s="272"/>
      <c r="X109" s="272"/>
    </row>
    <row r="110" spans="1:24" x14ac:dyDescent="0.2">
      <c r="A110" s="291"/>
      <c r="B110" s="155"/>
      <c r="C110" s="274"/>
      <c r="D110" s="274"/>
      <c r="E110" s="274"/>
      <c r="F110" s="274"/>
      <c r="G110" s="274"/>
      <c r="H110" s="274"/>
      <c r="I110" s="274"/>
      <c r="J110" s="274"/>
      <c r="K110" s="274"/>
      <c r="L110" s="274"/>
      <c r="M110" s="274"/>
      <c r="N110" s="274"/>
      <c r="O110" s="274"/>
      <c r="P110" s="274"/>
      <c r="Q110" s="274"/>
      <c r="R110" s="274"/>
      <c r="S110" s="272"/>
      <c r="T110" s="272"/>
      <c r="U110" s="273"/>
      <c r="V110" s="272"/>
      <c r="W110" s="272"/>
      <c r="X110" s="272"/>
    </row>
    <row r="111" spans="1:24" x14ac:dyDescent="0.2">
      <c r="A111" s="295"/>
      <c r="D111" s="296"/>
      <c r="F111" s="297"/>
      <c r="H111" s="297"/>
      <c r="J111" s="297"/>
      <c r="L111" s="297"/>
      <c r="N111" s="297"/>
      <c r="P111" s="297"/>
      <c r="R111" s="297"/>
    </row>
    <row r="112" spans="1:24" ht="15.75" x14ac:dyDescent="0.25">
      <c r="A112" s="254"/>
      <c r="B112" s="254"/>
      <c r="C112" s="280" t="s">
        <v>87</v>
      </c>
      <c r="D112" s="257"/>
      <c r="E112" s="257"/>
      <c r="F112" s="257"/>
      <c r="G112" s="257"/>
      <c r="H112" s="257"/>
      <c r="I112" s="257"/>
      <c r="J112" s="257"/>
      <c r="K112" s="257"/>
      <c r="L112" s="257"/>
      <c r="M112" s="257"/>
      <c r="N112" s="257"/>
      <c r="O112" s="257"/>
      <c r="P112" s="258"/>
      <c r="Q112" s="257"/>
      <c r="R112" s="258"/>
      <c r="S112" s="254"/>
      <c r="T112" s="254"/>
      <c r="U112" s="254"/>
      <c r="V112" s="254"/>
      <c r="W112" s="259">
        <f>X113+V113</f>
        <v>0</v>
      </c>
      <c r="X112" s="260"/>
    </row>
    <row r="113" spans="1:24" x14ac:dyDescent="0.2">
      <c r="A113" s="262"/>
      <c r="B113" s="262"/>
      <c r="C113" s="261"/>
      <c r="D113" s="261"/>
      <c r="E113" s="262"/>
      <c r="F113" s="262"/>
      <c r="G113" s="262"/>
      <c r="H113" s="262"/>
      <c r="I113" s="262"/>
      <c r="J113" s="262"/>
      <c r="K113" s="262"/>
      <c r="L113" s="262"/>
      <c r="M113" s="262"/>
      <c r="N113" s="262"/>
      <c r="O113" s="262"/>
      <c r="P113" s="262"/>
      <c r="Q113" s="262"/>
      <c r="R113" s="262"/>
      <c r="S113" s="262"/>
      <c r="T113" s="262"/>
      <c r="U113" s="262"/>
      <c r="V113" s="263">
        <f>SUM(V114:V135)</f>
        <v>0</v>
      </c>
      <c r="W113" s="262"/>
      <c r="X113" s="263">
        <f>SUM(X114:X135)</f>
        <v>0</v>
      </c>
    </row>
    <row r="114" spans="1:24" x14ac:dyDescent="0.2">
      <c r="A114" s="264">
        <v>30</v>
      </c>
      <c r="B114" s="155"/>
      <c r="C114" s="298" t="s">
        <v>127</v>
      </c>
      <c r="D114" s="299"/>
      <c r="E114" s="299"/>
      <c r="F114" s="299"/>
      <c r="G114" s="299"/>
      <c r="H114" s="299"/>
      <c r="I114" s="299"/>
      <c r="J114" s="299"/>
      <c r="K114" s="299"/>
      <c r="L114" s="299"/>
      <c r="M114" s="299"/>
      <c r="N114" s="299"/>
      <c r="O114" s="299"/>
      <c r="P114" s="299"/>
      <c r="Q114" s="299"/>
      <c r="R114" s="300"/>
      <c r="S114" s="268">
        <f>D115+F115+H115+J115+L115+N115+P115+R115</f>
        <v>5</v>
      </c>
      <c r="T114" s="269" t="s">
        <v>92</v>
      </c>
      <c r="U114" s="270"/>
      <c r="V114" s="271">
        <f>S114*U114</f>
        <v>0</v>
      </c>
      <c r="W114" s="271"/>
      <c r="X114" s="271">
        <f>S114*W114</f>
        <v>0</v>
      </c>
    </row>
    <row r="115" spans="1:24" x14ac:dyDescent="0.2">
      <c r="A115" s="264"/>
      <c r="B115" s="155" t="s">
        <v>120</v>
      </c>
      <c r="C115" s="301" t="s">
        <v>102</v>
      </c>
      <c r="D115" s="268">
        <v>0</v>
      </c>
      <c r="E115" s="269" t="s">
        <v>100</v>
      </c>
      <c r="F115" s="268"/>
      <c r="G115" s="269" t="s">
        <v>77</v>
      </c>
      <c r="H115" s="268">
        <v>5</v>
      </c>
      <c r="I115" s="269" t="s">
        <v>78</v>
      </c>
      <c r="J115" s="268">
        <v>0</v>
      </c>
      <c r="K115" s="269" t="s">
        <v>79</v>
      </c>
      <c r="L115" s="268">
        <v>0</v>
      </c>
      <c r="M115" s="269" t="s">
        <v>80</v>
      </c>
      <c r="N115" s="268">
        <v>0</v>
      </c>
      <c r="O115" s="269" t="s">
        <v>101</v>
      </c>
      <c r="P115" s="268">
        <v>0</v>
      </c>
      <c r="Q115" s="269" t="s">
        <v>103</v>
      </c>
      <c r="R115" s="268">
        <v>0</v>
      </c>
      <c r="S115" s="272"/>
      <c r="T115" s="272"/>
      <c r="U115" s="272"/>
      <c r="V115" s="272"/>
      <c r="W115" s="272"/>
      <c r="X115" s="272"/>
    </row>
    <row r="116" spans="1:24" ht="12.75" customHeight="1" x14ac:dyDescent="0.2">
      <c r="A116" s="264"/>
      <c r="B116" s="155"/>
      <c r="C116" s="302"/>
      <c r="D116" s="274"/>
      <c r="E116" s="274"/>
      <c r="F116" s="274"/>
      <c r="G116" s="274"/>
      <c r="H116" s="274"/>
      <c r="I116" s="274"/>
      <c r="J116" s="274"/>
      <c r="K116" s="274"/>
      <c r="L116" s="274"/>
      <c r="M116" s="274"/>
      <c r="N116" s="274"/>
      <c r="O116" s="274"/>
      <c r="P116" s="274"/>
      <c r="Q116" s="274"/>
      <c r="R116" s="274"/>
      <c r="S116" s="272"/>
      <c r="T116" s="272"/>
      <c r="U116" s="272"/>
      <c r="V116" s="272"/>
      <c r="W116" s="272"/>
      <c r="X116" s="272"/>
    </row>
    <row r="117" spans="1:24" x14ac:dyDescent="0.2">
      <c r="A117" s="264">
        <v>31</v>
      </c>
      <c r="B117" s="155"/>
      <c r="C117" s="298" t="s">
        <v>128</v>
      </c>
      <c r="D117" s="299"/>
      <c r="E117" s="299"/>
      <c r="F117" s="299"/>
      <c r="G117" s="299"/>
      <c r="H117" s="299"/>
      <c r="I117" s="299"/>
      <c r="J117" s="299"/>
      <c r="K117" s="299"/>
      <c r="L117" s="299"/>
      <c r="M117" s="299"/>
      <c r="N117" s="299"/>
      <c r="O117" s="299"/>
      <c r="P117" s="299"/>
      <c r="Q117" s="299"/>
      <c r="R117" s="300"/>
      <c r="S117" s="268">
        <f>D118+F118+H118+J118+L118+N118+P118+R118</f>
        <v>4</v>
      </c>
      <c r="T117" s="269" t="s">
        <v>92</v>
      </c>
      <c r="U117" s="270"/>
      <c r="V117" s="271">
        <f>S117*U117</f>
        <v>0</v>
      </c>
      <c r="W117" s="271"/>
      <c r="X117" s="271">
        <f>S117*W117</f>
        <v>0</v>
      </c>
    </row>
    <row r="118" spans="1:24" x14ac:dyDescent="0.2">
      <c r="A118" s="264"/>
      <c r="B118" s="155" t="s">
        <v>120</v>
      </c>
      <c r="C118" s="301" t="s">
        <v>102</v>
      </c>
      <c r="D118" s="268">
        <v>0</v>
      </c>
      <c r="E118" s="269" t="s">
        <v>100</v>
      </c>
      <c r="F118" s="268">
        <v>0</v>
      </c>
      <c r="G118" s="269" t="s">
        <v>77</v>
      </c>
      <c r="H118" s="268">
        <v>1</v>
      </c>
      <c r="I118" s="269" t="s">
        <v>78</v>
      </c>
      <c r="J118" s="268">
        <v>2</v>
      </c>
      <c r="K118" s="269" t="s">
        <v>79</v>
      </c>
      <c r="L118" s="268">
        <v>1</v>
      </c>
      <c r="M118" s="269" t="s">
        <v>80</v>
      </c>
      <c r="N118" s="268">
        <v>0</v>
      </c>
      <c r="O118" s="269" t="s">
        <v>101</v>
      </c>
      <c r="P118" s="268">
        <v>0</v>
      </c>
      <c r="Q118" s="269" t="s">
        <v>103</v>
      </c>
      <c r="R118" s="268">
        <v>0</v>
      </c>
      <c r="S118" s="272"/>
      <c r="T118" s="272"/>
      <c r="U118" s="272"/>
      <c r="V118" s="272"/>
      <c r="W118" s="272"/>
      <c r="X118" s="272"/>
    </row>
    <row r="119" spans="1:24" ht="12.75" customHeight="1" x14ac:dyDescent="0.2">
      <c r="A119" s="264"/>
      <c r="B119" s="155"/>
      <c r="C119" s="302"/>
      <c r="D119" s="274"/>
      <c r="E119" s="274"/>
      <c r="F119" s="274"/>
      <c r="G119" s="274"/>
      <c r="H119" s="274"/>
      <c r="I119" s="274"/>
      <c r="J119" s="274"/>
      <c r="K119" s="274"/>
      <c r="L119" s="274"/>
      <c r="M119" s="274"/>
      <c r="N119" s="274"/>
      <c r="O119" s="274"/>
      <c r="P119" s="274"/>
      <c r="Q119" s="274"/>
      <c r="R119" s="274"/>
      <c r="S119" s="272"/>
      <c r="T119" s="272"/>
      <c r="U119" s="272"/>
      <c r="V119" s="272"/>
      <c r="W119" s="272"/>
      <c r="X119" s="272"/>
    </row>
    <row r="120" spans="1:24" x14ac:dyDescent="0.2">
      <c r="A120" s="264">
        <v>32</v>
      </c>
      <c r="B120" s="155"/>
      <c r="C120" s="298" t="s">
        <v>131</v>
      </c>
      <c r="D120" s="299"/>
      <c r="E120" s="299"/>
      <c r="F120" s="299"/>
      <c r="G120" s="299"/>
      <c r="H120" s="299"/>
      <c r="I120" s="299"/>
      <c r="J120" s="299"/>
      <c r="K120" s="299"/>
      <c r="L120" s="299"/>
      <c r="M120" s="299"/>
      <c r="N120" s="299"/>
      <c r="O120" s="299"/>
      <c r="P120" s="299"/>
      <c r="Q120" s="299"/>
      <c r="R120" s="300"/>
      <c r="S120" s="268">
        <f>D121+F121+H121+J121+L121+N121+P121+R121</f>
        <v>1</v>
      </c>
      <c r="T120" s="269" t="s">
        <v>92</v>
      </c>
      <c r="U120" s="270"/>
      <c r="V120" s="271">
        <f>S120*U120</f>
        <v>0</v>
      </c>
      <c r="W120" s="271"/>
      <c r="X120" s="271">
        <f>S120*W120</f>
        <v>0</v>
      </c>
    </row>
    <row r="121" spans="1:24" x14ac:dyDescent="0.2">
      <c r="A121" s="264"/>
      <c r="B121" s="155" t="s">
        <v>120</v>
      </c>
      <c r="C121" s="301" t="s">
        <v>102</v>
      </c>
      <c r="D121" s="268">
        <v>0</v>
      </c>
      <c r="E121" s="269" t="s">
        <v>100</v>
      </c>
      <c r="F121" s="268">
        <v>0</v>
      </c>
      <c r="G121" s="269" t="s">
        <v>77</v>
      </c>
      <c r="H121" s="268">
        <v>0</v>
      </c>
      <c r="I121" s="269" t="s">
        <v>78</v>
      </c>
      <c r="J121" s="268">
        <v>1</v>
      </c>
      <c r="K121" s="269" t="s">
        <v>79</v>
      </c>
      <c r="L121" s="268">
        <v>0</v>
      </c>
      <c r="M121" s="269" t="s">
        <v>80</v>
      </c>
      <c r="N121" s="268">
        <v>0</v>
      </c>
      <c r="O121" s="269" t="s">
        <v>101</v>
      </c>
      <c r="P121" s="268">
        <v>0</v>
      </c>
      <c r="Q121" s="269" t="s">
        <v>103</v>
      </c>
      <c r="R121" s="268">
        <v>0</v>
      </c>
      <c r="S121" s="272"/>
      <c r="T121" s="272"/>
      <c r="U121" s="272"/>
      <c r="V121" s="272"/>
      <c r="W121" s="272"/>
      <c r="X121" s="272"/>
    </row>
    <row r="122" spans="1:24" ht="12.75" customHeight="1" x14ac:dyDescent="0.2">
      <c r="A122" s="264"/>
      <c r="B122" s="155"/>
      <c r="C122" s="302"/>
      <c r="D122" s="274"/>
      <c r="E122" s="274"/>
      <c r="F122" s="274"/>
      <c r="G122" s="274"/>
      <c r="H122" s="274"/>
      <c r="I122" s="274"/>
      <c r="J122" s="274"/>
      <c r="K122" s="274"/>
      <c r="L122" s="274"/>
      <c r="M122" s="274"/>
      <c r="N122" s="274"/>
      <c r="O122" s="274"/>
      <c r="P122" s="274"/>
      <c r="Q122" s="274"/>
      <c r="R122" s="274"/>
      <c r="S122" s="272"/>
      <c r="T122" s="272"/>
      <c r="U122" s="272"/>
      <c r="V122" s="272"/>
      <c r="W122" s="272"/>
      <c r="X122" s="272"/>
    </row>
    <row r="123" spans="1:24" x14ac:dyDescent="0.2">
      <c r="A123" s="264">
        <v>33</v>
      </c>
      <c r="B123" s="155" t="s">
        <v>130</v>
      </c>
      <c r="C123" s="298" t="s">
        <v>129</v>
      </c>
      <c r="D123" s="299"/>
      <c r="E123" s="299"/>
      <c r="F123" s="299"/>
      <c r="G123" s="299"/>
      <c r="H123" s="299"/>
      <c r="I123" s="299"/>
      <c r="J123" s="299"/>
      <c r="K123" s="299"/>
      <c r="L123" s="299"/>
      <c r="M123" s="299"/>
      <c r="N123" s="299"/>
      <c r="O123" s="299"/>
      <c r="P123" s="299"/>
      <c r="Q123" s="299"/>
      <c r="R123" s="300"/>
      <c r="S123" s="268">
        <f>D124+F124+H124+J124+L124+N124+P124+R124</f>
        <v>6</v>
      </c>
      <c r="T123" s="269" t="s">
        <v>92</v>
      </c>
      <c r="U123" s="275" t="s">
        <v>119</v>
      </c>
      <c r="V123" s="275" t="s">
        <v>119</v>
      </c>
      <c r="W123" s="271"/>
      <c r="X123" s="271">
        <f>S123*W123</f>
        <v>0</v>
      </c>
    </row>
    <row r="124" spans="1:24" x14ac:dyDescent="0.2">
      <c r="A124" s="264"/>
      <c r="B124" s="155" t="s">
        <v>124</v>
      </c>
      <c r="C124" s="301" t="s">
        <v>102</v>
      </c>
      <c r="D124" s="268">
        <v>0</v>
      </c>
      <c r="E124" s="269" t="s">
        <v>100</v>
      </c>
      <c r="F124" s="268">
        <v>0</v>
      </c>
      <c r="G124" s="269" t="s">
        <v>77</v>
      </c>
      <c r="H124" s="268">
        <v>2</v>
      </c>
      <c r="I124" s="269" t="s">
        <v>78</v>
      </c>
      <c r="J124" s="268">
        <v>3</v>
      </c>
      <c r="K124" s="269" t="s">
        <v>79</v>
      </c>
      <c r="L124" s="268">
        <v>1</v>
      </c>
      <c r="M124" s="269" t="s">
        <v>80</v>
      </c>
      <c r="N124" s="268">
        <v>0</v>
      </c>
      <c r="O124" s="269" t="s">
        <v>101</v>
      </c>
      <c r="P124" s="268">
        <v>0</v>
      </c>
      <c r="Q124" s="269" t="s">
        <v>103</v>
      </c>
      <c r="R124" s="268">
        <v>0</v>
      </c>
      <c r="S124" s="272"/>
      <c r="T124" s="272"/>
      <c r="U124" s="272"/>
      <c r="V124" s="272"/>
      <c r="W124" s="272"/>
      <c r="X124" s="272"/>
    </row>
    <row r="125" spans="1:24" ht="12.75" customHeight="1" x14ac:dyDescent="0.2">
      <c r="A125" s="264"/>
      <c r="B125" s="155"/>
      <c r="C125" s="302"/>
      <c r="D125" s="274"/>
      <c r="E125" s="274"/>
      <c r="F125" s="274"/>
      <c r="G125" s="274"/>
      <c r="H125" s="274"/>
      <c r="I125" s="274"/>
      <c r="J125" s="274"/>
      <c r="K125" s="274"/>
      <c r="L125" s="274"/>
      <c r="M125" s="274"/>
      <c r="N125" s="274"/>
      <c r="O125" s="274"/>
      <c r="P125" s="274"/>
      <c r="Q125" s="274"/>
      <c r="R125" s="274"/>
      <c r="S125" s="272"/>
      <c r="T125" s="272"/>
      <c r="U125" s="272"/>
      <c r="V125" s="272"/>
      <c r="W125" s="272"/>
      <c r="X125" s="272"/>
    </row>
    <row r="126" spans="1:24" x14ac:dyDescent="0.2">
      <c r="A126" s="264">
        <v>34</v>
      </c>
      <c r="B126" s="155"/>
      <c r="C126" s="298" t="s">
        <v>215</v>
      </c>
      <c r="D126" s="299"/>
      <c r="E126" s="299"/>
      <c r="F126" s="299"/>
      <c r="G126" s="299"/>
      <c r="H126" s="299"/>
      <c r="I126" s="299"/>
      <c r="J126" s="299"/>
      <c r="K126" s="299"/>
      <c r="L126" s="299"/>
      <c r="M126" s="299"/>
      <c r="N126" s="299"/>
      <c r="O126" s="299"/>
      <c r="P126" s="299"/>
      <c r="Q126" s="299"/>
      <c r="R126" s="300"/>
      <c r="S126" s="268">
        <f>D127+F127+H127+J127+L127+N127+P127+R127</f>
        <v>50</v>
      </c>
      <c r="T126" s="269" t="s">
        <v>147</v>
      </c>
      <c r="U126" s="275" t="s">
        <v>119</v>
      </c>
      <c r="V126" s="275" t="s">
        <v>119</v>
      </c>
      <c r="W126" s="271"/>
      <c r="X126" s="271">
        <f>S126*W126</f>
        <v>0</v>
      </c>
    </row>
    <row r="127" spans="1:24" x14ac:dyDescent="0.2">
      <c r="A127" s="264"/>
      <c r="B127" s="155" t="s">
        <v>120</v>
      </c>
      <c r="C127" s="301" t="s">
        <v>102</v>
      </c>
      <c r="D127" s="268">
        <v>0</v>
      </c>
      <c r="E127" s="269" t="s">
        <v>100</v>
      </c>
      <c r="F127" s="268">
        <v>0</v>
      </c>
      <c r="G127" s="269" t="s">
        <v>77</v>
      </c>
      <c r="H127" s="268">
        <v>30</v>
      </c>
      <c r="I127" s="269" t="s">
        <v>78</v>
      </c>
      <c r="J127" s="268">
        <v>20</v>
      </c>
      <c r="K127" s="269" t="s">
        <v>79</v>
      </c>
      <c r="L127" s="268">
        <v>0</v>
      </c>
      <c r="M127" s="269" t="s">
        <v>80</v>
      </c>
      <c r="N127" s="268">
        <v>0</v>
      </c>
      <c r="O127" s="269" t="s">
        <v>101</v>
      </c>
      <c r="P127" s="268">
        <v>0</v>
      </c>
      <c r="Q127" s="269" t="s">
        <v>103</v>
      </c>
      <c r="R127" s="268">
        <v>0</v>
      </c>
      <c r="S127" s="272"/>
      <c r="T127" s="272"/>
      <c r="U127" s="272"/>
      <c r="V127" s="272"/>
      <c r="W127" s="272"/>
      <c r="X127" s="272"/>
    </row>
    <row r="128" spans="1:24" ht="12.75" customHeight="1" x14ac:dyDescent="0.2">
      <c r="A128" s="264"/>
      <c r="B128" s="155"/>
      <c r="C128" s="302"/>
      <c r="D128" s="274"/>
      <c r="E128" s="274"/>
      <c r="F128" s="274"/>
      <c r="G128" s="274"/>
      <c r="H128" s="274"/>
      <c r="I128" s="274"/>
      <c r="J128" s="274"/>
      <c r="K128" s="274"/>
      <c r="L128" s="274"/>
      <c r="M128" s="274"/>
      <c r="N128" s="274"/>
      <c r="O128" s="274"/>
      <c r="P128" s="274"/>
      <c r="Q128" s="274"/>
      <c r="R128" s="274"/>
      <c r="S128" s="272"/>
      <c r="T128" s="272"/>
      <c r="U128" s="272"/>
      <c r="V128" s="272"/>
      <c r="W128" s="272"/>
      <c r="X128" s="272"/>
    </row>
    <row r="129" spans="1:24" x14ac:dyDescent="0.2">
      <c r="A129" s="264">
        <v>35</v>
      </c>
      <c r="B129" s="155"/>
      <c r="C129" s="298" t="s">
        <v>216</v>
      </c>
      <c r="D129" s="299"/>
      <c r="E129" s="299"/>
      <c r="F129" s="299"/>
      <c r="G129" s="299"/>
      <c r="H129" s="299"/>
      <c r="I129" s="299"/>
      <c r="J129" s="299"/>
      <c r="K129" s="299"/>
      <c r="L129" s="299"/>
      <c r="M129" s="299"/>
      <c r="N129" s="299"/>
      <c r="O129" s="299"/>
      <c r="P129" s="299"/>
      <c r="Q129" s="299"/>
      <c r="R129" s="300"/>
      <c r="S129" s="268">
        <f>D130+F130+H130+J130+L130+N130+P130+R130</f>
        <v>50</v>
      </c>
      <c r="T129" s="269" t="s">
        <v>147</v>
      </c>
      <c r="U129" s="275" t="s">
        <v>119</v>
      </c>
      <c r="V129" s="275" t="s">
        <v>119</v>
      </c>
      <c r="W129" s="271"/>
      <c r="X129" s="271">
        <f>S129*W129</f>
        <v>0</v>
      </c>
    </row>
    <row r="130" spans="1:24" x14ac:dyDescent="0.2">
      <c r="A130" s="264"/>
      <c r="B130" s="155" t="s">
        <v>120</v>
      </c>
      <c r="C130" s="301" t="s">
        <v>102</v>
      </c>
      <c r="D130" s="268">
        <v>0</v>
      </c>
      <c r="E130" s="269" t="s">
        <v>100</v>
      </c>
      <c r="F130" s="268">
        <v>0</v>
      </c>
      <c r="G130" s="269" t="s">
        <v>77</v>
      </c>
      <c r="H130" s="268">
        <v>30</v>
      </c>
      <c r="I130" s="269" t="s">
        <v>78</v>
      </c>
      <c r="J130" s="268">
        <v>20</v>
      </c>
      <c r="K130" s="269" t="s">
        <v>79</v>
      </c>
      <c r="L130" s="268">
        <v>0</v>
      </c>
      <c r="M130" s="269" t="s">
        <v>80</v>
      </c>
      <c r="N130" s="268">
        <v>0</v>
      </c>
      <c r="O130" s="269" t="s">
        <v>101</v>
      </c>
      <c r="P130" s="268">
        <v>0</v>
      </c>
      <c r="Q130" s="269" t="s">
        <v>103</v>
      </c>
      <c r="R130" s="268">
        <v>0</v>
      </c>
      <c r="S130" s="272"/>
      <c r="T130" s="272"/>
      <c r="U130" s="272"/>
      <c r="V130" s="272"/>
      <c r="W130" s="272"/>
      <c r="X130" s="272"/>
    </row>
    <row r="131" spans="1:24" ht="12.75" customHeight="1" x14ac:dyDescent="0.2">
      <c r="A131" s="264"/>
      <c r="B131" s="155"/>
      <c r="C131" s="302"/>
      <c r="D131" s="274"/>
      <c r="E131" s="274"/>
      <c r="F131" s="274"/>
      <c r="G131" s="274"/>
      <c r="H131" s="274"/>
      <c r="I131" s="274"/>
      <c r="J131" s="274"/>
      <c r="K131" s="274"/>
      <c r="L131" s="274"/>
      <c r="M131" s="274"/>
      <c r="N131" s="274"/>
      <c r="O131" s="274"/>
      <c r="P131" s="274"/>
      <c r="Q131" s="274"/>
      <c r="R131" s="274"/>
      <c r="S131" s="272"/>
      <c r="T131" s="272"/>
      <c r="U131" s="272"/>
      <c r="V131" s="272"/>
      <c r="W131" s="272"/>
      <c r="X131" s="272"/>
    </row>
    <row r="132" spans="1:24" x14ac:dyDescent="0.2">
      <c r="A132" s="264">
        <v>36</v>
      </c>
      <c r="B132" s="155"/>
      <c r="C132" s="298" t="s">
        <v>217</v>
      </c>
      <c r="D132" s="299"/>
      <c r="E132" s="299"/>
      <c r="F132" s="299"/>
      <c r="G132" s="299"/>
      <c r="H132" s="299"/>
      <c r="I132" s="299"/>
      <c r="J132" s="299"/>
      <c r="K132" s="299"/>
      <c r="L132" s="299"/>
      <c r="M132" s="299"/>
      <c r="N132" s="299"/>
      <c r="O132" s="299"/>
      <c r="P132" s="299"/>
      <c r="Q132" s="299"/>
      <c r="R132" s="300"/>
      <c r="S132" s="268">
        <f>D133+F133+H133+J133+L133+N133+P133+R133</f>
        <v>45</v>
      </c>
      <c r="T132" s="269" t="s">
        <v>218</v>
      </c>
      <c r="U132" s="275" t="s">
        <v>119</v>
      </c>
      <c r="V132" s="275" t="s">
        <v>119</v>
      </c>
      <c r="W132" s="271"/>
      <c r="X132" s="271">
        <f>S132*W132</f>
        <v>0</v>
      </c>
    </row>
    <row r="133" spans="1:24" x14ac:dyDescent="0.2">
      <c r="A133" s="264"/>
      <c r="B133" s="155" t="s">
        <v>120</v>
      </c>
      <c r="C133" s="301" t="s">
        <v>102</v>
      </c>
      <c r="D133" s="268">
        <v>0</v>
      </c>
      <c r="E133" s="269" t="s">
        <v>100</v>
      </c>
      <c r="F133" s="268">
        <v>0</v>
      </c>
      <c r="G133" s="269" t="s">
        <v>77</v>
      </c>
      <c r="H133" s="268">
        <v>45</v>
      </c>
      <c r="I133" s="269" t="s">
        <v>78</v>
      </c>
      <c r="J133" s="268">
        <v>0</v>
      </c>
      <c r="K133" s="269" t="s">
        <v>79</v>
      </c>
      <c r="L133" s="268">
        <v>0</v>
      </c>
      <c r="M133" s="269" t="s">
        <v>80</v>
      </c>
      <c r="N133" s="268">
        <v>0</v>
      </c>
      <c r="O133" s="269" t="s">
        <v>101</v>
      </c>
      <c r="P133" s="268">
        <v>0</v>
      </c>
      <c r="Q133" s="269" t="s">
        <v>103</v>
      </c>
      <c r="R133" s="268">
        <v>0</v>
      </c>
      <c r="S133" s="272"/>
      <c r="T133" s="272"/>
      <c r="U133" s="272"/>
      <c r="V133" s="272"/>
      <c r="W133" s="272"/>
      <c r="X133" s="272"/>
    </row>
    <row r="134" spans="1:24" ht="12.75" customHeight="1" x14ac:dyDescent="0.2">
      <c r="A134" s="264"/>
      <c r="B134" s="155"/>
      <c r="C134" s="302"/>
      <c r="D134" s="274"/>
      <c r="E134" s="274"/>
      <c r="F134" s="274"/>
      <c r="G134" s="274"/>
      <c r="H134" s="274"/>
      <c r="I134" s="274"/>
      <c r="J134" s="274"/>
      <c r="K134" s="274"/>
      <c r="L134" s="274"/>
      <c r="M134" s="274"/>
      <c r="N134" s="274"/>
      <c r="O134" s="274"/>
      <c r="P134" s="274"/>
      <c r="Q134" s="274"/>
      <c r="R134" s="274"/>
      <c r="S134" s="272"/>
      <c r="T134" s="272"/>
      <c r="U134" s="272"/>
      <c r="V134" s="272"/>
      <c r="W134" s="272"/>
      <c r="X134" s="272"/>
    </row>
    <row r="136" spans="1:24" ht="15.75" x14ac:dyDescent="0.25">
      <c r="A136" s="254"/>
      <c r="B136" s="254"/>
      <c r="C136" s="280" t="s">
        <v>1</v>
      </c>
      <c r="D136" s="257"/>
      <c r="E136" s="257"/>
      <c r="F136" s="257"/>
      <c r="G136" s="257"/>
      <c r="H136" s="257"/>
      <c r="I136" s="257"/>
      <c r="J136" s="257"/>
      <c r="K136" s="257"/>
      <c r="L136" s="257"/>
      <c r="M136" s="257"/>
      <c r="N136" s="257"/>
      <c r="O136" s="257"/>
      <c r="P136" s="258"/>
      <c r="Q136" s="257"/>
      <c r="R136" s="258"/>
      <c r="S136" s="254"/>
      <c r="T136" s="254"/>
      <c r="U136" s="254"/>
      <c r="V136" s="254"/>
      <c r="W136" s="259">
        <f>X137+V137</f>
        <v>0</v>
      </c>
      <c r="X136" s="260"/>
    </row>
    <row r="137" spans="1:24" x14ac:dyDescent="0.2">
      <c r="A137" s="262"/>
      <c r="B137" s="262"/>
      <c r="C137" s="261"/>
      <c r="D137" s="261"/>
      <c r="E137" s="262"/>
      <c r="F137" s="262"/>
      <c r="G137" s="262"/>
      <c r="H137" s="262"/>
      <c r="I137" s="262"/>
      <c r="J137" s="262"/>
      <c r="K137" s="262"/>
      <c r="L137" s="262"/>
      <c r="M137" s="262"/>
      <c r="N137" s="262"/>
      <c r="O137" s="262"/>
      <c r="P137" s="262"/>
      <c r="Q137" s="262"/>
      <c r="R137" s="262"/>
      <c r="S137" s="262"/>
      <c r="T137" s="262"/>
      <c r="U137" s="262"/>
      <c r="V137" s="263">
        <f>SUM(V138:V140)</f>
        <v>0</v>
      </c>
      <c r="W137" s="262"/>
      <c r="X137" s="263">
        <f>SUM(X138:X140)</f>
        <v>0</v>
      </c>
    </row>
    <row r="138" spans="1:24" x14ac:dyDescent="0.2">
      <c r="A138" s="303">
        <v>37</v>
      </c>
      <c r="B138" s="269"/>
      <c r="C138" s="304" t="s">
        <v>98</v>
      </c>
      <c r="D138" s="304"/>
      <c r="E138" s="304"/>
      <c r="F138" s="304"/>
      <c r="G138" s="304"/>
      <c r="H138" s="304"/>
      <c r="I138" s="304"/>
      <c r="J138" s="304"/>
      <c r="K138" s="304"/>
      <c r="L138" s="304"/>
      <c r="M138" s="304"/>
      <c r="N138" s="304"/>
      <c r="O138" s="304"/>
      <c r="P138" s="304"/>
      <c r="Q138" s="304"/>
      <c r="R138" s="304"/>
      <c r="S138" s="268">
        <v>8</v>
      </c>
      <c r="T138" s="269" t="s">
        <v>88</v>
      </c>
      <c r="U138" s="275" t="s">
        <v>119</v>
      </c>
      <c r="V138" s="275" t="s">
        <v>119</v>
      </c>
      <c r="W138" s="271"/>
      <c r="X138" s="271">
        <f>S138*W138</f>
        <v>0</v>
      </c>
    </row>
    <row r="139" spans="1:24" x14ac:dyDescent="0.2">
      <c r="A139" s="303">
        <v>38</v>
      </c>
      <c r="B139" s="269"/>
      <c r="C139" s="304" t="s">
        <v>194</v>
      </c>
      <c r="D139" s="304"/>
      <c r="E139" s="304"/>
      <c r="F139" s="304"/>
      <c r="G139" s="304"/>
      <c r="H139" s="304"/>
      <c r="I139" s="304"/>
      <c r="J139" s="304"/>
      <c r="K139" s="304"/>
      <c r="L139" s="304"/>
      <c r="M139" s="304"/>
      <c r="N139" s="304"/>
      <c r="O139" s="304"/>
      <c r="P139" s="304"/>
      <c r="Q139" s="304"/>
      <c r="R139" s="304"/>
      <c r="S139" s="268">
        <v>8</v>
      </c>
      <c r="T139" s="269" t="s">
        <v>88</v>
      </c>
      <c r="U139" s="275" t="s">
        <v>119</v>
      </c>
      <c r="V139" s="275" t="s">
        <v>119</v>
      </c>
      <c r="W139" s="271"/>
      <c r="X139" s="271">
        <f>S139*W139</f>
        <v>0</v>
      </c>
    </row>
    <row r="140" spans="1:24" ht="13.5" thickBot="1" x14ac:dyDescent="0.25"/>
    <row r="141" spans="1:24" ht="20.100000000000001" customHeight="1" thickBot="1" x14ac:dyDescent="0.3">
      <c r="A141" s="305"/>
      <c r="B141" s="305"/>
      <c r="C141" s="306" t="s">
        <v>108</v>
      </c>
      <c r="D141" s="246"/>
      <c r="E141" s="246"/>
      <c r="F141" s="246"/>
      <c r="G141" s="246"/>
      <c r="H141" s="246"/>
      <c r="I141" s="246"/>
      <c r="J141" s="246"/>
      <c r="K141" s="246"/>
      <c r="L141" s="246"/>
      <c r="M141" s="246"/>
      <c r="N141" s="246"/>
      <c r="O141" s="246"/>
      <c r="P141" s="246"/>
      <c r="Q141" s="243" t="s">
        <v>113</v>
      </c>
      <c r="R141" s="244"/>
      <c r="S141" s="245" t="s">
        <v>112</v>
      </c>
      <c r="T141" s="307"/>
      <c r="U141" s="246"/>
      <c r="V141" s="246"/>
      <c r="W141" s="247">
        <f>V142+X142</f>
        <v>0</v>
      </c>
      <c r="X141" s="308"/>
    </row>
    <row r="142" spans="1:24" x14ac:dyDescent="0.2">
      <c r="A142" s="309"/>
      <c r="B142" s="309"/>
      <c r="C142" s="310"/>
      <c r="D142" s="310"/>
      <c r="E142" s="309"/>
      <c r="F142" s="309"/>
      <c r="G142" s="309"/>
      <c r="H142" s="309"/>
      <c r="I142" s="309"/>
      <c r="J142" s="309"/>
      <c r="K142" s="309"/>
      <c r="L142" s="309"/>
      <c r="M142" s="309"/>
      <c r="N142" s="309"/>
      <c r="O142" s="309"/>
      <c r="P142" s="309"/>
      <c r="Q142" s="309"/>
      <c r="R142" s="309"/>
      <c r="S142" s="309"/>
      <c r="T142" s="309"/>
      <c r="U142" s="309"/>
      <c r="V142" s="311">
        <f>SUM(V143:V145)</f>
        <v>0</v>
      </c>
      <c r="W142" s="309"/>
      <c r="X142" s="311">
        <f>SUM(X143:X146)</f>
        <v>0</v>
      </c>
    </row>
    <row r="143" spans="1:24" x14ac:dyDescent="0.2">
      <c r="A143" s="303">
        <v>39</v>
      </c>
      <c r="B143" s="269"/>
      <c r="C143" s="304" t="s">
        <v>110</v>
      </c>
      <c r="D143" s="304"/>
      <c r="E143" s="304"/>
      <c r="F143" s="304"/>
      <c r="G143" s="304"/>
      <c r="H143" s="304"/>
      <c r="I143" s="304"/>
      <c r="J143" s="304"/>
      <c r="K143" s="304"/>
      <c r="L143" s="304"/>
      <c r="M143" s="304"/>
      <c r="N143" s="304"/>
      <c r="O143" s="304"/>
      <c r="P143" s="304"/>
      <c r="Q143" s="304"/>
      <c r="R143" s="304"/>
      <c r="S143" s="268">
        <v>1</v>
      </c>
      <c r="T143" s="269" t="s">
        <v>109</v>
      </c>
      <c r="U143" s="275" t="s">
        <v>119</v>
      </c>
      <c r="V143" s="275" t="s">
        <v>119</v>
      </c>
      <c r="W143" s="271"/>
      <c r="X143" s="271">
        <f>S143*W143</f>
        <v>0</v>
      </c>
    </row>
    <row r="144" spans="1:24" x14ac:dyDescent="0.2">
      <c r="A144" s="303">
        <v>40</v>
      </c>
      <c r="B144" s="269"/>
      <c r="C144" s="304" t="s">
        <v>3</v>
      </c>
      <c r="D144" s="304"/>
      <c r="E144" s="304"/>
      <c r="F144" s="304"/>
      <c r="G144" s="304"/>
      <c r="H144" s="304"/>
      <c r="I144" s="304"/>
      <c r="J144" s="304"/>
      <c r="K144" s="304"/>
      <c r="L144" s="304"/>
      <c r="M144" s="304"/>
      <c r="N144" s="304"/>
      <c r="O144" s="304"/>
      <c r="P144" s="304"/>
      <c r="Q144" s="304"/>
      <c r="R144" s="304"/>
      <c r="S144" s="268">
        <v>1</v>
      </c>
      <c r="T144" s="269" t="s">
        <v>109</v>
      </c>
      <c r="U144" s="275" t="s">
        <v>119</v>
      </c>
      <c r="V144" s="275" t="s">
        <v>119</v>
      </c>
      <c r="W144" s="271"/>
      <c r="X144" s="271">
        <f>S144*W144</f>
        <v>0</v>
      </c>
    </row>
    <row r="145" spans="1:24" x14ac:dyDescent="0.2">
      <c r="A145" s="303">
        <v>41</v>
      </c>
      <c r="B145" s="269"/>
      <c r="C145" s="304" t="s">
        <v>116</v>
      </c>
      <c r="D145" s="304"/>
      <c r="E145" s="304"/>
      <c r="F145" s="304"/>
      <c r="G145" s="304"/>
      <c r="H145" s="304"/>
      <c r="I145" s="304"/>
      <c r="J145" s="304"/>
      <c r="K145" s="304"/>
      <c r="L145" s="304"/>
      <c r="M145" s="304"/>
      <c r="N145" s="304"/>
      <c r="O145" s="304"/>
      <c r="P145" s="304"/>
      <c r="Q145" s="304"/>
      <c r="R145" s="304"/>
      <c r="S145" s="268">
        <v>1</v>
      </c>
      <c r="T145" s="269" t="s">
        <v>109</v>
      </c>
      <c r="U145" s="275" t="s">
        <v>119</v>
      </c>
      <c r="V145" s="275" t="s">
        <v>119</v>
      </c>
      <c r="W145" s="271"/>
      <c r="X145" s="271">
        <f>S145*W145</f>
        <v>0</v>
      </c>
    </row>
  </sheetData>
  <mergeCells count="173">
    <mergeCell ref="N74:R74"/>
    <mergeCell ref="A117:A119"/>
    <mergeCell ref="C117:R117"/>
    <mergeCell ref="C119:M119"/>
    <mergeCell ref="N119:R119"/>
    <mergeCell ref="A108:A110"/>
    <mergeCell ref="C108:R108"/>
    <mergeCell ref="C110:M110"/>
    <mergeCell ref="N110:R110"/>
    <mergeCell ref="A81:A83"/>
    <mergeCell ref="C81:R81"/>
    <mergeCell ref="C83:M83"/>
    <mergeCell ref="N83:R83"/>
    <mergeCell ref="A105:A107"/>
    <mergeCell ref="C105:R105"/>
    <mergeCell ref="C107:M107"/>
    <mergeCell ref="N107:R107"/>
    <mergeCell ref="A129:A131"/>
    <mergeCell ref="C129:R129"/>
    <mergeCell ref="C131:M131"/>
    <mergeCell ref="N131:R131"/>
    <mergeCell ref="C102:R102"/>
    <mergeCell ref="A102:A104"/>
    <mergeCell ref="C104:M104"/>
    <mergeCell ref="N104:R104"/>
    <mergeCell ref="A75:A77"/>
    <mergeCell ref="C75:R75"/>
    <mergeCell ref="C77:M77"/>
    <mergeCell ref="N77:R77"/>
    <mergeCell ref="A78:A80"/>
    <mergeCell ref="C78:R78"/>
    <mergeCell ref="C144:R144"/>
    <mergeCell ref="C145:R145"/>
    <mergeCell ref="A132:A134"/>
    <mergeCell ref="C132:R132"/>
    <mergeCell ref="C134:M134"/>
    <mergeCell ref="Q141:R141"/>
    <mergeCell ref="W141:X141"/>
    <mergeCell ref="C143:R143"/>
    <mergeCell ref="N134:R134"/>
    <mergeCell ref="W136:X136"/>
    <mergeCell ref="C138:R138"/>
    <mergeCell ref="C139:R139"/>
    <mergeCell ref="W112:X112"/>
    <mergeCell ref="A114:A116"/>
    <mergeCell ref="C114:R114"/>
    <mergeCell ref="C116:M116"/>
    <mergeCell ref="N116:R116"/>
    <mergeCell ref="A126:A128"/>
    <mergeCell ref="C126:R126"/>
    <mergeCell ref="C128:M128"/>
    <mergeCell ref="N128:R128"/>
    <mergeCell ref="A120:A122"/>
    <mergeCell ref="C120:R120"/>
    <mergeCell ref="C122:M122"/>
    <mergeCell ref="N122:R122"/>
    <mergeCell ref="A123:A125"/>
    <mergeCell ref="C123:R123"/>
    <mergeCell ref="C125:M125"/>
    <mergeCell ref="N125:R125"/>
    <mergeCell ref="W94:X94"/>
    <mergeCell ref="A96:A98"/>
    <mergeCell ref="C96:R96"/>
    <mergeCell ref="C98:M98"/>
    <mergeCell ref="N98:R98"/>
    <mergeCell ref="A99:A101"/>
    <mergeCell ref="C99:R99"/>
    <mergeCell ref="C101:M101"/>
    <mergeCell ref="N101:R101"/>
    <mergeCell ref="W88:X88"/>
    <mergeCell ref="A90:A92"/>
    <mergeCell ref="C90:R90"/>
    <mergeCell ref="C92:M92"/>
    <mergeCell ref="N92:R92"/>
    <mergeCell ref="C48:R48"/>
    <mergeCell ref="C50:M50"/>
    <mergeCell ref="N50:R50"/>
    <mergeCell ref="C80:M80"/>
    <mergeCell ref="N80:R80"/>
    <mergeCell ref="A69:A71"/>
    <mergeCell ref="C69:R69"/>
    <mergeCell ref="C71:M71"/>
    <mergeCell ref="N71:R71"/>
    <mergeCell ref="A72:A74"/>
    <mergeCell ref="C72:R72"/>
    <mergeCell ref="C51:R51"/>
    <mergeCell ref="C87:M87"/>
    <mergeCell ref="N87:R87"/>
    <mergeCell ref="A84:A86"/>
    <mergeCell ref="C84:R84"/>
    <mergeCell ref="C86:M86"/>
    <mergeCell ref="N86:R86"/>
    <mergeCell ref="C74:M74"/>
    <mergeCell ref="A63:A65"/>
    <mergeCell ref="C63:R63"/>
    <mergeCell ref="C65:M65"/>
    <mergeCell ref="N65:R65"/>
    <mergeCell ref="A66:A68"/>
    <mergeCell ref="C66:R66"/>
    <mergeCell ref="C68:M68"/>
    <mergeCell ref="N68:R68"/>
    <mergeCell ref="C53:M53"/>
    <mergeCell ref="N53:R53"/>
    <mergeCell ref="A54:A56"/>
    <mergeCell ref="C54:R54"/>
    <mergeCell ref="C56:M56"/>
    <mergeCell ref="N56:R56"/>
    <mergeCell ref="A57:A59"/>
    <mergeCell ref="C57:R57"/>
    <mergeCell ref="C59:M59"/>
    <mergeCell ref="N59:R59"/>
    <mergeCell ref="A60:A62"/>
    <mergeCell ref="C60:R60"/>
    <mergeCell ref="C62:M62"/>
    <mergeCell ref="N62:R62"/>
    <mergeCell ref="N44:R44"/>
    <mergeCell ref="A48:A50"/>
    <mergeCell ref="A45:A47"/>
    <mergeCell ref="C45:R45"/>
    <mergeCell ref="C47:M47"/>
    <mergeCell ref="N47:R47"/>
    <mergeCell ref="A51:A53"/>
    <mergeCell ref="C24:R24"/>
    <mergeCell ref="C26:M26"/>
    <mergeCell ref="N26:R26"/>
    <mergeCell ref="A39:A41"/>
    <mergeCell ref="C39:R39"/>
    <mergeCell ref="C41:M41"/>
    <mergeCell ref="A42:A44"/>
    <mergeCell ref="C42:R42"/>
    <mergeCell ref="C44:M44"/>
    <mergeCell ref="C32:M32"/>
    <mergeCell ref="N32:R32"/>
    <mergeCell ref="N41:R41"/>
    <mergeCell ref="N38:R38"/>
    <mergeCell ref="A33:A35"/>
    <mergeCell ref="C33:R33"/>
    <mergeCell ref="C35:M35"/>
    <mergeCell ref="N35:R35"/>
    <mergeCell ref="A24:A26"/>
    <mergeCell ref="N20:R20"/>
    <mergeCell ref="A27:A29"/>
    <mergeCell ref="C27:R27"/>
    <mergeCell ref="C29:M29"/>
    <mergeCell ref="N29:R29"/>
    <mergeCell ref="A36:A38"/>
    <mergeCell ref="C36:R36"/>
    <mergeCell ref="C38:M38"/>
    <mergeCell ref="A30:A32"/>
    <mergeCell ref="C30:R30"/>
    <mergeCell ref="G2:R2"/>
    <mergeCell ref="G3:R3"/>
    <mergeCell ref="G4:R4"/>
    <mergeCell ref="A6:X6"/>
    <mergeCell ref="A7:X7"/>
    <mergeCell ref="W13:X13"/>
    <mergeCell ref="W15:X15"/>
    <mergeCell ref="A21:A23"/>
    <mergeCell ref="C21:R21"/>
    <mergeCell ref="C23:M23"/>
    <mergeCell ref="N23:R23"/>
    <mergeCell ref="U8:V8"/>
    <mergeCell ref="A9:A11"/>
    <mergeCell ref="C9:R9"/>
    <mergeCell ref="C11:M11"/>
    <mergeCell ref="N11:R11"/>
    <mergeCell ref="G12:R12"/>
    <mergeCell ref="C17:R17"/>
    <mergeCell ref="C13:P13"/>
    <mergeCell ref="Q13:R13"/>
    <mergeCell ref="A18:A20"/>
    <mergeCell ref="C18:R18"/>
    <mergeCell ref="C20:M20"/>
  </mergeCells>
  <pageMargins left="0.11811023622047245" right="0.11811023622047245" top="0.78740157480314965" bottom="0.78740157480314965" header="0.31496062992125984" footer="0.31496062992125984"/>
  <pageSetup paperSize="9" scale="66" fitToHeight="2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X87"/>
  <sheetViews>
    <sheetView view="pageBreakPreview" zoomScale="90" zoomScaleNormal="100" zoomScaleSheetLayoutView="90" workbookViewId="0"/>
  </sheetViews>
  <sheetFormatPr defaultRowHeight="12.75" x14ac:dyDescent="0.2"/>
  <cols>
    <col min="1" max="1" width="4.85546875" style="197" customWidth="1"/>
    <col min="2" max="2" width="16.28515625" style="197" customWidth="1"/>
    <col min="3" max="3" width="0.42578125" style="197" customWidth="1"/>
    <col min="4" max="4" width="7" style="197" customWidth="1"/>
    <col min="5" max="5" width="0.42578125" style="197" customWidth="1"/>
    <col min="6" max="6" width="7.140625" style="197" customWidth="1"/>
    <col min="7" max="7" width="5.7109375" style="197" customWidth="1"/>
    <col min="8" max="8" width="7.140625" style="197" customWidth="1"/>
    <col min="9" max="9" width="5.7109375" style="197" customWidth="1"/>
    <col min="10" max="10" width="7.140625" style="197" customWidth="1"/>
    <col min="11" max="11" width="5.7109375" style="197" customWidth="1"/>
    <col min="12" max="12" width="7" style="197" customWidth="1"/>
    <col min="13" max="13" width="0.42578125" style="197" customWidth="1"/>
    <col min="14" max="14" width="7.140625" style="197" customWidth="1"/>
    <col min="15" max="15" width="0.42578125" style="197" customWidth="1"/>
    <col min="16" max="16" width="7.140625" style="197" customWidth="1"/>
    <col min="17" max="17" width="0.42578125" style="197" customWidth="1"/>
    <col min="18" max="18" width="7.140625" style="197" customWidth="1"/>
    <col min="19" max="19" width="7.42578125" style="197" customWidth="1"/>
    <col min="20" max="20" width="4.7109375" style="197" customWidth="1"/>
    <col min="21" max="21" width="11.7109375" style="197" customWidth="1"/>
    <col min="22" max="22" width="12.7109375" style="197" customWidth="1"/>
    <col min="23" max="23" width="10.7109375" style="197" customWidth="1"/>
    <col min="24" max="24" width="12.7109375" style="197" customWidth="1"/>
    <col min="25" max="16384" width="9.140625" style="197"/>
  </cols>
  <sheetData>
    <row r="1" spans="1:24" ht="28.5" customHeight="1" x14ac:dyDescent="0.2">
      <c r="C1" s="198" t="str">
        <f>'Krycí list'!A1</f>
        <v>NEOCENĚNÝ SOUPIS DODÁVEK A PRACÍ S VÝKAZEM VÝMĚR</v>
      </c>
    </row>
    <row r="2" spans="1:24" ht="31.5" customHeight="1" x14ac:dyDescent="0.25">
      <c r="C2" s="199" t="s">
        <v>90</v>
      </c>
      <c r="D2" s="200"/>
      <c r="E2" s="200"/>
      <c r="F2" s="200"/>
      <c r="G2" s="312" t="str">
        <f>'Krycí list'!C7</f>
        <v>Horácká galerie v Novém Městě na Moravě - rekonstrukce hospodářského objektu</v>
      </c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4"/>
    </row>
    <row r="3" spans="1:24" ht="15.75" x14ac:dyDescent="0.25">
      <c r="C3" s="204" t="s">
        <v>91</v>
      </c>
      <c r="D3" s="205"/>
      <c r="E3" s="205"/>
      <c r="F3" s="205"/>
      <c r="G3" s="206" t="s">
        <v>148</v>
      </c>
      <c r="H3" s="207"/>
      <c r="I3" s="207"/>
      <c r="J3" s="207"/>
      <c r="K3" s="207"/>
      <c r="L3" s="207"/>
      <c r="M3" s="207"/>
      <c r="N3" s="207"/>
      <c r="O3" s="207"/>
      <c r="P3" s="207"/>
      <c r="Q3" s="207"/>
      <c r="R3" s="208"/>
    </row>
    <row r="4" spans="1:24" ht="15.75" x14ac:dyDescent="0.25">
      <c r="C4" s="209" t="s">
        <v>89</v>
      </c>
      <c r="D4" s="210"/>
      <c r="E4" s="210"/>
      <c r="F4" s="210"/>
      <c r="G4" s="211" t="s">
        <v>225</v>
      </c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3"/>
    </row>
    <row r="5" spans="1:24" ht="15.75" x14ac:dyDescent="0.25">
      <c r="C5" s="205"/>
      <c r="D5" s="205"/>
      <c r="E5" s="205"/>
      <c r="F5" s="205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</row>
    <row r="6" spans="1:24" s="215" customFormat="1" ht="45" customHeight="1" x14ac:dyDescent="0.2">
      <c r="A6" s="195" t="s">
        <v>207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/>
      <c r="U6" s="195"/>
      <c r="V6" s="195"/>
      <c r="W6" s="195"/>
      <c r="X6" s="195"/>
    </row>
    <row r="7" spans="1:24" s="215" customFormat="1" ht="15" x14ac:dyDescent="0.2">
      <c r="A7" s="193" t="s">
        <v>104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  <c r="U7" s="193"/>
      <c r="V7" s="193"/>
      <c r="W7" s="193"/>
      <c r="X7" s="193"/>
    </row>
    <row r="8" spans="1:24" ht="15.75" customHeight="1" x14ac:dyDescent="0.2">
      <c r="U8" s="216"/>
      <c r="V8" s="216"/>
      <c r="W8" s="217"/>
      <c r="X8" s="217"/>
    </row>
    <row r="9" spans="1:24" ht="25.5" x14ac:dyDescent="0.2">
      <c r="A9" s="218" t="s">
        <v>96</v>
      </c>
      <c r="B9" s="219" t="s">
        <v>0</v>
      </c>
      <c r="C9" s="220" t="s">
        <v>95</v>
      </c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2"/>
      <c r="S9" s="223" t="s">
        <v>106</v>
      </c>
      <c r="T9" s="223" t="s">
        <v>81</v>
      </c>
      <c r="U9" s="224" t="s">
        <v>82</v>
      </c>
      <c r="V9" s="225" t="s">
        <v>83</v>
      </c>
      <c r="W9" s="224" t="s">
        <v>84</v>
      </c>
      <c r="X9" s="225" t="s">
        <v>85</v>
      </c>
    </row>
    <row r="10" spans="1:24" x14ac:dyDescent="0.2">
      <c r="A10" s="226"/>
      <c r="B10" s="227" t="s">
        <v>107</v>
      </c>
      <c r="C10" s="228" t="s">
        <v>94</v>
      </c>
      <c r="D10" s="229"/>
      <c r="E10" s="229"/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30"/>
      <c r="Q10" s="229"/>
      <c r="R10" s="230"/>
    </row>
    <row r="11" spans="1:24" x14ac:dyDescent="0.2">
      <c r="A11" s="231"/>
      <c r="B11" s="232" t="s">
        <v>93</v>
      </c>
      <c r="C11" s="233" t="s">
        <v>118</v>
      </c>
      <c r="D11" s="234"/>
      <c r="E11" s="234"/>
      <c r="F11" s="234"/>
      <c r="G11" s="234"/>
      <c r="H11" s="234"/>
      <c r="I11" s="234"/>
      <c r="J11" s="234"/>
      <c r="K11" s="234"/>
      <c r="L11" s="234"/>
      <c r="M11" s="235"/>
      <c r="N11" s="236"/>
      <c r="O11" s="237"/>
      <c r="P11" s="237"/>
      <c r="Q11" s="237"/>
      <c r="R11" s="238"/>
    </row>
    <row r="12" spans="1:24" s="215" customFormat="1" ht="16.5" thickBot="1" x14ac:dyDescent="0.3">
      <c r="D12" s="205"/>
      <c r="E12" s="205"/>
      <c r="F12" s="205"/>
      <c r="G12" s="239"/>
      <c r="H12" s="239"/>
      <c r="I12" s="239"/>
      <c r="J12" s="239"/>
      <c r="K12" s="239"/>
      <c r="L12" s="239"/>
      <c r="M12" s="239"/>
      <c r="N12" s="239"/>
      <c r="O12" s="239"/>
      <c r="P12" s="239"/>
      <c r="Q12" s="239"/>
      <c r="R12" s="239"/>
      <c r="S12" s="205"/>
      <c r="T12" s="205"/>
    </row>
    <row r="13" spans="1:24" s="215" customFormat="1" ht="20.100000000000001" customHeight="1" thickBot="1" x14ac:dyDescent="0.3">
      <c r="A13" s="154"/>
      <c r="B13" s="315"/>
      <c r="C13" s="316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243" t="s">
        <v>111</v>
      </c>
      <c r="R13" s="244"/>
      <c r="S13" s="245" t="s">
        <v>112</v>
      </c>
      <c r="T13" s="246"/>
      <c r="U13" s="246"/>
      <c r="V13" s="246"/>
      <c r="W13" s="247">
        <f>W15+W61+W67+W73+W79</f>
        <v>0</v>
      </c>
      <c r="X13" s="244"/>
    </row>
    <row r="14" spans="1:24" s="253" customFormat="1" ht="12.75" customHeight="1" x14ac:dyDescent="0.3">
      <c r="A14" s="248"/>
      <c r="B14" s="248"/>
      <c r="C14" s="318"/>
      <c r="D14" s="319"/>
      <c r="E14" s="320"/>
      <c r="F14" s="319"/>
      <c r="G14" s="321"/>
      <c r="H14" s="321"/>
      <c r="I14" s="321"/>
      <c r="J14" s="321"/>
      <c r="K14" s="321"/>
      <c r="L14" s="321"/>
      <c r="M14" s="321"/>
      <c r="N14" s="321"/>
      <c r="O14" s="321"/>
      <c r="P14" s="321"/>
      <c r="Q14" s="252"/>
      <c r="R14" s="252"/>
      <c r="S14" s="248"/>
      <c r="T14" s="249"/>
      <c r="U14" s="249"/>
      <c r="V14" s="250"/>
      <c r="W14" s="251"/>
      <c r="X14" s="252"/>
    </row>
    <row r="15" spans="1:24" ht="15.75" x14ac:dyDescent="0.25">
      <c r="A15" s="254"/>
      <c r="B15" s="254"/>
      <c r="C15" s="255" t="s">
        <v>2</v>
      </c>
      <c r="D15" s="256"/>
      <c r="E15" s="256"/>
      <c r="F15" s="256"/>
      <c r="G15" s="257"/>
      <c r="H15" s="257"/>
      <c r="I15" s="257"/>
      <c r="J15" s="257"/>
      <c r="K15" s="257"/>
      <c r="L15" s="257"/>
      <c r="M15" s="257"/>
      <c r="N15" s="257"/>
      <c r="O15" s="257"/>
      <c r="P15" s="258"/>
      <c r="Q15" s="257"/>
      <c r="R15" s="258"/>
      <c r="S15" s="254"/>
      <c r="T15" s="254"/>
      <c r="U15" s="254"/>
      <c r="V15" s="254"/>
      <c r="W15" s="259">
        <f>V16+X16</f>
        <v>0</v>
      </c>
      <c r="X15" s="260"/>
    </row>
    <row r="16" spans="1:24" ht="15" x14ac:dyDescent="0.2">
      <c r="A16" s="254"/>
      <c r="B16" s="254"/>
      <c r="C16" s="261"/>
      <c r="D16" s="261"/>
      <c r="E16" s="262"/>
      <c r="F16" s="262"/>
      <c r="G16" s="262"/>
      <c r="H16" s="262"/>
      <c r="I16" s="262"/>
      <c r="J16" s="262"/>
      <c r="K16" s="262"/>
      <c r="L16" s="262"/>
      <c r="M16" s="262"/>
      <c r="N16" s="262"/>
      <c r="O16" s="262"/>
      <c r="P16" s="262"/>
      <c r="Q16" s="262"/>
      <c r="R16" s="262"/>
      <c r="S16" s="254"/>
      <c r="T16" s="254"/>
      <c r="U16" s="254"/>
      <c r="V16" s="263">
        <f>SUM(V17:V60)</f>
        <v>0</v>
      </c>
      <c r="W16" s="254"/>
      <c r="X16" s="263">
        <f>SUM(X17:X60)</f>
        <v>0</v>
      </c>
    </row>
    <row r="17" spans="1:24" ht="15" customHeight="1" x14ac:dyDescent="0.2">
      <c r="A17" s="322"/>
      <c r="B17" s="323"/>
      <c r="C17" s="196" t="s">
        <v>196</v>
      </c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324"/>
      <c r="T17" s="325"/>
      <c r="U17" s="326"/>
      <c r="V17" s="327"/>
      <c r="W17" s="327"/>
      <c r="X17" s="327"/>
    </row>
    <row r="18" spans="1:24" ht="12.75" customHeight="1" x14ac:dyDescent="0.2">
      <c r="A18" s="264">
        <v>1</v>
      </c>
      <c r="B18" s="155"/>
      <c r="C18" s="265" t="s">
        <v>197</v>
      </c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7"/>
      <c r="S18" s="268">
        <f>D19+F19+H19+J19+L19+N19+P19+R19</f>
        <v>9</v>
      </c>
      <c r="T18" s="269" t="s">
        <v>92</v>
      </c>
      <c r="U18" s="270"/>
      <c r="V18" s="271">
        <f>S18*U18</f>
        <v>0</v>
      </c>
      <c r="W18" s="271"/>
      <c r="X18" s="271">
        <f>S18*W18</f>
        <v>0</v>
      </c>
    </row>
    <row r="19" spans="1:24" x14ac:dyDescent="0.2">
      <c r="A19" s="264"/>
      <c r="B19" s="155" t="s">
        <v>120</v>
      </c>
      <c r="C19" s="278" t="s">
        <v>99</v>
      </c>
      <c r="D19" s="277">
        <v>0</v>
      </c>
      <c r="E19" s="278" t="s">
        <v>100</v>
      </c>
      <c r="F19" s="277">
        <v>0</v>
      </c>
      <c r="G19" s="278" t="s">
        <v>77</v>
      </c>
      <c r="H19" s="277">
        <v>3</v>
      </c>
      <c r="I19" s="278" t="s">
        <v>78</v>
      </c>
      <c r="J19" s="277">
        <v>5</v>
      </c>
      <c r="K19" s="278" t="s">
        <v>79</v>
      </c>
      <c r="L19" s="277">
        <v>1</v>
      </c>
      <c r="M19" s="278" t="s">
        <v>80</v>
      </c>
      <c r="N19" s="277">
        <v>0</v>
      </c>
      <c r="O19" s="278" t="s">
        <v>101</v>
      </c>
      <c r="P19" s="277">
        <v>0</v>
      </c>
      <c r="Q19" s="278" t="s">
        <v>103</v>
      </c>
      <c r="R19" s="277">
        <v>0</v>
      </c>
      <c r="S19" s="272"/>
      <c r="T19" s="272"/>
      <c r="U19" s="273"/>
      <c r="V19" s="272"/>
      <c r="W19" s="272"/>
      <c r="X19" s="272"/>
    </row>
    <row r="20" spans="1:24" x14ac:dyDescent="0.2">
      <c r="A20" s="264"/>
      <c r="B20" s="155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2"/>
      <c r="T20" s="272"/>
      <c r="U20" s="273"/>
      <c r="V20" s="272"/>
      <c r="W20" s="272"/>
      <c r="X20" s="272"/>
    </row>
    <row r="21" spans="1:24" ht="12.75" customHeight="1" x14ac:dyDescent="0.2">
      <c r="A21" s="264">
        <v>2</v>
      </c>
      <c r="B21" s="155"/>
      <c r="C21" s="265" t="s">
        <v>198</v>
      </c>
      <c r="D21" s="266"/>
      <c r="E21" s="266"/>
      <c r="F21" s="266"/>
      <c r="G21" s="266"/>
      <c r="H21" s="266"/>
      <c r="I21" s="266"/>
      <c r="J21" s="266"/>
      <c r="K21" s="266"/>
      <c r="L21" s="266"/>
      <c r="M21" s="266"/>
      <c r="N21" s="266"/>
      <c r="O21" s="266"/>
      <c r="P21" s="266"/>
      <c r="Q21" s="266"/>
      <c r="R21" s="267"/>
      <c r="S21" s="268">
        <f>D22+F22+H22+J22+L22+N22+P22+R22</f>
        <v>9</v>
      </c>
      <c r="T21" s="269" t="s">
        <v>92</v>
      </c>
      <c r="U21" s="270"/>
      <c r="V21" s="271">
        <f>S21*U21</f>
        <v>0</v>
      </c>
      <c r="W21" s="271"/>
      <c r="X21" s="271">
        <f>S21*W21</f>
        <v>0</v>
      </c>
    </row>
    <row r="22" spans="1:24" x14ac:dyDescent="0.2">
      <c r="A22" s="264"/>
      <c r="B22" s="155" t="s">
        <v>120</v>
      </c>
      <c r="C22" s="278" t="s">
        <v>99</v>
      </c>
      <c r="D22" s="277">
        <v>0</v>
      </c>
      <c r="E22" s="278" t="s">
        <v>100</v>
      </c>
      <c r="F22" s="277">
        <v>0</v>
      </c>
      <c r="G22" s="278" t="s">
        <v>77</v>
      </c>
      <c r="H22" s="277">
        <v>3</v>
      </c>
      <c r="I22" s="278" t="s">
        <v>78</v>
      </c>
      <c r="J22" s="277">
        <v>5</v>
      </c>
      <c r="K22" s="278" t="s">
        <v>79</v>
      </c>
      <c r="L22" s="277">
        <v>1</v>
      </c>
      <c r="M22" s="278" t="s">
        <v>80</v>
      </c>
      <c r="N22" s="277">
        <v>0</v>
      </c>
      <c r="O22" s="278" t="s">
        <v>101</v>
      </c>
      <c r="P22" s="277">
        <v>0</v>
      </c>
      <c r="Q22" s="278" t="s">
        <v>103</v>
      </c>
      <c r="R22" s="277">
        <v>0</v>
      </c>
      <c r="S22" s="272"/>
      <c r="T22" s="272"/>
      <c r="U22" s="273"/>
      <c r="V22" s="272"/>
      <c r="W22" s="272"/>
      <c r="X22" s="272"/>
    </row>
    <row r="23" spans="1:24" x14ac:dyDescent="0.2">
      <c r="A23" s="264"/>
      <c r="B23" s="155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2"/>
      <c r="T23" s="272"/>
      <c r="U23" s="273"/>
      <c r="V23" s="272"/>
      <c r="W23" s="272"/>
      <c r="X23" s="272"/>
    </row>
    <row r="24" spans="1:24" ht="12.75" customHeight="1" x14ac:dyDescent="0.2">
      <c r="A24" s="264">
        <v>3</v>
      </c>
      <c r="B24" s="155"/>
      <c r="C24" s="265" t="s">
        <v>206</v>
      </c>
      <c r="D24" s="266"/>
      <c r="E24" s="266"/>
      <c r="F24" s="266"/>
      <c r="G24" s="266"/>
      <c r="H24" s="266"/>
      <c r="I24" s="266"/>
      <c r="J24" s="266"/>
      <c r="K24" s="266"/>
      <c r="L24" s="266"/>
      <c r="M24" s="266"/>
      <c r="N24" s="266"/>
      <c r="O24" s="266"/>
      <c r="P24" s="266"/>
      <c r="Q24" s="266"/>
      <c r="R24" s="267"/>
      <c r="S24" s="268">
        <f>D25+F25+H25+J25+L25+N25+P25+R25</f>
        <v>1</v>
      </c>
      <c r="T24" s="269" t="s">
        <v>92</v>
      </c>
      <c r="U24" s="270"/>
      <c r="V24" s="271">
        <f>S24*U24</f>
        <v>0</v>
      </c>
      <c r="W24" s="271"/>
      <c r="X24" s="271">
        <f>S24*W24</f>
        <v>0</v>
      </c>
    </row>
    <row r="25" spans="1:24" x14ac:dyDescent="0.2">
      <c r="A25" s="264"/>
      <c r="B25" s="155" t="s">
        <v>120</v>
      </c>
      <c r="C25" s="278" t="s">
        <v>99</v>
      </c>
      <c r="D25" s="277">
        <v>0</v>
      </c>
      <c r="E25" s="278" t="s">
        <v>100</v>
      </c>
      <c r="F25" s="277">
        <v>0</v>
      </c>
      <c r="G25" s="278" t="s">
        <v>77</v>
      </c>
      <c r="H25" s="277">
        <v>0</v>
      </c>
      <c r="I25" s="278" t="s">
        <v>78</v>
      </c>
      <c r="J25" s="277">
        <v>1</v>
      </c>
      <c r="K25" s="278" t="s">
        <v>79</v>
      </c>
      <c r="L25" s="277">
        <v>0</v>
      </c>
      <c r="M25" s="278" t="s">
        <v>80</v>
      </c>
      <c r="N25" s="277">
        <v>0</v>
      </c>
      <c r="O25" s="278" t="s">
        <v>101</v>
      </c>
      <c r="P25" s="277">
        <v>0</v>
      </c>
      <c r="Q25" s="278" t="s">
        <v>103</v>
      </c>
      <c r="R25" s="277">
        <v>0</v>
      </c>
      <c r="S25" s="272"/>
      <c r="T25" s="272"/>
      <c r="U25" s="273"/>
      <c r="V25" s="272"/>
      <c r="W25" s="272"/>
      <c r="X25" s="272"/>
    </row>
    <row r="26" spans="1:24" x14ac:dyDescent="0.2">
      <c r="A26" s="264"/>
      <c r="B26" s="155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4"/>
      <c r="O26" s="274"/>
      <c r="P26" s="274"/>
      <c r="Q26" s="274"/>
      <c r="R26" s="274"/>
      <c r="S26" s="272"/>
      <c r="T26" s="272"/>
      <c r="U26" s="273"/>
      <c r="V26" s="272"/>
      <c r="W26" s="272"/>
      <c r="X26" s="272"/>
    </row>
    <row r="27" spans="1:24" ht="12.75" customHeight="1" x14ac:dyDescent="0.2">
      <c r="A27" s="264">
        <v>4</v>
      </c>
      <c r="B27" s="155"/>
      <c r="C27" s="265" t="s">
        <v>200</v>
      </c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7"/>
      <c r="S27" s="268">
        <f>D28+F28+H28+J28+L28+N28+P28+R28</f>
        <v>1</v>
      </c>
      <c r="T27" s="269" t="s">
        <v>92</v>
      </c>
      <c r="U27" s="270"/>
      <c r="V27" s="271">
        <f>S27*U27</f>
        <v>0</v>
      </c>
      <c r="W27" s="271"/>
      <c r="X27" s="271">
        <f>S27*W27</f>
        <v>0</v>
      </c>
    </row>
    <row r="28" spans="1:24" x14ac:dyDescent="0.2">
      <c r="A28" s="264"/>
      <c r="B28" s="155" t="s">
        <v>120</v>
      </c>
      <c r="C28" s="278" t="s">
        <v>99</v>
      </c>
      <c r="D28" s="277">
        <v>0</v>
      </c>
      <c r="E28" s="278" t="s">
        <v>100</v>
      </c>
      <c r="F28" s="277">
        <v>0</v>
      </c>
      <c r="G28" s="278" t="s">
        <v>77</v>
      </c>
      <c r="H28" s="277">
        <v>0</v>
      </c>
      <c r="I28" s="278" t="s">
        <v>78</v>
      </c>
      <c r="J28" s="277">
        <v>1</v>
      </c>
      <c r="K28" s="278" t="s">
        <v>79</v>
      </c>
      <c r="L28" s="277">
        <v>0</v>
      </c>
      <c r="M28" s="278" t="s">
        <v>80</v>
      </c>
      <c r="N28" s="277">
        <v>0</v>
      </c>
      <c r="O28" s="278" t="s">
        <v>101</v>
      </c>
      <c r="P28" s="277">
        <v>0</v>
      </c>
      <c r="Q28" s="278" t="s">
        <v>103</v>
      </c>
      <c r="R28" s="277">
        <v>0</v>
      </c>
      <c r="S28" s="272"/>
      <c r="T28" s="272"/>
      <c r="U28" s="273"/>
      <c r="V28" s="272"/>
      <c r="W28" s="272"/>
      <c r="X28" s="272"/>
    </row>
    <row r="29" spans="1:24" x14ac:dyDescent="0.2">
      <c r="A29" s="264"/>
      <c r="B29" s="155"/>
      <c r="C29" s="274"/>
      <c r="D29" s="274"/>
      <c r="E29" s="274"/>
      <c r="F29" s="274"/>
      <c r="G29" s="274"/>
      <c r="H29" s="274"/>
      <c r="I29" s="274"/>
      <c r="J29" s="274"/>
      <c r="K29" s="274"/>
      <c r="L29" s="274"/>
      <c r="M29" s="274"/>
      <c r="N29" s="274"/>
      <c r="O29" s="274"/>
      <c r="P29" s="274"/>
      <c r="Q29" s="274"/>
      <c r="R29" s="274"/>
      <c r="S29" s="272"/>
      <c r="T29" s="272"/>
      <c r="U29" s="273"/>
      <c r="V29" s="272"/>
      <c r="W29" s="272"/>
      <c r="X29" s="272"/>
    </row>
    <row r="30" spans="1:24" ht="25.5" customHeight="1" x14ac:dyDescent="0.2">
      <c r="A30" s="264">
        <v>5</v>
      </c>
      <c r="B30" s="155"/>
      <c r="C30" s="265" t="s">
        <v>210</v>
      </c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7"/>
      <c r="S30" s="268">
        <f>D31+F31+H31+J31+L31+N31+P31+R31</f>
        <v>1</v>
      </c>
      <c r="T30" s="269" t="s">
        <v>92</v>
      </c>
      <c r="U30" s="270"/>
      <c r="V30" s="271">
        <f>S30*U30</f>
        <v>0</v>
      </c>
      <c r="W30" s="271"/>
      <c r="X30" s="271">
        <f>S30*W30</f>
        <v>0</v>
      </c>
    </row>
    <row r="31" spans="1:24" x14ac:dyDescent="0.2">
      <c r="A31" s="264"/>
      <c r="B31" s="155" t="s">
        <v>120</v>
      </c>
      <c r="C31" s="278" t="s">
        <v>99</v>
      </c>
      <c r="D31" s="277">
        <v>0</v>
      </c>
      <c r="E31" s="278" t="s">
        <v>100</v>
      </c>
      <c r="F31" s="277">
        <v>0</v>
      </c>
      <c r="G31" s="278" t="s">
        <v>77</v>
      </c>
      <c r="H31" s="277">
        <v>1</v>
      </c>
      <c r="I31" s="278" t="s">
        <v>78</v>
      </c>
      <c r="J31" s="277">
        <v>0</v>
      </c>
      <c r="K31" s="278" t="s">
        <v>79</v>
      </c>
      <c r="L31" s="277">
        <v>0</v>
      </c>
      <c r="M31" s="278" t="s">
        <v>80</v>
      </c>
      <c r="N31" s="277">
        <v>0</v>
      </c>
      <c r="O31" s="278" t="s">
        <v>101</v>
      </c>
      <c r="P31" s="277">
        <v>0</v>
      </c>
      <c r="Q31" s="278" t="s">
        <v>103</v>
      </c>
      <c r="R31" s="277">
        <v>0</v>
      </c>
      <c r="S31" s="272"/>
      <c r="T31" s="272"/>
      <c r="U31" s="273"/>
      <c r="V31" s="272"/>
      <c r="W31" s="272"/>
      <c r="X31" s="272"/>
    </row>
    <row r="32" spans="1:24" x14ac:dyDescent="0.2">
      <c r="A32" s="264"/>
      <c r="B32" s="155"/>
      <c r="C32" s="274"/>
      <c r="D32" s="274"/>
      <c r="E32" s="274"/>
      <c r="F32" s="274"/>
      <c r="G32" s="274"/>
      <c r="H32" s="274"/>
      <c r="I32" s="274"/>
      <c r="J32" s="274"/>
      <c r="K32" s="274"/>
      <c r="L32" s="274"/>
      <c r="M32" s="274"/>
      <c r="N32" s="274"/>
      <c r="O32" s="274"/>
      <c r="P32" s="274"/>
      <c r="Q32" s="274"/>
      <c r="R32" s="274"/>
      <c r="S32" s="272"/>
      <c r="T32" s="272"/>
      <c r="U32" s="273"/>
      <c r="V32" s="272"/>
      <c r="W32" s="272"/>
      <c r="X32" s="272"/>
    </row>
    <row r="33" spans="1:24" ht="12.75" customHeight="1" x14ac:dyDescent="0.2">
      <c r="A33" s="264">
        <v>6</v>
      </c>
      <c r="B33" s="155"/>
      <c r="C33" s="265" t="s">
        <v>202</v>
      </c>
      <c r="D33" s="266"/>
      <c r="E33" s="266"/>
      <c r="F33" s="266"/>
      <c r="G33" s="266"/>
      <c r="H33" s="266"/>
      <c r="I33" s="266"/>
      <c r="J33" s="266"/>
      <c r="K33" s="266"/>
      <c r="L33" s="266"/>
      <c r="M33" s="266"/>
      <c r="N33" s="266"/>
      <c r="O33" s="266"/>
      <c r="P33" s="266"/>
      <c r="Q33" s="266"/>
      <c r="R33" s="267"/>
      <c r="S33" s="268">
        <f>D34+F34+H34+J34+L34+N34+P34+R34</f>
        <v>1</v>
      </c>
      <c r="T33" s="269" t="s">
        <v>92</v>
      </c>
      <c r="U33" s="270"/>
      <c r="V33" s="271">
        <f>S33*U33</f>
        <v>0</v>
      </c>
      <c r="W33" s="271"/>
      <c r="X33" s="271">
        <f>S33*W33</f>
        <v>0</v>
      </c>
    </row>
    <row r="34" spans="1:24" x14ac:dyDescent="0.2">
      <c r="A34" s="264"/>
      <c r="B34" s="155" t="s">
        <v>120</v>
      </c>
      <c r="C34" s="278" t="s">
        <v>99</v>
      </c>
      <c r="D34" s="277">
        <v>0</v>
      </c>
      <c r="E34" s="278" t="s">
        <v>100</v>
      </c>
      <c r="F34" s="277">
        <v>0</v>
      </c>
      <c r="G34" s="278" t="s">
        <v>77</v>
      </c>
      <c r="H34" s="277">
        <v>1</v>
      </c>
      <c r="I34" s="278" t="s">
        <v>78</v>
      </c>
      <c r="J34" s="277">
        <v>0</v>
      </c>
      <c r="K34" s="278" t="s">
        <v>79</v>
      </c>
      <c r="L34" s="277">
        <v>0</v>
      </c>
      <c r="M34" s="278" t="s">
        <v>80</v>
      </c>
      <c r="N34" s="277">
        <v>0</v>
      </c>
      <c r="O34" s="278" t="s">
        <v>101</v>
      </c>
      <c r="P34" s="277">
        <v>0</v>
      </c>
      <c r="Q34" s="278" t="s">
        <v>103</v>
      </c>
      <c r="R34" s="277">
        <v>0</v>
      </c>
      <c r="S34" s="272"/>
      <c r="T34" s="272"/>
      <c r="U34" s="273"/>
      <c r="V34" s="272"/>
      <c r="W34" s="272"/>
      <c r="X34" s="272"/>
    </row>
    <row r="35" spans="1:24" x14ac:dyDescent="0.2">
      <c r="A35" s="264"/>
      <c r="B35" s="155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2"/>
      <c r="T35" s="272"/>
      <c r="U35" s="273"/>
      <c r="V35" s="272"/>
      <c r="W35" s="272"/>
      <c r="X35" s="272"/>
    </row>
    <row r="36" spans="1:24" ht="12.75" customHeight="1" x14ac:dyDescent="0.2">
      <c r="A36" s="264">
        <v>7</v>
      </c>
      <c r="B36" s="155"/>
      <c r="C36" s="265" t="s">
        <v>208</v>
      </c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7"/>
      <c r="S36" s="268">
        <f>D37+F37+H37+J37+L37+N37+P37+R37</f>
        <v>1</v>
      </c>
      <c r="T36" s="269" t="s">
        <v>92</v>
      </c>
      <c r="U36" s="270"/>
      <c r="V36" s="276">
        <f>S36*U36</f>
        <v>0</v>
      </c>
      <c r="W36" s="276"/>
      <c r="X36" s="276">
        <f>S36*W36</f>
        <v>0</v>
      </c>
    </row>
    <row r="37" spans="1:24" x14ac:dyDescent="0.2">
      <c r="A37" s="264"/>
      <c r="B37" s="155" t="s">
        <v>120</v>
      </c>
      <c r="C37" s="278" t="s">
        <v>99</v>
      </c>
      <c r="D37" s="277">
        <v>0</v>
      </c>
      <c r="E37" s="278" t="s">
        <v>100</v>
      </c>
      <c r="F37" s="277">
        <v>0</v>
      </c>
      <c r="G37" s="278" t="s">
        <v>77</v>
      </c>
      <c r="H37" s="277">
        <v>1</v>
      </c>
      <c r="I37" s="278" t="s">
        <v>78</v>
      </c>
      <c r="J37" s="277">
        <v>0</v>
      </c>
      <c r="K37" s="278" t="s">
        <v>79</v>
      </c>
      <c r="L37" s="277">
        <v>0</v>
      </c>
      <c r="M37" s="278" t="s">
        <v>80</v>
      </c>
      <c r="N37" s="277">
        <v>0</v>
      </c>
      <c r="O37" s="278" t="s">
        <v>101</v>
      </c>
      <c r="P37" s="277">
        <v>0</v>
      </c>
      <c r="Q37" s="278" t="s">
        <v>103</v>
      </c>
      <c r="R37" s="277">
        <v>0</v>
      </c>
      <c r="S37" s="272"/>
      <c r="T37" s="272"/>
      <c r="U37" s="273"/>
      <c r="V37" s="272"/>
      <c r="W37" s="272"/>
      <c r="X37" s="272"/>
    </row>
    <row r="38" spans="1:24" x14ac:dyDescent="0.2">
      <c r="A38" s="264"/>
      <c r="B38" s="155"/>
      <c r="C38" s="274"/>
      <c r="D38" s="274"/>
      <c r="E38" s="274"/>
      <c r="F38" s="274"/>
      <c r="G38" s="274"/>
      <c r="H38" s="274"/>
      <c r="I38" s="274"/>
      <c r="J38" s="274"/>
      <c r="K38" s="274"/>
      <c r="L38" s="274"/>
      <c r="M38" s="274"/>
      <c r="N38" s="274"/>
      <c r="O38" s="274"/>
      <c r="P38" s="274"/>
      <c r="Q38" s="274"/>
      <c r="R38" s="274"/>
      <c r="S38" s="272"/>
      <c r="T38" s="272"/>
      <c r="U38" s="273"/>
      <c r="V38" s="272"/>
      <c r="W38" s="272"/>
      <c r="X38" s="272"/>
    </row>
    <row r="39" spans="1:24" ht="51" customHeight="1" x14ac:dyDescent="0.2">
      <c r="A39" s="264">
        <v>8</v>
      </c>
      <c r="B39" s="155"/>
      <c r="C39" s="329" t="s">
        <v>199</v>
      </c>
      <c r="D39" s="330"/>
      <c r="E39" s="330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1"/>
      <c r="S39" s="268">
        <f>D40+F40+H40+J40+L40+N40+P40+R40</f>
        <v>1</v>
      </c>
      <c r="T39" s="269" t="s">
        <v>92</v>
      </c>
      <c r="U39" s="270"/>
      <c r="V39" s="276">
        <f>S39*U39</f>
        <v>0</v>
      </c>
      <c r="W39" s="276"/>
      <c r="X39" s="276">
        <f>S39*W39</f>
        <v>0</v>
      </c>
    </row>
    <row r="40" spans="1:24" x14ac:dyDescent="0.2">
      <c r="A40" s="264"/>
      <c r="B40" s="155" t="s">
        <v>120</v>
      </c>
      <c r="C40" s="278" t="s">
        <v>99</v>
      </c>
      <c r="D40" s="277">
        <v>0</v>
      </c>
      <c r="E40" s="278" t="s">
        <v>100</v>
      </c>
      <c r="F40" s="277">
        <v>0</v>
      </c>
      <c r="G40" s="278" t="s">
        <v>77</v>
      </c>
      <c r="H40" s="277">
        <v>1</v>
      </c>
      <c r="I40" s="278" t="s">
        <v>78</v>
      </c>
      <c r="J40" s="277">
        <v>0</v>
      </c>
      <c r="K40" s="278" t="s">
        <v>79</v>
      </c>
      <c r="L40" s="277">
        <v>0</v>
      </c>
      <c r="M40" s="278" t="s">
        <v>80</v>
      </c>
      <c r="N40" s="277">
        <v>0</v>
      </c>
      <c r="O40" s="278" t="s">
        <v>101</v>
      </c>
      <c r="P40" s="277">
        <v>0</v>
      </c>
      <c r="Q40" s="278" t="s">
        <v>103</v>
      </c>
      <c r="R40" s="277">
        <v>0</v>
      </c>
      <c r="S40" s="272"/>
      <c r="T40" s="272"/>
      <c r="U40" s="273"/>
      <c r="V40" s="273"/>
      <c r="W40" s="273"/>
      <c r="X40" s="273"/>
    </row>
    <row r="41" spans="1:24" x14ac:dyDescent="0.2">
      <c r="A41" s="264"/>
      <c r="B41" s="155"/>
      <c r="C41" s="274"/>
      <c r="D41" s="274"/>
      <c r="E41" s="274"/>
      <c r="F41" s="274"/>
      <c r="G41" s="274"/>
      <c r="H41" s="274"/>
      <c r="I41" s="274"/>
      <c r="J41" s="274"/>
      <c r="K41" s="274"/>
      <c r="L41" s="274"/>
      <c r="M41" s="274"/>
      <c r="N41" s="274"/>
      <c r="O41" s="274"/>
      <c r="P41" s="274"/>
      <c r="Q41" s="274"/>
      <c r="R41" s="274"/>
      <c r="S41" s="272"/>
      <c r="T41" s="272"/>
      <c r="U41" s="273"/>
      <c r="V41" s="273"/>
      <c r="W41" s="273"/>
      <c r="X41" s="273"/>
    </row>
    <row r="42" spans="1:24" ht="12.75" customHeight="1" x14ac:dyDescent="0.2">
      <c r="A42" s="264">
        <v>9</v>
      </c>
      <c r="B42" s="155"/>
      <c r="C42" s="265" t="s">
        <v>209</v>
      </c>
      <c r="D42" s="266"/>
      <c r="E42" s="266"/>
      <c r="F42" s="266"/>
      <c r="G42" s="266"/>
      <c r="H42" s="266"/>
      <c r="I42" s="266"/>
      <c r="J42" s="266"/>
      <c r="K42" s="266"/>
      <c r="L42" s="266"/>
      <c r="M42" s="266"/>
      <c r="N42" s="266"/>
      <c r="O42" s="266"/>
      <c r="P42" s="266"/>
      <c r="Q42" s="266"/>
      <c r="R42" s="267"/>
      <c r="S42" s="268">
        <f>D43+F43+H43+J43+L43+N43+P43+R43</f>
        <v>1</v>
      </c>
      <c r="T42" s="269" t="s">
        <v>92</v>
      </c>
      <c r="U42" s="270"/>
      <c r="V42" s="276">
        <f>S42*U42</f>
        <v>0</v>
      </c>
      <c r="W42" s="276"/>
      <c r="X42" s="276">
        <f>S42*W42</f>
        <v>0</v>
      </c>
    </row>
    <row r="43" spans="1:24" x14ac:dyDescent="0.2">
      <c r="A43" s="264"/>
      <c r="B43" s="155" t="s">
        <v>120</v>
      </c>
      <c r="C43" s="278" t="s">
        <v>99</v>
      </c>
      <c r="D43" s="277">
        <v>0</v>
      </c>
      <c r="E43" s="278" t="s">
        <v>100</v>
      </c>
      <c r="F43" s="277">
        <v>0</v>
      </c>
      <c r="G43" s="278" t="s">
        <v>77</v>
      </c>
      <c r="H43" s="277">
        <v>1</v>
      </c>
      <c r="I43" s="278" t="s">
        <v>78</v>
      </c>
      <c r="J43" s="277">
        <v>0</v>
      </c>
      <c r="K43" s="278" t="s">
        <v>79</v>
      </c>
      <c r="L43" s="277">
        <v>0</v>
      </c>
      <c r="M43" s="278" t="s">
        <v>80</v>
      </c>
      <c r="N43" s="277">
        <v>0</v>
      </c>
      <c r="O43" s="278" t="s">
        <v>101</v>
      </c>
      <c r="P43" s="277">
        <v>0</v>
      </c>
      <c r="Q43" s="278" t="s">
        <v>103</v>
      </c>
      <c r="R43" s="277">
        <v>0</v>
      </c>
      <c r="S43" s="272"/>
      <c r="T43" s="272"/>
      <c r="U43" s="273"/>
      <c r="V43" s="272"/>
      <c r="W43" s="272"/>
      <c r="X43" s="272"/>
    </row>
    <row r="44" spans="1:24" x14ac:dyDescent="0.2">
      <c r="A44" s="264"/>
      <c r="B44" s="155"/>
      <c r="C44" s="274"/>
      <c r="D44" s="274"/>
      <c r="E44" s="274"/>
      <c r="F44" s="274"/>
      <c r="G44" s="274"/>
      <c r="H44" s="274"/>
      <c r="I44" s="274"/>
      <c r="J44" s="274"/>
      <c r="K44" s="274"/>
      <c r="L44" s="274"/>
      <c r="M44" s="274"/>
      <c r="N44" s="274"/>
      <c r="O44" s="274"/>
      <c r="P44" s="274"/>
      <c r="Q44" s="274"/>
      <c r="R44" s="274"/>
      <c r="S44" s="272"/>
      <c r="T44" s="272"/>
      <c r="U44" s="273"/>
      <c r="V44" s="272"/>
      <c r="W44" s="272"/>
      <c r="X44" s="272"/>
    </row>
    <row r="45" spans="1:24" ht="12.75" customHeight="1" x14ac:dyDescent="0.2">
      <c r="A45" s="264">
        <v>10</v>
      </c>
      <c r="B45" s="155"/>
      <c r="C45" s="265" t="s">
        <v>203</v>
      </c>
      <c r="D45" s="266"/>
      <c r="E45" s="266"/>
      <c r="F45" s="266"/>
      <c r="G45" s="266"/>
      <c r="H45" s="266"/>
      <c r="I45" s="266"/>
      <c r="J45" s="266"/>
      <c r="K45" s="266"/>
      <c r="L45" s="266"/>
      <c r="M45" s="266"/>
      <c r="N45" s="266"/>
      <c r="O45" s="266"/>
      <c r="P45" s="266"/>
      <c r="Q45" s="266"/>
      <c r="R45" s="267"/>
      <c r="S45" s="268">
        <f>D46+F46+H46+J46+L46+N46+P46+R46</f>
        <v>9</v>
      </c>
      <c r="T45" s="269" t="s">
        <v>92</v>
      </c>
      <c r="U45" s="275" t="s">
        <v>119</v>
      </c>
      <c r="V45" s="275" t="s">
        <v>119</v>
      </c>
      <c r="W45" s="271"/>
      <c r="X45" s="271">
        <f>S45*W45</f>
        <v>0</v>
      </c>
    </row>
    <row r="46" spans="1:24" x14ac:dyDescent="0.2">
      <c r="A46" s="264"/>
      <c r="B46" s="155" t="s">
        <v>120</v>
      </c>
      <c r="C46" s="278" t="s">
        <v>99</v>
      </c>
      <c r="D46" s="277">
        <v>0</v>
      </c>
      <c r="E46" s="278" t="s">
        <v>100</v>
      </c>
      <c r="F46" s="277">
        <v>0</v>
      </c>
      <c r="G46" s="278" t="s">
        <v>77</v>
      </c>
      <c r="H46" s="277">
        <v>3</v>
      </c>
      <c r="I46" s="278" t="s">
        <v>78</v>
      </c>
      <c r="J46" s="277">
        <v>5</v>
      </c>
      <c r="K46" s="278" t="s">
        <v>79</v>
      </c>
      <c r="L46" s="277">
        <v>1</v>
      </c>
      <c r="M46" s="278" t="s">
        <v>80</v>
      </c>
      <c r="N46" s="277">
        <v>0</v>
      </c>
      <c r="O46" s="278" t="s">
        <v>101</v>
      </c>
      <c r="P46" s="277">
        <v>0</v>
      </c>
      <c r="Q46" s="278" t="s">
        <v>103</v>
      </c>
      <c r="R46" s="277">
        <v>0</v>
      </c>
      <c r="S46" s="272"/>
      <c r="T46" s="272"/>
      <c r="U46" s="273"/>
      <c r="V46" s="272"/>
      <c r="W46" s="272"/>
      <c r="X46" s="272"/>
    </row>
    <row r="47" spans="1:24" x14ac:dyDescent="0.2">
      <c r="A47" s="264"/>
      <c r="B47" s="155"/>
      <c r="C47" s="274"/>
      <c r="D47" s="274"/>
      <c r="E47" s="274"/>
      <c r="F47" s="274"/>
      <c r="G47" s="274"/>
      <c r="H47" s="274"/>
      <c r="I47" s="274"/>
      <c r="J47" s="274"/>
      <c r="K47" s="274"/>
      <c r="L47" s="274"/>
      <c r="M47" s="274"/>
      <c r="N47" s="274"/>
      <c r="O47" s="274"/>
      <c r="P47" s="274"/>
      <c r="Q47" s="274"/>
      <c r="R47" s="274"/>
      <c r="S47" s="272"/>
      <c r="T47" s="272"/>
      <c r="U47" s="273"/>
      <c r="V47" s="272"/>
      <c r="W47" s="272"/>
      <c r="X47" s="272"/>
    </row>
    <row r="48" spans="1:24" ht="12.75" customHeight="1" x14ac:dyDescent="0.2">
      <c r="A48" s="264">
        <v>11</v>
      </c>
      <c r="B48" s="155"/>
      <c r="C48" s="265" t="s">
        <v>204</v>
      </c>
      <c r="D48" s="266"/>
      <c r="E48" s="266"/>
      <c r="F48" s="266"/>
      <c r="G48" s="266"/>
      <c r="H48" s="266"/>
      <c r="I48" s="266"/>
      <c r="J48" s="266"/>
      <c r="K48" s="266"/>
      <c r="L48" s="266"/>
      <c r="M48" s="266"/>
      <c r="N48" s="266"/>
      <c r="O48" s="266"/>
      <c r="P48" s="266"/>
      <c r="Q48" s="266"/>
      <c r="R48" s="267"/>
      <c r="S48" s="268">
        <f>D49+F49+H49+J49+L49+N49+P49+R49</f>
        <v>1</v>
      </c>
      <c r="T48" s="269" t="s">
        <v>92</v>
      </c>
      <c r="U48" s="275" t="s">
        <v>119</v>
      </c>
      <c r="V48" s="275" t="s">
        <v>119</v>
      </c>
      <c r="W48" s="271"/>
      <c r="X48" s="271">
        <f>S48*W48</f>
        <v>0</v>
      </c>
    </row>
    <row r="49" spans="1:24" x14ac:dyDescent="0.2">
      <c r="A49" s="264"/>
      <c r="B49" s="155" t="s">
        <v>120</v>
      </c>
      <c r="C49" s="278" t="s">
        <v>99</v>
      </c>
      <c r="D49" s="277">
        <v>0</v>
      </c>
      <c r="E49" s="278" t="s">
        <v>100</v>
      </c>
      <c r="F49" s="277">
        <v>0</v>
      </c>
      <c r="G49" s="278" t="s">
        <v>77</v>
      </c>
      <c r="H49" s="277">
        <v>1</v>
      </c>
      <c r="I49" s="278" t="s">
        <v>78</v>
      </c>
      <c r="J49" s="277">
        <v>0</v>
      </c>
      <c r="K49" s="278" t="s">
        <v>79</v>
      </c>
      <c r="L49" s="277">
        <v>0</v>
      </c>
      <c r="M49" s="278" t="s">
        <v>80</v>
      </c>
      <c r="N49" s="277">
        <v>0</v>
      </c>
      <c r="O49" s="278" t="s">
        <v>101</v>
      </c>
      <c r="P49" s="277">
        <v>0</v>
      </c>
      <c r="Q49" s="278" t="s">
        <v>103</v>
      </c>
      <c r="R49" s="277">
        <v>0</v>
      </c>
      <c r="S49" s="272"/>
      <c r="T49" s="272"/>
      <c r="U49" s="273"/>
      <c r="V49" s="272"/>
      <c r="W49" s="272"/>
      <c r="X49" s="272"/>
    </row>
    <row r="50" spans="1:24" x14ac:dyDescent="0.2">
      <c r="A50" s="264"/>
      <c r="B50" s="155"/>
      <c r="C50" s="274"/>
      <c r="D50" s="274"/>
      <c r="E50" s="274"/>
      <c r="F50" s="274"/>
      <c r="G50" s="274"/>
      <c r="H50" s="274"/>
      <c r="I50" s="274"/>
      <c r="J50" s="274"/>
      <c r="K50" s="274"/>
      <c r="L50" s="274"/>
      <c r="M50" s="274"/>
      <c r="N50" s="274"/>
      <c r="O50" s="274"/>
      <c r="P50" s="274"/>
      <c r="Q50" s="274"/>
      <c r="R50" s="274"/>
      <c r="S50" s="272"/>
      <c r="T50" s="272"/>
      <c r="U50" s="273"/>
      <c r="V50" s="272"/>
      <c r="W50" s="272"/>
      <c r="X50" s="272"/>
    </row>
    <row r="51" spans="1:24" ht="12.75" customHeight="1" x14ac:dyDescent="0.2">
      <c r="A51" s="264">
        <v>12</v>
      </c>
      <c r="B51" s="155"/>
      <c r="C51" s="265" t="s">
        <v>205</v>
      </c>
      <c r="D51" s="266"/>
      <c r="E51" s="266"/>
      <c r="F51" s="266"/>
      <c r="G51" s="266"/>
      <c r="H51" s="266"/>
      <c r="I51" s="266"/>
      <c r="J51" s="266"/>
      <c r="K51" s="266"/>
      <c r="L51" s="266"/>
      <c r="M51" s="266"/>
      <c r="N51" s="266"/>
      <c r="O51" s="266"/>
      <c r="P51" s="266"/>
      <c r="Q51" s="266"/>
      <c r="R51" s="267"/>
      <c r="S51" s="268">
        <f>D52+F52+H52+J52+L52+N52+P52+R52</f>
        <v>1</v>
      </c>
      <c r="T51" s="269" t="s">
        <v>92</v>
      </c>
      <c r="U51" s="275" t="s">
        <v>119</v>
      </c>
      <c r="V51" s="275" t="s">
        <v>119</v>
      </c>
      <c r="W51" s="271"/>
      <c r="X51" s="271">
        <f>S51*W51</f>
        <v>0</v>
      </c>
    </row>
    <row r="52" spans="1:24" x14ac:dyDescent="0.2">
      <c r="A52" s="264"/>
      <c r="B52" s="155" t="s">
        <v>120</v>
      </c>
      <c r="C52" s="278" t="s">
        <v>99</v>
      </c>
      <c r="D52" s="277">
        <v>0</v>
      </c>
      <c r="E52" s="278" t="s">
        <v>100</v>
      </c>
      <c r="F52" s="277">
        <v>0</v>
      </c>
      <c r="G52" s="278" t="s">
        <v>77</v>
      </c>
      <c r="H52" s="277">
        <v>1</v>
      </c>
      <c r="I52" s="278" t="s">
        <v>78</v>
      </c>
      <c r="J52" s="277">
        <v>0</v>
      </c>
      <c r="K52" s="278" t="s">
        <v>79</v>
      </c>
      <c r="L52" s="277">
        <v>0</v>
      </c>
      <c r="M52" s="278" t="s">
        <v>80</v>
      </c>
      <c r="N52" s="277">
        <v>0</v>
      </c>
      <c r="O52" s="278" t="s">
        <v>101</v>
      </c>
      <c r="P52" s="277">
        <v>0</v>
      </c>
      <c r="Q52" s="278" t="s">
        <v>103</v>
      </c>
      <c r="R52" s="277">
        <v>0</v>
      </c>
      <c r="S52" s="272"/>
      <c r="T52" s="272"/>
      <c r="U52" s="273"/>
      <c r="V52" s="272"/>
      <c r="W52" s="272"/>
      <c r="X52" s="272"/>
    </row>
    <row r="53" spans="1:24" x14ac:dyDescent="0.2">
      <c r="A53" s="264"/>
      <c r="B53" s="155"/>
      <c r="C53" s="274"/>
      <c r="D53" s="274"/>
      <c r="E53" s="274"/>
      <c r="F53" s="274"/>
      <c r="G53" s="274"/>
      <c r="H53" s="274"/>
      <c r="I53" s="274"/>
      <c r="J53" s="274"/>
      <c r="K53" s="274"/>
      <c r="L53" s="274"/>
      <c r="M53" s="274"/>
      <c r="N53" s="274"/>
      <c r="O53" s="274"/>
      <c r="P53" s="274"/>
      <c r="Q53" s="274"/>
      <c r="R53" s="274"/>
      <c r="S53" s="272"/>
      <c r="T53" s="272"/>
      <c r="U53" s="273"/>
      <c r="V53" s="272"/>
      <c r="W53" s="272"/>
      <c r="X53" s="272"/>
    </row>
    <row r="54" spans="1:24" ht="12.75" customHeight="1" x14ac:dyDescent="0.2">
      <c r="A54" s="264">
        <v>13</v>
      </c>
      <c r="B54" s="155"/>
      <c r="C54" s="265" t="s">
        <v>157</v>
      </c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7"/>
      <c r="S54" s="268">
        <f>D55+F55+H55+J55+L55+N55+P55+R55</f>
        <v>1</v>
      </c>
      <c r="T54" s="269" t="s">
        <v>109</v>
      </c>
      <c r="U54" s="275" t="s">
        <v>119</v>
      </c>
      <c r="V54" s="275" t="s">
        <v>119</v>
      </c>
      <c r="W54" s="271"/>
      <c r="X54" s="271">
        <f>S54*W54</f>
        <v>0</v>
      </c>
    </row>
    <row r="55" spans="1:24" x14ac:dyDescent="0.2">
      <c r="A55" s="264"/>
      <c r="B55" s="155" t="s">
        <v>120</v>
      </c>
      <c r="C55" s="278" t="s">
        <v>99</v>
      </c>
      <c r="D55" s="277">
        <v>0</v>
      </c>
      <c r="E55" s="278" t="s">
        <v>100</v>
      </c>
      <c r="F55" s="277">
        <v>0</v>
      </c>
      <c r="G55" s="278" t="s">
        <v>77</v>
      </c>
      <c r="H55" s="277">
        <v>1</v>
      </c>
      <c r="I55" s="278" t="s">
        <v>78</v>
      </c>
      <c r="J55" s="277">
        <v>0</v>
      </c>
      <c r="K55" s="278" t="s">
        <v>79</v>
      </c>
      <c r="L55" s="277">
        <v>0</v>
      </c>
      <c r="M55" s="278" t="s">
        <v>80</v>
      </c>
      <c r="N55" s="277">
        <v>0</v>
      </c>
      <c r="O55" s="278" t="s">
        <v>101</v>
      </c>
      <c r="P55" s="277">
        <v>0</v>
      </c>
      <c r="Q55" s="278" t="s">
        <v>103</v>
      </c>
      <c r="R55" s="277">
        <v>0</v>
      </c>
      <c r="S55" s="272"/>
      <c r="T55" s="272"/>
      <c r="U55" s="273"/>
      <c r="V55" s="272"/>
      <c r="W55" s="272"/>
      <c r="X55" s="272"/>
    </row>
    <row r="56" spans="1:24" x14ac:dyDescent="0.2">
      <c r="A56" s="264"/>
      <c r="B56" s="155"/>
      <c r="C56" s="274"/>
      <c r="D56" s="274"/>
      <c r="E56" s="274"/>
      <c r="F56" s="274"/>
      <c r="G56" s="274"/>
      <c r="H56" s="274"/>
      <c r="I56" s="274"/>
      <c r="J56" s="274"/>
      <c r="K56" s="274"/>
      <c r="L56" s="274"/>
      <c r="M56" s="274"/>
      <c r="N56" s="274"/>
      <c r="O56" s="274"/>
      <c r="P56" s="274"/>
      <c r="Q56" s="274"/>
      <c r="R56" s="274"/>
      <c r="S56" s="272"/>
      <c r="T56" s="272"/>
      <c r="U56" s="273"/>
      <c r="V56" s="272"/>
      <c r="W56" s="272"/>
      <c r="X56" s="272"/>
    </row>
    <row r="57" spans="1:24" ht="12.75" customHeight="1" x14ac:dyDescent="0.2">
      <c r="A57" s="264">
        <v>14</v>
      </c>
      <c r="B57" s="155"/>
      <c r="C57" s="265" t="s">
        <v>122</v>
      </c>
      <c r="D57" s="266"/>
      <c r="E57" s="266"/>
      <c r="F57" s="266"/>
      <c r="G57" s="266"/>
      <c r="H57" s="266"/>
      <c r="I57" s="266"/>
      <c r="J57" s="266"/>
      <c r="K57" s="266"/>
      <c r="L57" s="266"/>
      <c r="M57" s="266"/>
      <c r="N57" s="266"/>
      <c r="O57" s="266"/>
      <c r="P57" s="266"/>
      <c r="Q57" s="266"/>
      <c r="R57" s="267"/>
      <c r="S57" s="268">
        <f>D58+F58+H58+J58+L58+N58+P58+R58</f>
        <v>1</v>
      </c>
      <c r="T57" s="269" t="s">
        <v>109</v>
      </c>
      <c r="U57" s="275" t="s">
        <v>119</v>
      </c>
      <c r="V57" s="275" t="s">
        <v>119</v>
      </c>
      <c r="W57" s="271"/>
      <c r="X57" s="271">
        <f>S57*W57</f>
        <v>0</v>
      </c>
    </row>
    <row r="58" spans="1:24" x14ac:dyDescent="0.2">
      <c r="A58" s="264"/>
      <c r="B58" s="155" t="s">
        <v>120</v>
      </c>
      <c r="C58" s="278" t="s">
        <v>99</v>
      </c>
      <c r="D58" s="277">
        <v>0</v>
      </c>
      <c r="E58" s="278" t="s">
        <v>100</v>
      </c>
      <c r="F58" s="277">
        <v>0</v>
      </c>
      <c r="G58" s="278" t="s">
        <v>77</v>
      </c>
      <c r="H58" s="277">
        <v>1</v>
      </c>
      <c r="I58" s="278" t="s">
        <v>78</v>
      </c>
      <c r="J58" s="277">
        <v>0</v>
      </c>
      <c r="K58" s="278" t="s">
        <v>79</v>
      </c>
      <c r="L58" s="277">
        <v>0</v>
      </c>
      <c r="M58" s="278" t="s">
        <v>80</v>
      </c>
      <c r="N58" s="277">
        <v>0</v>
      </c>
      <c r="O58" s="278" t="s">
        <v>101</v>
      </c>
      <c r="P58" s="277">
        <v>0</v>
      </c>
      <c r="Q58" s="278" t="s">
        <v>103</v>
      </c>
      <c r="R58" s="277">
        <v>0</v>
      </c>
      <c r="S58" s="272"/>
      <c r="T58" s="272"/>
      <c r="U58" s="273"/>
      <c r="V58" s="272"/>
      <c r="W58" s="272"/>
      <c r="X58" s="272"/>
    </row>
    <row r="59" spans="1:24" x14ac:dyDescent="0.2">
      <c r="A59" s="264"/>
      <c r="B59" s="155"/>
      <c r="C59" s="274"/>
      <c r="D59" s="274"/>
      <c r="E59" s="274"/>
      <c r="F59" s="274"/>
      <c r="G59" s="274"/>
      <c r="H59" s="274"/>
      <c r="I59" s="274"/>
      <c r="J59" s="274"/>
      <c r="K59" s="274"/>
      <c r="L59" s="274"/>
      <c r="M59" s="274"/>
      <c r="N59" s="274"/>
      <c r="O59" s="274"/>
      <c r="P59" s="274"/>
      <c r="Q59" s="274"/>
      <c r="R59" s="274"/>
      <c r="S59" s="272"/>
      <c r="T59" s="272"/>
      <c r="U59" s="273"/>
      <c r="V59" s="272"/>
      <c r="W59" s="272"/>
      <c r="X59" s="272"/>
    </row>
    <row r="61" spans="1:24" ht="15.75" x14ac:dyDescent="0.25">
      <c r="A61" s="279"/>
      <c r="B61" s="279"/>
      <c r="C61" s="280" t="s">
        <v>58</v>
      </c>
      <c r="D61" s="257"/>
      <c r="E61" s="257"/>
      <c r="F61" s="257"/>
      <c r="G61" s="257"/>
      <c r="H61" s="257"/>
      <c r="I61" s="257"/>
      <c r="J61" s="257"/>
      <c r="K61" s="257"/>
      <c r="L61" s="257"/>
      <c r="M61" s="257"/>
      <c r="N61" s="257"/>
      <c r="O61" s="257"/>
      <c r="P61" s="258"/>
      <c r="Q61" s="281"/>
      <c r="R61" s="258"/>
      <c r="S61" s="279"/>
      <c r="T61" s="279"/>
      <c r="U61" s="279"/>
      <c r="V61" s="282"/>
      <c r="W61" s="259">
        <f>V62+X62</f>
        <v>0</v>
      </c>
      <c r="X61" s="260"/>
    </row>
    <row r="62" spans="1:24" ht="15" x14ac:dyDescent="0.2">
      <c r="A62" s="284"/>
      <c r="B62" s="279"/>
      <c r="C62" s="285" t="s">
        <v>114</v>
      </c>
      <c r="D62" s="285"/>
      <c r="E62" s="282"/>
      <c r="F62" s="282"/>
      <c r="G62" s="282"/>
      <c r="H62" s="282"/>
      <c r="I62" s="282"/>
      <c r="J62" s="282"/>
      <c r="K62" s="282"/>
      <c r="L62" s="282"/>
      <c r="M62" s="282"/>
      <c r="N62" s="282"/>
      <c r="O62" s="282"/>
      <c r="P62" s="282"/>
      <c r="Q62" s="282"/>
      <c r="R62" s="282"/>
      <c r="S62" s="279"/>
      <c r="T62" s="279"/>
      <c r="U62" s="279"/>
      <c r="V62" s="286">
        <f>SUM(V63:V66)</f>
        <v>0</v>
      </c>
      <c r="W62" s="282"/>
      <c r="X62" s="286">
        <f>SUM(X63:X66)</f>
        <v>0</v>
      </c>
    </row>
    <row r="63" spans="1:24" x14ac:dyDescent="0.2">
      <c r="A63" s="332">
        <v>15</v>
      </c>
      <c r="B63" s="155"/>
      <c r="C63" s="333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4"/>
      <c r="O63" s="334"/>
      <c r="P63" s="334"/>
      <c r="Q63" s="334"/>
      <c r="R63" s="335"/>
      <c r="S63" s="268">
        <f>D64+F64+H64+J64+L64+N64+P64+R64</f>
        <v>0</v>
      </c>
      <c r="T63" s="269" t="s">
        <v>164</v>
      </c>
      <c r="U63" s="275" t="s">
        <v>119</v>
      </c>
      <c r="V63" s="275" t="s">
        <v>119</v>
      </c>
      <c r="W63" s="271"/>
      <c r="X63" s="271">
        <f>S63*W63</f>
        <v>0</v>
      </c>
    </row>
    <row r="64" spans="1:24" x14ac:dyDescent="0.2">
      <c r="A64" s="336"/>
      <c r="B64" s="155"/>
      <c r="C64" s="269" t="s">
        <v>102</v>
      </c>
      <c r="D64" s="268">
        <v>0</v>
      </c>
      <c r="E64" s="269" t="s">
        <v>100</v>
      </c>
      <c r="F64" s="268">
        <v>0</v>
      </c>
      <c r="G64" s="269" t="s">
        <v>77</v>
      </c>
      <c r="H64" s="268">
        <v>0</v>
      </c>
      <c r="I64" s="269" t="s">
        <v>78</v>
      </c>
      <c r="J64" s="268">
        <v>0</v>
      </c>
      <c r="K64" s="269" t="s">
        <v>79</v>
      </c>
      <c r="L64" s="268">
        <v>0</v>
      </c>
      <c r="M64" s="269" t="s">
        <v>80</v>
      </c>
      <c r="N64" s="268">
        <v>0</v>
      </c>
      <c r="O64" s="269" t="s">
        <v>101</v>
      </c>
      <c r="P64" s="268">
        <v>0</v>
      </c>
      <c r="Q64" s="269" t="s">
        <v>103</v>
      </c>
      <c r="R64" s="268">
        <v>0</v>
      </c>
      <c r="S64" s="272"/>
      <c r="T64" s="272"/>
      <c r="U64" s="272"/>
      <c r="V64" s="272"/>
      <c r="W64" s="272"/>
      <c r="X64" s="272"/>
    </row>
    <row r="65" spans="1:24" ht="12.75" customHeight="1" x14ac:dyDescent="0.2">
      <c r="A65" s="337"/>
      <c r="B65" s="155"/>
      <c r="C65" s="338"/>
      <c r="D65" s="339"/>
      <c r="E65" s="339"/>
      <c r="F65" s="339"/>
      <c r="G65" s="339"/>
      <c r="H65" s="339"/>
      <c r="I65" s="339"/>
      <c r="J65" s="339"/>
      <c r="K65" s="339"/>
      <c r="L65" s="339"/>
      <c r="M65" s="302"/>
      <c r="N65" s="338"/>
      <c r="O65" s="339"/>
      <c r="P65" s="339"/>
      <c r="Q65" s="339"/>
      <c r="R65" s="302"/>
      <c r="S65" s="272"/>
      <c r="T65" s="272"/>
      <c r="U65" s="272"/>
      <c r="V65" s="272"/>
      <c r="W65" s="272"/>
      <c r="X65" s="272"/>
    </row>
    <row r="67" spans="1:24" ht="15.75" x14ac:dyDescent="0.25">
      <c r="A67" s="288"/>
      <c r="B67" s="288"/>
      <c r="C67" s="280" t="s">
        <v>86</v>
      </c>
      <c r="D67" s="289"/>
      <c r="E67" s="289"/>
      <c r="F67" s="289"/>
      <c r="G67" s="289"/>
      <c r="H67" s="289"/>
      <c r="I67" s="289"/>
      <c r="J67" s="289"/>
      <c r="K67" s="289"/>
      <c r="L67" s="289"/>
      <c r="M67" s="289"/>
      <c r="N67" s="289"/>
      <c r="O67" s="289"/>
      <c r="P67" s="290"/>
      <c r="Q67" s="289"/>
      <c r="R67" s="290"/>
      <c r="S67" s="288"/>
      <c r="T67" s="288"/>
      <c r="U67" s="288"/>
      <c r="V67" s="288"/>
      <c r="W67" s="259">
        <f>X68+V68</f>
        <v>0</v>
      </c>
      <c r="X67" s="260"/>
    </row>
    <row r="68" spans="1:24" x14ac:dyDescent="0.2">
      <c r="A68" s="262"/>
      <c r="B68" s="262"/>
      <c r="C68" s="261"/>
      <c r="D68" s="261"/>
      <c r="E68" s="262"/>
      <c r="F68" s="262"/>
      <c r="G68" s="262"/>
      <c r="H68" s="262"/>
      <c r="I68" s="262"/>
      <c r="J68" s="262"/>
      <c r="K68" s="262"/>
      <c r="L68" s="262"/>
      <c r="M68" s="262"/>
      <c r="N68" s="262"/>
      <c r="O68" s="262"/>
      <c r="P68" s="262"/>
      <c r="Q68" s="262"/>
      <c r="R68" s="262"/>
      <c r="S68" s="262"/>
      <c r="T68" s="262"/>
      <c r="U68" s="262"/>
      <c r="V68" s="263">
        <f>SUM(V69:V72)</f>
        <v>0</v>
      </c>
      <c r="W68" s="262"/>
      <c r="X68" s="263">
        <f>SUM(X69:X72)</f>
        <v>0</v>
      </c>
    </row>
    <row r="69" spans="1:24" ht="12.75" customHeight="1" x14ac:dyDescent="0.2">
      <c r="A69" s="332">
        <v>16</v>
      </c>
      <c r="B69" s="155"/>
      <c r="C69" s="333"/>
      <c r="D69" s="334"/>
      <c r="E69" s="334"/>
      <c r="F69" s="334"/>
      <c r="G69" s="334"/>
      <c r="H69" s="334"/>
      <c r="I69" s="334"/>
      <c r="J69" s="334"/>
      <c r="K69" s="334"/>
      <c r="L69" s="334"/>
      <c r="M69" s="334"/>
      <c r="N69" s="334"/>
      <c r="O69" s="334"/>
      <c r="P69" s="334"/>
      <c r="Q69" s="334"/>
      <c r="R69" s="335"/>
      <c r="S69" s="268">
        <f>D70+F70+H70+J70+L70+N70+P70+R70</f>
        <v>0</v>
      </c>
      <c r="T69" s="269" t="s">
        <v>76</v>
      </c>
      <c r="U69" s="270"/>
      <c r="V69" s="271">
        <f>S69*U69</f>
        <v>0</v>
      </c>
      <c r="W69" s="271"/>
      <c r="X69" s="271">
        <f>S69*W69</f>
        <v>0</v>
      </c>
    </row>
    <row r="70" spans="1:24" x14ac:dyDescent="0.2">
      <c r="A70" s="336"/>
      <c r="B70" s="155" t="s">
        <v>120</v>
      </c>
      <c r="C70" s="269" t="s">
        <v>102</v>
      </c>
      <c r="D70" s="268">
        <v>0</v>
      </c>
      <c r="E70" s="269" t="s">
        <v>100</v>
      </c>
      <c r="F70" s="268"/>
      <c r="G70" s="269" t="s">
        <v>77</v>
      </c>
      <c r="H70" s="268">
        <v>0</v>
      </c>
      <c r="I70" s="269" t="s">
        <v>78</v>
      </c>
      <c r="J70" s="268">
        <v>0</v>
      </c>
      <c r="K70" s="269" t="s">
        <v>79</v>
      </c>
      <c r="L70" s="268">
        <v>0</v>
      </c>
      <c r="M70" s="269" t="s">
        <v>80</v>
      </c>
      <c r="N70" s="268">
        <v>0</v>
      </c>
      <c r="O70" s="269" t="s">
        <v>101</v>
      </c>
      <c r="P70" s="268">
        <v>0</v>
      </c>
      <c r="Q70" s="269" t="s">
        <v>103</v>
      </c>
      <c r="R70" s="268">
        <v>0</v>
      </c>
      <c r="S70" s="272"/>
      <c r="T70" s="272"/>
      <c r="U70" s="273"/>
      <c r="V70" s="272"/>
      <c r="W70" s="272"/>
      <c r="X70" s="272"/>
    </row>
    <row r="71" spans="1:24" x14ac:dyDescent="0.2">
      <c r="A71" s="337"/>
      <c r="B71" s="155"/>
      <c r="C71" s="338" t="s">
        <v>222</v>
      </c>
      <c r="D71" s="339"/>
      <c r="E71" s="339"/>
      <c r="F71" s="339"/>
      <c r="G71" s="339"/>
      <c r="H71" s="339"/>
      <c r="I71" s="339"/>
      <c r="J71" s="339"/>
      <c r="K71" s="339"/>
      <c r="L71" s="339"/>
      <c r="M71" s="302"/>
      <c r="N71" s="338"/>
      <c r="O71" s="339"/>
      <c r="P71" s="339"/>
      <c r="Q71" s="339"/>
      <c r="R71" s="302"/>
      <c r="S71" s="272"/>
      <c r="T71" s="272"/>
      <c r="U71" s="273"/>
      <c r="V71" s="272"/>
      <c r="W71" s="272"/>
      <c r="X71" s="272"/>
    </row>
    <row r="72" spans="1:24" x14ac:dyDescent="0.2">
      <c r="A72" s="295"/>
      <c r="D72" s="296"/>
      <c r="F72" s="297"/>
      <c r="H72" s="297"/>
      <c r="J72" s="297"/>
      <c r="L72" s="297"/>
      <c r="N72" s="297"/>
      <c r="P72" s="297"/>
      <c r="R72" s="297"/>
    </row>
    <row r="73" spans="1:24" ht="15.75" x14ac:dyDescent="0.25">
      <c r="A73" s="254"/>
      <c r="B73" s="254"/>
      <c r="C73" s="280" t="s">
        <v>87</v>
      </c>
      <c r="D73" s="257"/>
      <c r="E73" s="257"/>
      <c r="F73" s="257"/>
      <c r="G73" s="257"/>
      <c r="H73" s="257"/>
      <c r="I73" s="257"/>
      <c r="J73" s="257"/>
      <c r="K73" s="257"/>
      <c r="L73" s="257"/>
      <c r="M73" s="257"/>
      <c r="N73" s="257"/>
      <c r="O73" s="257"/>
      <c r="P73" s="258"/>
      <c r="Q73" s="257"/>
      <c r="R73" s="258"/>
      <c r="S73" s="254"/>
      <c r="T73" s="254"/>
      <c r="U73" s="254"/>
      <c r="V73" s="254"/>
      <c r="W73" s="259">
        <f>X74+V74</f>
        <v>0</v>
      </c>
      <c r="X73" s="260"/>
    </row>
    <row r="74" spans="1:24" x14ac:dyDescent="0.2">
      <c r="A74" s="262"/>
      <c r="B74" s="262"/>
      <c r="C74" s="261"/>
      <c r="D74" s="261"/>
      <c r="E74" s="262"/>
      <c r="F74" s="262"/>
      <c r="G74" s="262"/>
      <c r="H74" s="262"/>
      <c r="I74" s="262"/>
      <c r="J74" s="262"/>
      <c r="K74" s="262"/>
      <c r="L74" s="262"/>
      <c r="M74" s="262"/>
      <c r="N74" s="262"/>
      <c r="O74" s="262"/>
      <c r="P74" s="262"/>
      <c r="Q74" s="262"/>
      <c r="R74" s="262"/>
      <c r="S74" s="262"/>
      <c r="T74" s="262"/>
      <c r="U74" s="262"/>
      <c r="V74" s="263">
        <f>SUM(V75:V78)</f>
        <v>0</v>
      </c>
      <c r="W74" s="262"/>
      <c r="X74" s="263">
        <f>SUM(X75:X78)</f>
        <v>0</v>
      </c>
    </row>
    <row r="75" spans="1:24" x14ac:dyDescent="0.2">
      <c r="A75" s="264">
        <v>17</v>
      </c>
      <c r="B75" s="155"/>
      <c r="C75" s="298" t="s">
        <v>131</v>
      </c>
      <c r="D75" s="299"/>
      <c r="E75" s="299"/>
      <c r="F75" s="299"/>
      <c r="G75" s="299"/>
      <c r="H75" s="299"/>
      <c r="I75" s="299"/>
      <c r="J75" s="299"/>
      <c r="K75" s="299"/>
      <c r="L75" s="299"/>
      <c r="M75" s="299"/>
      <c r="N75" s="299"/>
      <c r="O75" s="299"/>
      <c r="P75" s="299"/>
      <c r="Q75" s="299"/>
      <c r="R75" s="300"/>
      <c r="S75" s="268">
        <f>D76+F76+H76+J76+L76+N76+P76+R76</f>
        <v>1</v>
      </c>
      <c r="T75" s="269" t="s">
        <v>164</v>
      </c>
      <c r="U75" s="270"/>
      <c r="V75" s="271">
        <f>S75*U75</f>
        <v>0</v>
      </c>
      <c r="W75" s="271"/>
      <c r="X75" s="271">
        <f>S75*W75</f>
        <v>0</v>
      </c>
    </row>
    <row r="76" spans="1:24" x14ac:dyDescent="0.2">
      <c r="A76" s="264"/>
      <c r="B76" s="155" t="s">
        <v>120</v>
      </c>
      <c r="C76" s="301" t="s">
        <v>102</v>
      </c>
      <c r="D76" s="268">
        <v>0</v>
      </c>
      <c r="E76" s="269" t="s">
        <v>100</v>
      </c>
      <c r="F76" s="268">
        <v>0</v>
      </c>
      <c r="G76" s="269" t="s">
        <v>77</v>
      </c>
      <c r="H76" s="268">
        <v>0</v>
      </c>
      <c r="I76" s="269" t="s">
        <v>78</v>
      </c>
      <c r="J76" s="268">
        <v>0</v>
      </c>
      <c r="K76" s="269" t="s">
        <v>79</v>
      </c>
      <c r="L76" s="268">
        <v>1</v>
      </c>
      <c r="M76" s="269" t="s">
        <v>80</v>
      </c>
      <c r="N76" s="268">
        <v>0</v>
      </c>
      <c r="O76" s="269" t="s">
        <v>101</v>
      </c>
      <c r="P76" s="268">
        <v>0</v>
      </c>
      <c r="Q76" s="269" t="s">
        <v>103</v>
      </c>
      <c r="R76" s="268">
        <v>0</v>
      </c>
      <c r="S76" s="272"/>
      <c r="T76" s="272"/>
      <c r="U76" s="272"/>
      <c r="V76" s="272"/>
      <c r="W76" s="272"/>
      <c r="X76" s="272"/>
    </row>
    <row r="77" spans="1:24" ht="12.75" customHeight="1" x14ac:dyDescent="0.2">
      <c r="A77" s="264"/>
      <c r="B77" s="155"/>
      <c r="C77" s="302"/>
      <c r="D77" s="274"/>
      <c r="E77" s="274"/>
      <c r="F77" s="274"/>
      <c r="G77" s="274"/>
      <c r="H77" s="274"/>
      <c r="I77" s="274"/>
      <c r="J77" s="274"/>
      <c r="K77" s="274"/>
      <c r="L77" s="274"/>
      <c r="M77" s="274"/>
      <c r="N77" s="274"/>
      <c r="O77" s="274"/>
      <c r="P77" s="274"/>
      <c r="Q77" s="274"/>
      <c r="R77" s="274"/>
      <c r="S77" s="272"/>
      <c r="T77" s="272"/>
      <c r="U77" s="272"/>
      <c r="V77" s="272"/>
      <c r="W77" s="272"/>
      <c r="X77" s="272"/>
    </row>
    <row r="79" spans="1:24" ht="15.75" x14ac:dyDescent="0.25">
      <c r="A79" s="254"/>
      <c r="B79" s="254"/>
      <c r="C79" s="280" t="s">
        <v>1</v>
      </c>
      <c r="D79" s="257"/>
      <c r="E79" s="257"/>
      <c r="F79" s="257"/>
      <c r="G79" s="257"/>
      <c r="H79" s="257"/>
      <c r="I79" s="257"/>
      <c r="J79" s="257"/>
      <c r="K79" s="257"/>
      <c r="L79" s="257"/>
      <c r="M79" s="257"/>
      <c r="N79" s="257"/>
      <c r="O79" s="257"/>
      <c r="P79" s="258"/>
      <c r="Q79" s="257"/>
      <c r="R79" s="258"/>
      <c r="S79" s="254"/>
      <c r="T79" s="254"/>
      <c r="U79" s="254"/>
      <c r="V79" s="254"/>
      <c r="W79" s="259">
        <f>X80+V80</f>
        <v>0</v>
      </c>
      <c r="X79" s="260"/>
    </row>
    <row r="80" spans="1:24" x14ac:dyDescent="0.2">
      <c r="A80" s="262"/>
      <c r="B80" s="262"/>
      <c r="C80" s="261"/>
      <c r="D80" s="261"/>
      <c r="E80" s="262"/>
      <c r="F80" s="262"/>
      <c r="G80" s="262"/>
      <c r="H80" s="262"/>
      <c r="I80" s="262"/>
      <c r="J80" s="262"/>
      <c r="K80" s="262"/>
      <c r="L80" s="262"/>
      <c r="M80" s="262"/>
      <c r="N80" s="262"/>
      <c r="O80" s="262"/>
      <c r="P80" s="262"/>
      <c r="Q80" s="262"/>
      <c r="R80" s="262"/>
      <c r="S80" s="262"/>
      <c r="T80" s="262"/>
      <c r="U80" s="262"/>
      <c r="V80" s="263">
        <f>SUM(V81:V82)</f>
        <v>0</v>
      </c>
      <c r="W80" s="262"/>
      <c r="X80" s="263">
        <f>SUM(X81:X82)</f>
        <v>0</v>
      </c>
    </row>
    <row r="81" spans="1:24" x14ac:dyDescent="0.2">
      <c r="A81" s="303">
        <v>18</v>
      </c>
      <c r="B81" s="269"/>
      <c r="C81" s="304" t="s">
        <v>213</v>
      </c>
      <c r="D81" s="304"/>
      <c r="E81" s="304"/>
      <c r="F81" s="304"/>
      <c r="G81" s="304"/>
      <c r="H81" s="304"/>
      <c r="I81" s="304"/>
      <c r="J81" s="304"/>
      <c r="K81" s="304"/>
      <c r="L81" s="304"/>
      <c r="M81" s="304"/>
      <c r="N81" s="304"/>
      <c r="O81" s="304"/>
      <c r="P81" s="304"/>
      <c r="Q81" s="304"/>
      <c r="R81" s="304"/>
      <c r="S81" s="268">
        <v>8</v>
      </c>
      <c r="T81" s="269" t="s">
        <v>88</v>
      </c>
      <c r="U81" s="275" t="s">
        <v>119</v>
      </c>
      <c r="V81" s="275" t="s">
        <v>119</v>
      </c>
      <c r="W81" s="271"/>
      <c r="X81" s="271">
        <f>S81*W81</f>
        <v>0</v>
      </c>
    </row>
    <row r="82" spans="1:24" ht="13.5" thickBot="1" x14ac:dyDescent="0.25"/>
    <row r="83" spans="1:24" ht="20.100000000000001" customHeight="1" thickBot="1" x14ac:dyDescent="0.3">
      <c r="A83" s="305"/>
      <c r="B83" s="305"/>
      <c r="C83" s="306" t="s">
        <v>108</v>
      </c>
      <c r="D83" s="246"/>
      <c r="E83" s="246"/>
      <c r="F83" s="246"/>
      <c r="G83" s="246"/>
      <c r="H83" s="246"/>
      <c r="I83" s="246"/>
      <c r="J83" s="246"/>
      <c r="K83" s="246"/>
      <c r="L83" s="246"/>
      <c r="M83" s="246"/>
      <c r="N83" s="246"/>
      <c r="O83" s="246"/>
      <c r="P83" s="246"/>
      <c r="Q83" s="243" t="s">
        <v>113</v>
      </c>
      <c r="R83" s="244"/>
      <c r="S83" s="245" t="s">
        <v>112</v>
      </c>
      <c r="T83" s="307"/>
      <c r="U83" s="246"/>
      <c r="V83" s="246"/>
      <c r="W83" s="247">
        <f>V84+X84</f>
        <v>0</v>
      </c>
      <c r="X83" s="308"/>
    </row>
    <row r="84" spans="1:24" x14ac:dyDescent="0.2">
      <c r="A84" s="309"/>
      <c r="B84" s="309"/>
      <c r="C84" s="310"/>
      <c r="D84" s="310"/>
      <c r="E84" s="309"/>
      <c r="F84" s="309"/>
      <c r="G84" s="309"/>
      <c r="H84" s="309"/>
      <c r="I84" s="309"/>
      <c r="J84" s="309"/>
      <c r="K84" s="309"/>
      <c r="L84" s="309"/>
      <c r="M84" s="309"/>
      <c r="N84" s="309"/>
      <c r="O84" s="309"/>
      <c r="P84" s="309"/>
      <c r="Q84" s="309"/>
      <c r="R84" s="309"/>
      <c r="S84" s="309"/>
      <c r="T84" s="309"/>
      <c r="U84" s="309"/>
      <c r="V84" s="311">
        <f>SUM(V85:V87)</f>
        <v>0</v>
      </c>
      <c r="W84" s="309"/>
      <c r="X84" s="311">
        <f>SUM(X85:X88)</f>
        <v>0</v>
      </c>
    </row>
    <row r="85" spans="1:24" x14ac:dyDescent="0.2">
      <c r="A85" s="303">
        <v>19</v>
      </c>
      <c r="B85" s="269"/>
      <c r="C85" s="304" t="s">
        <v>110</v>
      </c>
      <c r="D85" s="304"/>
      <c r="E85" s="304"/>
      <c r="F85" s="304"/>
      <c r="G85" s="304"/>
      <c r="H85" s="304"/>
      <c r="I85" s="304"/>
      <c r="J85" s="304"/>
      <c r="K85" s="304"/>
      <c r="L85" s="304"/>
      <c r="M85" s="304"/>
      <c r="N85" s="304"/>
      <c r="O85" s="304"/>
      <c r="P85" s="304"/>
      <c r="Q85" s="304"/>
      <c r="R85" s="304"/>
      <c r="S85" s="268">
        <v>1</v>
      </c>
      <c r="T85" s="269" t="s">
        <v>109</v>
      </c>
      <c r="U85" s="275" t="s">
        <v>119</v>
      </c>
      <c r="V85" s="275" t="s">
        <v>119</v>
      </c>
      <c r="W85" s="271"/>
      <c r="X85" s="271">
        <f>S85*W85</f>
        <v>0</v>
      </c>
    </row>
    <row r="86" spans="1:24" x14ac:dyDescent="0.2">
      <c r="A86" s="303">
        <v>20</v>
      </c>
      <c r="B86" s="269"/>
      <c r="C86" s="304" t="s">
        <v>3</v>
      </c>
      <c r="D86" s="304"/>
      <c r="E86" s="304"/>
      <c r="F86" s="304"/>
      <c r="G86" s="304"/>
      <c r="H86" s="304"/>
      <c r="I86" s="304"/>
      <c r="J86" s="304"/>
      <c r="K86" s="304"/>
      <c r="L86" s="304"/>
      <c r="M86" s="304"/>
      <c r="N86" s="304"/>
      <c r="O86" s="304"/>
      <c r="P86" s="304"/>
      <c r="Q86" s="304"/>
      <c r="R86" s="304"/>
      <c r="S86" s="268">
        <v>1</v>
      </c>
      <c r="T86" s="269" t="s">
        <v>109</v>
      </c>
      <c r="U86" s="275" t="s">
        <v>119</v>
      </c>
      <c r="V86" s="275" t="s">
        <v>119</v>
      </c>
      <c r="W86" s="271"/>
      <c r="X86" s="271">
        <f>S86*W86</f>
        <v>0</v>
      </c>
    </row>
    <row r="87" spans="1:24" x14ac:dyDescent="0.2">
      <c r="A87" s="303">
        <v>21</v>
      </c>
      <c r="B87" s="269"/>
      <c r="C87" s="304" t="s">
        <v>116</v>
      </c>
      <c r="D87" s="304"/>
      <c r="E87" s="304"/>
      <c r="F87" s="304"/>
      <c r="G87" s="304"/>
      <c r="H87" s="304"/>
      <c r="I87" s="304"/>
      <c r="J87" s="304"/>
      <c r="K87" s="304"/>
      <c r="L87" s="304"/>
      <c r="M87" s="304"/>
      <c r="N87" s="304"/>
      <c r="O87" s="304"/>
      <c r="P87" s="304"/>
      <c r="Q87" s="304"/>
      <c r="R87" s="304"/>
      <c r="S87" s="268">
        <v>1</v>
      </c>
      <c r="T87" s="269" t="s">
        <v>109</v>
      </c>
      <c r="U87" s="275" t="s">
        <v>119</v>
      </c>
      <c r="V87" s="275" t="s">
        <v>119</v>
      </c>
      <c r="W87" s="271"/>
      <c r="X87" s="271">
        <f>S87*W87</f>
        <v>0</v>
      </c>
    </row>
  </sheetData>
  <mergeCells count="94">
    <mergeCell ref="A48:A50"/>
    <mergeCell ref="C48:R48"/>
    <mergeCell ref="C50:M50"/>
    <mergeCell ref="N50:R50"/>
    <mergeCell ref="A57:A59"/>
    <mergeCell ref="C57:R57"/>
    <mergeCell ref="C59:M59"/>
    <mergeCell ref="N59:R59"/>
    <mergeCell ref="A51:A53"/>
    <mergeCell ref="C51:R51"/>
    <mergeCell ref="C53:M53"/>
    <mergeCell ref="N53:R53"/>
    <mergeCell ref="A24:A26"/>
    <mergeCell ref="C24:R24"/>
    <mergeCell ref="C26:M26"/>
    <mergeCell ref="N26:R26"/>
    <mergeCell ref="A27:A29"/>
    <mergeCell ref="C27:R27"/>
    <mergeCell ref="C29:M29"/>
    <mergeCell ref="N29:R29"/>
    <mergeCell ref="A36:A38"/>
    <mergeCell ref="C36:R36"/>
    <mergeCell ref="C38:M38"/>
    <mergeCell ref="N38:R38"/>
    <mergeCell ref="A54:A56"/>
    <mergeCell ref="C54:R54"/>
    <mergeCell ref="C56:M56"/>
    <mergeCell ref="N56:R56"/>
    <mergeCell ref="A39:A41"/>
    <mergeCell ref="C39:R39"/>
    <mergeCell ref="C41:M41"/>
    <mergeCell ref="N41:R41"/>
    <mergeCell ref="A42:A44"/>
    <mergeCell ref="C42:R42"/>
    <mergeCell ref="C44:M44"/>
    <mergeCell ref="N44:R44"/>
    <mergeCell ref="C87:R87"/>
    <mergeCell ref="W79:X79"/>
    <mergeCell ref="Q83:R83"/>
    <mergeCell ref="W83:X83"/>
    <mergeCell ref="C85:R85"/>
    <mergeCell ref="C86:R86"/>
    <mergeCell ref="C81:R81"/>
    <mergeCell ref="A75:A77"/>
    <mergeCell ref="C75:R75"/>
    <mergeCell ref="C77:M77"/>
    <mergeCell ref="N77:R77"/>
    <mergeCell ref="W73:X73"/>
    <mergeCell ref="W67:X67"/>
    <mergeCell ref="A69:A71"/>
    <mergeCell ref="C69:R69"/>
    <mergeCell ref="C71:M71"/>
    <mergeCell ref="N71:R71"/>
    <mergeCell ref="W61:X61"/>
    <mergeCell ref="A63:A65"/>
    <mergeCell ref="C63:R63"/>
    <mergeCell ref="C65:M65"/>
    <mergeCell ref="N65:R65"/>
    <mergeCell ref="W13:X13"/>
    <mergeCell ref="W15:X15"/>
    <mergeCell ref="C17:R17"/>
    <mergeCell ref="A21:A23"/>
    <mergeCell ref="C21:R21"/>
    <mergeCell ref="C23:M23"/>
    <mergeCell ref="N23:R23"/>
    <mergeCell ref="Q13:R13"/>
    <mergeCell ref="G2:R2"/>
    <mergeCell ref="G3:R3"/>
    <mergeCell ref="G4:R4"/>
    <mergeCell ref="A6:X6"/>
    <mergeCell ref="A7:X7"/>
    <mergeCell ref="A45:A47"/>
    <mergeCell ref="C45:R45"/>
    <mergeCell ref="C47:M47"/>
    <mergeCell ref="N47:R47"/>
    <mergeCell ref="A18:A20"/>
    <mergeCell ref="C18:R18"/>
    <mergeCell ref="C20:M20"/>
    <mergeCell ref="N20:R20"/>
    <mergeCell ref="A30:A32"/>
    <mergeCell ref="C30:R30"/>
    <mergeCell ref="C32:M32"/>
    <mergeCell ref="N32:R32"/>
    <mergeCell ref="A33:A35"/>
    <mergeCell ref="C33:R33"/>
    <mergeCell ref="C35:M35"/>
    <mergeCell ref="N35:R35"/>
    <mergeCell ref="G12:R12"/>
    <mergeCell ref="C13:P13"/>
    <mergeCell ref="U8:V8"/>
    <mergeCell ref="A9:A11"/>
    <mergeCell ref="C9:R9"/>
    <mergeCell ref="C11:M11"/>
    <mergeCell ref="N11:R11"/>
  </mergeCells>
  <pageMargins left="0.11811023622047245" right="0.11811023622047245" top="0.78740157480314965" bottom="0.78740157480314965" header="0.31496062992125984" footer="0.31496062992125984"/>
  <pageSetup paperSize="9" scale="66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22</vt:i4>
      </vt:variant>
    </vt:vector>
  </HeadingPairs>
  <TitlesOfParts>
    <vt:vector size="29" baseType="lpstr">
      <vt:lpstr>VzorObjekt</vt:lpstr>
      <vt:lpstr>VzorPolozky</vt:lpstr>
      <vt:lpstr>Krycí list</vt:lpstr>
      <vt:lpstr>Rekapitulace</vt:lpstr>
      <vt:lpstr>PZTS</vt:lpstr>
      <vt:lpstr>SK</vt:lpstr>
      <vt:lpstr>VSS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Objednatel</vt:lpstr>
      <vt:lpstr>'Krycí list'!Oblast_tisku</vt:lpstr>
      <vt:lpstr>PZTS!Oblast_tisku</vt:lpstr>
      <vt:lpstr>Rekapitulace!Oblast_tisku</vt:lpstr>
      <vt:lpstr>SK!Oblast_tisku</vt:lpstr>
      <vt:lpstr>VSS!Oblast_tisku</vt:lpstr>
      <vt:lpstr>'Krycí list'!PocetMJ</vt:lpstr>
      <vt:lpstr>Poznamka</vt:lpstr>
      <vt:lpstr>'Krycí list'!Projektant</vt:lpstr>
      <vt:lpstr>'Krycí list'!SazbaDPH1</vt:lpstr>
      <vt:lpstr>'Krycí list'!SazbaDPH2</vt:lpstr>
      <vt:lpstr>Zakazka</vt:lpstr>
      <vt:lpstr>Zaklad22</vt:lpstr>
      <vt:lpstr>Zaklad5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Musil</dc:creator>
  <cp:lastModifiedBy>Hliněný</cp:lastModifiedBy>
  <cp:lastPrinted>2020-12-21T10:36:57Z</cp:lastPrinted>
  <dcterms:created xsi:type="dcterms:W3CDTF">2009-04-08T07:15:50Z</dcterms:created>
  <dcterms:modified xsi:type="dcterms:W3CDTF">2020-12-21T10:51:39Z</dcterms:modified>
</cp:coreProperties>
</file>