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2022\IV_Q_2022\TELC_ZZS\DPS\PD\F_Soupis_Rozpocet\"/>
    </mc:Choice>
  </mc:AlternateContent>
  <bookViews>
    <workbookView xWindow="0" yWindow="0" windowWidth="0" windowHeight="0"/>
  </bookViews>
  <sheets>
    <sheet name="Rekapitulace stavby" sheetId="1" r:id="rId1"/>
    <sheet name="VRN - Vedlejší a ostatní ..." sheetId="2" r:id="rId2"/>
    <sheet name="01_01 - Architektonicko-s..." sheetId="3" r:id="rId3"/>
    <sheet name="01A - Zařízení pro vytápě..." sheetId="4" r:id="rId4"/>
    <sheet name="01B - Zařízení vzduchotec..." sheetId="5" r:id="rId5"/>
    <sheet name="01C - Zařízení zdravotnět..." sheetId="6" r:id="rId6"/>
    <sheet name="01D_a - Zařízení silnopro..." sheetId="7" r:id="rId7"/>
    <sheet name="01D_b - Bleskosvod" sheetId="8" r:id="rId8"/>
    <sheet name="01E - Zařizení slaboproud..." sheetId="9" r:id="rId9"/>
    <sheet name="01F - Měření a regulace" sheetId="10" r:id="rId10"/>
    <sheet name="02-01 - Bourání" sheetId="11" r:id="rId11"/>
    <sheet name="03_01 - Sadové a čisté te..." sheetId="12" r:id="rId12"/>
    <sheet name="04_01 - FVE technologie" sheetId="13" r:id="rId13"/>
    <sheet name="IO-01a - Zpevněn plochy" sheetId="14" r:id="rId14"/>
    <sheet name="IO-01b - Oplocení" sheetId="15" r:id="rId15"/>
    <sheet name="IO-02a - Přípojka jednotn..." sheetId="16" r:id="rId16"/>
    <sheet name="IO-02b - Areálová splaško..." sheetId="17" r:id="rId17"/>
    <sheet name="IO-02c - Areálová dešťová..." sheetId="18" r:id="rId18"/>
    <sheet name="IO-02d - Vodovodní přípojka" sheetId="19" r:id="rId19"/>
    <sheet name="IO-03a - Přípojka NN" sheetId="20" r:id="rId20"/>
    <sheet name="IO-03b - Přípojka SLP-ROW..." sheetId="21" r:id="rId21"/>
    <sheet name="IO-04 - STL plynovodní př..." sheetId="22" r:id="rId22"/>
    <sheet name="Seznam figur" sheetId="23" r:id="rId23"/>
  </sheets>
  <definedNames>
    <definedName name="_xlnm.Print_Area" localSheetId="0">'Rekapitulace stavby'!$D$4:$AO$76,'Rekapitulace stavby'!$C$82:$AQ$125</definedName>
    <definedName name="_xlnm.Print_Titles" localSheetId="0">'Rekapitulace stavby'!$92:$92</definedName>
    <definedName name="_xlnm._FilterDatabase" localSheetId="1" hidden="1">'VRN - Vedlejší a ostatní ...'!$C$120:$K$156</definedName>
    <definedName name="_xlnm.Print_Area" localSheetId="1">'VRN - Vedlejší a ostatní ...'!$C$4:$J$76,'VRN - Vedlejší a ostatní ...'!$C$82:$J$100,'VRN - Vedlejší a ostatní ...'!$C$106:$K$156</definedName>
    <definedName name="_xlnm.Print_Titles" localSheetId="1">'VRN - Vedlejší a ostatní ...'!$120:$120</definedName>
    <definedName name="_xlnm._FilterDatabase" localSheetId="2" hidden="1">'01_01 - Architektonicko-s...'!$C$152:$K$2090</definedName>
    <definedName name="_xlnm.Print_Area" localSheetId="2">'01_01 - Architektonicko-s...'!$C$4:$J$76,'01_01 - Architektonicko-s...'!$C$82:$J$132,'01_01 - Architektonicko-s...'!$C$138:$K$2090</definedName>
    <definedName name="_xlnm.Print_Titles" localSheetId="2">'01_01 - Architektonicko-s...'!$152:$152</definedName>
    <definedName name="_xlnm._FilterDatabase" localSheetId="3" hidden="1">'01A - Zařízení pro vytápě...'!$C$127:$K$392</definedName>
    <definedName name="_xlnm.Print_Area" localSheetId="3">'01A - Zařízení pro vytápě...'!$C$4:$J$76,'01A - Zařízení pro vytápě...'!$C$82:$J$107,'01A - Zařízení pro vytápě...'!$C$113:$K$392</definedName>
    <definedName name="_xlnm.Print_Titles" localSheetId="3">'01A - Zařízení pro vytápě...'!$127:$127</definedName>
    <definedName name="_xlnm._FilterDatabase" localSheetId="4" hidden="1">'01B - Zařízení vzduchotec...'!$C$126:$K$364</definedName>
    <definedName name="_xlnm.Print_Area" localSheetId="4">'01B - Zařízení vzduchotec...'!$C$4:$J$76,'01B - Zařízení vzduchotec...'!$C$82:$J$106,'01B - Zařízení vzduchotec...'!$C$112:$K$364</definedName>
    <definedName name="_xlnm.Print_Titles" localSheetId="4">'01B - Zařízení vzduchotec...'!$126:$126</definedName>
    <definedName name="_xlnm._FilterDatabase" localSheetId="5" hidden="1">'01C - Zařízení zdravotnět...'!$C$130:$K$463</definedName>
    <definedName name="_xlnm.Print_Area" localSheetId="5">'01C - Zařízení zdravotnět...'!$C$4:$J$76,'01C - Zařízení zdravotnět...'!$C$82:$J$110,'01C - Zařízení zdravotnět...'!$C$116:$K$463</definedName>
    <definedName name="_xlnm.Print_Titles" localSheetId="5">'01C - Zařízení zdravotnět...'!$130:$130</definedName>
    <definedName name="_xlnm._FilterDatabase" localSheetId="6" hidden="1">'01D_a - Zařízení silnopro...'!$C$123:$K$461</definedName>
    <definedName name="_xlnm.Print_Area" localSheetId="6">'01D_a - Zařízení silnopro...'!$C$4:$J$76,'01D_a - Zařízení silnopro...'!$C$82:$J$103,'01D_a - Zařízení silnopro...'!$C$109:$K$461</definedName>
    <definedName name="_xlnm.Print_Titles" localSheetId="6">'01D_a - Zařízení silnopro...'!$123:$123</definedName>
    <definedName name="_xlnm._FilterDatabase" localSheetId="7" hidden="1">'01D_b - Bleskosvod'!$C$121:$K$193</definedName>
    <definedName name="_xlnm.Print_Area" localSheetId="7">'01D_b - Bleskosvod'!$C$4:$J$76,'01D_b - Bleskosvod'!$C$82:$J$101,'01D_b - Bleskosvod'!$C$107:$K$193</definedName>
    <definedName name="_xlnm.Print_Titles" localSheetId="7">'01D_b - Bleskosvod'!$121:$121</definedName>
    <definedName name="_xlnm._FilterDatabase" localSheetId="8" hidden="1">'01E - Zařizení slaboproud...'!$C$124:$K$341</definedName>
    <definedName name="_xlnm.Print_Area" localSheetId="8">'01E - Zařizení slaboproud...'!$C$4:$J$76,'01E - Zařizení slaboproud...'!$C$82:$J$104,'01E - Zařizení slaboproud...'!$C$110:$K$341</definedName>
    <definedName name="_xlnm.Print_Titles" localSheetId="8">'01E - Zařizení slaboproud...'!$124:$124</definedName>
    <definedName name="_xlnm._FilterDatabase" localSheetId="9" hidden="1">'01F - Měření a regulace'!$C$123:$K$248</definedName>
    <definedName name="_xlnm.Print_Area" localSheetId="9">'01F - Měření a regulace'!$C$4:$J$76,'01F - Měření a regulace'!$C$82:$J$103,'01F - Měření a regulace'!$C$109:$K$248</definedName>
    <definedName name="_xlnm.Print_Titles" localSheetId="9">'01F - Měření a regulace'!$123:$123</definedName>
    <definedName name="_xlnm._FilterDatabase" localSheetId="10" hidden="1">'02-01 - Bourání'!$C$123:$K$260</definedName>
    <definedName name="_xlnm.Print_Area" localSheetId="10">'02-01 - Bourání'!$C$4:$J$76,'02-01 - Bourání'!$C$82:$J$103,'02-01 - Bourání'!$C$109:$K$260</definedName>
    <definedName name="_xlnm.Print_Titles" localSheetId="10">'02-01 - Bourání'!$123:$123</definedName>
    <definedName name="_xlnm._FilterDatabase" localSheetId="11" hidden="1">'03_01 - Sadové a čisté te...'!$C$122:$K$177</definedName>
    <definedName name="_xlnm.Print_Area" localSheetId="11">'03_01 - Sadové a čisté te...'!$C$4:$J$76,'03_01 - Sadové a čisté te...'!$C$82:$J$102,'03_01 - Sadové a čisté te...'!$C$108:$K$177</definedName>
    <definedName name="_xlnm.Print_Titles" localSheetId="11">'03_01 - Sadové a čisté te...'!$122:$122</definedName>
    <definedName name="_xlnm._FilterDatabase" localSheetId="12" hidden="1">'04_01 - FVE technologie'!$C$127:$K$291</definedName>
    <definedName name="_xlnm.Print_Area" localSheetId="12">'04_01 - FVE technologie'!$C$4:$J$76,'04_01 - FVE technologie'!$C$82:$J$107,'04_01 - FVE technologie'!$C$113:$K$291</definedName>
    <definedName name="_xlnm.Print_Titles" localSheetId="12">'04_01 - FVE technologie'!$127:$127</definedName>
    <definedName name="_xlnm._FilterDatabase" localSheetId="13" hidden="1">'IO-01a - Zpevněn plochy'!$C$133:$K$393</definedName>
    <definedName name="_xlnm.Print_Area" localSheetId="13">'IO-01a - Zpevněn plochy'!$C$4:$J$76,'IO-01a - Zpevněn plochy'!$C$82:$J$113,'IO-01a - Zpevněn plochy'!$C$119:$K$393</definedName>
    <definedName name="_xlnm.Print_Titles" localSheetId="13">'IO-01a - Zpevněn plochy'!$133:$133</definedName>
    <definedName name="_xlnm._FilterDatabase" localSheetId="14" hidden="1">'IO-01b - Oplocení'!$C$123:$K$169</definedName>
    <definedName name="_xlnm.Print_Area" localSheetId="14">'IO-01b - Oplocení'!$C$4:$J$76,'IO-01b - Oplocení'!$C$82:$J$103,'IO-01b - Oplocení'!$C$109:$K$169</definedName>
    <definedName name="_xlnm.Print_Titles" localSheetId="14">'IO-01b - Oplocení'!$123:$123</definedName>
    <definedName name="_xlnm._FilterDatabase" localSheetId="15" hidden="1">'IO-02a - Přípojka jednotn...'!$C$125:$K$208</definedName>
    <definedName name="_xlnm.Print_Area" localSheetId="15">'IO-02a - Přípojka jednotn...'!$C$4:$J$76,'IO-02a - Přípojka jednotn...'!$C$82:$J$105,'IO-02a - Přípojka jednotn...'!$C$111:$K$208</definedName>
    <definedName name="_xlnm.Print_Titles" localSheetId="15">'IO-02a - Přípojka jednotn...'!$125:$125</definedName>
    <definedName name="_xlnm._FilterDatabase" localSheetId="16" hidden="1">'IO-02b - Areálová splaško...'!$C$125:$K$243</definedName>
    <definedName name="_xlnm.Print_Area" localSheetId="16">'IO-02b - Areálová splaško...'!$C$4:$J$76,'IO-02b - Areálová splaško...'!$C$82:$J$105,'IO-02b - Areálová splaško...'!$C$111:$K$243</definedName>
    <definedName name="_xlnm.Print_Titles" localSheetId="16">'IO-02b - Areálová splaško...'!$125:$125</definedName>
    <definedName name="_xlnm._FilterDatabase" localSheetId="17" hidden="1">'IO-02c - Areálová dešťová...'!$C$126:$K$314</definedName>
    <definedName name="_xlnm.Print_Area" localSheetId="17">'IO-02c - Areálová dešťová...'!$C$4:$J$76,'IO-02c - Areálová dešťová...'!$C$82:$J$106,'IO-02c - Areálová dešťová...'!$C$112:$K$314</definedName>
    <definedName name="_xlnm.Print_Titles" localSheetId="17">'IO-02c - Areálová dešťová...'!$126:$126</definedName>
    <definedName name="_xlnm._FilterDatabase" localSheetId="18" hidden="1">'IO-02d - Vodovodní přípojka'!$C$126:$K$220</definedName>
    <definedName name="_xlnm.Print_Area" localSheetId="18">'IO-02d - Vodovodní přípojka'!$C$4:$J$76,'IO-02d - Vodovodní přípojka'!$C$82:$J$106,'IO-02d - Vodovodní přípojka'!$C$112:$K$220</definedName>
    <definedName name="_xlnm.Print_Titles" localSheetId="18">'IO-02d - Vodovodní přípojka'!$126:$126</definedName>
    <definedName name="_xlnm._FilterDatabase" localSheetId="19" hidden="1">'IO-03a - Přípojka NN'!$C$123:$K$179</definedName>
    <definedName name="_xlnm.Print_Area" localSheetId="19">'IO-03a - Přípojka NN'!$C$4:$J$76,'IO-03a - Přípojka NN'!$C$82:$J$103,'IO-03a - Přípojka NN'!$C$109:$K$179</definedName>
    <definedName name="_xlnm.Print_Titles" localSheetId="19">'IO-03a - Přípojka NN'!$123:$123</definedName>
    <definedName name="_xlnm._FilterDatabase" localSheetId="20" hidden="1">'IO-03b - Přípojka SLP-ROW...'!$C$123:$K$162</definedName>
    <definedName name="_xlnm.Print_Area" localSheetId="20">'IO-03b - Přípojka SLP-ROW...'!$C$4:$J$76,'IO-03b - Přípojka SLP-ROW...'!$C$82:$J$103,'IO-03b - Přípojka SLP-ROW...'!$C$109:$K$162</definedName>
    <definedName name="_xlnm.Print_Titles" localSheetId="20">'IO-03b - Přípojka SLP-ROW...'!$123:$123</definedName>
    <definedName name="_xlnm._FilterDatabase" localSheetId="21" hidden="1">'IO-04 - STL plynovodní př...'!$C$128:$K$212</definedName>
    <definedName name="_xlnm.Print_Area" localSheetId="21">'IO-04 - STL plynovodní př...'!$C$4:$J$76,'IO-04 - STL plynovodní př...'!$C$82:$J$108,'IO-04 - STL plynovodní př...'!$C$114:$K$212</definedName>
    <definedName name="_xlnm.Print_Titles" localSheetId="21">'IO-04 - STL plynovodní př...'!$128:$128</definedName>
    <definedName name="_xlnm.Print_Area" localSheetId="22">'Seznam figur'!$C$4:$G$62</definedName>
    <definedName name="_xlnm.Print_Titles" localSheetId="22">'Seznam figur'!$9:$9</definedName>
  </definedNames>
  <calcPr/>
</workbook>
</file>

<file path=xl/calcChain.xml><?xml version="1.0" encoding="utf-8"?>
<calcChain xmlns="http://schemas.openxmlformats.org/spreadsheetml/2006/main">
  <c i="23" l="1" r="D7"/>
  <c i="22" r="J39"/>
  <c r="J38"/>
  <c i="1" r="AY124"/>
  <c i="22" r="J37"/>
  <c i="1" r="AX124"/>
  <c i="22"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5"/>
  <c r="F125"/>
  <c r="F123"/>
  <c r="E121"/>
  <c r="J93"/>
  <c r="F93"/>
  <c r="F91"/>
  <c r="E89"/>
  <c r="J26"/>
  <c r="E26"/>
  <c r="J126"/>
  <c r="J25"/>
  <c r="J20"/>
  <c r="E20"/>
  <c r="F94"/>
  <c r="J19"/>
  <c r="J14"/>
  <c r="J91"/>
  <c r="E7"/>
  <c r="E85"/>
  <c i="21" r="J39"/>
  <c r="J38"/>
  <c i="1" r="AY122"/>
  <c i="21" r="J37"/>
  <c i="1" r="AX122"/>
  <c i="21"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29"/>
  <c r="BH129"/>
  <c r="BG129"/>
  <c r="BF129"/>
  <c r="T129"/>
  <c r="R129"/>
  <c r="P129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94"/>
  <c r="J19"/>
  <c r="J14"/>
  <c r="J118"/>
  <c r="E7"/>
  <c r="E112"/>
  <c i="20" r="J39"/>
  <c r="J38"/>
  <c i="1" r="AY121"/>
  <c i="20" r="J37"/>
  <c i="1" r="AX121"/>
  <c i="20"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121"/>
  <c r="J19"/>
  <c r="J14"/>
  <c r="J91"/>
  <c r="E7"/>
  <c r="E112"/>
  <c i="19" r="J39"/>
  <c r="J38"/>
  <c i="1" r="AY119"/>
  <c i="19" r="J37"/>
  <c i="1" r="AX119"/>
  <c i="19"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T210"/>
  <c r="R211"/>
  <c r="R210"/>
  <c r="P211"/>
  <c r="P210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94"/>
  <c r="J19"/>
  <c r="J14"/>
  <c r="J121"/>
  <c r="E7"/>
  <c r="E115"/>
  <c i="18" r="J39"/>
  <c r="J38"/>
  <c i="1" r="AY118"/>
  <c i="18" r="J37"/>
  <c i="1" r="AX118"/>
  <c i="18"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18"/>
  <c r="BH218"/>
  <c r="BG218"/>
  <c r="BF218"/>
  <c r="T218"/>
  <c r="R218"/>
  <c r="P218"/>
  <c r="BI211"/>
  <c r="BH211"/>
  <c r="BG211"/>
  <c r="BF211"/>
  <c r="T211"/>
  <c r="R211"/>
  <c r="P211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6"/>
  <c r="BH146"/>
  <c r="BG146"/>
  <c r="BF146"/>
  <c r="T146"/>
  <c r="R146"/>
  <c r="P146"/>
  <c r="BI140"/>
  <c r="BH140"/>
  <c r="BG140"/>
  <c r="BF140"/>
  <c r="T140"/>
  <c r="R140"/>
  <c r="P140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91"/>
  <c r="E7"/>
  <c r="E115"/>
  <c i="17" r="J39"/>
  <c r="J38"/>
  <c i="1" r="AY117"/>
  <c i="17" r="J37"/>
  <c i="1" r="AX117"/>
  <c i="17" r="BI242"/>
  <c r="BH242"/>
  <c r="BG242"/>
  <c r="BF242"/>
  <c r="T242"/>
  <c r="T241"/>
  <c r="R242"/>
  <c r="R241"/>
  <c r="P242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94"/>
  <c r="J19"/>
  <c r="J14"/>
  <c r="J120"/>
  <c r="E7"/>
  <c r="E85"/>
  <c i="16" r="J39"/>
  <c r="J38"/>
  <c i="1" r="AY116"/>
  <c i="16" r="J37"/>
  <c i="1" r="AX116"/>
  <c i="16"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5"/>
  <c r="BH165"/>
  <c r="BG165"/>
  <c r="BF165"/>
  <c r="T165"/>
  <c r="R165"/>
  <c r="P165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94"/>
  <c r="J25"/>
  <c r="J20"/>
  <c r="E20"/>
  <c r="F123"/>
  <c r="J19"/>
  <c r="J14"/>
  <c r="J120"/>
  <c r="E7"/>
  <c r="E85"/>
  <c i="15" r="J39"/>
  <c r="J38"/>
  <c i="1" r="AY114"/>
  <c i="15" r="J37"/>
  <c i="1" r="AX114"/>
  <c i="15"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121"/>
  <c r="J19"/>
  <c r="J14"/>
  <c r="J91"/>
  <c r="E7"/>
  <c r="E112"/>
  <c i="14" r="J39"/>
  <c r="J38"/>
  <c i="1" r="AY113"/>
  <c i="14" r="J37"/>
  <c i="1" r="AX113"/>
  <c i="14" r="BI392"/>
  <c r="BH392"/>
  <c r="BG392"/>
  <c r="BF392"/>
  <c r="T392"/>
  <c r="R392"/>
  <c r="P392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05"/>
  <c r="BH205"/>
  <c r="BG205"/>
  <c r="BF205"/>
  <c r="T205"/>
  <c r="R205"/>
  <c r="P205"/>
  <c r="BI198"/>
  <c r="BH198"/>
  <c r="BG198"/>
  <c r="BF198"/>
  <c r="T198"/>
  <c r="R198"/>
  <c r="P198"/>
  <c r="BI195"/>
  <c r="BH195"/>
  <c r="BG195"/>
  <c r="BF195"/>
  <c r="T195"/>
  <c r="R195"/>
  <c r="P195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6"/>
  <c r="BH156"/>
  <c r="BG156"/>
  <c r="BF156"/>
  <c r="T156"/>
  <c r="R156"/>
  <c r="P156"/>
  <c r="BI137"/>
  <c r="BH137"/>
  <c r="BG137"/>
  <c r="BF137"/>
  <c r="T137"/>
  <c r="R137"/>
  <c r="P137"/>
  <c r="J130"/>
  <c r="F130"/>
  <c r="F128"/>
  <c r="E126"/>
  <c r="J93"/>
  <c r="F93"/>
  <c r="F91"/>
  <c r="E89"/>
  <c r="J26"/>
  <c r="E26"/>
  <c r="J131"/>
  <c r="J25"/>
  <c r="J20"/>
  <c r="E20"/>
  <c r="F94"/>
  <c r="J19"/>
  <c r="J14"/>
  <c r="J128"/>
  <c r="E7"/>
  <c r="E85"/>
  <c i="13" r="J39"/>
  <c r="J38"/>
  <c i="1" r="AY111"/>
  <c i="13" r="J37"/>
  <c i="1" r="AX111"/>
  <c i="13"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3"/>
  <c r="BH133"/>
  <c r="BG133"/>
  <c r="BF133"/>
  <c r="T133"/>
  <c r="R133"/>
  <c r="P133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125"/>
  <c r="J19"/>
  <c r="J14"/>
  <c r="J91"/>
  <c r="E7"/>
  <c r="E116"/>
  <c i="12" r="J39"/>
  <c r="J38"/>
  <c i="1" r="AY109"/>
  <c i="12" r="J37"/>
  <c i="1" r="AX109"/>
  <c i="12" r="BI176"/>
  <c r="BH176"/>
  <c r="BG176"/>
  <c r="BF176"/>
  <c r="T176"/>
  <c r="T175"/>
  <c r="R176"/>
  <c r="R175"/>
  <c r="P176"/>
  <c r="P175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3"/>
  <c r="BH133"/>
  <c r="BG133"/>
  <c r="BF133"/>
  <c r="T133"/>
  <c r="R133"/>
  <c r="P133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120"/>
  <c r="J25"/>
  <c r="J20"/>
  <c r="E20"/>
  <c r="F120"/>
  <c r="J19"/>
  <c r="J14"/>
  <c r="J117"/>
  <c r="E7"/>
  <c r="E85"/>
  <c i="11" r="J39"/>
  <c r="J38"/>
  <c i="1" r="AY107"/>
  <c i="11" r="J37"/>
  <c i="1" r="AX107"/>
  <c i="11" r="BI258"/>
  <c r="BH258"/>
  <c r="BG258"/>
  <c r="BF258"/>
  <c r="T258"/>
  <c r="R258"/>
  <c r="P258"/>
  <c r="BI257"/>
  <c r="BH257"/>
  <c r="BG257"/>
  <c r="BF257"/>
  <c r="T257"/>
  <c r="R257"/>
  <c r="P257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94"/>
  <c r="J19"/>
  <c r="J14"/>
  <c r="J118"/>
  <c r="E7"/>
  <c r="E112"/>
  <c i="10" r="J39"/>
  <c r="J38"/>
  <c i="1" r="AY105"/>
  <c i="10" r="J37"/>
  <c i="1" r="AX105"/>
  <c i="10"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94"/>
  <c r="J19"/>
  <c r="J14"/>
  <c r="J91"/>
  <c r="E7"/>
  <c r="E85"/>
  <c i="9" r="J39"/>
  <c r="J38"/>
  <c i="1" r="AY104"/>
  <c i="9" r="J37"/>
  <c i="1" r="AX104"/>
  <c i="9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2"/>
  <c r="BH262"/>
  <c r="BG262"/>
  <c r="BF262"/>
  <c r="T262"/>
  <c r="R262"/>
  <c r="P262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94"/>
  <c r="J19"/>
  <c r="J14"/>
  <c r="J119"/>
  <c r="E7"/>
  <c r="E85"/>
  <c i="8" r="J39"/>
  <c r="J38"/>
  <c i="1" r="AY103"/>
  <c i="8" r="J37"/>
  <c i="1" r="AX103"/>
  <c i="8"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7" r="J449"/>
  <c r="J39"/>
  <c r="J38"/>
  <c i="1" r="AY102"/>
  <c i="7" r="J37"/>
  <c i="1" r="AX102"/>
  <c i="7"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J101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3"/>
  <c r="BH213"/>
  <c r="BG213"/>
  <c r="BF213"/>
  <c r="T213"/>
  <c r="R213"/>
  <c r="P213"/>
  <c r="BI211"/>
  <c r="BH211"/>
  <c r="BG211"/>
  <c r="BF211"/>
  <c r="T211"/>
  <c r="R211"/>
  <c r="P211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94"/>
  <c r="J19"/>
  <c r="J14"/>
  <c r="J118"/>
  <c r="E7"/>
  <c r="E85"/>
  <c i="6" r="J39"/>
  <c r="J38"/>
  <c i="1" r="AY101"/>
  <c i="6" r="J37"/>
  <c i="1" r="AX101"/>
  <c i="6"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5"/>
  <c r="BH305"/>
  <c r="BG305"/>
  <c r="BF305"/>
  <c r="T305"/>
  <c r="R305"/>
  <c r="P305"/>
  <c r="BI302"/>
  <c r="BH302"/>
  <c r="BG302"/>
  <c r="BF302"/>
  <c r="T302"/>
  <c r="R302"/>
  <c r="P302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128"/>
  <c r="J25"/>
  <c r="J20"/>
  <c r="E20"/>
  <c r="F94"/>
  <c r="J19"/>
  <c r="J14"/>
  <c r="J125"/>
  <c r="E7"/>
  <c r="E119"/>
  <c i="5" r="J39"/>
  <c r="J38"/>
  <c i="1" r="AY100"/>
  <c i="5" r="J37"/>
  <c i="1" r="AX100"/>
  <c i="5"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0"/>
  <c r="BH260"/>
  <c r="BG260"/>
  <c r="BF260"/>
  <c r="T260"/>
  <c r="R260"/>
  <c r="P260"/>
  <c r="BI258"/>
  <c r="BH258"/>
  <c r="BG258"/>
  <c r="BF258"/>
  <c r="T258"/>
  <c r="R258"/>
  <c r="P258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1"/>
  <c r="BH181"/>
  <c r="BG181"/>
  <c r="BF181"/>
  <c r="T181"/>
  <c r="R181"/>
  <c r="P181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91"/>
  <c r="E7"/>
  <c r="E115"/>
  <c i="4" r="J39"/>
  <c r="J38"/>
  <c i="1" r="AY99"/>
  <c i="4" r="J37"/>
  <c i="1" r="AX99"/>
  <c i="4"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125"/>
  <c r="J19"/>
  <c r="J14"/>
  <c r="J122"/>
  <c r="E7"/>
  <c r="E85"/>
  <c i="3" r="J39"/>
  <c r="J38"/>
  <c i="1" r="AY98"/>
  <c i="3" r="J37"/>
  <c i="1" r="AX98"/>
  <c i="3" r="BI2090"/>
  <c r="BH2090"/>
  <c r="BG2090"/>
  <c r="BF2090"/>
  <c r="T2090"/>
  <c r="R2090"/>
  <c r="P2090"/>
  <c r="BI2088"/>
  <c r="BH2088"/>
  <c r="BG2088"/>
  <c r="BF2088"/>
  <c r="T2088"/>
  <c r="R2088"/>
  <c r="P2088"/>
  <c r="BI2080"/>
  <c r="BH2080"/>
  <c r="BG2080"/>
  <c r="BF2080"/>
  <c r="T2080"/>
  <c r="R2080"/>
  <c r="P2080"/>
  <c r="BI2075"/>
  <c r="BH2075"/>
  <c r="BG2075"/>
  <c r="BF2075"/>
  <c r="T2075"/>
  <c r="R2075"/>
  <c r="P2075"/>
  <c r="BI2047"/>
  <c r="BH2047"/>
  <c r="BG2047"/>
  <c r="BF2047"/>
  <c r="T2047"/>
  <c r="R2047"/>
  <c r="P2047"/>
  <c r="BI2041"/>
  <c r="BH2041"/>
  <c r="BG2041"/>
  <c r="BF2041"/>
  <c r="T2041"/>
  <c r="R2041"/>
  <c r="P2041"/>
  <c r="BI2039"/>
  <c r="BH2039"/>
  <c r="BG2039"/>
  <c r="BF2039"/>
  <c r="T2039"/>
  <c r="R2039"/>
  <c r="P2039"/>
  <c r="BI2032"/>
  <c r="BH2032"/>
  <c r="BG2032"/>
  <c r="BF2032"/>
  <c r="T2032"/>
  <c r="R2032"/>
  <c r="P2032"/>
  <c r="BI2017"/>
  <c r="BH2017"/>
  <c r="BG2017"/>
  <c r="BF2017"/>
  <c r="T2017"/>
  <c r="R2017"/>
  <c r="P2017"/>
  <c r="BI2005"/>
  <c r="BH2005"/>
  <c r="BG2005"/>
  <c r="BF2005"/>
  <c r="T2005"/>
  <c r="R2005"/>
  <c r="P2005"/>
  <c r="BI1991"/>
  <c r="BH1991"/>
  <c r="BG1991"/>
  <c r="BF1991"/>
  <c r="T1991"/>
  <c r="R1991"/>
  <c r="P1991"/>
  <c r="BI1982"/>
  <c r="BH1982"/>
  <c r="BG1982"/>
  <c r="BF1982"/>
  <c r="T1982"/>
  <c r="R1982"/>
  <c r="P1982"/>
  <c r="BI1979"/>
  <c r="BH1979"/>
  <c r="BG1979"/>
  <c r="BF1979"/>
  <c r="T1979"/>
  <c r="R1979"/>
  <c r="P1979"/>
  <c r="BI1977"/>
  <c r="BH1977"/>
  <c r="BG1977"/>
  <c r="BF1977"/>
  <c r="T1977"/>
  <c r="R1977"/>
  <c r="P1977"/>
  <c r="BI1975"/>
  <c r="BH1975"/>
  <c r="BG1975"/>
  <c r="BF1975"/>
  <c r="T1975"/>
  <c r="R1975"/>
  <c r="P1975"/>
  <c r="BI1973"/>
  <c r="BH1973"/>
  <c r="BG1973"/>
  <c r="BF1973"/>
  <c r="T1973"/>
  <c r="R1973"/>
  <c r="P1973"/>
  <c r="BI1971"/>
  <c r="BH1971"/>
  <c r="BG1971"/>
  <c r="BF1971"/>
  <c r="T1971"/>
  <c r="R1971"/>
  <c r="P1971"/>
  <c r="BI1950"/>
  <c r="BH1950"/>
  <c r="BG1950"/>
  <c r="BF1950"/>
  <c r="T1950"/>
  <c r="R1950"/>
  <c r="P1950"/>
  <c r="BI1926"/>
  <c r="BH1926"/>
  <c r="BG1926"/>
  <c r="BF1926"/>
  <c r="T1926"/>
  <c r="R1926"/>
  <c r="P1926"/>
  <c r="BI1922"/>
  <c r="BH1922"/>
  <c r="BG1922"/>
  <c r="BF1922"/>
  <c r="T1922"/>
  <c r="R1922"/>
  <c r="P1922"/>
  <c r="BI1920"/>
  <c r="BH1920"/>
  <c r="BG1920"/>
  <c r="BF1920"/>
  <c r="T1920"/>
  <c r="R1920"/>
  <c r="P1920"/>
  <c r="BI1918"/>
  <c r="BH1918"/>
  <c r="BG1918"/>
  <c r="BF1918"/>
  <c r="T1918"/>
  <c r="R1918"/>
  <c r="P1918"/>
  <c r="BI1894"/>
  <c r="BH1894"/>
  <c r="BG1894"/>
  <c r="BF1894"/>
  <c r="T1894"/>
  <c r="R1894"/>
  <c r="P1894"/>
  <c r="BI1891"/>
  <c r="BH1891"/>
  <c r="BG1891"/>
  <c r="BF1891"/>
  <c r="T1891"/>
  <c r="R1891"/>
  <c r="P1891"/>
  <c r="BI1890"/>
  <c r="BH1890"/>
  <c r="BG1890"/>
  <c r="BF1890"/>
  <c r="T1890"/>
  <c r="R1890"/>
  <c r="P1890"/>
  <c r="BI1888"/>
  <c r="BH1888"/>
  <c r="BG1888"/>
  <c r="BF1888"/>
  <c r="T1888"/>
  <c r="R1888"/>
  <c r="P1888"/>
  <c r="BI1886"/>
  <c r="BH1886"/>
  <c r="BG1886"/>
  <c r="BF1886"/>
  <c r="T1886"/>
  <c r="R1886"/>
  <c r="P1886"/>
  <c r="BI1870"/>
  <c r="BH1870"/>
  <c r="BG1870"/>
  <c r="BF1870"/>
  <c r="T1870"/>
  <c r="R1870"/>
  <c r="P1870"/>
  <c r="BI1868"/>
  <c r="BH1868"/>
  <c r="BG1868"/>
  <c r="BF1868"/>
  <c r="T1868"/>
  <c r="R1868"/>
  <c r="P1868"/>
  <c r="BI1863"/>
  <c r="BH1863"/>
  <c r="BG1863"/>
  <c r="BF1863"/>
  <c r="T1863"/>
  <c r="R1863"/>
  <c r="P1863"/>
  <c r="BI1860"/>
  <c r="BH1860"/>
  <c r="BG1860"/>
  <c r="BF1860"/>
  <c r="T1860"/>
  <c r="R1860"/>
  <c r="P1860"/>
  <c r="BI1859"/>
  <c r="BH1859"/>
  <c r="BG1859"/>
  <c r="BF1859"/>
  <c r="T1859"/>
  <c r="R1859"/>
  <c r="P1859"/>
  <c r="BI1856"/>
  <c r="BH1856"/>
  <c r="BG1856"/>
  <c r="BF1856"/>
  <c r="T1856"/>
  <c r="R1856"/>
  <c r="P1856"/>
  <c r="BI1853"/>
  <c r="BH1853"/>
  <c r="BG1853"/>
  <c r="BF1853"/>
  <c r="T1853"/>
  <c r="R1853"/>
  <c r="P1853"/>
  <c r="BI1828"/>
  <c r="BH1828"/>
  <c r="BG1828"/>
  <c r="BF1828"/>
  <c r="T1828"/>
  <c r="R1828"/>
  <c r="P1828"/>
  <c r="BI1825"/>
  <c r="BH1825"/>
  <c r="BG1825"/>
  <c r="BF1825"/>
  <c r="T1825"/>
  <c r="R1825"/>
  <c r="P1825"/>
  <c r="BI1822"/>
  <c r="BH1822"/>
  <c r="BG1822"/>
  <c r="BF1822"/>
  <c r="T1822"/>
  <c r="R1822"/>
  <c r="P1822"/>
  <c r="BI1820"/>
  <c r="BH1820"/>
  <c r="BG1820"/>
  <c r="BF1820"/>
  <c r="T1820"/>
  <c r="R1820"/>
  <c r="P1820"/>
  <c r="BI1818"/>
  <c r="BH1818"/>
  <c r="BG1818"/>
  <c r="BF1818"/>
  <c r="T1818"/>
  <c r="R1818"/>
  <c r="P1818"/>
  <c r="BI1816"/>
  <c r="BH1816"/>
  <c r="BG1816"/>
  <c r="BF1816"/>
  <c r="T1816"/>
  <c r="R1816"/>
  <c r="P1816"/>
  <c r="BI1811"/>
  <c r="BH1811"/>
  <c r="BG1811"/>
  <c r="BF1811"/>
  <c r="T1811"/>
  <c r="R1811"/>
  <c r="P1811"/>
  <c r="BI1808"/>
  <c r="BH1808"/>
  <c r="BG1808"/>
  <c r="BF1808"/>
  <c r="T1808"/>
  <c r="R1808"/>
  <c r="P1808"/>
  <c r="BI1806"/>
  <c r="BH1806"/>
  <c r="BG1806"/>
  <c r="BF1806"/>
  <c r="T1806"/>
  <c r="R1806"/>
  <c r="P1806"/>
  <c r="BI1798"/>
  <c r="BH1798"/>
  <c r="BG1798"/>
  <c r="BF1798"/>
  <c r="T1798"/>
  <c r="R1798"/>
  <c r="P1798"/>
  <c r="BI1791"/>
  <c r="BH1791"/>
  <c r="BG1791"/>
  <c r="BF1791"/>
  <c r="T1791"/>
  <c r="R1791"/>
  <c r="P1791"/>
  <c r="BI1783"/>
  <c r="BH1783"/>
  <c r="BG1783"/>
  <c r="BF1783"/>
  <c r="T1783"/>
  <c r="R1783"/>
  <c r="P1783"/>
  <c r="BI1781"/>
  <c r="BH1781"/>
  <c r="BG1781"/>
  <c r="BF1781"/>
  <c r="T1781"/>
  <c r="R1781"/>
  <c r="P1781"/>
  <c r="BI1779"/>
  <c r="BH1779"/>
  <c r="BG1779"/>
  <c r="BF1779"/>
  <c r="T1779"/>
  <c r="R1779"/>
  <c r="P1779"/>
  <c r="BI1776"/>
  <c r="BH1776"/>
  <c r="BG1776"/>
  <c r="BF1776"/>
  <c r="T1776"/>
  <c r="R1776"/>
  <c r="P1776"/>
  <c r="BI1774"/>
  <c r="BH1774"/>
  <c r="BG1774"/>
  <c r="BF1774"/>
  <c r="T1774"/>
  <c r="R1774"/>
  <c r="P1774"/>
  <c r="BI1772"/>
  <c r="BH1772"/>
  <c r="BG1772"/>
  <c r="BF1772"/>
  <c r="T1772"/>
  <c r="R1772"/>
  <c r="P1772"/>
  <c r="BI1768"/>
  <c r="BH1768"/>
  <c r="BG1768"/>
  <c r="BF1768"/>
  <c r="T1768"/>
  <c r="R1768"/>
  <c r="P1768"/>
  <c r="BI1765"/>
  <c r="BH1765"/>
  <c r="BG1765"/>
  <c r="BF1765"/>
  <c r="T1765"/>
  <c r="R1765"/>
  <c r="P1765"/>
  <c r="BI1764"/>
  <c r="BH1764"/>
  <c r="BG1764"/>
  <c r="BF1764"/>
  <c r="T1764"/>
  <c r="R1764"/>
  <c r="P1764"/>
  <c r="BI1763"/>
  <c r="BH1763"/>
  <c r="BG1763"/>
  <c r="BF1763"/>
  <c r="T1763"/>
  <c r="R1763"/>
  <c r="P1763"/>
  <c r="BI1762"/>
  <c r="BH1762"/>
  <c r="BG1762"/>
  <c r="BF1762"/>
  <c r="T1762"/>
  <c r="R1762"/>
  <c r="P1762"/>
  <c r="BI1761"/>
  <c r="BH1761"/>
  <c r="BG1761"/>
  <c r="BF1761"/>
  <c r="T1761"/>
  <c r="R1761"/>
  <c r="P1761"/>
  <c r="BI1760"/>
  <c r="BH1760"/>
  <c r="BG1760"/>
  <c r="BF1760"/>
  <c r="T1760"/>
  <c r="R1760"/>
  <c r="P1760"/>
  <c r="BI1758"/>
  <c r="BH1758"/>
  <c r="BG1758"/>
  <c r="BF1758"/>
  <c r="T1758"/>
  <c r="R1758"/>
  <c r="P1758"/>
  <c r="BI1757"/>
  <c r="BH1757"/>
  <c r="BG1757"/>
  <c r="BF1757"/>
  <c r="T1757"/>
  <c r="R1757"/>
  <c r="P1757"/>
  <c r="BI1756"/>
  <c r="BH1756"/>
  <c r="BG1756"/>
  <c r="BF1756"/>
  <c r="T1756"/>
  <c r="R1756"/>
  <c r="P1756"/>
  <c r="BI1754"/>
  <c r="BH1754"/>
  <c r="BG1754"/>
  <c r="BF1754"/>
  <c r="T1754"/>
  <c r="R1754"/>
  <c r="P1754"/>
  <c r="BI1752"/>
  <c r="BH1752"/>
  <c r="BG1752"/>
  <c r="BF1752"/>
  <c r="T1752"/>
  <c r="R1752"/>
  <c r="P1752"/>
  <c r="BI1750"/>
  <c r="BH1750"/>
  <c r="BG1750"/>
  <c r="BF1750"/>
  <c r="T1750"/>
  <c r="R1750"/>
  <c r="P1750"/>
  <c r="BI1748"/>
  <c r="BH1748"/>
  <c r="BG1748"/>
  <c r="BF1748"/>
  <c r="T1748"/>
  <c r="R1748"/>
  <c r="P1748"/>
  <c r="BI1746"/>
  <c r="BH1746"/>
  <c r="BG1746"/>
  <c r="BF1746"/>
  <c r="T1746"/>
  <c r="R1746"/>
  <c r="P1746"/>
  <c r="BI1744"/>
  <c r="BH1744"/>
  <c r="BG1744"/>
  <c r="BF1744"/>
  <c r="T1744"/>
  <c r="R1744"/>
  <c r="P1744"/>
  <c r="BI1742"/>
  <c r="BH1742"/>
  <c r="BG1742"/>
  <c r="BF1742"/>
  <c r="T1742"/>
  <c r="R1742"/>
  <c r="P1742"/>
  <c r="BI1740"/>
  <c r="BH1740"/>
  <c r="BG1740"/>
  <c r="BF1740"/>
  <c r="T1740"/>
  <c r="R1740"/>
  <c r="P1740"/>
  <c r="BI1738"/>
  <c r="BH1738"/>
  <c r="BG1738"/>
  <c r="BF1738"/>
  <c r="T1738"/>
  <c r="R1738"/>
  <c r="P1738"/>
  <c r="BI1734"/>
  <c r="BH1734"/>
  <c r="BG1734"/>
  <c r="BF1734"/>
  <c r="T1734"/>
  <c r="R1734"/>
  <c r="P1734"/>
  <c r="BI1733"/>
  <c r="BH1733"/>
  <c r="BG1733"/>
  <c r="BF1733"/>
  <c r="T1733"/>
  <c r="R1733"/>
  <c r="P1733"/>
  <c r="BI1731"/>
  <c r="BH1731"/>
  <c r="BG1731"/>
  <c r="BF1731"/>
  <c r="T1731"/>
  <c r="R1731"/>
  <c r="P1731"/>
  <c r="BI1730"/>
  <c r="BH1730"/>
  <c r="BG1730"/>
  <c r="BF1730"/>
  <c r="T1730"/>
  <c r="R1730"/>
  <c r="P1730"/>
  <c r="BI1728"/>
  <c r="BH1728"/>
  <c r="BG1728"/>
  <c r="BF1728"/>
  <c r="T1728"/>
  <c r="R1728"/>
  <c r="P1728"/>
  <c r="BI1726"/>
  <c r="BH1726"/>
  <c r="BG1726"/>
  <c r="BF1726"/>
  <c r="T1726"/>
  <c r="R1726"/>
  <c r="P1726"/>
  <c r="BI1724"/>
  <c r="BH1724"/>
  <c r="BG1724"/>
  <c r="BF1724"/>
  <c r="T1724"/>
  <c r="R1724"/>
  <c r="P1724"/>
  <c r="BI1723"/>
  <c r="BH1723"/>
  <c r="BG1723"/>
  <c r="BF1723"/>
  <c r="T1723"/>
  <c r="R1723"/>
  <c r="P1723"/>
  <c r="BI1721"/>
  <c r="BH1721"/>
  <c r="BG1721"/>
  <c r="BF1721"/>
  <c r="T1721"/>
  <c r="R1721"/>
  <c r="P1721"/>
  <c r="BI1719"/>
  <c r="BH1719"/>
  <c r="BG1719"/>
  <c r="BF1719"/>
  <c r="T1719"/>
  <c r="R1719"/>
  <c r="P1719"/>
  <c r="BI1712"/>
  <c r="BH1712"/>
  <c r="BG1712"/>
  <c r="BF1712"/>
  <c r="T1712"/>
  <c r="R1712"/>
  <c r="P1712"/>
  <c r="BI1711"/>
  <c r="BH1711"/>
  <c r="BG1711"/>
  <c r="BF1711"/>
  <c r="T1711"/>
  <c r="R1711"/>
  <c r="P1711"/>
  <c r="BI1706"/>
  <c r="BH1706"/>
  <c r="BG1706"/>
  <c r="BF1706"/>
  <c r="T1706"/>
  <c r="R1706"/>
  <c r="P1706"/>
  <c r="BI1701"/>
  <c r="BH1701"/>
  <c r="BG1701"/>
  <c r="BF1701"/>
  <c r="T1701"/>
  <c r="R1701"/>
  <c r="P1701"/>
  <c r="BI1695"/>
  <c r="BH1695"/>
  <c r="BG1695"/>
  <c r="BF1695"/>
  <c r="T1695"/>
  <c r="R1695"/>
  <c r="P1695"/>
  <c r="BI1690"/>
  <c r="BH1690"/>
  <c r="BG1690"/>
  <c r="BF1690"/>
  <c r="T1690"/>
  <c r="R1690"/>
  <c r="P1690"/>
  <c r="BI1685"/>
  <c r="BH1685"/>
  <c r="BG1685"/>
  <c r="BF1685"/>
  <c r="T1685"/>
  <c r="R1685"/>
  <c r="P1685"/>
  <c r="BI1682"/>
  <c r="BH1682"/>
  <c r="BG1682"/>
  <c r="BF1682"/>
  <c r="T1682"/>
  <c r="R1682"/>
  <c r="P1682"/>
  <c r="BI1681"/>
  <c r="BH1681"/>
  <c r="BG1681"/>
  <c r="BF1681"/>
  <c r="T1681"/>
  <c r="R1681"/>
  <c r="P1681"/>
  <c r="BI1679"/>
  <c r="BH1679"/>
  <c r="BG1679"/>
  <c r="BF1679"/>
  <c r="T1679"/>
  <c r="R1679"/>
  <c r="P1679"/>
  <c r="BI1677"/>
  <c r="BH1677"/>
  <c r="BG1677"/>
  <c r="BF1677"/>
  <c r="T1677"/>
  <c r="R1677"/>
  <c r="P1677"/>
  <c r="BI1676"/>
  <c r="BH1676"/>
  <c r="BG1676"/>
  <c r="BF1676"/>
  <c r="T1676"/>
  <c r="R1676"/>
  <c r="P1676"/>
  <c r="BI1674"/>
  <c r="BH1674"/>
  <c r="BG1674"/>
  <c r="BF1674"/>
  <c r="T1674"/>
  <c r="R1674"/>
  <c r="P1674"/>
  <c r="BI1673"/>
  <c r="BH1673"/>
  <c r="BG1673"/>
  <c r="BF1673"/>
  <c r="T1673"/>
  <c r="R1673"/>
  <c r="P1673"/>
  <c r="BI1671"/>
  <c r="BH1671"/>
  <c r="BG1671"/>
  <c r="BF1671"/>
  <c r="T1671"/>
  <c r="R1671"/>
  <c r="P1671"/>
  <c r="BI1670"/>
  <c r="BH1670"/>
  <c r="BG1670"/>
  <c r="BF1670"/>
  <c r="T1670"/>
  <c r="R1670"/>
  <c r="P1670"/>
  <c r="BI1668"/>
  <c r="BH1668"/>
  <c r="BG1668"/>
  <c r="BF1668"/>
  <c r="T1668"/>
  <c r="R1668"/>
  <c r="P1668"/>
  <c r="BI1667"/>
  <c r="BH1667"/>
  <c r="BG1667"/>
  <c r="BF1667"/>
  <c r="T1667"/>
  <c r="R1667"/>
  <c r="P1667"/>
  <c r="BI1666"/>
  <c r="BH1666"/>
  <c r="BG1666"/>
  <c r="BF1666"/>
  <c r="T1666"/>
  <c r="R1666"/>
  <c r="P1666"/>
  <c r="BI1664"/>
  <c r="BH1664"/>
  <c r="BG1664"/>
  <c r="BF1664"/>
  <c r="T1664"/>
  <c r="R1664"/>
  <c r="P1664"/>
  <c r="BI1662"/>
  <c r="BH1662"/>
  <c r="BG1662"/>
  <c r="BF1662"/>
  <c r="T1662"/>
  <c r="R1662"/>
  <c r="P1662"/>
  <c r="BI1656"/>
  <c r="BH1656"/>
  <c r="BG1656"/>
  <c r="BF1656"/>
  <c r="T1656"/>
  <c r="R1656"/>
  <c r="P1656"/>
  <c r="BI1651"/>
  <c r="BH1651"/>
  <c r="BG1651"/>
  <c r="BF1651"/>
  <c r="T1651"/>
  <c r="R1651"/>
  <c r="P1651"/>
  <c r="BI1643"/>
  <c r="BH1643"/>
  <c r="BG1643"/>
  <c r="BF1643"/>
  <c r="T1643"/>
  <c r="R1643"/>
  <c r="P1643"/>
  <c r="BI1641"/>
  <c r="BH1641"/>
  <c r="BG1641"/>
  <c r="BF1641"/>
  <c r="T1641"/>
  <c r="R1641"/>
  <c r="P1641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4"/>
  <c r="BH1634"/>
  <c r="BG1634"/>
  <c r="BF1634"/>
  <c r="T1634"/>
  <c r="R1634"/>
  <c r="P1634"/>
  <c r="BI1632"/>
  <c r="BH1632"/>
  <c r="BG1632"/>
  <c r="BF1632"/>
  <c r="T1632"/>
  <c r="R1632"/>
  <c r="P1632"/>
  <c r="BI1631"/>
  <c r="BH1631"/>
  <c r="BG1631"/>
  <c r="BF1631"/>
  <c r="T1631"/>
  <c r="R1631"/>
  <c r="P1631"/>
  <c r="BI1624"/>
  <c r="BH1624"/>
  <c r="BG1624"/>
  <c r="BF1624"/>
  <c r="T1624"/>
  <c r="R1624"/>
  <c r="P1624"/>
  <c r="BI1622"/>
  <c r="BH1622"/>
  <c r="BG1622"/>
  <c r="BF1622"/>
  <c r="T1622"/>
  <c r="R1622"/>
  <c r="P1622"/>
  <c r="BI1620"/>
  <c r="BH1620"/>
  <c r="BG1620"/>
  <c r="BF1620"/>
  <c r="T1620"/>
  <c r="R1620"/>
  <c r="P1620"/>
  <c r="BI1619"/>
  <c r="BH1619"/>
  <c r="BG1619"/>
  <c r="BF1619"/>
  <c r="T1619"/>
  <c r="R1619"/>
  <c r="P1619"/>
  <c r="BI1617"/>
  <c r="BH1617"/>
  <c r="BG1617"/>
  <c r="BF1617"/>
  <c r="T1617"/>
  <c r="R1617"/>
  <c r="P1617"/>
  <c r="BI1613"/>
  <c r="BH1613"/>
  <c r="BG1613"/>
  <c r="BF1613"/>
  <c r="T1613"/>
  <c r="R1613"/>
  <c r="P1613"/>
  <c r="BI1611"/>
  <c r="BH1611"/>
  <c r="BG1611"/>
  <c r="BF1611"/>
  <c r="T1611"/>
  <c r="R1611"/>
  <c r="P1611"/>
  <c r="BI1607"/>
  <c r="BH1607"/>
  <c r="BG1607"/>
  <c r="BF1607"/>
  <c r="T1607"/>
  <c r="R1607"/>
  <c r="P1607"/>
  <c r="BI1605"/>
  <c r="BH1605"/>
  <c r="BG1605"/>
  <c r="BF1605"/>
  <c r="T1605"/>
  <c r="R1605"/>
  <c r="P1605"/>
  <c r="BI1601"/>
  <c r="BH1601"/>
  <c r="BG1601"/>
  <c r="BF1601"/>
  <c r="T1601"/>
  <c r="R1601"/>
  <c r="P1601"/>
  <c r="BI1599"/>
  <c r="BH1599"/>
  <c r="BG1599"/>
  <c r="BF1599"/>
  <c r="T1599"/>
  <c r="R1599"/>
  <c r="P1599"/>
  <c r="BI1593"/>
  <c r="BH1593"/>
  <c r="BG1593"/>
  <c r="BF1593"/>
  <c r="T1593"/>
  <c r="R1593"/>
  <c r="P1593"/>
  <c r="BI1589"/>
  <c r="BH1589"/>
  <c r="BG1589"/>
  <c r="BF1589"/>
  <c r="T1589"/>
  <c r="R1589"/>
  <c r="P1589"/>
  <c r="BI1587"/>
  <c r="BH1587"/>
  <c r="BG1587"/>
  <c r="BF1587"/>
  <c r="T1587"/>
  <c r="R1587"/>
  <c r="P1587"/>
  <c r="BI1581"/>
  <c r="BH1581"/>
  <c r="BG1581"/>
  <c r="BF1581"/>
  <c r="T1581"/>
  <c r="R1581"/>
  <c r="P1581"/>
  <c r="BI1579"/>
  <c r="BH1579"/>
  <c r="BG1579"/>
  <c r="BF1579"/>
  <c r="T1579"/>
  <c r="R1579"/>
  <c r="P1579"/>
  <c r="BI1570"/>
  <c r="BH1570"/>
  <c r="BG1570"/>
  <c r="BF1570"/>
  <c r="T1570"/>
  <c r="R1570"/>
  <c r="P1570"/>
  <c r="BI1569"/>
  <c r="BH1569"/>
  <c r="BG1569"/>
  <c r="BF1569"/>
  <c r="T1569"/>
  <c r="R1569"/>
  <c r="P1569"/>
  <c r="BI1567"/>
  <c r="BH1567"/>
  <c r="BG1567"/>
  <c r="BF1567"/>
  <c r="T1567"/>
  <c r="R1567"/>
  <c r="P1567"/>
  <c r="BI1566"/>
  <c r="BH1566"/>
  <c r="BG1566"/>
  <c r="BF1566"/>
  <c r="T1566"/>
  <c r="R1566"/>
  <c r="P1566"/>
  <c r="BI1565"/>
  <c r="BH1565"/>
  <c r="BG1565"/>
  <c r="BF1565"/>
  <c r="T1565"/>
  <c r="R1565"/>
  <c r="P1565"/>
  <c r="BI1560"/>
  <c r="BH1560"/>
  <c r="BG1560"/>
  <c r="BF1560"/>
  <c r="T1560"/>
  <c r="R1560"/>
  <c r="P1560"/>
  <c r="BI1559"/>
  <c r="BH1559"/>
  <c r="BG1559"/>
  <c r="BF1559"/>
  <c r="T1559"/>
  <c r="R1559"/>
  <c r="P1559"/>
  <c r="BI1555"/>
  <c r="BH1555"/>
  <c r="BG1555"/>
  <c r="BF1555"/>
  <c r="T1555"/>
  <c r="R1555"/>
  <c r="P1555"/>
  <c r="BI1552"/>
  <c r="BH1552"/>
  <c r="BG1552"/>
  <c r="BF1552"/>
  <c r="T1552"/>
  <c r="R1552"/>
  <c r="P1552"/>
  <c r="BI1544"/>
  <c r="BH1544"/>
  <c r="BG1544"/>
  <c r="BF1544"/>
  <c r="T1544"/>
  <c r="R1544"/>
  <c r="P1544"/>
  <c r="BI1539"/>
  <c r="BH1539"/>
  <c r="BG1539"/>
  <c r="BF1539"/>
  <c r="T1539"/>
  <c r="R1539"/>
  <c r="P1539"/>
  <c r="BI1533"/>
  <c r="BH1533"/>
  <c r="BG1533"/>
  <c r="BF1533"/>
  <c r="T1533"/>
  <c r="R1533"/>
  <c r="P1533"/>
  <c r="BI1530"/>
  <c r="BH1530"/>
  <c r="BG1530"/>
  <c r="BF1530"/>
  <c r="T1530"/>
  <c r="R1530"/>
  <c r="P1530"/>
  <c r="BI1528"/>
  <c r="BH1528"/>
  <c r="BG1528"/>
  <c r="BF1528"/>
  <c r="T1528"/>
  <c r="R1528"/>
  <c r="P1528"/>
  <c r="BI1525"/>
  <c r="BH1525"/>
  <c r="BG1525"/>
  <c r="BF1525"/>
  <c r="T1525"/>
  <c r="R1525"/>
  <c r="P1525"/>
  <c r="BI1519"/>
  <c r="BH1519"/>
  <c r="BG1519"/>
  <c r="BF1519"/>
  <c r="T1519"/>
  <c r="R1519"/>
  <c r="P1519"/>
  <c r="BI1516"/>
  <c r="BH1516"/>
  <c r="BG1516"/>
  <c r="BF1516"/>
  <c r="T1516"/>
  <c r="R1516"/>
  <c r="P1516"/>
  <c r="BI1510"/>
  <c r="BH1510"/>
  <c r="BG1510"/>
  <c r="BF1510"/>
  <c r="T1510"/>
  <c r="R1510"/>
  <c r="P1510"/>
  <c r="BI1509"/>
  <c r="BH1509"/>
  <c r="BG1509"/>
  <c r="BF1509"/>
  <c r="T1509"/>
  <c r="R1509"/>
  <c r="P1509"/>
  <c r="BI1507"/>
  <c r="BH1507"/>
  <c r="BG1507"/>
  <c r="BF1507"/>
  <c r="T1507"/>
  <c r="R1507"/>
  <c r="P1507"/>
  <c r="BI1502"/>
  <c r="BH1502"/>
  <c r="BG1502"/>
  <c r="BF1502"/>
  <c r="T1502"/>
  <c r="R1502"/>
  <c r="P1502"/>
  <c r="BI1497"/>
  <c r="BH1497"/>
  <c r="BG1497"/>
  <c r="BF1497"/>
  <c r="T1497"/>
  <c r="R1497"/>
  <c r="P1497"/>
  <c r="BI1495"/>
  <c r="BH1495"/>
  <c r="BG1495"/>
  <c r="BF1495"/>
  <c r="T1495"/>
  <c r="R1495"/>
  <c r="P1495"/>
  <c r="BI1487"/>
  <c r="BH1487"/>
  <c r="BG1487"/>
  <c r="BF1487"/>
  <c r="T1487"/>
  <c r="R1487"/>
  <c r="P1487"/>
  <c r="BI1484"/>
  <c r="BH1484"/>
  <c r="BG1484"/>
  <c r="BF1484"/>
  <c r="T1484"/>
  <c r="R1484"/>
  <c r="P1484"/>
  <c r="BI1480"/>
  <c r="BH1480"/>
  <c r="BG1480"/>
  <c r="BF1480"/>
  <c r="T1480"/>
  <c r="R1480"/>
  <c r="P1480"/>
  <c r="BI1476"/>
  <c r="BH1476"/>
  <c r="BG1476"/>
  <c r="BF1476"/>
  <c r="T1476"/>
  <c r="R1476"/>
  <c r="P1476"/>
  <c r="BI1473"/>
  <c r="BH1473"/>
  <c r="BG1473"/>
  <c r="BF1473"/>
  <c r="T1473"/>
  <c r="R1473"/>
  <c r="P1473"/>
  <c r="BI1467"/>
  <c r="BH1467"/>
  <c r="BG1467"/>
  <c r="BF1467"/>
  <c r="T1467"/>
  <c r="R1467"/>
  <c r="P1467"/>
  <c r="BI1465"/>
  <c r="BH1465"/>
  <c r="BG1465"/>
  <c r="BF1465"/>
  <c r="T1465"/>
  <c r="R1465"/>
  <c r="P1465"/>
  <c r="BI1462"/>
  <c r="BH1462"/>
  <c r="BG1462"/>
  <c r="BF1462"/>
  <c r="T1462"/>
  <c r="R1462"/>
  <c r="P1462"/>
  <c r="BI1461"/>
  <c r="BH1461"/>
  <c r="BG1461"/>
  <c r="BF1461"/>
  <c r="T1461"/>
  <c r="R1461"/>
  <c r="P1461"/>
  <c r="BI1456"/>
  <c r="BH1456"/>
  <c r="BG1456"/>
  <c r="BF1456"/>
  <c r="T1456"/>
  <c r="R1456"/>
  <c r="P1456"/>
  <c r="BI1451"/>
  <c r="BH1451"/>
  <c r="BG1451"/>
  <c r="BF1451"/>
  <c r="T1451"/>
  <c r="R1451"/>
  <c r="P1451"/>
  <c r="BI1448"/>
  <c r="BH1448"/>
  <c r="BG1448"/>
  <c r="BF1448"/>
  <c r="T1448"/>
  <c r="R1448"/>
  <c r="P1448"/>
  <c r="BI1443"/>
  <c r="BH1443"/>
  <c r="BG1443"/>
  <c r="BF1443"/>
  <c r="T1443"/>
  <c r="R1443"/>
  <c r="P1443"/>
  <c r="BI1438"/>
  <c r="BH1438"/>
  <c r="BG1438"/>
  <c r="BF1438"/>
  <c r="T1438"/>
  <c r="R1438"/>
  <c r="P1438"/>
  <c r="BI1433"/>
  <c r="BH1433"/>
  <c r="BG1433"/>
  <c r="BF1433"/>
  <c r="T1433"/>
  <c r="R1433"/>
  <c r="P1433"/>
  <c r="BI1428"/>
  <c r="BH1428"/>
  <c r="BG1428"/>
  <c r="BF1428"/>
  <c r="T1428"/>
  <c r="R1428"/>
  <c r="P1428"/>
  <c r="BI1426"/>
  <c r="BH1426"/>
  <c r="BG1426"/>
  <c r="BF1426"/>
  <c r="T1426"/>
  <c r="R1426"/>
  <c r="P1426"/>
  <c r="BI1422"/>
  <c r="BH1422"/>
  <c r="BG1422"/>
  <c r="BF1422"/>
  <c r="T1422"/>
  <c r="R1422"/>
  <c r="P1422"/>
  <c r="BI1416"/>
  <c r="BH1416"/>
  <c r="BG1416"/>
  <c r="BF1416"/>
  <c r="T1416"/>
  <c r="R1416"/>
  <c r="P1416"/>
  <c r="BI1412"/>
  <c r="BH1412"/>
  <c r="BG1412"/>
  <c r="BF1412"/>
  <c r="T1412"/>
  <c r="R1412"/>
  <c r="P1412"/>
  <c r="BI1407"/>
  <c r="BH1407"/>
  <c r="BG1407"/>
  <c r="BF1407"/>
  <c r="T1407"/>
  <c r="R1407"/>
  <c r="P1407"/>
  <c r="BI1403"/>
  <c r="BH1403"/>
  <c r="BG1403"/>
  <c r="BF1403"/>
  <c r="T1403"/>
  <c r="R1403"/>
  <c r="P1403"/>
  <c r="BI1397"/>
  <c r="BH1397"/>
  <c r="BG1397"/>
  <c r="BF1397"/>
  <c r="T1397"/>
  <c r="R1397"/>
  <c r="P1397"/>
  <c r="BI1393"/>
  <c r="BH1393"/>
  <c r="BG1393"/>
  <c r="BF1393"/>
  <c r="T1393"/>
  <c r="R1393"/>
  <c r="P1393"/>
  <c r="BI1389"/>
  <c r="BH1389"/>
  <c r="BG1389"/>
  <c r="BF1389"/>
  <c r="T1389"/>
  <c r="R1389"/>
  <c r="P1389"/>
  <c r="BI1387"/>
  <c r="BH1387"/>
  <c r="BG1387"/>
  <c r="BF1387"/>
  <c r="T1387"/>
  <c r="R1387"/>
  <c r="P1387"/>
  <c r="BI1383"/>
  <c r="BH1383"/>
  <c r="BG1383"/>
  <c r="BF1383"/>
  <c r="T1383"/>
  <c r="R1383"/>
  <c r="P1383"/>
  <c r="BI1376"/>
  <c r="BH1376"/>
  <c r="BG1376"/>
  <c r="BF1376"/>
  <c r="T1376"/>
  <c r="R1376"/>
  <c r="P1376"/>
  <c r="BI1373"/>
  <c r="BH1373"/>
  <c r="BG1373"/>
  <c r="BF1373"/>
  <c r="T1373"/>
  <c r="R1373"/>
  <c r="P1373"/>
  <c r="BI1372"/>
  <c r="BH1372"/>
  <c r="BG1372"/>
  <c r="BF1372"/>
  <c r="T1372"/>
  <c r="R1372"/>
  <c r="P1372"/>
  <c r="BI1367"/>
  <c r="BH1367"/>
  <c r="BG1367"/>
  <c r="BF1367"/>
  <c r="T1367"/>
  <c r="R1367"/>
  <c r="P1367"/>
  <c r="BI1365"/>
  <c r="BH1365"/>
  <c r="BG1365"/>
  <c r="BF1365"/>
  <c r="T1365"/>
  <c r="R1365"/>
  <c r="P1365"/>
  <c r="BI1363"/>
  <c r="BH1363"/>
  <c r="BG1363"/>
  <c r="BF1363"/>
  <c r="T1363"/>
  <c r="R1363"/>
  <c r="P1363"/>
  <c r="BI1362"/>
  <c r="BH1362"/>
  <c r="BG1362"/>
  <c r="BF1362"/>
  <c r="T1362"/>
  <c r="R1362"/>
  <c r="P1362"/>
  <c r="BI1358"/>
  <c r="BH1358"/>
  <c r="BG1358"/>
  <c r="BF1358"/>
  <c r="T1358"/>
  <c r="R1358"/>
  <c r="P1358"/>
  <c r="BI1353"/>
  <c r="BH1353"/>
  <c r="BG1353"/>
  <c r="BF1353"/>
  <c r="T1353"/>
  <c r="R1353"/>
  <c r="P1353"/>
  <c r="BI1348"/>
  <c r="BH1348"/>
  <c r="BG1348"/>
  <c r="BF1348"/>
  <c r="T1348"/>
  <c r="R1348"/>
  <c r="P1348"/>
  <c r="BI1343"/>
  <c r="BH1343"/>
  <c r="BG1343"/>
  <c r="BF1343"/>
  <c r="T1343"/>
  <c r="R1343"/>
  <c r="P1343"/>
  <c r="BI1341"/>
  <c r="BH1341"/>
  <c r="BG1341"/>
  <c r="BF1341"/>
  <c r="T1341"/>
  <c r="R1341"/>
  <c r="P1341"/>
  <c r="BI1339"/>
  <c r="BH1339"/>
  <c r="BG1339"/>
  <c r="BF1339"/>
  <c r="T1339"/>
  <c r="R1339"/>
  <c r="P1339"/>
  <c r="BI1332"/>
  <c r="BH1332"/>
  <c r="BG1332"/>
  <c r="BF1332"/>
  <c r="T1332"/>
  <c r="R1332"/>
  <c r="P1332"/>
  <c r="BI1330"/>
  <c r="BH1330"/>
  <c r="BG1330"/>
  <c r="BF1330"/>
  <c r="T1330"/>
  <c r="R1330"/>
  <c r="P1330"/>
  <c r="BI1328"/>
  <c r="BH1328"/>
  <c r="BG1328"/>
  <c r="BF1328"/>
  <c r="T1328"/>
  <c r="R1328"/>
  <c r="P1328"/>
  <c r="BI1326"/>
  <c r="BH1326"/>
  <c r="BG1326"/>
  <c r="BF1326"/>
  <c r="T1326"/>
  <c r="R1326"/>
  <c r="P1326"/>
  <c r="BI1325"/>
  <c r="BH1325"/>
  <c r="BG1325"/>
  <c r="BF1325"/>
  <c r="T1325"/>
  <c r="R1325"/>
  <c r="P1325"/>
  <c r="BI1323"/>
  <c r="BH1323"/>
  <c r="BG1323"/>
  <c r="BF1323"/>
  <c r="T1323"/>
  <c r="R1323"/>
  <c r="P1323"/>
  <c r="BI1321"/>
  <c r="BH1321"/>
  <c r="BG1321"/>
  <c r="BF1321"/>
  <c r="T1321"/>
  <c r="R1321"/>
  <c r="P1321"/>
  <c r="BI1316"/>
  <c r="BH1316"/>
  <c r="BG1316"/>
  <c r="BF1316"/>
  <c r="T1316"/>
  <c r="R1316"/>
  <c r="P1316"/>
  <c r="BI1314"/>
  <c r="BH1314"/>
  <c r="BG1314"/>
  <c r="BF1314"/>
  <c r="T1314"/>
  <c r="R1314"/>
  <c r="P1314"/>
  <c r="BI1312"/>
  <c r="BH1312"/>
  <c r="BG1312"/>
  <c r="BF1312"/>
  <c r="T1312"/>
  <c r="R1312"/>
  <c r="P1312"/>
  <c r="BI1307"/>
  <c r="BH1307"/>
  <c r="BG1307"/>
  <c r="BF1307"/>
  <c r="T1307"/>
  <c r="R1307"/>
  <c r="P1307"/>
  <c r="BI1303"/>
  <c r="BH1303"/>
  <c r="BG1303"/>
  <c r="BF1303"/>
  <c r="T1303"/>
  <c r="R1303"/>
  <c r="P1303"/>
  <c r="BI1299"/>
  <c r="BH1299"/>
  <c r="BG1299"/>
  <c r="BF1299"/>
  <c r="T1299"/>
  <c r="R1299"/>
  <c r="P1299"/>
  <c r="BI1296"/>
  <c r="BH1296"/>
  <c r="BG1296"/>
  <c r="BF1296"/>
  <c r="T1296"/>
  <c r="R1296"/>
  <c r="P1296"/>
  <c r="BI1294"/>
  <c r="BH1294"/>
  <c r="BG1294"/>
  <c r="BF1294"/>
  <c r="T1294"/>
  <c r="R1294"/>
  <c r="P1294"/>
  <c r="BI1288"/>
  <c r="BH1288"/>
  <c r="BG1288"/>
  <c r="BF1288"/>
  <c r="T1288"/>
  <c r="R1288"/>
  <c r="P1288"/>
  <c r="BI1285"/>
  <c r="BH1285"/>
  <c r="BG1285"/>
  <c r="BF1285"/>
  <c r="T1285"/>
  <c r="R1285"/>
  <c r="P1285"/>
  <c r="BI1279"/>
  <c r="BH1279"/>
  <c r="BG1279"/>
  <c r="BF1279"/>
  <c r="T1279"/>
  <c r="R1279"/>
  <c r="P1279"/>
  <c r="BI1277"/>
  <c r="BH1277"/>
  <c r="BG1277"/>
  <c r="BF1277"/>
  <c r="T1277"/>
  <c r="R1277"/>
  <c r="P1277"/>
  <c r="BI1272"/>
  <c r="BH1272"/>
  <c r="BG1272"/>
  <c r="BF1272"/>
  <c r="T1272"/>
  <c r="R1272"/>
  <c r="P1272"/>
  <c r="BI1268"/>
  <c r="BH1268"/>
  <c r="BG1268"/>
  <c r="BF1268"/>
  <c r="T1268"/>
  <c r="R1268"/>
  <c r="P1268"/>
  <c r="BI1264"/>
  <c r="BH1264"/>
  <c r="BG1264"/>
  <c r="BF1264"/>
  <c r="T1264"/>
  <c r="R1264"/>
  <c r="P1264"/>
  <c r="BI1259"/>
  <c r="BH1259"/>
  <c r="BG1259"/>
  <c r="BF1259"/>
  <c r="T1259"/>
  <c r="R1259"/>
  <c r="P1259"/>
  <c r="BI1249"/>
  <c r="BH1249"/>
  <c r="BG1249"/>
  <c r="BF1249"/>
  <c r="T1249"/>
  <c r="R1249"/>
  <c r="P1249"/>
  <c r="BI1244"/>
  <c r="BH1244"/>
  <c r="BG1244"/>
  <c r="BF1244"/>
  <c r="T1244"/>
  <c r="R1244"/>
  <c r="P1244"/>
  <c r="BI1240"/>
  <c r="BH1240"/>
  <c r="BG1240"/>
  <c r="BF1240"/>
  <c r="T1240"/>
  <c r="T1239"/>
  <c r="R1240"/>
  <c r="R1239"/>
  <c r="P1240"/>
  <c r="P1239"/>
  <c r="BI1238"/>
  <c r="BH1238"/>
  <c r="BG1238"/>
  <c r="BF1238"/>
  <c r="T1238"/>
  <c r="R1238"/>
  <c r="P1238"/>
  <c r="BI1236"/>
  <c r="BH1236"/>
  <c r="BG1236"/>
  <c r="BF1236"/>
  <c r="T1236"/>
  <c r="R1236"/>
  <c r="P1236"/>
  <c r="BI1234"/>
  <c r="BH1234"/>
  <c r="BG1234"/>
  <c r="BF1234"/>
  <c r="T1234"/>
  <c r="R1234"/>
  <c r="P1234"/>
  <c r="BI1227"/>
  <c r="BH1227"/>
  <c r="BG1227"/>
  <c r="BF1227"/>
  <c r="T1227"/>
  <c r="R1227"/>
  <c r="P1227"/>
  <c r="BI1225"/>
  <c r="BH1225"/>
  <c r="BG1225"/>
  <c r="BF1225"/>
  <c r="T1225"/>
  <c r="R1225"/>
  <c r="P1225"/>
  <c r="BI1223"/>
  <c r="BH1223"/>
  <c r="BG1223"/>
  <c r="BF1223"/>
  <c r="T1223"/>
  <c r="R1223"/>
  <c r="P1223"/>
  <c r="BI1222"/>
  <c r="BH1222"/>
  <c r="BG1222"/>
  <c r="BF1222"/>
  <c r="T1222"/>
  <c r="R1222"/>
  <c r="P1222"/>
  <c r="BI1221"/>
  <c r="BH1221"/>
  <c r="BG1221"/>
  <c r="BF1221"/>
  <c r="T1221"/>
  <c r="R1221"/>
  <c r="P1221"/>
  <c r="BI1219"/>
  <c r="BH1219"/>
  <c r="BG1219"/>
  <c r="BF1219"/>
  <c r="T1219"/>
  <c r="R1219"/>
  <c r="P1219"/>
  <c r="BI1218"/>
  <c r="BH1218"/>
  <c r="BG1218"/>
  <c r="BF1218"/>
  <c r="T1218"/>
  <c r="R1218"/>
  <c r="P1218"/>
  <c r="BI1212"/>
  <c r="BH1212"/>
  <c r="BG1212"/>
  <c r="BF1212"/>
  <c r="T1212"/>
  <c r="R1212"/>
  <c r="P1212"/>
  <c r="BI1206"/>
  <c r="BH1206"/>
  <c r="BG1206"/>
  <c r="BF1206"/>
  <c r="T1206"/>
  <c r="R1206"/>
  <c r="P1206"/>
  <c r="BI1201"/>
  <c r="BH1201"/>
  <c r="BG1201"/>
  <c r="BF1201"/>
  <c r="T1201"/>
  <c r="R1201"/>
  <c r="P1201"/>
  <c r="BI1198"/>
  <c r="BH1198"/>
  <c r="BG1198"/>
  <c r="BF1198"/>
  <c r="T1198"/>
  <c r="R1198"/>
  <c r="P1198"/>
  <c r="BI1193"/>
  <c r="BH1193"/>
  <c r="BG1193"/>
  <c r="BF1193"/>
  <c r="T1193"/>
  <c r="R1193"/>
  <c r="P1193"/>
  <c r="BI1191"/>
  <c r="BH1191"/>
  <c r="BG1191"/>
  <c r="BF1191"/>
  <c r="T1191"/>
  <c r="R1191"/>
  <c r="P1191"/>
  <c r="BI1189"/>
  <c r="BH1189"/>
  <c r="BG1189"/>
  <c r="BF1189"/>
  <c r="T1189"/>
  <c r="R1189"/>
  <c r="P1189"/>
  <c r="BI1187"/>
  <c r="BH1187"/>
  <c r="BG1187"/>
  <c r="BF1187"/>
  <c r="T1187"/>
  <c r="R1187"/>
  <c r="P1187"/>
  <c r="BI1185"/>
  <c r="BH1185"/>
  <c r="BG1185"/>
  <c r="BF1185"/>
  <c r="T1185"/>
  <c r="R1185"/>
  <c r="P1185"/>
  <c r="BI1180"/>
  <c r="BH1180"/>
  <c r="BG1180"/>
  <c r="BF1180"/>
  <c r="T1180"/>
  <c r="R1180"/>
  <c r="P1180"/>
  <c r="BI1175"/>
  <c r="BH1175"/>
  <c r="BG1175"/>
  <c r="BF1175"/>
  <c r="T1175"/>
  <c r="R1175"/>
  <c r="P1175"/>
  <c r="BI1171"/>
  <c r="BH1171"/>
  <c r="BG1171"/>
  <c r="BF1171"/>
  <c r="T1171"/>
  <c r="R1171"/>
  <c r="P1171"/>
  <c r="BI1170"/>
  <c r="BH1170"/>
  <c r="BG1170"/>
  <c r="BF1170"/>
  <c r="T1170"/>
  <c r="R1170"/>
  <c r="P1170"/>
  <c r="BI1169"/>
  <c r="BH1169"/>
  <c r="BG1169"/>
  <c r="BF1169"/>
  <c r="T1169"/>
  <c r="R1169"/>
  <c r="P1169"/>
  <c r="BI1167"/>
  <c r="BH1167"/>
  <c r="BG1167"/>
  <c r="BF1167"/>
  <c r="T1167"/>
  <c r="R1167"/>
  <c r="P1167"/>
  <c r="BI1165"/>
  <c r="BH1165"/>
  <c r="BG1165"/>
  <c r="BF1165"/>
  <c r="T1165"/>
  <c r="R1165"/>
  <c r="P1165"/>
  <c r="BI1163"/>
  <c r="BH1163"/>
  <c r="BG1163"/>
  <c r="BF1163"/>
  <c r="T1163"/>
  <c r="R1163"/>
  <c r="P1163"/>
  <c r="BI1161"/>
  <c r="BH1161"/>
  <c r="BG1161"/>
  <c r="BF1161"/>
  <c r="T1161"/>
  <c r="R1161"/>
  <c r="P1161"/>
  <c r="BI1159"/>
  <c r="BH1159"/>
  <c r="BG1159"/>
  <c r="BF1159"/>
  <c r="T1159"/>
  <c r="R1159"/>
  <c r="P1159"/>
  <c r="BI1157"/>
  <c r="BH1157"/>
  <c r="BG1157"/>
  <c r="BF1157"/>
  <c r="T1157"/>
  <c r="R1157"/>
  <c r="P1157"/>
  <c r="BI1152"/>
  <c r="BH1152"/>
  <c r="BG1152"/>
  <c r="BF1152"/>
  <c r="T1152"/>
  <c r="R1152"/>
  <c r="P1152"/>
  <c r="BI1150"/>
  <c r="BH1150"/>
  <c r="BG1150"/>
  <c r="BF1150"/>
  <c r="T1150"/>
  <c r="R1150"/>
  <c r="P1150"/>
  <c r="BI1144"/>
  <c r="BH1144"/>
  <c r="BG1144"/>
  <c r="BF1144"/>
  <c r="T1144"/>
  <c r="R1144"/>
  <c r="P1144"/>
  <c r="BI1140"/>
  <c r="BH1140"/>
  <c r="BG1140"/>
  <c r="BF1140"/>
  <c r="T1140"/>
  <c r="R1140"/>
  <c r="P1140"/>
  <c r="BI1137"/>
  <c r="BH1137"/>
  <c r="BG1137"/>
  <c r="BF1137"/>
  <c r="T1137"/>
  <c r="R1137"/>
  <c r="P1137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32"/>
  <c r="BH1132"/>
  <c r="BG1132"/>
  <c r="BF1132"/>
  <c r="T1132"/>
  <c r="R1132"/>
  <c r="P1132"/>
  <c r="BI1128"/>
  <c r="BH1128"/>
  <c r="BG1128"/>
  <c r="BF1128"/>
  <c r="T1128"/>
  <c r="R1128"/>
  <c r="P1128"/>
  <c r="BI1120"/>
  <c r="BH1120"/>
  <c r="BG1120"/>
  <c r="BF1120"/>
  <c r="T1120"/>
  <c r="R1120"/>
  <c r="P1120"/>
  <c r="BI1116"/>
  <c r="BH1116"/>
  <c r="BG1116"/>
  <c r="BF1116"/>
  <c r="T1116"/>
  <c r="R1116"/>
  <c r="P1116"/>
  <c r="BI1114"/>
  <c r="BH1114"/>
  <c r="BG1114"/>
  <c r="BF1114"/>
  <c r="T1114"/>
  <c r="R1114"/>
  <c r="P1114"/>
  <c r="BI1113"/>
  <c r="BH1113"/>
  <c r="BG1113"/>
  <c r="BF1113"/>
  <c r="T1113"/>
  <c r="R1113"/>
  <c r="P1113"/>
  <c r="BI1112"/>
  <c r="BH1112"/>
  <c r="BG1112"/>
  <c r="BF1112"/>
  <c r="T1112"/>
  <c r="R1112"/>
  <c r="P1112"/>
  <c r="BI1110"/>
  <c r="BH1110"/>
  <c r="BG1110"/>
  <c r="BF1110"/>
  <c r="T1110"/>
  <c r="R1110"/>
  <c r="P1110"/>
  <c r="BI1107"/>
  <c r="BH1107"/>
  <c r="BG1107"/>
  <c r="BF1107"/>
  <c r="T1107"/>
  <c r="R1107"/>
  <c r="P1107"/>
  <c r="BI1100"/>
  <c r="BH1100"/>
  <c r="BG1100"/>
  <c r="BF1100"/>
  <c r="T1100"/>
  <c r="R1100"/>
  <c r="P110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66"/>
  <c r="BH1066"/>
  <c r="BG1066"/>
  <c r="BF1066"/>
  <c r="T1066"/>
  <c r="R1066"/>
  <c r="P1066"/>
  <c r="BI1058"/>
  <c r="BH1058"/>
  <c r="BG1058"/>
  <c r="BF1058"/>
  <c r="T1058"/>
  <c r="R1058"/>
  <c r="P1058"/>
  <c r="BI1051"/>
  <c r="BH1051"/>
  <c r="BG1051"/>
  <c r="BF1051"/>
  <c r="T1051"/>
  <c r="R1051"/>
  <c r="P1051"/>
  <c r="BI1044"/>
  <c r="BH1044"/>
  <c r="BG1044"/>
  <c r="BF1044"/>
  <c r="T1044"/>
  <c r="R1044"/>
  <c r="P1044"/>
  <c r="BI1039"/>
  <c r="BH1039"/>
  <c r="BG1039"/>
  <c r="BF1039"/>
  <c r="T1039"/>
  <c r="R1039"/>
  <c r="P1039"/>
  <c r="BI1033"/>
  <c r="BH1033"/>
  <c r="BG1033"/>
  <c r="BF1033"/>
  <c r="T1033"/>
  <c r="R1033"/>
  <c r="P1033"/>
  <c r="BI1031"/>
  <c r="BH1031"/>
  <c r="BG1031"/>
  <c r="BF1031"/>
  <c r="T1031"/>
  <c r="R1031"/>
  <c r="P1031"/>
  <c r="BI1026"/>
  <c r="BH1026"/>
  <c r="BG1026"/>
  <c r="BF1026"/>
  <c r="T1026"/>
  <c r="R1026"/>
  <c r="P1026"/>
  <c r="BI1024"/>
  <c r="BH1024"/>
  <c r="BG1024"/>
  <c r="BF1024"/>
  <c r="T1024"/>
  <c r="R1024"/>
  <c r="P1024"/>
  <c r="BI1022"/>
  <c r="BH1022"/>
  <c r="BG1022"/>
  <c r="BF1022"/>
  <c r="T1022"/>
  <c r="R1022"/>
  <c r="P1022"/>
  <c r="BI1018"/>
  <c r="BH1018"/>
  <c r="BG1018"/>
  <c r="BF1018"/>
  <c r="T1018"/>
  <c r="R1018"/>
  <c r="P1018"/>
  <c r="BI1013"/>
  <c r="BH1013"/>
  <c r="BG1013"/>
  <c r="BF1013"/>
  <c r="T1013"/>
  <c r="R1013"/>
  <c r="P1013"/>
  <c r="BI1001"/>
  <c r="BH1001"/>
  <c r="BG1001"/>
  <c r="BF1001"/>
  <c r="T1001"/>
  <c r="R1001"/>
  <c r="P1001"/>
  <c r="BI997"/>
  <c r="BH997"/>
  <c r="BG997"/>
  <c r="BF997"/>
  <c r="T997"/>
  <c r="R997"/>
  <c r="P997"/>
  <c r="BI992"/>
  <c r="BH992"/>
  <c r="BG992"/>
  <c r="BF992"/>
  <c r="T992"/>
  <c r="R992"/>
  <c r="P992"/>
  <c r="BI990"/>
  <c r="BH990"/>
  <c r="BG990"/>
  <c r="BF990"/>
  <c r="T990"/>
  <c r="R990"/>
  <c r="P990"/>
  <c r="BI983"/>
  <c r="BH983"/>
  <c r="BG983"/>
  <c r="BF983"/>
  <c r="T983"/>
  <c r="R983"/>
  <c r="P983"/>
  <c r="BI979"/>
  <c r="BH979"/>
  <c r="BG979"/>
  <c r="BF979"/>
  <c r="T979"/>
  <c r="R979"/>
  <c r="P979"/>
  <c r="BI968"/>
  <c r="BH968"/>
  <c r="BG968"/>
  <c r="BF968"/>
  <c r="T968"/>
  <c r="R968"/>
  <c r="P968"/>
  <c r="BI963"/>
  <c r="BH963"/>
  <c r="BG963"/>
  <c r="BF963"/>
  <c r="T963"/>
  <c r="R963"/>
  <c r="P963"/>
  <c r="BI958"/>
  <c r="BH958"/>
  <c r="BG958"/>
  <c r="BF958"/>
  <c r="T958"/>
  <c r="R958"/>
  <c r="P958"/>
  <c r="BI956"/>
  <c r="BH956"/>
  <c r="BG956"/>
  <c r="BF956"/>
  <c r="T956"/>
  <c r="R956"/>
  <c r="P956"/>
  <c r="BI954"/>
  <c r="BH954"/>
  <c r="BG954"/>
  <c r="BF954"/>
  <c r="T954"/>
  <c r="R954"/>
  <c r="P954"/>
  <c r="BI952"/>
  <c r="BH952"/>
  <c r="BG952"/>
  <c r="BF952"/>
  <c r="T952"/>
  <c r="R952"/>
  <c r="P952"/>
  <c r="BI937"/>
  <c r="BH937"/>
  <c r="BG937"/>
  <c r="BF937"/>
  <c r="T937"/>
  <c r="R937"/>
  <c r="P937"/>
  <c r="BI925"/>
  <c r="BH925"/>
  <c r="BG925"/>
  <c r="BF925"/>
  <c r="T925"/>
  <c r="R925"/>
  <c r="P925"/>
  <c r="BI910"/>
  <c r="BH910"/>
  <c r="BG910"/>
  <c r="BF910"/>
  <c r="T910"/>
  <c r="R910"/>
  <c r="P910"/>
  <c r="BI895"/>
  <c r="BH895"/>
  <c r="BG895"/>
  <c r="BF895"/>
  <c r="T895"/>
  <c r="R895"/>
  <c r="P895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2"/>
  <c r="BH882"/>
  <c r="BG882"/>
  <c r="BF882"/>
  <c r="T882"/>
  <c r="R882"/>
  <c r="P882"/>
  <c r="BI876"/>
  <c r="BH876"/>
  <c r="BG876"/>
  <c r="BF876"/>
  <c r="T876"/>
  <c r="R876"/>
  <c r="P876"/>
  <c r="BI860"/>
  <c r="BH860"/>
  <c r="BG860"/>
  <c r="BF860"/>
  <c r="T860"/>
  <c r="R860"/>
  <c r="P860"/>
  <c r="BI856"/>
  <c r="BH856"/>
  <c r="BG856"/>
  <c r="BF856"/>
  <c r="T856"/>
  <c r="R856"/>
  <c r="P856"/>
  <c r="BI846"/>
  <c r="BH846"/>
  <c r="BG846"/>
  <c r="BF846"/>
  <c r="T846"/>
  <c r="R846"/>
  <c r="P846"/>
  <c r="BI841"/>
  <c r="BH841"/>
  <c r="BG841"/>
  <c r="BF841"/>
  <c r="T841"/>
  <c r="R841"/>
  <c r="P841"/>
  <c r="BI837"/>
  <c r="BH837"/>
  <c r="BG837"/>
  <c r="BF837"/>
  <c r="T837"/>
  <c r="R837"/>
  <c r="P837"/>
  <c r="BI835"/>
  <c r="BH835"/>
  <c r="BG835"/>
  <c r="BF835"/>
  <c r="T835"/>
  <c r="R835"/>
  <c r="P835"/>
  <c r="BI831"/>
  <c r="BH831"/>
  <c r="BG831"/>
  <c r="BF831"/>
  <c r="T831"/>
  <c r="R831"/>
  <c r="P831"/>
  <c r="BI826"/>
  <c r="BH826"/>
  <c r="BG826"/>
  <c r="BF826"/>
  <c r="T826"/>
  <c r="R826"/>
  <c r="P826"/>
  <c r="BI825"/>
  <c r="BH825"/>
  <c r="BG825"/>
  <c r="BF825"/>
  <c r="T825"/>
  <c r="R825"/>
  <c r="P825"/>
  <c r="BI771"/>
  <c r="BH771"/>
  <c r="BG771"/>
  <c r="BF771"/>
  <c r="T771"/>
  <c r="R771"/>
  <c r="P771"/>
  <c r="BI769"/>
  <c r="BH769"/>
  <c r="BG769"/>
  <c r="BF769"/>
  <c r="T769"/>
  <c r="R769"/>
  <c r="P769"/>
  <c r="BI761"/>
  <c r="BH761"/>
  <c r="BG761"/>
  <c r="BF761"/>
  <c r="T761"/>
  <c r="R761"/>
  <c r="P761"/>
  <c r="BI743"/>
  <c r="BH743"/>
  <c r="BG743"/>
  <c r="BF743"/>
  <c r="T743"/>
  <c r="R743"/>
  <c r="P743"/>
  <c r="BI741"/>
  <c r="BH741"/>
  <c r="BG741"/>
  <c r="BF741"/>
  <c r="T741"/>
  <c r="R741"/>
  <c r="P741"/>
  <c r="BI733"/>
  <c r="BH733"/>
  <c r="BG733"/>
  <c r="BF733"/>
  <c r="T733"/>
  <c r="R733"/>
  <c r="P733"/>
  <c r="BI717"/>
  <c r="BH717"/>
  <c r="BG717"/>
  <c r="BF717"/>
  <c r="T717"/>
  <c r="R717"/>
  <c r="P717"/>
  <c r="BI711"/>
  <c r="BH711"/>
  <c r="BG711"/>
  <c r="BF711"/>
  <c r="T711"/>
  <c r="R711"/>
  <c r="P711"/>
  <c r="BI702"/>
  <c r="BH702"/>
  <c r="BG702"/>
  <c r="BF702"/>
  <c r="T702"/>
  <c r="R702"/>
  <c r="P702"/>
  <c r="BI696"/>
  <c r="BH696"/>
  <c r="BG696"/>
  <c r="BF696"/>
  <c r="T696"/>
  <c r="R696"/>
  <c r="P696"/>
  <c r="BI688"/>
  <c r="BH688"/>
  <c r="BG688"/>
  <c r="BF688"/>
  <c r="T688"/>
  <c r="R688"/>
  <c r="P688"/>
  <c r="BI685"/>
  <c r="BH685"/>
  <c r="BG685"/>
  <c r="BF685"/>
  <c r="T685"/>
  <c r="R685"/>
  <c r="P685"/>
  <c r="BI679"/>
  <c r="BH679"/>
  <c r="BG679"/>
  <c r="BF679"/>
  <c r="T679"/>
  <c r="R679"/>
  <c r="P679"/>
  <c r="BI676"/>
  <c r="BH676"/>
  <c r="BG676"/>
  <c r="BF676"/>
  <c r="T676"/>
  <c r="R676"/>
  <c r="P676"/>
  <c r="BI667"/>
  <c r="BH667"/>
  <c r="BG667"/>
  <c r="BF667"/>
  <c r="T667"/>
  <c r="R667"/>
  <c r="P667"/>
  <c r="BI661"/>
  <c r="BH661"/>
  <c r="BG661"/>
  <c r="BF661"/>
  <c r="T661"/>
  <c r="R661"/>
  <c r="P661"/>
  <c r="BI655"/>
  <c r="BH655"/>
  <c r="BG655"/>
  <c r="BF655"/>
  <c r="T655"/>
  <c r="R655"/>
  <c r="P655"/>
  <c r="BI650"/>
  <c r="BH650"/>
  <c r="BG650"/>
  <c r="BF650"/>
  <c r="T650"/>
  <c r="R650"/>
  <c r="P650"/>
  <c r="BI648"/>
  <c r="BH648"/>
  <c r="BG648"/>
  <c r="BF648"/>
  <c r="T648"/>
  <c r="R648"/>
  <c r="P648"/>
  <c r="BI642"/>
  <c r="BH642"/>
  <c r="BG642"/>
  <c r="BF642"/>
  <c r="T642"/>
  <c r="R642"/>
  <c r="P642"/>
  <c r="BI636"/>
  <c r="BH636"/>
  <c r="BG636"/>
  <c r="BF636"/>
  <c r="T636"/>
  <c r="R636"/>
  <c r="P636"/>
  <c r="BI628"/>
  <c r="BH628"/>
  <c r="BG628"/>
  <c r="BF628"/>
  <c r="T628"/>
  <c r="R628"/>
  <c r="P628"/>
  <c r="BI623"/>
  <c r="BH623"/>
  <c r="BG623"/>
  <c r="BF623"/>
  <c r="T623"/>
  <c r="R623"/>
  <c r="P623"/>
  <c r="BI619"/>
  <c r="BH619"/>
  <c r="BG619"/>
  <c r="BF619"/>
  <c r="T619"/>
  <c r="R619"/>
  <c r="P619"/>
  <c r="BI604"/>
  <c r="BH604"/>
  <c r="BG604"/>
  <c r="BF604"/>
  <c r="T604"/>
  <c r="R604"/>
  <c r="P604"/>
  <c r="BI591"/>
  <c r="BH591"/>
  <c r="BG591"/>
  <c r="BF591"/>
  <c r="T591"/>
  <c r="R591"/>
  <c r="P591"/>
  <c r="BI582"/>
  <c r="BH582"/>
  <c r="BG582"/>
  <c r="BF582"/>
  <c r="T582"/>
  <c r="R582"/>
  <c r="P582"/>
  <c r="BI570"/>
  <c r="BH570"/>
  <c r="BG570"/>
  <c r="BF570"/>
  <c r="T570"/>
  <c r="R570"/>
  <c r="P570"/>
  <c r="BI559"/>
  <c r="BH559"/>
  <c r="BG559"/>
  <c r="BF559"/>
  <c r="T559"/>
  <c r="R559"/>
  <c r="P559"/>
  <c r="BI554"/>
  <c r="BH554"/>
  <c r="BG554"/>
  <c r="BF554"/>
  <c r="T554"/>
  <c r="R554"/>
  <c r="P554"/>
  <c r="BI550"/>
  <c r="BH550"/>
  <c r="BG550"/>
  <c r="BF550"/>
  <c r="T550"/>
  <c r="R550"/>
  <c r="P550"/>
  <c r="BI546"/>
  <c r="BH546"/>
  <c r="BG546"/>
  <c r="BF546"/>
  <c r="T546"/>
  <c r="R546"/>
  <c r="P546"/>
  <c r="BI539"/>
  <c r="BH539"/>
  <c r="BG539"/>
  <c r="BF539"/>
  <c r="T539"/>
  <c r="R539"/>
  <c r="P539"/>
  <c r="BI536"/>
  <c r="BH536"/>
  <c r="BG536"/>
  <c r="BF536"/>
  <c r="T536"/>
  <c r="R536"/>
  <c r="P536"/>
  <c r="BI531"/>
  <c r="BH531"/>
  <c r="BG531"/>
  <c r="BF531"/>
  <c r="T531"/>
  <c r="R531"/>
  <c r="P531"/>
  <c r="BI529"/>
  <c r="BH529"/>
  <c r="BG529"/>
  <c r="BF529"/>
  <c r="T529"/>
  <c r="R529"/>
  <c r="P529"/>
  <c r="BI521"/>
  <c r="BH521"/>
  <c r="BG521"/>
  <c r="BF521"/>
  <c r="T521"/>
  <c r="R521"/>
  <c r="P521"/>
  <c r="BI513"/>
  <c r="BH513"/>
  <c r="BG513"/>
  <c r="BF513"/>
  <c r="T513"/>
  <c r="R513"/>
  <c r="P513"/>
  <c r="BI508"/>
  <c r="BH508"/>
  <c r="BG508"/>
  <c r="BF508"/>
  <c r="T508"/>
  <c r="R508"/>
  <c r="P508"/>
  <c r="BI503"/>
  <c r="BH503"/>
  <c r="BG503"/>
  <c r="BF503"/>
  <c r="T503"/>
  <c r="R503"/>
  <c r="P503"/>
  <c r="BI494"/>
  <c r="BH494"/>
  <c r="BG494"/>
  <c r="BF494"/>
  <c r="T494"/>
  <c r="R494"/>
  <c r="P494"/>
  <c r="BI485"/>
  <c r="BH485"/>
  <c r="BG485"/>
  <c r="BF485"/>
  <c r="T485"/>
  <c r="R485"/>
  <c r="P485"/>
  <c r="BI476"/>
  <c r="BH476"/>
  <c r="BG476"/>
  <c r="BF476"/>
  <c r="T476"/>
  <c r="R476"/>
  <c r="P476"/>
  <c r="BI469"/>
  <c r="BH469"/>
  <c r="BG469"/>
  <c r="BF469"/>
  <c r="T469"/>
  <c r="R469"/>
  <c r="P469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41"/>
  <c r="BH441"/>
  <c r="BG441"/>
  <c r="BF441"/>
  <c r="T441"/>
  <c r="R441"/>
  <c r="P441"/>
  <c r="BI436"/>
  <c r="BH436"/>
  <c r="BG436"/>
  <c r="BF436"/>
  <c r="T436"/>
  <c r="R436"/>
  <c r="P436"/>
  <c r="BI431"/>
  <c r="BH431"/>
  <c r="BG431"/>
  <c r="BF431"/>
  <c r="T431"/>
  <c r="R431"/>
  <c r="P431"/>
  <c r="BI425"/>
  <c r="BH425"/>
  <c r="BG425"/>
  <c r="BF425"/>
  <c r="T425"/>
  <c r="R425"/>
  <c r="P425"/>
  <c r="BI420"/>
  <c r="BH420"/>
  <c r="BG420"/>
  <c r="BF420"/>
  <c r="T420"/>
  <c r="R420"/>
  <c r="P420"/>
  <c r="BI412"/>
  <c r="BH412"/>
  <c r="BG412"/>
  <c r="BF412"/>
  <c r="T412"/>
  <c r="R412"/>
  <c r="P412"/>
  <c r="BI407"/>
  <c r="BH407"/>
  <c r="BG407"/>
  <c r="BF407"/>
  <c r="T407"/>
  <c r="R407"/>
  <c r="P407"/>
  <c r="BI400"/>
  <c r="BH400"/>
  <c r="BG400"/>
  <c r="BF400"/>
  <c r="T400"/>
  <c r="R400"/>
  <c r="P400"/>
  <c r="BI395"/>
  <c r="BH395"/>
  <c r="BG395"/>
  <c r="BF395"/>
  <c r="T395"/>
  <c r="R395"/>
  <c r="P395"/>
  <c r="BI383"/>
  <c r="BH383"/>
  <c r="BG383"/>
  <c r="BF383"/>
  <c r="T383"/>
  <c r="R383"/>
  <c r="P383"/>
  <c r="BI377"/>
  <c r="BH377"/>
  <c r="BG377"/>
  <c r="BF377"/>
  <c r="T377"/>
  <c r="R377"/>
  <c r="P377"/>
  <c r="BI366"/>
  <c r="BH366"/>
  <c r="BG366"/>
  <c r="BF366"/>
  <c r="T366"/>
  <c r="R366"/>
  <c r="P366"/>
  <c r="BI352"/>
  <c r="BH352"/>
  <c r="BG352"/>
  <c r="BF352"/>
  <c r="T352"/>
  <c r="R352"/>
  <c r="P352"/>
  <c r="BI346"/>
  <c r="BH346"/>
  <c r="BG346"/>
  <c r="BF346"/>
  <c r="T346"/>
  <c r="R346"/>
  <c r="P346"/>
  <c r="BI340"/>
  <c r="BH340"/>
  <c r="BG340"/>
  <c r="BF340"/>
  <c r="T340"/>
  <c r="R340"/>
  <c r="P340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08"/>
  <c r="BH308"/>
  <c r="BG308"/>
  <c r="BF308"/>
  <c r="T308"/>
  <c r="R308"/>
  <c r="P308"/>
  <c r="BI291"/>
  <c r="BH291"/>
  <c r="BG291"/>
  <c r="BF291"/>
  <c r="T291"/>
  <c r="R291"/>
  <c r="P291"/>
  <c r="BI286"/>
  <c r="BH286"/>
  <c r="BG286"/>
  <c r="BF286"/>
  <c r="T286"/>
  <c r="R286"/>
  <c r="P286"/>
  <c r="BI284"/>
  <c r="BH284"/>
  <c r="BG284"/>
  <c r="BF284"/>
  <c r="T284"/>
  <c r="R284"/>
  <c r="P284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1"/>
  <c r="BH261"/>
  <c r="BG261"/>
  <c r="BF261"/>
  <c r="T261"/>
  <c r="R261"/>
  <c r="P261"/>
  <c r="BI257"/>
  <c r="BH257"/>
  <c r="BG257"/>
  <c r="BF257"/>
  <c r="T257"/>
  <c r="R257"/>
  <c r="P257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5"/>
  <c r="BH235"/>
  <c r="BG235"/>
  <c r="BF235"/>
  <c r="T235"/>
  <c r="R235"/>
  <c r="P235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3"/>
  <c r="BH213"/>
  <c r="BG213"/>
  <c r="BF213"/>
  <c r="T213"/>
  <c r="R213"/>
  <c r="P213"/>
  <c r="BI209"/>
  <c r="BH209"/>
  <c r="BG209"/>
  <c r="BF209"/>
  <c r="T209"/>
  <c r="R209"/>
  <c r="P209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6"/>
  <c r="BH156"/>
  <c r="BG156"/>
  <c r="BF156"/>
  <c r="T156"/>
  <c r="R156"/>
  <c r="P156"/>
  <c r="J149"/>
  <c r="F149"/>
  <c r="F147"/>
  <c r="E145"/>
  <c r="J93"/>
  <c r="F93"/>
  <c r="F91"/>
  <c r="E89"/>
  <c r="J26"/>
  <c r="E26"/>
  <c r="J150"/>
  <c r="J25"/>
  <c r="J20"/>
  <c r="E20"/>
  <c r="F94"/>
  <c r="J19"/>
  <c r="J14"/>
  <c r="J147"/>
  <c r="E7"/>
  <c r="E141"/>
  <c i="2" r="J39"/>
  <c r="J38"/>
  <c i="1" r="AY96"/>
  <c i="2" r="J37"/>
  <c i="1" r="AX96"/>
  <c i="2"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1" r="L90"/>
  <c r="AM90"/>
  <c r="AM89"/>
  <c r="L89"/>
  <c r="AM87"/>
  <c r="L87"/>
  <c r="L85"/>
  <c r="L84"/>
  <c i="2" r="J141"/>
  <c r="BK135"/>
  <c r="J127"/>
  <c i="1" r="AS123"/>
  <c r="AS95"/>
  <c i="2" r="BK153"/>
  <c r="J151"/>
  <c i="1" r="AS115"/>
  <c i="2" r="BK129"/>
  <c r="J123"/>
  <c r="BK147"/>
  <c i="1" r="AS110"/>
  <c i="3" r="J1975"/>
  <c r="J1926"/>
  <c r="BK1891"/>
  <c r="BK1860"/>
  <c r="BK1820"/>
  <c r="BK1783"/>
  <c r="J1772"/>
  <c r="BK1761"/>
  <c r="BK1748"/>
  <c r="J1728"/>
  <c r="BK1719"/>
  <c r="J1701"/>
  <c r="BK1671"/>
  <c r="BK1651"/>
  <c r="J1635"/>
  <c r="J1622"/>
  <c r="J1611"/>
  <c r="J1593"/>
  <c r="BK1567"/>
  <c r="BK1555"/>
  <c r="BK1497"/>
  <c r="J1467"/>
  <c r="J1451"/>
  <c r="BK1407"/>
  <c r="BK1389"/>
  <c r="BK1367"/>
  <c r="BK1332"/>
  <c r="BK1316"/>
  <c r="BK503"/>
  <c r="BK464"/>
  <c r="BK451"/>
  <c r="J420"/>
  <c r="J400"/>
  <c r="J332"/>
  <c r="BK308"/>
  <c r="BK267"/>
  <c r="BK241"/>
  <c r="J198"/>
  <c r="J2090"/>
  <c r="BK2075"/>
  <c r="BK2041"/>
  <c r="J2032"/>
  <c r="J2017"/>
  <c r="J1982"/>
  <c r="BK1971"/>
  <c r="BK1922"/>
  <c r="J1894"/>
  <c r="BK1863"/>
  <c r="J1822"/>
  <c r="BK1806"/>
  <c r="BK1776"/>
  <c r="BK1763"/>
  <c r="J1758"/>
  <c r="J1754"/>
  <c r="J1742"/>
  <c r="J1734"/>
  <c r="BK1726"/>
  <c r="BK1690"/>
  <c r="J1679"/>
  <c r="J1673"/>
  <c r="J1664"/>
  <c r="J1643"/>
  <c r="BK1631"/>
  <c r="BK1613"/>
  <c r="J1601"/>
  <c r="J1579"/>
  <c r="BK1559"/>
  <c r="J1539"/>
  <c r="BK1516"/>
  <c r="J1495"/>
  <c r="J1462"/>
  <c r="J1443"/>
  <c r="J1422"/>
  <c r="J1393"/>
  <c r="J1367"/>
  <c r="J1362"/>
  <c r="BK1339"/>
  <c r="J1321"/>
  <c r="J1303"/>
  <c r="BK1288"/>
  <c r="BK1272"/>
  <c r="BK1264"/>
  <c r="J1240"/>
  <c r="J1234"/>
  <c r="J1222"/>
  <c r="BK1206"/>
  <c r="J1189"/>
  <c r="J1870"/>
  <c r="BK1856"/>
  <c r="BK1822"/>
  <c r="J1808"/>
  <c r="J1776"/>
  <c r="J1762"/>
  <c r="J1748"/>
  <c r="J1738"/>
  <c r="J1724"/>
  <c r="J1711"/>
  <c r="J1685"/>
  <c r="J1670"/>
  <c r="J1662"/>
  <c r="J1637"/>
  <c r="J1620"/>
  <c r="BK1589"/>
  <c r="BK1565"/>
  <c r="BK1552"/>
  <c r="J1530"/>
  <c r="J1510"/>
  <c r="BK1495"/>
  <c r="J1473"/>
  <c r="BK1443"/>
  <c r="J1426"/>
  <c r="J1403"/>
  <c r="J1383"/>
  <c r="J1372"/>
  <c r="J1348"/>
  <c r="BK1330"/>
  <c r="BK1314"/>
  <c r="BK1299"/>
  <c r="J1288"/>
  <c r="J1268"/>
  <c r="J1244"/>
  <c r="J1236"/>
  <c r="BK1222"/>
  <c r="J1206"/>
  <c r="BK1191"/>
  <c r="BK1187"/>
  <c r="J1180"/>
  <c r="J1171"/>
  <c r="J1169"/>
  <c r="BK1163"/>
  <c r="BK1150"/>
  <c r="BK1136"/>
  <c r="J1132"/>
  <c r="J1116"/>
  <c r="J1112"/>
  <c r="J1107"/>
  <c r="BK1076"/>
  <c r="BK1066"/>
  <c r="J1039"/>
  <c r="BK1024"/>
  <c r="BK1013"/>
  <c r="BK990"/>
  <c r="J968"/>
  <c r="J954"/>
  <c r="J910"/>
  <c r="J885"/>
  <c r="J856"/>
  <c r="BK837"/>
  <c r="J825"/>
  <c r="BK743"/>
  <c r="BK733"/>
  <c r="J688"/>
  <c r="BK661"/>
  <c r="BK642"/>
  <c r="BK619"/>
  <c r="J554"/>
  <c r="BK531"/>
  <c r="J494"/>
  <c r="BK476"/>
  <c r="BK453"/>
  <c r="BK431"/>
  <c r="BK395"/>
  <c r="BK352"/>
  <c r="BK332"/>
  <c r="J320"/>
  <c r="BK291"/>
  <c r="BK272"/>
  <c r="J246"/>
  <c r="J213"/>
  <c r="J170"/>
  <c r="J1159"/>
  <c r="J1144"/>
  <c r="BK1135"/>
  <c r="BK1120"/>
  <c r="J1066"/>
  <c r="BK1039"/>
  <c r="BK1022"/>
  <c r="BK997"/>
  <c r="BK979"/>
  <c r="BK954"/>
  <c r="BK910"/>
  <c r="BK885"/>
  <c r="BK856"/>
  <c r="J837"/>
  <c r="BK825"/>
  <c r="BK761"/>
  <c r="BK688"/>
  <c r="J676"/>
  <c r="J655"/>
  <c r="BK636"/>
  <c r="BK604"/>
  <c r="J559"/>
  <c r="J536"/>
  <c r="BK494"/>
  <c r="BK383"/>
  <c r="J324"/>
  <c r="J277"/>
  <c r="BK251"/>
  <c r="BK203"/>
  <c r="BK156"/>
  <c i="4" r="BK387"/>
  <c r="J381"/>
  <c r="BK372"/>
  <c r="BK352"/>
  <c r="BK343"/>
  <c r="BK335"/>
  <c r="J323"/>
  <c r="J314"/>
  <c r="BK302"/>
  <c r="BK291"/>
  <c r="J272"/>
  <c r="BK258"/>
  <c r="BK248"/>
  <c r="J235"/>
  <c r="BK229"/>
  <c r="J217"/>
  <c r="J208"/>
  <c r="BK198"/>
  <c r="BK170"/>
  <c r="J153"/>
  <c r="BK144"/>
  <c r="J383"/>
  <c r="J372"/>
  <c r="J361"/>
  <c r="J343"/>
  <c r="BK337"/>
  <c r="BK319"/>
  <c r="J308"/>
  <c r="BK296"/>
  <c r="J285"/>
  <c r="BK270"/>
  <c r="J258"/>
  <c r="BK240"/>
  <c r="BK212"/>
  <c r="J196"/>
  <c r="J188"/>
  <c r="BK168"/>
  <c r="J139"/>
  <c r="J391"/>
  <c r="BK381"/>
  <c r="J368"/>
  <c r="J352"/>
  <c r="J332"/>
  <c r="BK308"/>
  <c r="J289"/>
  <c r="J274"/>
  <c r="BK260"/>
  <c r="J252"/>
  <c r="J240"/>
  <c r="J229"/>
  <c r="BK217"/>
  <c r="J206"/>
  <c r="J182"/>
  <c r="J156"/>
  <c r="BK204"/>
  <c r="BK188"/>
  <c r="J178"/>
  <c r="J166"/>
  <c r="J158"/>
  <c r="BK146"/>
  <c r="J137"/>
  <c i="5" r="BK355"/>
  <c r="J343"/>
  <c r="BK331"/>
  <c r="BK315"/>
  <c r="BK285"/>
  <c r="BK268"/>
  <c r="J247"/>
  <c r="J237"/>
  <c r="BK221"/>
  <c r="BK164"/>
  <c r="J154"/>
  <c r="J132"/>
  <c r="J357"/>
  <c r="J349"/>
  <c r="J329"/>
  <c r="J315"/>
  <c r="BK302"/>
  <c r="J291"/>
  <c r="BK279"/>
  <c r="J270"/>
  <c r="J251"/>
  <c r="BK231"/>
  <c r="J216"/>
  <c r="BK196"/>
  <c r="J164"/>
  <c r="BK144"/>
  <c r="J136"/>
  <c r="BK363"/>
  <c r="J351"/>
  <c r="BK335"/>
  <c r="J309"/>
  <c r="J293"/>
  <c r="J272"/>
  <c r="BK239"/>
  <c r="BK223"/>
  <c r="J204"/>
  <c r="BK194"/>
  <c r="J170"/>
  <c r="J152"/>
  <c r="BK134"/>
  <c r="J333"/>
  <c r="J305"/>
  <c r="J287"/>
  <c r="J258"/>
  <c r="J229"/>
  <c r="BK181"/>
  <c r="J156"/>
  <c i="6" r="BK432"/>
  <c r="J406"/>
  <c r="J391"/>
  <c r="J363"/>
  <c r="BK345"/>
  <c r="BK336"/>
  <c r="J277"/>
  <c r="J261"/>
  <c r="J246"/>
  <c r="J237"/>
  <c r="J217"/>
  <c r="BK207"/>
  <c r="J173"/>
  <c r="BK159"/>
  <c r="J460"/>
  <c r="J444"/>
  <c r="BK414"/>
  <c r="BK402"/>
  <c r="BK389"/>
  <c r="J378"/>
  <c r="J361"/>
  <c r="BK341"/>
  <c r="J305"/>
  <c r="J281"/>
  <c r="BK272"/>
  <c r="BK261"/>
  <c r="J223"/>
  <c r="J214"/>
  <c r="BK182"/>
  <c r="J162"/>
  <c r="BK134"/>
  <c r="BK446"/>
  <c r="BK422"/>
  <c r="BK408"/>
  <c r="BK397"/>
  <c r="J387"/>
  <c r="BK380"/>
  <c r="BK365"/>
  <c r="BK353"/>
  <c r="BK337"/>
  <c r="J316"/>
  <c r="J284"/>
  <c r="BK265"/>
  <c r="J251"/>
  <c r="J226"/>
  <c r="BK201"/>
  <c r="BK140"/>
  <c r="J456"/>
  <c r="J446"/>
  <c r="BK428"/>
  <c r="BK418"/>
  <c r="J365"/>
  <c r="BK347"/>
  <c r="J330"/>
  <c r="BK305"/>
  <c r="BK286"/>
  <c r="J271"/>
  <c r="BK263"/>
  <c r="BK251"/>
  <c r="J229"/>
  <c r="BK214"/>
  <c r="BK185"/>
  <c r="BK167"/>
  <c r="BK143"/>
  <c i="7" r="J444"/>
  <c r="BK436"/>
  <c r="J429"/>
  <c r="J421"/>
  <c r="BK413"/>
  <c r="J403"/>
  <c r="BK364"/>
  <c r="BK349"/>
  <c r="BK338"/>
  <c r="J258"/>
  <c r="BK241"/>
  <c r="J229"/>
  <c r="BK194"/>
  <c r="BK180"/>
  <c r="J169"/>
  <c r="BK161"/>
  <c r="J145"/>
  <c r="J132"/>
  <c r="J461"/>
  <c r="J451"/>
  <c r="BK443"/>
  <c r="J435"/>
  <c r="J417"/>
  <c r="BK401"/>
  <c r="J398"/>
  <c r="BK388"/>
  <c r="J371"/>
  <c r="BK354"/>
  <c r="J345"/>
  <c r="J338"/>
  <c r="BK329"/>
  <c r="BK322"/>
  <c r="J302"/>
  <c r="J290"/>
  <c r="BK280"/>
  <c r="J266"/>
  <c r="J262"/>
  <c r="BK253"/>
  <c r="BK231"/>
  <c r="J224"/>
  <c r="BK205"/>
  <c r="J200"/>
  <c r="BK190"/>
  <c r="J180"/>
  <c r="BK170"/>
  <c r="J161"/>
  <c r="J156"/>
  <c r="BK145"/>
  <c r="J460"/>
  <c r="BK451"/>
  <c r="BK441"/>
  <c r="BK429"/>
  <c r="BK415"/>
  <c r="BK407"/>
  <c r="J396"/>
  <c r="J390"/>
  <c r="BK384"/>
  <c r="BK380"/>
  <c r="BK376"/>
  <c r="J373"/>
  <c r="BK367"/>
  <c r="J360"/>
  <c r="BK347"/>
  <c r="BK337"/>
  <c r="BK320"/>
  <c r="J316"/>
  <c r="J312"/>
  <c r="BK308"/>
  <c r="J294"/>
  <c r="BK288"/>
  <c r="J282"/>
  <c r="BK276"/>
  <c r="BK272"/>
  <c r="BK264"/>
  <c r="BK249"/>
  <c r="J241"/>
  <c r="J170"/>
  <c r="J167"/>
  <c r="BK156"/>
  <c r="BK146"/>
  <c r="BK136"/>
  <c i="8" r="J188"/>
  <c r="J177"/>
  <c r="J159"/>
  <c r="BK190"/>
  <c r="J161"/>
  <c r="BK147"/>
  <c r="BK127"/>
  <c r="J179"/>
  <c r="BK159"/>
  <c r="BK141"/>
  <c r="J192"/>
  <c r="BK181"/>
  <c r="BK172"/>
  <c r="J165"/>
  <c r="BK153"/>
  <c r="BK143"/>
  <c r="J127"/>
  <c i="9" r="J329"/>
  <c r="BK318"/>
  <c r="J304"/>
  <c r="BK288"/>
  <c r="BK271"/>
  <c r="J246"/>
  <c r="J222"/>
  <c r="BK205"/>
  <c r="J188"/>
  <c r="J156"/>
  <c r="J145"/>
  <c r="J128"/>
  <c r="J333"/>
  <c r="J327"/>
  <c r="J316"/>
  <c r="J294"/>
  <c r="J274"/>
  <c r="BK262"/>
  <c r="J248"/>
  <c r="BK234"/>
  <c r="BK216"/>
  <c r="BK202"/>
  <c r="BK182"/>
  <c r="BK171"/>
  <c r="J153"/>
  <c r="J337"/>
  <c r="BK316"/>
  <c r="BK304"/>
  <c r="J277"/>
  <c r="BK244"/>
  <c r="J230"/>
  <c r="BK209"/>
  <c r="J202"/>
  <c r="J186"/>
  <c r="J162"/>
  <c r="J136"/>
  <c r="J330"/>
  <c r="J310"/>
  <c r="J292"/>
  <c r="BK277"/>
  <c r="J262"/>
  <c r="BK242"/>
  <c r="J232"/>
  <c r="BK218"/>
  <c r="BK211"/>
  <c r="BK194"/>
  <c r="J177"/>
  <c r="BK165"/>
  <c r="J150"/>
  <c r="J132"/>
  <c i="10" r="J246"/>
  <c r="BK235"/>
  <c r="J220"/>
  <c r="J214"/>
  <c r="J207"/>
  <c r="J204"/>
  <c r="BK195"/>
  <c r="J188"/>
  <c r="BK177"/>
  <c r="J167"/>
  <c r="BK140"/>
  <c r="BK248"/>
  <c r="J238"/>
  <c r="BK222"/>
  <c r="J212"/>
  <c r="J206"/>
  <c r="BK200"/>
  <c r="J190"/>
  <c r="BK179"/>
  <c r="BK167"/>
  <c r="BK157"/>
  <c r="BK134"/>
  <c r="BK246"/>
  <c r="J235"/>
  <c r="BK229"/>
  <c r="J217"/>
  <c r="BK207"/>
  <c r="J194"/>
  <c r="BK181"/>
  <c r="BK173"/>
  <c r="J164"/>
  <c r="J152"/>
  <c r="J127"/>
  <c i="11" r="BK226"/>
  <c r="BK201"/>
  <c r="BK177"/>
  <c r="BK169"/>
  <c r="J149"/>
  <c r="BK129"/>
  <c r="J214"/>
  <c r="J161"/>
  <c r="J151"/>
  <c r="J137"/>
  <c r="J129"/>
  <c r="J231"/>
  <c r="BK186"/>
  <c r="BK171"/>
  <c r="BK151"/>
  <c r="J133"/>
  <c r="J235"/>
  <c r="BK191"/>
  <c r="BK165"/>
  <c r="BK127"/>
  <c i="12" r="J164"/>
  <c r="J151"/>
  <c r="BK142"/>
  <c r="BK160"/>
  <c r="J146"/>
  <c r="BK140"/>
  <c r="BK164"/>
  <c r="J158"/>
  <c r="BK133"/>
  <c i="13" r="J285"/>
  <c r="BK271"/>
  <c r="J252"/>
  <c r="J233"/>
  <c r="J223"/>
  <c r="BK197"/>
  <c r="J177"/>
  <c r="BK169"/>
  <c r="BK145"/>
  <c r="BK290"/>
  <c r="J267"/>
  <c r="J248"/>
  <c r="J226"/>
  <c r="J201"/>
  <c r="J173"/>
  <c r="J157"/>
  <c r="J144"/>
  <c r="J290"/>
  <c r="BK276"/>
  <c r="BK263"/>
  <c r="BK240"/>
  <c r="J228"/>
  <c r="BK211"/>
  <c r="BK203"/>
  <c r="J185"/>
  <c r="J175"/>
  <c r="J161"/>
  <c r="BK269"/>
  <c r="J260"/>
  <c r="BK223"/>
  <c r="J213"/>
  <c r="BK199"/>
  <c r="J187"/>
  <c r="BK172"/>
  <c r="J159"/>
  <c r="BK148"/>
  <c i="14" r="J387"/>
  <c r="J376"/>
  <c r="J353"/>
  <c r="J335"/>
  <c r="BK303"/>
  <c r="J266"/>
  <c r="J245"/>
  <c r="J230"/>
  <c r="BK195"/>
  <c r="BK137"/>
  <c r="J381"/>
  <c r="J351"/>
  <c r="BK324"/>
  <c r="BK282"/>
  <c r="J255"/>
  <c r="BK235"/>
  <c r="J176"/>
  <c r="BK383"/>
  <c r="BK361"/>
  <c r="BK349"/>
  <c r="J341"/>
  <c r="J314"/>
  <c r="J294"/>
  <c r="BK262"/>
  <c r="BK226"/>
  <c r="BK163"/>
  <c r="BK351"/>
  <c r="J330"/>
  <c r="BK310"/>
  <c r="BK271"/>
  <c r="J221"/>
  <c i="15" r="J164"/>
  <c r="BK139"/>
  <c r="BK162"/>
  <c r="J152"/>
  <c r="BK144"/>
  <c r="BK164"/>
  <c r="BK131"/>
  <c r="J158"/>
  <c r="J139"/>
  <c i="16" r="J200"/>
  <c r="BK189"/>
  <c r="BK172"/>
  <c r="BK144"/>
  <c r="J129"/>
  <c r="J195"/>
  <c r="BK179"/>
  <c r="J154"/>
  <c r="J139"/>
  <c r="BK129"/>
  <c r="BK195"/>
  <c r="J187"/>
  <c r="BK175"/>
  <c r="BK154"/>
  <c r="BK135"/>
  <c i="17" r="BK233"/>
  <c r="J229"/>
  <c r="J220"/>
  <c r="J208"/>
  <c r="J177"/>
  <c r="BK129"/>
  <c r="BK216"/>
  <c r="BK206"/>
  <c r="J173"/>
  <c r="BK147"/>
  <c r="J237"/>
  <c r="J223"/>
  <c r="J214"/>
  <c r="J188"/>
  <c r="BK173"/>
  <c r="BK150"/>
  <c r="BK135"/>
  <c r="J235"/>
  <c r="BK210"/>
  <c r="BK200"/>
  <c r="BK185"/>
  <c r="J156"/>
  <c r="BK143"/>
  <c i="18" r="BK304"/>
  <c r="BK288"/>
  <c r="BK269"/>
  <c r="BK254"/>
  <c r="J238"/>
  <c r="BK204"/>
  <c r="BK189"/>
  <c r="BK155"/>
  <c r="J140"/>
  <c r="BK299"/>
  <c r="J286"/>
  <c r="BK271"/>
  <c r="BK252"/>
  <c r="BK236"/>
  <c r="J229"/>
  <c r="J192"/>
  <c r="BK168"/>
  <c r="BK153"/>
  <c r="BK312"/>
  <c r="J307"/>
  <c r="BK303"/>
  <c r="BK282"/>
  <c r="J258"/>
  <c r="BK192"/>
  <c r="BK176"/>
  <c r="BK308"/>
  <c r="J299"/>
  <c r="BK284"/>
  <c r="J271"/>
  <c r="J260"/>
  <c r="J244"/>
  <c r="J232"/>
  <c r="J196"/>
  <c r="J155"/>
  <c i="19" r="BK217"/>
  <c r="J204"/>
  <c r="J197"/>
  <c r="J193"/>
  <c r="BK188"/>
  <c r="J181"/>
  <c r="J170"/>
  <c r="BK132"/>
  <c r="J211"/>
  <c r="J173"/>
  <c r="J151"/>
  <c r="J145"/>
  <c r="J217"/>
  <c r="BK191"/>
  <c r="BK179"/>
  <c r="BK163"/>
  <c r="BK135"/>
  <c i="20" r="BK173"/>
  <c r="BK139"/>
  <c r="J167"/>
  <c r="J144"/>
  <c r="J165"/>
  <c r="BK150"/>
  <c r="J132"/>
  <c i="21" r="BK141"/>
  <c r="J148"/>
  <c r="J154"/>
  <c r="J141"/>
  <c r="J139"/>
  <c i="22" r="J212"/>
  <c r="BK203"/>
  <c r="BK185"/>
  <c r="J144"/>
  <c r="BK207"/>
  <c r="BK170"/>
  <c r="J139"/>
  <c r="BK205"/>
  <c r="BK174"/>
  <c r="J155"/>
  <c r="J209"/>
  <c r="J196"/>
  <c r="J177"/>
  <c r="J152"/>
  <c i="2" r="BK149"/>
  <c r="BK137"/>
  <c r="J129"/>
  <c i="1" r="AS120"/>
  <c i="2" r="J145"/>
  <c r="J143"/>
  <c r="J137"/>
  <c r="BK133"/>
  <c r="BK125"/>
  <c r="J149"/>
  <c r="BK141"/>
  <c i="3" r="J1977"/>
  <c r="BK1950"/>
  <c r="BK1918"/>
  <c r="BK1886"/>
  <c r="BK1853"/>
  <c r="BK1808"/>
  <c r="J1779"/>
  <c r="BK1765"/>
  <c r="BK1758"/>
  <c r="BK1742"/>
  <c r="J1726"/>
  <c r="BK1712"/>
  <c r="J1695"/>
  <c r="BK1670"/>
  <c r="J1639"/>
  <c r="J1631"/>
  <c r="BK1617"/>
  <c r="BK1605"/>
  <c r="BK1579"/>
  <c r="BK1560"/>
  <c r="BK1530"/>
  <c r="BK1510"/>
  <c r="BK1473"/>
  <c r="J1456"/>
  <c r="BK1416"/>
  <c r="BK1376"/>
  <c r="BK1358"/>
  <c r="J1328"/>
  <c r="BK1321"/>
  <c r="J529"/>
  <c r="BK485"/>
  <c r="BK454"/>
  <c r="J431"/>
  <c r="J407"/>
  <c r="J366"/>
  <c r="BK316"/>
  <c r="J286"/>
  <c r="J224"/>
  <c r="J175"/>
  <c r="BK2090"/>
  <c r="BK2080"/>
  <c r="BK2047"/>
  <c r="BK2039"/>
  <c r="BK2017"/>
  <c r="BK1991"/>
  <c r="BK1975"/>
  <c r="BK1926"/>
  <c r="J1918"/>
  <c r="BK1870"/>
  <c r="BK1825"/>
  <c r="BK1811"/>
  <c r="BK1781"/>
  <c r="J1764"/>
  <c r="BK1760"/>
  <c r="J1756"/>
  <c r="BK1752"/>
  <c r="BK1734"/>
  <c r="J1730"/>
  <c r="BK1701"/>
  <c r="J1681"/>
  <c r="J1674"/>
  <c r="BK1667"/>
  <c r="BK1656"/>
  <c r="J1634"/>
  <c r="J1617"/>
  <c r="J1605"/>
  <c r="BK1581"/>
  <c r="BK1566"/>
  <c r="BK1544"/>
  <c r="BK1509"/>
  <c r="J1497"/>
  <c r="J1476"/>
  <c r="BK1456"/>
  <c r="BK1433"/>
  <c r="J1412"/>
  <c r="J1387"/>
  <c r="BK1363"/>
  <c r="BK1343"/>
  <c r="J1330"/>
  <c r="J1314"/>
  <c r="J1299"/>
  <c r="BK1285"/>
  <c r="J1272"/>
  <c r="J1249"/>
  <c r="BK1236"/>
  <c r="BK1225"/>
  <c r="BK1219"/>
  <c r="J1201"/>
  <c r="J1187"/>
  <c r="J1888"/>
  <c r="J1860"/>
  <c r="BK1828"/>
  <c r="J1816"/>
  <c r="J1783"/>
  <c r="J1774"/>
  <c r="BK1757"/>
  <c r="BK1744"/>
  <c r="BK1730"/>
  <c r="BK1721"/>
  <c r="BK1706"/>
  <c r="BK1681"/>
  <c r="BK1674"/>
  <c r="BK1668"/>
  <c r="BK1635"/>
  <c r="BK1622"/>
  <c r="BK1599"/>
  <c r="J1581"/>
  <c r="J1560"/>
  <c r="J1544"/>
  <c r="BK1525"/>
  <c r="BK1507"/>
  <c r="BK1480"/>
  <c r="BK1465"/>
  <c r="J1438"/>
  <c r="BK1412"/>
  <c r="BK1393"/>
  <c r="BK1373"/>
  <c r="J1358"/>
  <c r="J1341"/>
  <c r="J1326"/>
  <c r="J1312"/>
  <c r="J1296"/>
  <c r="BK1279"/>
  <c r="BK1259"/>
  <c r="J1238"/>
  <c r="BK1223"/>
  <c r="J1218"/>
  <c r="BK1198"/>
  <c r="BK1189"/>
  <c r="BK1180"/>
  <c r="J1175"/>
  <c r="BK1169"/>
  <c r="J1165"/>
  <c r="BK1159"/>
  <c r="BK1144"/>
  <c r="J1135"/>
  <c r="BK1128"/>
  <c r="J1114"/>
  <c r="BK1110"/>
  <c r="BK1100"/>
  <c r="J1078"/>
  <c r="J1058"/>
  <c r="BK1033"/>
  <c r="J1022"/>
  <c r="J1001"/>
  <c r="J983"/>
  <c r="BK963"/>
  <c r="BK952"/>
  <c r="J889"/>
  <c r="BK882"/>
  <c r="J846"/>
  <c r="J835"/>
  <c r="BK771"/>
  <c r="J761"/>
  <c r="J711"/>
  <c r="BK685"/>
  <c r="BK655"/>
  <c r="J636"/>
  <c r="J604"/>
  <c r="BK570"/>
  <c r="J546"/>
  <c r="J503"/>
  <c r="J464"/>
  <c r="J451"/>
  <c r="J425"/>
  <c r="J383"/>
  <c r="J352"/>
  <c r="BK324"/>
  <c r="J308"/>
  <c r="BK277"/>
  <c r="J251"/>
  <c r="J220"/>
  <c r="BK170"/>
  <c r="J156"/>
  <c r="BK1157"/>
  <c r="J1140"/>
  <c r="J1134"/>
  <c r="J1128"/>
  <c r="J1113"/>
  <c r="J1051"/>
  <c r="BK1031"/>
  <c r="J1018"/>
  <c r="J990"/>
  <c r="BK958"/>
  <c r="J952"/>
  <c r="J895"/>
  <c r="J860"/>
  <c r="J831"/>
  <c r="BK769"/>
  <c r="BK717"/>
  <c r="J702"/>
  <c r="J679"/>
  <c r="J667"/>
  <c r="J650"/>
  <c r="J628"/>
  <c r="BK591"/>
  <c r="BK554"/>
  <c r="BK539"/>
  <c r="BK508"/>
  <c r="J395"/>
  <c r="J328"/>
  <c r="J272"/>
  <c r="J241"/>
  <c r="BK220"/>
  <c r="BK193"/>
  <c i="4" r="BK391"/>
  <c r="BK383"/>
  <c r="BK366"/>
  <c r="J350"/>
  <c r="J341"/>
  <c r="BK332"/>
  <c r="J321"/>
  <c r="J311"/>
  <c r="J300"/>
  <c r="BK285"/>
  <c r="J260"/>
  <c r="J250"/>
  <c r="BK238"/>
  <c r="J226"/>
  <c r="J214"/>
  <c r="BK200"/>
  <c r="BK194"/>
  <c r="J168"/>
  <c r="BK150"/>
  <c r="BK133"/>
  <c r="BK374"/>
  <c r="J366"/>
  <c r="J356"/>
  <c r="BK341"/>
  <c r="J330"/>
  <c r="J317"/>
  <c r="J302"/>
  <c r="J293"/>
  <c r="J279"/>
  <c r="J265"/>
  <c r="J242"/>
  <c r="BK214"/>
  <c r="J198"/>
  <c r="BK190"/>
  <c r="BK172"/>
  <c r="BK142"/>
  <c r="J133"/>
  <c r="J385"/>
  <c r="BK370"/>
  <c r="BK356"/>
  <c r="J335"/>
  <c r="J327"/>
  <c r="BK293"/>
  <c r="BK282"/>
  <c r="J268"/>
  <c r="J254"/>
  <c r="BK235"/>
  <c r="BK220"/>
  <c r="BK210"/>
  <c r="BK184"/>
  <c r="BK158"/>
  <c r="J146"/>
  <c r="BK192"/>
  <c r="BK180"/>
  <c r="J170"/>
  <c r="J160"/>
  <c r="BK148"/>
  <c r="BK139"/>
  <c i="5" r="BK357"/>
  <c r="J345"/>
  <c r="J337"/>
  <c r="BK329"/>
  <c r="BK313"/>
  <c r="BK283"/>
  <c r="J265"/>
  <c r="J249"/>
  <c r="J239"/>
  <c r="J223"/>
  <c r="BK190"/>
  <c r="BK156"/>
  <c r="BK150"/>
  <c r="BK359"/>
  <c r="J347"/>
  <c r="J327"/>
  <c r="J313"/>
  <c r="BK297"/>
  <c r="J289"/>
  <c r="J278"/>
  <c r="BK265"/>
  <c r="J235"/>
  <c r="J227"/>
  <c r="J213"/>
  <c r="J192"/>
  <c r="J150"/>
  <c r="BK142"/>
  <c r="J134"/>
  <c r="BK361"/>
  <c r="BK340"/>
  <c r="J324"/>
  <c r="J302"/>
  <c r="BK287"/>
  <c r="BK270"/>
  <c r="BK235"/>
  <c r="J221"/>
  <c r="J206"/>
  <c r="BK192"/>
  <c r="J166"/>
  <c r="BK148"/>
  <c r="BK130"/>
  <c r="BK321"/>
  <c r="J297"/>
  <c r="J279"/>
  <c r="J260"/>
  <c r="BK241"/>
  <c r="J194"/>
  <c r="J142"/>
  <c i="6" r="J447"/>
  <c r="BK438"/>
  <c r="BK434"/>
  <c r="J414"/>
  <c r="J404"/>
  <c r="BK375"/>
  <c r="J355"/>
  <c r="J343"/>
  <c r="J334"/>
  <c r="BK327"/>
  <c r="J273"/>
  <c r="J249"/>
  <c r="BK235"/>
  <c r="BK210"/>
  <c r="BK179"/>
  <c r="J166"/>
  <c r="J155"/>
  <c r="BK456"/>
  <c r="BK449"/>
  <c r="J430"/>
  <c r="BK400"/>
  <c r="BK385"/>
  <c r="J372"/>
  <c r="J353"/>
  <c r="J327"/>
  <c r="BK294"/>
  <c r="J279"/>
  <c r="J269"/>
  <c r="J263"/>
  <c r="BK217"/>
  <c r="J185"/>
  <c r="J170"/>
  <c r="BK146"/>
  <c r="BK458"/>
  <c r="BK426"/>
  <c r="J418"/>
  <c r="J402"/>
  <c r="BK393"/>
  <c r="J385"/>
  <c r="BK373"/>
  <c r="J359"/>
  <c r="J349"/>
  <c r="J336"/>
  <c r="J302"/>
  <c r="J275"/>
  <c r="BK255"/>
  <c r="BK240"/>
  <c r="J210"/>
  <c r="BK189"/>
  <c r="J134"/>
  <c r="J451"/>
  <c r="BK442"/>
  <c r="J426"/>
  <c r="J416"/>
  <c r="BK387"/>
  <c r="BK357"/>
  <c r="J321"/>
  <c r="BK310"/>
  <c r="J291"/>
  <c r="BK273"/>
  <c r="J267"/>
  <c r="J255"/>
  <c r="BK243"/>
  <c r="BK220"/>
  <c r="BK208"/>
  <c r="J179"/>
  <c r="BK155"/>
  <c i="7" r="BK454"/>
  <c r="J443"/>
  <c r="BK433"/>
  <c r="BK425"/>
  <c r="J419"/>
  <c r="J411"/>
  <c r="BK370"/>
  <c r="J362"/>
  <c r="J347"/>
  <c r="BK331"/>
  <c r="BK256"/>
  <c r="BK235"/>
  <c r="BK220"/>
  <c r="BK198"/>
  <c r="BK184"/>
  <c r="J172"/>
  <c r="BK165"/>
  <c r="BK150"/>
  <c r="J143"/>
  <c r="J127"/>
  <c r="J459"/>
  <c r="BK453"/>
  <c r="J441"/>
  <c r="BK431"/>
  <c r="J415"/>
  <c r="J401"/>
  <c r="J392"/>
  <c r="J386"/>
  <c r="BK358"/>
  <c r="J353"/>
  <c r="J343"/>
  <c r="J337"/>
  <c r="BK324"/>
  <c r="J306"/>
  <c r="BK300"/>
  <c r="BK296"/>
  <c r="J284"/>
  <c r="BK268"/>
  <c r="BK265"/>
  <c r="BK258"/>
  <c r="BK246"/>
  <c r="BK226"/>
  <c r="J213"/>
  <c r="BK188"/>
  <c r="BK175"/>
  <c r="J165"/>
  <c r="J159"/>
  <c r="J152"/>
  <c r="BK141"/>
  <c r="J129"/>
  <c r="BK459"/>
  <c r="J454"/>
  <c r="J442"/>
  <c r="BK439"/>
  <c r="J425"/>
  <c r="J413"/>
  <c r="BK403"/>
  <c r="BK394"/>
  <c r="BK386"/>
  <c r="BK382"/>
  <c r="BK378"/>
  <c r="BK374"/>
  <c r="BK368"/>
  <c r="BK362"/>
  <c r="BK353"/>
  <c r="J336"/>
  <c r="J320"/>
  <c r="BK316"/>
  <c r="BK312"/>
  <c r="J308"/>
  <c r="BK298"/>
  <c r="BK292"/>
  <c r="BK286"/>
  <c r="BK278"/>
  <c r="BK274"/>
  <c r="BK266"/>
  <c r="BK260"/>
  <c r="BK243"/>
  <c r="BK229"/>
  <c r="BK213"/>
  <c r="BK132"/>
  <c i="8" r="J187"/>
  <c r="BK169"/>
  <c r="BK132"/>
  <c r="BK177"/>
  <c r="J153"/>
  <c r="J143"/>
  <c r="J181"/>
  <c r="BK163"/>
  <c r="BK138"/>
  <c r="BK125"/>
  <c r="J185"/>
  <c r="J175"/>
  <c r="J167"/>
  <c r="BK161"/>
  <c r="J147"/>
  <c r="J138"/>
  <c r="J125"/>
  <c i="9" r="J326"/>
  <c r="BK294"/>
  <c r="BK276"/>
  <c r="BK248"/>
  <c r="J224"/>
  <c r="J211"/>
  <c r="J190"/>
  <c r="BK178"/>
  <c r="BK153"/>
  <c r="J138"/>
  <c r="J341"/>
  <c r="BK335"/>
  <c r="BK329"/>
  <c r="J318"/>
  <c r="BK306"/>
  <c r="BK280"/>
  <c r="BK267"/>
  <c r="J255"/>
  <c r="BK238"/>
  <c r="BK228"/>
  <c r="BK203"/>
  <c r="BK190"/>
  <c r="BK177"/>
  <c r="J165"/>
  <c r="BK130"/>
  <c r="BK323"/>
  <c r="J306"/>
  <c r="BK298"/>
  <c r="BK251"/>
  <c r="BK232"/>
  <c r="J214"/>
  <c r="BK198"/>
  <c r="BK176"/>
  <c r="BK145"/>
  <c r="J339"/>
  <c r="BK313"/>
  <c r="J300"/>
  <c r="J280"/>
  <c r="BK275"/>
  <c r="BK246"/>
  <c r="J236"/>
  <c r="J216"/>
  <c r="J209"/>
  <c r="BK188"/>
  <c r="BK174"/>
  <c r="BK162"/>
  <c r="J140"/>
  <c r="BK128"/>
  <c i="10" r="BK245"/>
  <c r="BK231"/>
  <c r="BK218"/>
  <c r="J211"/>
  <c r="BK206"/>
  <c r="J200"/>
  <c r="BK190"/>
  <c r="J181"/>
  <c r="J169"/>
  <c r="BK144"/>
  <c r="J129"/>
  <c r="BK240"/>
  <c r="BK224"/>
  <c r="BK214"/>
  <c r="J208"/>
  <c r="J202"/>
  <c r="J195"/>
  <c r="BK175"/>
  <c r="BK164"/>
  <c r="BK146"/>
  <c r="BK138"/>
  <c r="J244"/>
  <c r="J233"/>
  <c r="J224"/>
  <c r="BK215"/>
  <c r="BK209"/>
  <c r="BK198"/>
  <c r="BK188"/>
  <c r="J175"/>
  <c r="J161"/>
  <c r="BK150"/>
  <c r="BK129"/>
  <c i="11" r="BK245"/>
  <c r="J212"/>
  <c r="J191"/>
  <c r="BK173"/>
  <c r="BK157"/>
  <c r="BK137"/>
  <c r="J247"/>
  <c r="J215"/>
  <c r="J177"/>
  <c r="BK159"/>
  <c r="BK141"/>
  <c r="J258"/>
  <c r="BK215"/>
  <c r="J179"/>
  <c r="BK167"/>
  <c r="BK149"/>
  <c r="J257"/>
  <c r="BK214"/>
  <c r="BK184"/>
  <c r="J167"/>
  <c r="BK131"/>
  <c i="12" r="J170"/>
  <c r="BK146"/>
  <c r="J176"/>
  <c r="J153"/>
  <c r="BK148"/>
  <c r="J142"/>
  <c r="J162"/>
  <c r="BK128"/>
  <c r="BK158"/>
  <c r="J128"/>
  <c i="13" r="BK279"/>
  <c r="BK273"/>
  <c r="BK259"/>
  <c r="BK235"/>
  <c r="BK226"/>
  <c r="J205"/>
  <c r="BK183"/>
  <c r="BK157"/>
  <c r="J150"/>
  <c r="J288"/>
  <c r="J254"/>
  <c r="BK243"/>
  <c r="J220"/>
  <c r="J211"/>
  <c r="J179"/>
  <c r="BK165"/>
  <c r="J148"/>
  <c r="J131"/>
  <c r="J279"/>
  <c r="J269"/>
  <c r="J259"/>
  <c r="J250"/>
  <c r="BK220"/>
  <c r="BK213"/>
  <c r="J197"/>
  <c r="BK187"/>
  <c r="BK177"/>
  <c r="BK163"/>
  <c r="J273"/>
  <c r="J263"/>
  <c r="J240"/>
  <c r="BK216"/>
  <c r="BK201"/>
  <c r="J190"/>
  <c r="BK179"/>
  <c r="J171"/>
  <c r="BK155"/>
  <c r="BK144"/>
  <c i="14" r="J385"/>
  <c r="BK355"/>
  <c r="J348"/>
  <c r="J340"/>
  <c r="BK294"/>
  <c r="J271"/>
  <c r="BK247"/>
  <c r="J232"/>
  <c r="BK212"/>
  <c r="J168"/>
  <c r="BK385"/>
  <c r="J373"/>
  <c r="BK357"/>
  <c r="BK330"/>
  <c r="J303"/>
  <c r="J262"/>
  <c r="BK245"/>
  <c r="BK230"/>
  <c r="J198"/>
  <c r="J137"/>
  <c r="BK365"/>
  <c r="BK353"/>
  <c r="J342"/>
  <c r="J326"/>
  <c r="BK292"/>
  <c r="BK255"/>
  <c r="J212"/>
  <c r="J369"/>
  <c r="BK346"/>
  <c r="BK335"/>
  <c r="J319"/>
  <c r="BK276"/>
  <c r="BK228"/>
  <c r="J195"/>
  <c i="15" r="BK152"/>
  <c r="BK149"/>
  <c r="J146"/>
  <c r="J135"/>
  <c r="J127"/>
  <c r="J160"/>
  <c r="J149"/>
  <c r="BK168"/>
  <c r="BK135"/>
  <c r="BK160"/>
  <c r="BK127"/>
  <c i="16" r="J199"/>
  <c r="BK187"/>
  <c r="BK165"/>
  <c r="J157"/>
  <c r="BK139"/>
  <c r="BK202"/>
  <c r="BK184"/>
  <c r="J165"/>
  <c r="BK146"/>
  <c r="J135"/>
  <c r="BK199"/>
  <c r="J189"/>
  <c r="J179"/>
  <c r="J169"/>
  <c r="J151"/>
  <c i="17" r="J194"/>
  <c r="BK140"/>
  <c r="BK235"/>
  <c r="BK208"/>
  <c r="BK188"/>
  <c r="BK153"/>
  <c r="J239"/>
  <c r="BK225"/>
  <c r="J216"/>
  <c r="J206"/>
  <c r="J182"/>
  <c r="BK169"/>
  <c r="J143"/>
  <c r="BK242"/>
  <c r="BK231"/>
  <c r="BK204"/>
  <c r="BK194"/>
  <c r="J169"/>
  <c r="J150"/>
  <c i="18" r="J305"/>
  <c r="J302"/>
  <c r="J280"/>
  <c r="BK267"/>
  <c r="BK246"/>
  <c r="BK234"/>
  <c r="BK201"/>
  <c r="J176"/>
  <c r="J153"/>
  <c r="J308"/>
  <c r="J292"/>
  <c r="J284"/>
  <c r="BK256"/>
  <c r="J250"/>
  <c r="J218"/>
  <c r="J186"/>
  <c r="BK165"/>
  <c r="J133"/>
  <c r="BK310"/>
  <c r="J304"/>
  <c r="J290"/>
  <c r="J273"/>
  <c r="J248"/>
  <c r="BK183"/>
  <c r="J171"/>
  <c r="BK307"/>
  <c r="BK296"/>
  <c r="J276"/>
  <c r="J267"/>
  <c r="BK258"/>
  <c r="BK242"/>
  <c r="BK229"/>
  <c r="BK193"/>
  <c r="J146"/>
  <c i="19" r="BK215"/>
  <c r="BK199"/>
  <c r="J195"/>
  <c r="J190"/>
  <c r="J185"/>
  <c r="BK178"/>
  <c r="J163"/>
  <c r="J148"/>
  <c r="J215"/>
  <c r="J203"/>
  <c r="BK156"/>
  <c r="J135"/>
  <c r="J201"/>
  <c r="BK190"/>
  <c r="J183"/>
  <c r="BK176"/>
  <c r="BK159"/>
  <c r="J132"/>
  <c i="20" r="J161"/>
  <c r="J137"/>
  <c r="BK171"/>
  <c r="J154"/>
  <c r="J134"/>
  <c r="BK169"/>
  <c r="J150"/>
  <c r="BK132"/>
  <c r="J169"/>
  <c r="J152"/>
  <c r="J142"/>
  <c i="21" r="BK148"/>
  <c r="J129"/>
  <c r="J135"/>
  <c r="J150"/>
  <c r="J156"/>
  <c r="BK150"/>
  <c r="BK135"/>
  <c i="22" r="J207"/>
  <c r="BK196"/>
  <c r="J174"/>
  <c r="BK136"/>
  <c r="J194"/>
  <c r="BK163"/>
  <c r="J136"/>
  <c r="BK209"/>
  <c r="BK187"/>
  <c r="BK160"/>
  <c r="BK212"/>
  <c r="BK199"/>
  <c r="J187"/>
  <c r="J170"/>
  <c r="BK134"/>
  <c i="2" r="J147"/>
  <c r="J133"/>
  <c r="J125"/>
  <c i="1" r="AS106"/>
  <c i="2" r="J155"/>
  <c r="J153"/>
  <c i="1" r="AS112"/>
  <c i="2" r="J131"/>
  <c i="1" r="AS108"/>
  <c i="2" r="BK145"/>
  <c i="3" r="J1979"/>
  <c r="J1971"/>
  <c r="BK1894"/>
  <c r="J1868"/>
  <c r="J1828"/>
  <c r="J1806"/>
  <c r="J1781"/>
  <c r="J1768"/>
  <c r="J1760"/>
  <c r="BK1746"/>
  <c r="BK1733"/>
  <c r="J1723"/>
  <c r="J1706"/>
  <c r="BK1679"/>
  <c r="J1656"/>
  <c r="BK1637"/>
  <c r="BK1624"/>
  <c r="J1613"/>
  <c r="J1599"/>
  <c r="J1570"/>
  <c r="BK1539"/>
  <c r="BK1528"/>
  <c r="J1480"/>
  <c r="BK1462"/>
  <c r="BK1448"/>
  <c r="BK1397"/>
  <c r="BK1365"/>
  <c r="J1353"/>
  <c r="J1323"/>
  <c r="J531"/>
  <c r="J508"/>
  <c r="BK469"/>
  <c r="J453"/>
  <c r="J436"/>
  <c r="J412"/>
  <c r="J346"/>
  <c r="J291"/>
  <c r="BK257"/>
  <c r="J235"/>
  <c r="J193"/>
  <c r="BK2088"/>
  <c r="J2080"/>
  <c r="J2047"/>
  <c r="J2039"/>
  <c r="BK2005"/>
  <c r="J1991"/>
  <c r="BK1977"/>
  <c r="J1950"/>
  <c r="J1920"/>
  <c r="J1886"/>
  <c r="BK1859"/>
  <c r="J1818"/>
  <c r="BK1791"/>
  <c r="J1765"/>
  <c r="J1761"/>
  <c r="BK1756"/>
  <c r="BK1750"/>
  <c r="J1740"/>
  <c r="J1731"/>
  <c r="J1719"/>
  <c r="BK1682"/>
  <c r="J1677"/>
  <c r="J1671"/>
  <c r="BK1666"/>
  <c r="J1651"/>
  <c r="J1624"/>
  <c r="BK1607"/>
  <c r="J1589"/>
  <c r="J1565"/>
  <c r="J1525"/>
  <c r="BK1502"/>
  <c r="J1487"/>
  <c r="BK1467"/>
  <c r="J1448"/>
  <c r="BK1426"/>
  <c r="BK1403"/>
  <c r="BK1383"/>
  <c r="BK1348"/>
  <c r="BK1341"/>
  <c r="BK1326"/>
  <c r="BK1312"/>
  <c r="BK1296"/>
  <c r="J1279"/>
  <c r="J1259"/>
  <c r="BK1238"/>
  <c r="BK1227"/>
  <c r="J1221"/>
  <c r="BK1212"/>
  <c r="J1193"/>
  <c r="J1890"/>
  <c r="J1859"/>
  <c r="J1825"/>
  <c r="J1811"/>
  <c r="BK1779"/>
  <c r="BK1764"/>
  <c r="J1746"/>
  <c r="BK1731"/>
  <c r="BK1723"/>
  <c r="BK1695"/>
  <c r="BK1677"/>
  <c r="BK1673"/>
  <c r="BK1664"/>
  <c r="BK1639"/>
  <c r="BK1632"/>
  <c r="BK1601"/>
  <c r="J1587"/>
  <c r="BK1569"/>
  <c r="J1559"/>
  <c r="J1533"/>
  <c r="J1516"/>
  <c r="J1502"/>
  <c r="BK1476"/>
  <c r="BK1461"/>
  <c r="J1433"/>
  <c r="BK1422"/>
  <c r="J1397"/>
  <c r="J1376"/>
  <c r="BK1362"/>
  <c r="J1339"/>
  <c r="BK1325"/>
  <c r="BK1307"/>
  <c r="J1294"/>
  <c r="J1277"/>
  <c r="BK1249"/>
  <c r="J1225"/>
  <c r="J1219"/>
  <c r="BK1201"/>
  <c r="J1191"/>
  <c r="BK1185"/>
  <c r="BK1175"/>
  <c r="BK1170"/>
  <c r="BK1167"/>
  <c r="J1157"/>
  <c r="BK1140"/>
  <c r="BK1134"/>
  <c r="BK1113"/>
  <c r="J1110"/>
  <c r="J1100"/>
  <c r="J1074"/>
  <c r="BK1044"/>
  <c r="BK1026"/>
  <c r="J997"/>
  <c r="J979"/>
  <c r="J958"/>
  <c r="BK937"/>
  <c r="BK895"/>
  <c r="BK876"/>
  <c r="BK841"/>
  <c r="J826"/>
  <c r="BK741"/>
  <c r="J717"/>
  <c r="J696"/>
  <c r="BK676"/>
  <c r="BK648"/>
  <c r="J623"/>
  <c r="J582"/>
  <c r="BK550"/>
  <c r="J521"/>
  <c r="J485"/>
  <c r="J459"/>
  <c r="J441"/>
  <c r="BK420"/>
  <c r="J377"/>
  <c r="BK346"/>
  <c r="BK328"/>
  <c r="BK286"/>
  <c r="BK261"/>
  <c r="BK229"/>
  <c r="J209"/>
  <c r="BK1165"/>
  <c r="BK1161"/>
  <c r="J1150"/>
  <c r="J1136"/>
  <c r="BK1116"/>
  <c r="BK1074"/>
  <c r="J1044"/>
  <c r="J1026"/>
  <c r="J1013"/>
  <c r="J992"/>
  <c r="J963"/>
  <c r="J937"/>
  <c r="J887"/>
  <c r="J876"/>
  <c r="BK846"/>
  <c r="BK835"/>
  <c r="J771"/>
  <c r="J733"/>
  <c r="BK711"/>
  <c r="BK667"/>
  <c r="J642"/>
  <c r="BK623"/>
  <c r="J570"/>
  <c r="BK546"/>
  <c r="BK529"/>
  <c r="BK412"/>
  <c r="J340"/>
  <c r="J316"/>
  <c r="J261"/>
  <c r="J229"/>
  <c r="BK213"/>
  <c r="BK175"/>
  <c i="4" r="J389"/>
  <c r="BK377"/>
  <c r="BK361"/>
  <c r="J348"/>
  <c r="J339"/>
  <c r="BK327"/>
  <c r="J319"/>
  <c r="BK306"/>
  <c r="BK298"/>
  <c r="BK279"/>
  <c r="J270"/>
  <c r="BK254"/>
  <c r="J245"/>
  <c r="BK231"/>
  <c r="J220"/>
  <c r="BK206"/>
  <c r="BK196"/>
  <c r="BK178"/>
  <c r="BK162"/>
  <c r="J148"/>
  <c r="J131"/>
  <c r="J370"/>
  <c r="BK363"/>
  <c r="J354"/>
  <c r="BK339"/>
  <c r="BK323"/>
  <c r="BK311"/>
  <c r="BK300"/>
  <c r="BK289"/>
  <c r="J282"/>
  <c r="BK268"/>
  <c r="J256"/>
  <c r="J231"/>
  <c r="J204"/>
  <c r="J192"/>
  <c r="BK174"/>
  <c r="J164"/>
  <c r="BK131"/>
  <c r="J387"/>
  <c r="J377"/>
  <c r="BK358"/>
  <c r="BK345"/>
  <c r="BK321"/>
  <c r="J291"/>
  <c r="J276"/>
  <c r="BK265"/>
  <c r="BK250"/>
  <c r="J238"/>
  <c r="BK226"/>
  <c r="J212"/>
  <c r="BK186"/>
  <c r="J180"/>
  <c r="J150"/>
  <c r="J200"/>
  <c r="BK182"/>
  <c r="BK176"/>
  <c r="BK164"/>
  <c r="BK156"/>
  <c r="J144"/>
  <c i="5" r="J359"/>
  <c r="BK347"/>
  <c r="BK339"/>
  <c r="BK324"/>
  <c r="J311"/>
  <c r="J281"/>
  <c r="BK260"/>
  <c r="BK245"/>
  <c r="BK225"/>
  <c r="BK218"/>
  <c r="J160"/>
  <c r="BK140"/>
  <c r="J353"/>
  <c r="J331"/>
  <c r="BK319"/>
  <c r="BK311"/>
  <c r="BK295"/>
  <c r="J283"/>
  <c r="BK274"/>
  <c r="J268"/>
  <c r="BK247"/>
  <c r="BK229"/>
  <c r="BK211"/>
  <c r="BK170"/>
  <c r="J146"/>
  <c r="BK138"/>
  <c r="J130"/>
  <c r="J355"/>
  <c r="J339"/>
  <c r="J319"/>
  <c r="J295"/>
  <c r="BK276"/>
  <c r="J241"/>
  <c r="J231"/>
  <c r="J225"/>
  <c r="BK213"/>
  <c r="J196"/>
  <c r="J190"/>
  <c r="J158"/>
  <c r="BK136"/>
  <c r="BK345"/>
  <c r="BK317"/>
  <c r="BK289"/>
  <c r="J276"/>
  <c r="BK249"/>
  <c r="J211"/>
  <c r="BK166"/>
  <c r="BK154"/>
  <c r="BK146"/>
  <c r="J138"/>
  <c i="6" r="J454"/>
  <c r="BK444"/>
  <c r="J440"/>
  <c r="J436"/>
  <c r="BK416"/>
  <c r="BK412"/>
  <c r="J393"/>
  <c r="BK378"/>
  <c r="BK370"/>
  <c r="J351"/>
  <c r="J339"/>
  <c r="J332"/>
  <c r="BK279"/>
  <c r="J272"/>
  <c r="BK257"/>
  <c r="BK229"/>
  <c r="J208"/>
  <c r="BK176"/>
  <c r="J167"/>
  <c r="J143"/>
  <c r="BK454"/>
  <c r="BK440"/>
  <c r="BK436"/>
  <c r="BK404"/>
  <c r="BK399"/>
  <c r="BK382"/>
  <c r="BK367"/>
  <c r="J347"/>
  <c r="BK313"/>
  <c r="BK291"/>
  <c r="J278"/>
  <c r="BK267"/>
  <c r="BK232"/>
  <c r="BK204"/>
  <c r="J176"/>
  <c r="BK149"/>
  <c r="BK460"/>
  <c r="J428"/>
  <c r="BK420"/>
  <c r="BK410"/>
  <c r="J399"/>
  <c r="J389"/>
  <c r="J382"/>
  <c r="BK372"/>
  <c r="J357"/>
  <c r="BK343"/>
  <c r="BK332"/>
  <c r="BK289"/>
  <c r="BK281"/>
  <c r="J257"/>
  <c r="BK246"/>
  <c r="BK212"/>
  <c r="J195"/>
  <c r="J137"/>
  <c r="J458"/>
  <c r="BK447"/>
  <c r="J432"/>
  <c r="J422"/>
  <c r="BK406"/>
  <c r="BK361"/>
  <c r="J345"/>
  <c r="J313"/>
  <c r="J294"/>
  <c r="BK284"/>
  <c r="J265"/>
  <c r="J253"/>
  <c r="J235"/>
  <c r="BK223"/>
  <c r="J204"/>
  <c r="J182"/>
  <c r="J149"/>
  <c i="7" r="J453"/>
  <c r="BK442"/>
  <c r="BK435"/>
  <c r="J427"/>
  <c r="BK417"/>
  <c r="J407"/>
  <c r="J368"/>
  <c r="BK360"/>
  <c r="BK345"/>
  <c r="J329"/>
  <c r="J251"/>
  <c r="J231"/>
  <c r="J203"/>
  <c r="J190"/>
  <c r="BK177"/>
  <c r="BK168"/>
  <c r="BK154"/>
  <c r="J146"/>
  <c r="BK138"/>
  <c r="BK460"/>
  <c r="J456"/>
  <c r="BK444"/>
  <c r="J439"/>
  <c r="BK427"/>
  <c r="BK411"/>
  <c r="BK398"/>
  <c r="BK389"/>
  <c r="BK373"/>
  <c r="BK356"/>
  <c r="J351"/>
  <c r="J341"/>
  <c r="BK336"/>
  <c r="BK326"/>
  <c r="J322"/>
  <c r="BK304"/>
  <c r="J298"/>
  <c r="J286"/>
  <c r="BK270"/>
  <c r="J264"/>
  <c r="J256"/>
  <c r="J243"/>
  <c r="J211"/>
  <c r="BK203"/>
  <c r="J194"/>
  <c r="J177"/>
  <c r="BK167"/>
  <c r="J157"/>
  <c r="J150"/>
  <c r="J138"/>
  <c r="BK134"/>
  <c r="BK127"/>
  <c r="J457"/>
  <c r="BK447"/>
  <c r="J433"/>
  <c r="BK423"/>
  <c r="BK409"/>
  <c r="BK396"/>
  <c r="BK392"/>
  <c r="J388"/>
  <c r="J384"/>
  <c r="J380"/>
  <c r="J374"/>
  <c r="J370"/>
  <c r="J364"/>
  <c r="J358"/>
  <c r="BK343"/>
  <c r="BK334"/>
  <c r="BK318"/>
  <c r="BK314"/>
  <c r="BK310"/>
  <c r="BK306"/>
  <c r="J296"/>
  <c r="J292"/>
  <c r="BK284"/>
  <c r="J278"/>
  <c r="J274"/>
  <c r="J270"/>
  <c r="BK262"/>
  <c r="J246"/>
  <c r="J235"/>
  <c r="J220"/>
  <c r="J168"/>
  <c r="BK159"/>
  <c r="J148"/>
  <c r="J141"/>
  <c i="8" r="BK192"/>
  <c r="J172"/>
  <c r="BK149"/>
  <c r="J183"/>
  <c r="BK165"/>
  <c r="J151"/>
  <c r="J145"/>
  <c r="BK187"/>
  <c r="BK176"/>
  <c r="BK156"/>
  <c r="BK130"/>
  <c r="BK188"/>
  <c r="BK179"/>
  <c r="J171"/>
  <c r="J156"/>
  <c r="BK145"/>
  <c r="BK135"/>
  <c i="9" r="BK331"/>
  <c r="J315"/>
  <c r="BK292"/>
  <c r="BK278"/>
  <c r="BK255"/>
  <c r="J226"/>
  <c r="J218"/>
  <c r="BK200"/>
  <c r="BK186"/>
  <c r="J174"/>
  <c r="J147"/>
  <c r="J130"/>
  <c r="BK337"/>
  <c r="BK330"/>
  <c r="BK321"/>
  <c r="J313"/>
  <c r="J288"/>
  <c r="J271"/>
  <c r="J260"/>
  <c r="J242"/>
  <c r="BK226"/>
  <c r="BK196"/>
  <c r="J184"/>
  <c r="J176"/>
  <c r="BK159"/>
  <c r="BK138"/>
  <c r="BK333"/>
  <c r="J308"/>
  <c r="J296"/>
  <c r="BK274"/>
  <c r="J234"/>
  <c r="BK220"/>
  <c r="J203"/>
  <c r="J192"/>
  <c r="BK147"/>
  <c r="BK341"/>
  <c r="BK326"/>
  <c r="BK308"/>
  <c r="J298"/>
  <c r="J276"/>
  <c r="J267"/>
  <c r="J238"/>
  <c r="BK224"/>
  <c r="J213"/>
  <c r="J196"/>
  <c r="J178"/>
  <c r="J169"/>
  <c r="BK142"/>
  <c r="J129"/>
  <c i="10" r="BK244"/>
  <c r="J229"/>
  <c r="BK217"/>
  <c r="J210"/>
  <c r="BK205"/>
  <c r="BK196"/>
  <c r="J192"/>
  <c r="BK183"/>
  <c r="BK171"/>
  <c r="BK155"/>
  <c r="J134"/>
  <c r="BK243"/>
  <c r="BK227"/>
  <c r="BK220"/>
  <c r="BK210"/>
  <c r="BK204"/>
  <c r="J198"/>
  <c r="J183"/>
  <c r="J177"/>
  <c r="J166"/>
  <c r="BK152"/>
  <c r="J140"/>
  <c r="BK127"/>
  <c r="J240"/>
  <c r="J227"/>
  <c r="J218"/>
  <c r="BK211"/>
  <c r="BK202"/>
  <c r="BK192"/>
  <c r="BK184"/>
  <c r="BK169"/>
  <c r="J157"/>
  <c r="J146"/>
  <c i="11" r="BK257"/>
  <c r="BK231"/>
  <c r="J208"/>
  <c r="BK179"/>
  <c r="J159"/>
  <c r="J146"/>
  <c r="J131"/>
  <c r="J245"/>
  <c r="BK208"/>
  <c r="BK163"/>
  <c r="J147"/>
  <c r="J135"/>
  <c r="J127"/>
  <c r="BK235"/>
  <c r="J201"/>
  <c r="BK175"/>
  <c r="J165"/>
  <c r="BK258"/>
  <c r="J226"/>
  <c r="J186"/>
  <c r="J169"/>
  <c r="J163"/>
  <c i="12" r="J133"/>
  <c r="J140"/>
  <c r="J168"/>
  <c r="J148"/>
  <c i="13" r="BK283"/>
  <c r="J275"/>
  <c r="BK254"/>
  <c r="J245"/>
  <c r="BK228"/>
  <c r="BK207"/>
  <c r="J194"/>
  <c r="BK171"/>
  <c r="J133"/>
  <c r="BK285"/>
  <c r="J257"/>
  <c r="BK245"/>
  <c r="J235"/>
  <c r="BK214"/>
  <c r="BK181"/>
  <c r="J169"/>
  <c r="J152"/>
  <c r="J142"/>
  <c r="BK288"/>
  <c r="BK281"/>
  <c r="J271"/>
  <c r="BK257"/>
  <c r="BK233"/>
  <c r="J218"/>
  <c r="J207"/>
  <c r="J199"/>
  <c r="BK190"/>
  <c r="J172"/>
  <c r="BK142"/>
  <c r="BK267"/>
  <c r="BK252"/>
  <c r="J238"/>
  <c r="J209"/>
  <c r="BK194"/>
  <c r="BK185"/>
  <c r="BK173"/>
  <c r="BK161"/>
  <c r="BK150"/>
  <c i="14" r="J392"/>
  <c r="BK381"/>
  <c r="BK344"/>
  <c r="BK319"/>
  <c r="BK298"/>
  <c r="J276"/>
  <c r="BK251"/>
  <c r="J235"/>
  <c r="J226"/>
  <c r="BK176"/>
  <c r="BK387"/>
  <c r="J361"/>
  <c r="J355"/>
  <c r="J347"/>
  <c r="J310"/>
  <c r="J257"/>
  <c r="J240"/>
  <c r="BK221"/>
  <c r="BK168"/>
  <c r="BK373"/>
  <c r="BK359"/>
  <c r="BK347"/>
  <c r="BK340"/>
  <c r="BK308"/>
  <c r="J287"/>
  <c r="BK257"/>
  <c r="J216"/>
  <c r="J344"/>
  <c r="BK338"/>
  <c r="J324"/>
  <c r="J278"/>
  <c r="BK264"/>
  <c r="BK198"/>
  <c r="BK156"/>
  <c i="15" r="J156"/>
  <c r="BK146"/>
  <c r="J144"/>
  <c i="16" r="J204"/>
  <c r="J197"/>
  <c r="J184"/>
  <c r="J146"/>
  <c r="BK131"/>
  <c r="BK204"/>
  <c r="J191"/>
  <c r="J175"/>
  <c r="BK162"/>
  <c r="J144"/>
  <c r="BK200"/>
  <c r="J193"/>
  <c r="BK181"/>
  <c r="BK157"/>
  <c r="J131"/>
  <c i="17" r="J231"/>
  <c r="J225"/>
  <c r="J212"/>
  <c r="BK202"/>
  <c r="BK145"/>
  <c r="J135"/>
  <c r="BK223"/>
  <c r="J197"/>
  <c r="BK159"/>
  <c r="J242"/>
  <c r="BK227"/>
  <c r="J218"/>
  <c r="J210"/>
  <c r="J185"/>
  <c r="J159"/>
  <c r="J140"/>
  <c r="BK237"/>
  <c r="BK229"/>
  <c r="BK197"/>
  <c r="BK182"/>
  <c r="J153"/>
  <c i="18" r="J310"/>
  <c r="BK294"/>
  <c r="BK274"/>
  <c r="BK260"/>
  <c r="BK244"/>
  <c r="BK211"/>
  <c r="J168"/>
  <c r="BK151"/>
  <c r="J306"/>
  <c r="BK290"/>
  <c r="BK280"/>
  <c r="J265"/>
  <c r="J242"/>
  <c r="BK232"/>
  <c r="J211"/>
  <c r="J183"/>
  <c r="BK160"/>
  <c r="BK140"/>
  <c r="J312"/>
  <c r="BK305"/>
  <c r="BK292"/>
  <c r="J274"/>
  <c r="J256"/>
  <c r="BK238"/>
  <c r="J151"/>
  <c r="BK301"/>
  <c r="BK286"/>
  <c r="BK273"/>
  <c r="BK265"/>
  <c r="BK250"/>
  <c r="J240"/>
  <c r="J204"/>
  <c r="J189"/>
  <c r="BK130"/>
  <c i="19" r="BK207"/>
  <c r="BK197"/>
  <c r="BK193"/>
  <c r="BK186"/>
  <c r="BK183"/>
  <c r="J176"/>
  <c r="J156"/>
  <c r="BK130"/>
  <c r="J207"/>
  <c r="J159"/>
  <c r="BK140"/>
  <c r="BK203"/>
  <c r="J188"/>
  <c r="BK181"/>
  <c r="BK173"/>
  <c r="BK145"/>
  <c r="J130"/>
  <c i="20" r="BK157"/>
  <c r="J173"/>
  <c r="BK163"/>
  <c r="J139"/>
  <c r="BK176"/>
  <c r="J157"/>
  <c r="BK137"/>
  <c r="J127"/>
  <c r="BK167"/>
  <c r="BK154"/>
  <c r="BK144"/>
  <c i="21" r="BK144"/>
  <c r="J137"/>
  <c r="BK156"/>
  <c r="J159"/>
  <c r="J144"/>
  <c r="BK154"/>
  <c r="BK137"/>
  <c i="22" r="J210"/>
  <c r="BK201"/>
  <c r="J181"/>
  <c r="BK139"/>
  <c r="BK132"/>
  <c r="BK181"/>
  <c r="BK152"/>
  <c r="BK177"/>
  <c r="BK149"/>
  <c r="J203"/>
  <c r="J185"/>
  <c r="BK155"/>
  <c r="J132"/>
  <c i="2" r="BK143"/>
  <c r="BK139"/>
  <c r="BK131"/>
  <c r="BK123"/>
  <c i="1" r="AS97"/>
  <c i="2" r="BK151"/>
  <c r="J139"/>
  <c r="J135"/>
  <c r="BK127"/>
  <c r="BK155"/>
  <c i="3" r="BK1982"/>
  <c r="BK1973"/>
  <c r="J1922"/>
  <c r="BK1888"/>
  <c r="J1863"/>
  <c r="BK1816"/>
  <c r="BK1798"/>
  <c r="BK1774"/>
  <c r="J1763"/>
  <c r="J1750"/>
  <c r="BK1738"/>
  <c r="BK1724"/>
  <c r="BK1711"/>
  <c r="J1682"/>
  <c r="J1666"/>
  <c r="BK1641"/>
  <c r="J1632"/>
  <c r="BK1620"/>
  <c r="J1607"/>
  <c r="BK1587"/>
  <c r="J1566"/>
  <c r="BK1533"/>
  <c r="BK1519"/>
  <c r="BK1484"/>
  <c r="J1461"/>
  <c r="BK1428"/>
  <c r="BK1372"/>
  <c r="J1363"/>
  <c r="J1325"/>
  <c r="BK536"/>
  <c r="BK521"/>
  <c r="J476"/>
  <c r="BK459"/>
  <c r="BK441"/>
  <c r="BK425"/>
  <c r="BK377"/>
  <c r="J314"/>
  <c r="BK284"/>
  <c r="BK246"/>
  <c r="BK209"/>
  <c r="BK165"/>
  <c r="J2088"/>
  <c r="J2075"/>
  <c r="J2041"/>
  <c r="BK2032"/>
  <c r="J2005"/>
  <c r="BK1979"/>
  <c r="J1973"/>
  <c r="BK1920"/>
  <c r="BK1890"/>
  <c r="J1856"/>
  <c r="J1820"/>
  <c r="J1798"/>
  <c r="BK1772"/>
  <c r="BK1762"/>
  <c r="J1757"/>
  <c r="BK1754"/>
  <c r="J1744"/>
  <c r="J1733"/>
  <c r="J1721"/>
  <c r="BK1685"/>
  <c r="BK1676"/>
  <c r="J1668"/>
  <c r="BK1662"/>
  <c r="J1641"/>
  <c r="BK1619"/>
  <c r="BK1611"/>
  <c r="BK1593"/>
  <c r="J1569"/>
  <c r="J1552"/>
  <c r="J1519"/>
  <c r="J1507"/>
  <c r="J1484"/>
  <c r="J1465"/>
  <c r="BK1438"/>
  <c r="J1416"/>
  <c r="J1389"/>
  <c r="J1373"/>
  <c r="BK1353"/>
  <c r="J1332"/>
  <c r="J1316"/>
  <c r="J1307"/>
  <c r="BK1294"/>
  <c r="BK1277"/>
  <c r="BK1268"/>
  <c r="BK1244"/>
  <c r="BK1234"/>
  <c r="J1223"/>
  <c r="BK1218"/>
  <c r="J1198"/>
  <c r="J1891"/>
  <c r="BK1868"/>
  <c r="J1853"/>
  <c r="BK1818"/>
  <c r="J1791"/>
  <c r="BK1768"/>
  <c r="J1752"/>
  <c r="BK1740"/>
  <c r="BK1728"/>
  <c r="J1712"/>
  <c r="J1690"/>
  <c r="J1676"/>
  <c r="J1667"/>
  <c r="BK1643"/>
  <c r="BK1634"/>
  <c r="J1619"/>
  <c r="BK1570"/>
  <c r="J1567"/>
  <c r="J1555"/>
  <c r="J1528"/>
  <c r="J1509"/>
  <c r="BK1487"/>
  <c r="BK1451"/>
  <c r="J1428"/>
  <c r="J1407"/>
  <c r="BK1387"/>
  <c r="J1365"/>
  <c r="J1343"/>
  <c r="BK1328"/>
  <c r="BK1323"/>
  <c r="BK1303"/>
  <c r="J1285"/>
  <c r="J1264"/>
  <c r="BK1240"/>
  <c r="J1227"/>
  <c r="BK1221"/>
  <c r="J1212"/>
  <c r="BK1193"/>
  <c r="J1185"/>
  <c r="BK1171"/>
  <c r="J1170"/>
  <c r="J1167"/>
  <c r="J1161"/>
  <c r="J1152"/>
  <c r="J1137"/>
  <c r="J1120"/>
  <c r="BK1112"/>
  <c r="BK1107"/>
  <c r="BK1078"/>
  <c r="J1076"/>
  <c r="BK1051"/>
  <c r="J1031"/>
  <c r="BK1018"/>
  <c r="BK992"/>
  <c r="BK968"/>
  <c r="BK956"/>
  <c r="J925"/>
  <c r="BK887"/>
  <c r="BK860"/>
  <c r="BK831"/>
  <c r="J769"/>
  <c r="J741"/>
  <c r="BK702"/>
  <c r="BK679"/>
  <c r="BK650"/>
  <c r="BK628"/>
  <c r="J591"/>
  <c r="BK559"/>
  <c r="J539"/>
  <c r="BK513"/>
  <c r="J469"/>
  <c r="J454"/>
  <c r="BK436"/>
  <c r="BK407"/>
  <c r="BK366"/>
  <c r="BK340"/>
  <c r="BK314"/>
  <c r="J284"/>
  <c r="J257"/>
  <c r="BK224"/>
  <c r="J203"/>
  <c r="J165"/>
  <c r="J1163"/>
  <c r="BK1152"/>
  <c r="BK1137"/>
  <c r="BK1132"/>
  <c r="BK1114"/>
  <c r="BK1058"/>
  <c r="J1033"/>
  <c r="J1024"/>
  <c r="BK1001"/>
  <c r="BK983"/>
  <c r="J956"/>
  <c r="BK925"/>
  <c r="BK889"/>
  <c r="J882"/>
  <c r="J841"/>
  <c r="BK826"/>
  <c r="J743"/>
  <c r="BK696"/>
  <c r="J685"/>
  <c r="J661"/>
  <c r="J648"/>
  <c r="J619"/>
  <c r="BK582"/>
  <c r="J550"/>
  <c r="J513"/>
  <c r="BK400"/>
  <c r="BK320"/>
  <c r="J267"/>
  <c r="BK235"/>
  <c r="BK198"/>
  <c i="4" r="BK385"/>
  <c r="J374"/>
  <c r="BK354"/>
  <c r="J345"/>
  <c r="J337"/>
  <c r="BK325"/>
  <c r="BK317"/>
  <c r="BK304"/>
  <c r="J296"/>
  <c r="BK276"/>
  <c r="J262"/>
  <c r="BK252"/>
  <c r="BK242"/>
  <c r="BK233"/>
  <c r="BK223"/>
  <c r="J210"/>
  <c r="BK202"/>
  <c r="J172"/>
  <c r="BK160"/>
  <c r="BK135"/>
  <c r="BK379"/>
  <c r="BK368"/>
  <c r="J358"/>
  <c r="BK350"/>
  <c r="J325"/>
  <c r="BK314"/>
  <c r="J306"/>
  <c r="J298"/>
  <c r="J287"/>
  <c r="BK274"/>
  <c r="BK262"/>
  <c r="BK245"/>
  <c r="BK208"/>
  <c r="J194"/>
  <c r="J186"/>
  <c r="BK166"/>
  <c r="BK137"/>
  <c r="BK389"/>
  <c r="J379"/>
  <c r="J363"/>
  <c r="BK348"/>
  <c r="BK330"/>
  <c r="J304"/>
  <c r="BK287"/>
  <c r="BK272"/>
  <c r="BK256"/>
  <c r="J248"/>
  <c r="J233"/>
  <c r="J223"/>
  <c r="J190"/>
  <c r="J176"/>
  <c r="BK153"/>
  <c r="J202"/>
  <c r="J184"/>
  <c r="J174"/>
  <c r="J162"/>
  <c r="J142"/>
  <c r="J135"/>
  <c i="5" r="BK349"/>
  <c r="J340"/>
  <c r="J335"/>
  <c r="J321"/>
  <c r="BK307"/>
  <c r="BK278"/>
  <c r="BK251"/>
  <c r="J243"/>
  <c r="BK233"/>
  <c r="J198"/>
  <c r="BK162"/>
  <c r="BK152"/>
  <c r="J361"/>
  <c r="BK351"/>
  <c r="BK337"/>
  <c r="J317"/>
  <c r="J307"/>
  <c r="BK293"/>
  <c r="BK281"/>
  <c r="BK272"/>
  <c r="BK258"/>
  <c r="J233"/>
  <c r="J218"/>
  <c r="BK204"/>
  <c r="J162"/>
  <c r="J140"/>
  <c r="BK132"/>
  <c r="J363"/>
  <c r="BK343"/>
  <c r="BK333"/>
  <c r="BK305"/>
  <c r="BK291"/>
  <c r="J245"/>
  <c r="BK237"/>
  <c r="BK227"/>
  <c r="BK216"/>
  <c r="BK198"/>
  <c r="J181"/>
  <c r="BK160"/>
  <c r="J144"/>
  <c r="BK353"/>
  <c r="BK327"/>
  <c r="BK309"/>
  <c r="J285"/>
  <c r="J274"/>
  <c r="BK243"/>
  <c r="BK206"/>
  <c r="BK158"/>
  <c r="J148"/>
  <c i="6" r="J442"/>
  <c r="J424"/>
  <c r="J408"/>
  <c r="BK395"/>
  <c r="J373"/>
  <c r="J367"/>
  <c r="BK349"/>
  <c r="J337"/>
  <c r="BK330"/>
  <c r="BK275"/>
  <c r="BK259"/>
  <c r="J240"/>
  <c r="J232"/>
  <c r="BK195"/>
  <c r="BK170"/>
  <c r="BK162"/>
  <c r="BK137"/>
  <c r="BK451"/>
  <c r="J438"/>
  <c r="J410"/>
  <c r="J397"/>
  <c r="J380"/>
  <c r="J370"/>
  <c r="BK351"/>
  <c r="BK334"/>
  <c r="J310"/>
  <c r="J289"/>
  <c r="BK277"/>
  <c r="J243"/>
  <c r="J220"/>
  <c r="J201"/>
  <c r="BK173"/>
  <c r="BK166"/>
  <c r="J462"/>
  <c r="BK430"/>
  <c r="BK424"/>
  <c r="J412"/>
  <c r="J400"/>
  <c r="BK391"/>
  <c r="J375"/>
  <c r="BK363"/>
  <c r="BK355"/>
  <c r="J341"/>
  <c r="BK321"/>
  <c r="J286"/>
  <c r="BK271"/>
  <c r="BK253"/>
  <c r="BK237"/>
  <c r="J207"/>
  <c r="J146"/>
  <c r="BK462"/>
  <c r="J449"/>
  <c r="J434"/>
  <c r="J420"/>
  <c r="J395"/>
  <c r="BK359"/>
  <c r="BK339"/>
  <c r="BK316"/>
  <c r="BK302"/>
  <c r="BK278"/>
  <c r="BK269"/>
  <c r="J259"/>
  <c r="BK249"/>
  <c r="BK226"/>
  <c r="J212"/>
  <c r="J189"/>
  <c r="J159"/>
  <c r="J140"/>
  <c i="7" r="J447"/>
  <c r="BK438"/>
  <c r="J431"/>
  <c r="J423"/>
  <c r="J409"/>
  <c r="J365"/>
  <c r="BK351"/>
  <c r="J339"/>
  <c r="J326"/>
  <c r="J249"/>
  <c r="J226"/>
  <c r="BK200"/>
  <c r="J188"/>
  <c r="J175"/>
  <c r="BK157"/>
  <c r="BK148"/>
  <c r="J134"/>
  <c r="BK457"/>
  <c r="J445"/>
  <c r="J438"/>
  <c r="BK421"/>
  <c r="BK405"/>
  <c r="BK390"/>
  <c r="J378"/>
  <c r="J367"/>
  <c r="J354"/>
  <c r="J349"/>
  <c r="BK339"/>
  <c r="J334"/>
  <c r="J324"/>
  <c r="BK302"/>
  <c r="J300"/>
  <c r="J288"/>
  <c r="BK282"/>
  <c r="J268"/>
  <c r="J260"/>
  <c r="BK251"/>
  <c r="J239"/>
  <c r="BK211"/>
  <c r="J205"/>
  <c r="J198"/>
  <c r="J184"/>
  <c r="BK172"/>
  <c r="J163"/>
  <c r="J154"/>
  <c r="J136"/>
  <c r="BK461"/>
  <c r="BK456"/>
  <c r="BK445"/>
  <c r="J436"/>
  <c r="BK419"/>
  <c r="J405"/>
  <c r="J394"/>
  <c r="J389"/>
  <c r="J382"/>
  <c r="J376"/>
  <c r="BK371"/>
  <c r="BK365"/>
  <c r="J356"/>
  <c r="BK341"/>
  <c r="J331"/>
  <c r="J318"/>
  <c r="J314"/>
  <c r="J310"/>
  <c r="J304"/>
  <c r="BK294"/>
  <c r="BK290"/>
  <c r="J280"/>
  <c r="J276"/>
  <c r="J272"/>
  <c r="J265"/>
  <c r="J253"/>
  <c r="BK239"/>
  <c r="BK224"/>
  <c r="BK169"/>
  <c r="BK163"/>
  <c r="BK152"/>
  <c r="BK143"/>
  <c r="BK129"/>
  <c i="8" r="BK185"/>
  <c r="BK167"/>
  <c r="J130"/>
  <c r="BK171"/>
  <c r="J149"/>
  <c r="J132"/>
  <c r="BK183"/>
  <c r="BK175"/>
  <c r="BK151"/>
  <c r="J135"/>
  <c r="J190"/>
  <c r="J176"/>
  <c r="J169"/>
  <c r="J163"/>
  <c r="J141"/>
  <c i="9" r="J321"/>
  <c r="BK300"/>
  <c r="J284"/>
  <c r="BK260"/>
  <c r="BK240"/>
  <c r="J220"/>
  <c r="BK192"/>
  <c r="BK184"/>
  <c r="J159"/>
  <c r="BK150"/>
  <c r="BK129"/>
  <c r="BK339"/>
  <c r="J331"/>
  <c r="J323"/>
  <c r="BK315"/>
  <c r="BK296"/>
  <c r="J278"/>
  <c r="BK269"/>
  <c r="J244"/>
  <c r="BK230"/>
  <c r="BK213"/>
  <c r="J194"/>
  <c r="J180"/>
  <c r="BK169"/>
  <c r="BK140"/>
  <c r="J335"/>
  <c r="BK310"/>
  <c r="BK302"/>
  <c r="J275"/>
  <c r="BK236"/>
  <c r="BK222"/>
  <c r="J205"/>
  <c r="J200"/>
  <c r="J182"/>
  <c r="J142"/>
  <c r="BK132"/>
  <c r="BK327"/>
  <c r="J302"/>
  <c r="BK284"/>
  <c r="J269"/>
  <c r="J251"/>
  <c r="J240"/>
  <c r="J228"/>
  <c r="BK214"/>
  <c r="J198"/>
  <c r="BK180"/>
  <c r="J171"/>
  <c r="BK156"/>
  <c r="BK136"/>
  <c i="10" r="J248"/>
  <c r="BK238"/>
  <c r="J222"/>
  <c r="J215"/>
  <c r="BK208"/>
  <c r="BK203"/>
  <c r="BK194"/>
  <c r="J186"/>
  <c r="J173"/>
  <c r="J150"/>
  <c r="J132"/>
  <c r="J245"/>
  <c r="BK233"/>
  <c r="J219"/>
  <c r="J209"/>
  <c r="J203"/>
  <c r="J196"/>
  <c r="J184"/>
  <c r="J171"/>
  <c r="BK161"/>
  <c r="J144"/>
  <c r="BK132"/>
  <c r="J243"/>
  <c r="J231"/>
  <c r="BK219"/>
  <c r="BK212"/>
  <c r="J205"/>
  <c r="BK186"/>
  <c r="J179"/>
  <c r="BK166"/>
  <c r="J155"/>
  <c r="J138"/>
  <c i="11" r="BK247"/>
  <c r="J222"/>
  <c r="BK196"/>
  <c r="J175"/>
  <c r="BK161"/>
  <c r="BK147"/>
  <c r="BK135"/>
  <c r="BK222"/>
  <c r="J184"/>
  <c r="BK153"/>
  <c r="BK146"/>
  <c r="BK133"/>
  <c r="J251"/>
  <c r="J196"/>
  <c r="J173"/>
  <c r="J153"/>
  <c r="J141"/>
  <c r="BK251"/>
  <c r="BK212"/>
  <c r="J171"/>
  <c r="J157"/>
  <c i="12" r="BK176"/>
  <c r="BK162"/>
  <c r="J144"/>
  <c r="BK170"/>
  <c r="BK151"/>
  <c r="BK144"/>
  <c r="BK168"/>
  <c r="J160"/>
  <c r="J126"/>
  <c r="BK153"/>
  <c r="BK126"/>
  <c i="13" r="J276"/>
  <c r="J265"/>
  <c r="BK248"/>
  <c r="BK230"/>
  <c r="BK209"/>
  <c r="BK196"/>
  <c r="BK175"/>
  <c r="J155"/>
  <c r="J281"/>
  <c r="BK250"/>
  <c r="BK238"/>
  <c r="J216"/>
  <c r="J196"/>
  <c r="BK159"/>
  <c r="J145"/>
  <c r="BK133"/>
  <c r="J283"/>
  <c r="BK275"/>
  <c r="BK260"/>
  <c r="J230"/>
  <c r="J214"/>
  <c r="BK205"/>
  <c r="J192"/>
  <c r="J181"/>
  <c r="J165"/>
  <c r="BK131"/>
  <c r="BK265"/>
  <c r="J243"/>
  <c r="BK218"/>
  <c r="J203"/>
  <c r="BK192"/>
  <c r="J183"/>
  <c r="J163"/>
  <c r="BK152"/>
  <c i="14" r="BK392"/>
  <c r="J383"/>
  <c r="J349"/>
  <c r="BK342"/>
  <c r="J308"/>
  <c r="BK287"/>
  <c r="J264"/>
  <c r="BK240"/>
  <c r="J228"/>
  <c r="J172"/>
  <c r="J156"/>
  <c r="BK376"/>
  <c r="J359"/>
  <c r="BK348"/>
  <c r="BK314"/>
  <c r="BK278"/>
  <c r="J247"/>
  <c r="BK232"/>
  <c r="BK216"/>
  <c r="J163"/>
  <c r="BK369"/>
  <c r="J357"/>
  <c r="J346"/>
  <c r="J338"/>
  <c r="J298"/>
  <c r="J282"/>
  <c r="J251"/>
  <c r="J205"/>
  <c r="J365"/>
  <c r="BK341"/>
  <c r="BK326"/>
  <c r="J292"/>
  <c r="BK266"/>
  <c r="BK205"/>
  <c r="BK172"/>
  <c i="15" r="J162"/>
  <c r="J131"/>
  <c r="BK158"/>
  <c r="J168"/>
  <c r="BK156"/>
  <c i="16" r="J207"/>
  <c r="BK193"/>
  <c r="J181"/>
  <c r="J162"/>
  <c r="J142"/>
  <c r="BK207"/>
  <c r="BK197"/>
  <c r="J185"/>
  <c r="BK169"/>
  <c r="BK151"/>
  <c r="J202"/>
  <c r="BK191"/>
  <c r="BK185"/>
  <c r="J172"/>
  <c r="BK142"/>
  <c i="17" r="J227"/>
  <c r="BK214"/>
  <c r="J204"/>
  <c r="J162"/>
  <c r="BK239"/>
  <c r="BK212"/>
  <c r="BK192"/>
  <c r="BK156"/>
  <c r="J145"/>
  <c r="J233"/>
  <c r="BK220"/>
  <c r="J200"/>
  <c r="BK177"/>
  <c r="J147"/>
  <c r="J129"/>
  <c r="BK218"/>
  <c r="J202"/>
  <c r="J192"/>
  <c r="BK162"/>
  <c i="18" r="J303"/>
  <c r="J282"/>
  <c r="J263"/>
  <c r="BK240"/>
  <c r="BK226"/>
  <c r="BK196"/>
  <c r="J165"/>
  <c r="BK146"/>
  <c r="J301"/>
  <c r="J288"/>
  <c r="J278"/>
  <c r="J254"/>
  <c r="BK248"/>
  <c r="J234"/>
  <c r="J226"/>
  <c r="J193"/>
  <c r="BK171"/>
  <c r="J130"/>
  <c r="BK306"/>
  <c r="J296"/>
  <c r="BK276"/>
  <c r="J252"/>
  <c r="BK218"/>
  <c r="J160"/>
  <c r="BK302"/>
  <c r="J294"/>
  <c r="BK278"/>
  <c r="J269"/>
  <c r="BK263"/>
  <c r="J246"/>
  <c r="J236"/>
  <c r="J201"/>
  <c r="BK186"/>
  <c r="BK133"/>
  <c i="19" r="BK211"/>
  <c r="BK201"/>
  <c r="BK195"/>
  <c r="J191"/>
  <c r="BK185"/>
  <c r="J179"/>
  <c r="BK166"/>
  <c r="BK151"/>
  <c r="J219"/>
  <c r="BK204"/>
  <c r="BK170"/>
  <c r="BK148"/>
  <c r="BK219"/>
  <c r="J199"/>
  <c r="J186"/>
  <c r="J178"/>
  <c r="J166"/>
  <c r="J140"/>
  <c i="20" r="J171"/>
  <c r="BK142"/>
  <c r="BK129"/>
  <c r="BK165"/>
  <c r="BK146"/>
  <c r="J129"/>
  <c r="J163"/>
  <c r="BK152"/>
  <c r="BK134"/>
  <c r="J176"/>
  <c r="BK161"/>
  <c r="J146"/>
  <c r="BK127"/>
  <c i="21" r="BK139"/>
  <c r="J127"/>
  <c r="BK127"/>
  <c r="J152"/>
  <c r="BK159"/>
  <c r="BK152"/>
  <c r="BK129"/>
  <c i="22" r="J205"/>
  <c r="BK194"/>
  <c r="J163"/>
  <c r="J134"/>
  <c r="BK191"/>
  <c r="J160"/>
  <c r="BK210"/>
  <c r="J199"/>
  <c r="BK167"/>
  <c r="BK144"/>
  <c r="J201"/>
  <c r="J191"/>
  <c r="J167"/>
  <c r="J149"/>
  <c i="2" l="1" r="T122"/>
  <c r="T121"/>
  <c i="3" r="P155"/>
  <c r="R240"/>
  <c r="P365"/>
  <c r="R678"/>
  <c r="BK760"/>
  <c r="J760"/>
  <c r="J105"/>
  <c r="R875"/>
  <c r="BK1012"/>
  <c r="J1012"/>
  <c r="J107"/>
  <c r="T1109"/>
  <c r="R1151"/>
  <c r="P1174"/>
  <c r="R1200"/>
  <c r="P1243"/>
  <c r="P1298"/>
  <c r="T1375"/>
  <c r="R1450"/>
  <c r="R1464"/>
  <c r="R1475"/>
  <c r="P1486"/>
  <c r="P1532"/>
  <c r="P1554"/>
  <c r="P1684"/>
  <c r="R1767"/>
  <c r="P1810"/>
  <c r="R1862"/>
  <c r="T1893"/>
  <c r="P1981"/>
  <c r="R2046"/>
  <c r="R2087"/>
  <c i="4" r="T130"/>
  <c r="BK155"/>
  <c r="J155"/>
  <c r="J101"/>
  <c r="BK216"/>
  <c r="J216"/>
  <c r="J102"/>
  <c r="T244"/>
  <c r="T295"/>
  <c r="P347"/>
  <c r="R376"/>
  <c i="5" r="R129"/>
  <c r="R220"/>
  <c r="BK267"/>
  <c r="J267"/>
  <c r="J102"/>
  <c r="BK304"/>
  <c r="J304"/>
  <c r="J103"/>
  <c r="BK326"/>
  <c r="J326"/>
  <c r="J104"/>
  <c r="P342"/>
  <c i="6" r="P133"/>
  <c r="P132"/>
  <c r="P158"/>
  <c r="P165"/>
  <c r="P169"/>
  <c r="R188"/>
  <c r="BK288"/>
  <c r="J288"/>
  <c r="J106"/>
  <c r="BK377"/>
  <c r="J377"/>
  <c r="J107"/>
  <c r="T384"/>
  <c r="T453"/>
  <c i="7" r="R126"/>
  <c r="R125"/>
  <c r="P450"/>
  <c i="8" r="T124"/>
  <c r="T123"/>
  <c r="T122"/>
  <c i="9" r="P127"/>
  <c r="BK144"/>
  <c r="J144"/>
  <c r="J101"/>
  <c r="R273"/>
  <c r="P320"/>
  <c i="10" r="P126"/>
  <c r="P125"/>
  <c r="P124"/>
  <c i="1" r="AU105"/>
  <c i="10" r="P226"/>
  <c r="P242"/>
  <c i="11" r="T126"/>
  <c r="R183"/>
  <c r="P244"/>
  <c i="12" r="T125"/>
  <c r="T124"/>
  <c r="T123"/>
  <c i="13" r="BK130"/>
  <c r="J130"/>
  <c r="J100"/>
  <c r="BK154"/>
  <c r="J154"/>
  <c r="J101"/>
  <c r="BK168"/>
  <c r="J168"/>
  <c r="J102"/>
  <c r="T176"/>
  <c r="R215"/>
  <c r="R278"/>
  <c r="BK287"/>
  <c r="J287"/>
  <c r="J106"/>
  <c i="14" r="BK136"/>
  <c r="J136"/>
  <c r="J100"/>
  <c r="R136"/>
  <c r="P197"/>
  <c r="BK215"/>
  <c r="T215"/>
  <c r="R234"/>
  <c r="P256"/>
  <c r="BK270"/>
  <c r="J270"/>
  <c r="J106"/>
  <c r="T270"/>
  <c r="R281"/>
  <c r="P297"/>
  <c r="BK313"/>
  <c r="J313"/>
  <c r="J109"/>
  <c r="T313"/>
  <c r="P329"/>
  <c r="T329"/>
  <c r="T337"/>
  <c r="R386"/>
  <c i="15" r="BK143"/>
  <c r="J143"/>
  <c r="J101"/>
  <c r="R143"/>
  <c i="19" r="R129"/>
  <c r="P162"/>
  <c r="R169"/>
  <c r="R214"/>
  <c r="R213"/>
  <c i="20" r="R126"/>
  <c r="R125"/>
  <c r="P149"/>
  <c r="P148"/>
  <c i="22" r="BK131"/>
  <c r="J131"/>
  <c r="J100"/>
  <c i="2" r="BK122"/>
  <c r="J122"/>
  <c r="J99"/>
  <c i="3" r="T155"/>
  <c r="BK240"/>
  <c r="J240"/>
  <c r="J101"/>
  <c r="T365"/>
  <c r="BK678"/>
  <c r="J678"/>
  <c r="J103"/>
  <c r="T760"/>
  <c r="T875"/>
  <c r="R1012"/>
  <c r="R1109"/>
  <c r="T1151"/>
  <c r="BK1174"/>
  <c r="J1174"/>
  <c r="J111"/>
  <c r="T1200"/>
  <c r="R1243"/>
  <c r="T1298"/>
  <c r="P1375"/>
  <c r="T1450"/>
  <c r="P1464"/>
  <c r="BK1475"/>
  <c r="J1475"/>
  <c r="J120"/>
  <c r="BK1486"/>
  <c r="J1486"/>
  <c r="J121"/>
  <c r="BK1532"/>
  <c r="J1532"/>
  <c r="J122"/>
  <c r="T1554"/>
  <c r="BK1684"/>
  <c r="J1684"/>
  <c r="J124"/>
  <c r="P1767"/>
  <c r="T1810"/>
  <c r="T1862"/>
  <c r="BK1893"/>
  <c r="J1893"/>
  <c r="J128"/>
  <c r="BK1981"/>
  <c r="J1981"/>
  <c r="J129"/>
  <c r="T2046"/>
  <c r="P2087"/>
  <c i="4" r="P130"/>
  <c r="T155"/>
  <c r="P216"/>
  <c r="BK244"/>
  <c r="J244"/>
  <c r="J103"/>
  <c r="R295"/>
  <c r="BK347"/>
  <c r="J347"/>
  <c r="J105"/>
  <c r="BK376"/>
  <c r="J376"/>
  <c r="J106"/>
  <c i="5" r="T129"/>
  <c r="P220"/>
  <c r="P267"/>
  <c r="P304"/>
  <c r="P326"/>
  <c r="BK342"/>
  <c r="J342"/>
  <c r="J105"/>
  <c i="6" r="T133"/>
  <c r="T158"/>
  <c r="R165"/>
  <c r="T169"/>
  <c r="T188"/>
  <c r="R288"/>
  <c r="R377"/>
  <c r="BK384"/>
  <c r="J384"/>
  <c r="J108"/>
  <c r="BK453"/>
  <c r="J453"/>
  <c r="J109"/>
  <c i="7" r="T126"/>
  <c r="T125"/>
  <c r="T124"/>
  <c r="T450"/>
  <c i="8" r="R124"/>
  <c r="R123"/>
  <c r="R122"/>
  <c i="9" r="BK127"/>
  <c r="J127"/>
  <c r="J100"/>
  <c r="T144"/>
  <c r="P273"/>
  <c r="T320"/>
  <c i="10" r="T126"/>
  <c r="R226"/>
  <c r="R242"/>
  <c i="11" r="R126"/>
  <c r="BK183"/>
  <c r="J183"/>
  <c r="J101"/>
  <c r="BK244"/>
  <c r="J244"/>
  <c r="J102"/>
  <c i="12" r="BK125"/>
  <c r="J125"/>
  <c r="J100"/>
  <c r="P125"/>
  <c r="P124"/>
  <c r="P123"/>
  <c i="1" r="AU109"/>
  <c i="13" r="P130"/>
  <c r="T154"/>
  <c r="T168"/>
  <c r="R176"/>
  <c r="P215"/>
  <c r="P278"/>
  <c r="P287"/>
  <c i="14" r="T136"/>
  <c r="R197"/>
  <c r="P215"/>
  <c r="BK234"/>
  <c r="J234"/>
  <c r="J104"/>
  <c r="T234"/>
  <c r="R256"/>
  <c r="P270"/>
  <c r="BK281"/>
  <c r="J281"/>
  <c r="J107"/>
  <c r="T281"/>
  <c r="R297"/>
  <c r="P313"/>
  <c r="BK337"/>
  <c r="J337"/>
  <c r="J111"/>
  <c r="R337"/>
  <c r="P386"/>
  <c i="15" r="P126"/>
  <c r="R126"/>
  <c r="R125"/>
  <c r="R124"/>
  <c r="P143"/>
  <c i="16" r="T128"/>
  <c r="BK178"/>
  <c r="J178"/>
  <c r="J103"/>
  <c r="T178"/>
  <c i="17" r="P128"/>
  <c r="R128"/>
  <c r="R176"/>
  <c r="BK191"/>
  <c r="J191"/>
  <c r="J103"/>
  <c r="T191"/>
  <c i="18" r="BK129"/>
  <c r="T129"/>
  <c r="P188"/>
  <c r="T188"/>
  <c r="P195"/>
  <c r="T195"/>
  <c r="P225"/>
  <c r="R225"/>
  <c r="BK298"/>
  <c r="J298"/>
  <c r="J104"/>
  <c r="R298"/>
  <c r="BK309"/>
  <c r="J309"/>
  <c r="J105"/>
  <c r="T309"/>
  <c i="19" r="BK129"/>
  <c r="J129"/>
  <c r="J100"/>
  <c r="R162"/>
  <c r="P169"/>
  <c r="BK214"/>
  <c r="J214"/>
  <c r="J105"/>
  <c i="20" r="T126"/>
  <c r="T125"/>
  <c r="T149"/>
  <c r="T148"/>
  <c i="21" r="P126"/>
  <c r="P125"/>
  <c r="T126"/>
  <c r="T125"/>
  <c r="BK134"/>
  <c r="J134"/>
  <c r="J102"/>
  <c r="R134"/>
  <c r="R133"/>
  <c i="22" r="P131"/>
  <c r="P166"/>
  <c r="BK173"/>
  <c r="J173"/>
  <c r="J102"/>
  <c r="R173"/>
  <c r="BK184"/>
  <c r="J184"/>
  <c r="J105"/>
  <c i="2" r="R122"/>
  <c r="R121"/>
  <c i="3" r="BK155"/>
  <c r="J155"/>
  <c r="J100"/>
  <c r="P240"/>
  <c r="BK365"/>
  <c r="J365"/>
  <c r="J102"/>
  <c r="P678"/>
  <c r="R760"/>
  <c r="R759"/>
  <c r="BK875"/>
  <c r="J875"/>
  <c r="J106"/>
  <c r="T1012"/>
  <c r="P1109"/>
  <c r="BK1151"/>
  <c r="J1151"/>
  <c r="J109"/>
  <c r="R1174"/>
  <c r="R1173"/>
  <c r="BK1200"/>
  <c r="J1200"/>
  <c r="J112"/>
  <c r="T1243"/>
  <c r="R1298"/>
  <c r="BK1375"/>
  <c r="J1375"/>
  <c r="J117"/>
  <c r="BK1450"/>
  <c r="J1450"/>
  <c r="J118"/>
  <c r="T1464"/>
  <c r="T1475"/>
  <c r="R1486"/>
  <c r="R1532"/>
  <c r="BK1554"/>
  <c r="J1554"/>
  <c r="J123"/>
  <c r="T1684"/>
  <c r="BK1767"/>
  <c r="J1767"/>
  <c r="J125"/>
  <c r="BK1810"/>
  <c r="J1810"/>
  <c r="J126"/>
  <c r="BK1862"/>
  <c r="J1862"/>
  <c r="J127"/>
  <c r="P1893"/>
  <c r="T1981"/>
  <c r="BK2046"/>
  <c r="J2046"/>
  <c r="J130"/>
  <c r="BK2087"/>
  <c r="J2087"/>
  <c r="J131"/>
  <c i="4" r="R130"/>
  <c r="R155"/>
  <c r="T216"/>
  <c r="P244"/>
  <c r="P295"/>
  <c r="R347"/>
  <c r="P376"/>
  <c i="5" r="BK129"/>
  <c r="J129"/>
  <c r="J100"/>
  <c r="BK220"/>
  <c r="J220"/>
  <c r="J101"/>
  <c r="T267"/>
  <c r="T304"/>
  <c r="T326"/>
  <c r="R342"/>
  <c i="6" r="R133"/>
  <c r="R132"/>
  <c r="R158"/>
  <c r="T165"/>
  <c r="R169"/>
  <c r="P188"/>
  <c r="P288"/>
  <c r="P377"/>
  <c r="P384"/>
  <c r="P453"/>
  <c i="7" r="P126"/>
  <c r="P125"/>
  <c r="P124"/>
  <c i="1" r="AU102"/>
  <c i="7" r="R450"/>
  <c i="8" r="P124"/>
  <c r="P123"/>
  <c r="P122"/>
  <c i="1" r="AU103"/>
  <c i="9" r="T127"/>
  <c r="R144"/>
  <c r="T273"/>
  <c r="R320"/>
  <c i="10" r="R126"/>
  <c r="R125"/>
  <c r="R124"/>
  <c r="T226"/>
  <c r="T242"/>
  <c i="11" r="P126"/>
  <c r="T183"/>
  <c r="T244"/>
  <c i="12" r="R125"/>
  <c r="R124"/>
  <c r="R123"/>
  <c i="13" r="T130"/>
  <c r="P154"/>
  <c r="R168"/>
  <c r="P176"/>
  <c r="T215"/>
  <c r="T278"/>
  <c r="R287"/>
  <c i="14" r="P136"/>
  <c r="BK197"/>
  <c r="J197"/>
  <c r="J101"/>
  <c r="T197"/>
  <c r="R215"/>
  <c r="P234"/>
  <c r="BK256"/>
  <c r="J256"/>
  <c r="J105"/>
  <c r="T256"/>
  <c r="R270"/>
  <c r="P281"/>
  <c r="BK297"/>
  <c r="J297"/>
  <c r="J108"/>
  <c r="T297"/>
  <c r="R313"/>
  <c r="BK329"/>
  <c r="J329"/>
  <c r="J110"/>
  <c r="R329"/>
  <c r="P337"/>
  <c r="BK386"/>
  <c r="J386"/>
  <c r="J112"/>
  <c r="T386"/>
  <c i="15" r="BK126"/>
  <c r="J126"/>
  <c r="J100"/>
  <c r="T126"/>
  <c r="T143"/>
  <c i="16" r="R128"/>
  <c r="BK171"/>
  <c r="J171"/>
  <c r="J102"/>
  <c r="T171"/>
  <c r="R178"/>
  <c i="17" r="P176"/>
  <c i="19" r="T129"/>
  <c r="T162"/>
  <c r="T169"/>
  <c r="T214"/>
  <c r="T213"/>
  <c i="20" r="P126"/>
  <c r="P125"/>
  <c r="P124"/>
  <c i="1" r="AU121"/>
  <c i="20" r="R149"/>
  <c r="R148"/>
  <c i="21" r="BK126"/>
  <c r="J126"/>
  <c r="J100"/>
  <c r="R126"/>
  <c r="R125"/>
  <c r="R124"/>
  <c r="P134"/>
  <c r="P133"/>
  <c r="T134"/>
  <c r="T133"/>
  <c i="22" r="R131"/>
  <c r="R130"/>
  <c r="BK166"/>
  <c r="J166"/>
  <c r="J101"/>
  <c r="R166"/>
  <c r="P173"/>
  <c r="P184"/>
  <c r="P183"/>
  <c r="T184"/>
  <c r="T183"/>
  <c r="BK190"/>
  <c r="BK189"/>
  <c r="J189"/>
  <c r="J106"/>
  <c r="T190"/>
  <c r="T189"/>
  <c i="2" r="P122"/>
  <c r="P121"/>
  <c i="1" r="AU96"/>
  <c i="3" r="R155"/>
  <c r="T240"/>
  <c r="R365"/>
  <c r="T678"/>
  <c r="P760"/>
  <c r="P875"/>
  <c r="P1012"/>
  <c r="BK1109"/>
  <c r="J1109"/>
  <c r="J108"/>
  <c r="P1151"/>
  <c r="T1174"/>
  <c r="T1173"/>
  <c r="P1200"/>
  <c r="BK1243"/>
  <c r="J1243"/>
  <c r="J115"/>
  <c r="BK1298"/>
  <c r="J1298"/>
  <c r="J116"/>
  <c r="R1375"/>
  <c r="P1450"/>
  <c r="BK1464"/>
  <c r="J1464"/>
  <c r="J119"/>
  <c r="P1475"/>
  <c r="T1486"/>
  <c r="T1532"/>
  <c r="R1554"/>
  <c r="R1684"/>
  <c r="T1767"/>
  <c r="R1810"/>
  <c r="P1862"/>
  <c r="R1893"/>
  <c r="R1981"/>
  <c r="P2046"/>
  <c r="T2087"/>
  <c i="4" r="BK130"/>
  <c r="P155"/>
  <c r="R216"/>
  <c r="R244"/>
  <c r="BK295"/>
  <c r="J295"/>
  <c r="J104"/>
  <c r="T347"/>
  <c r="T376"/>
  <c i="5" r="P129"/>
  <c r="P128"/>
  <c r="P127"/>
  <c i="1" r="AU100"/>
  <c i="5" r="T220"/>
  <c r="R267"/>
  <c r="R304"/>
  <c r="R326"/>
  <c r="T342"/>
  <c i="6" r="BK133"/>
  <c r="BK132"/>
  <c r="J132"/>
  <c r="J99"/>
  <c r="BK158"/>
  <c r="J158"/>
  <c r="J101"/>
  <c r="BK165"/>
  <c r="J165"/>
  <c r="J102"/>
  <c r="BK169"/>
  <c r="J169"/>
  <c r="J104"/>
  <c r="BK188"/>
  <c r="J188"/>
  <c r="J105"/>
  <c r="T288"/>
  <c r="T377"/>
  <c r="R384"/>
  <c r="R453"/>
  <c i="7" r="BK126"/>
  <c r="J126"/>
  <c r="J100"/>
  <c r="BK450"/>
  <c r="J450"/>
  <c r="J102"/>
  <c i="8" r="BK124"/>
  <c r="J124"/>
  <c r="J100"/>
  <c i="9" r="R127"/>
  <c r="R126"/>
  <c r="R125"/>
  <c r="P144"/>
  <c r="BK273"/>
  <c r="J273"/>
  <c r="J102"/>
  <c r="BK320"/>
  <c r="J320"/>
  <c r="J103"/>
  <c i="10" r="BK126"/>
  <c r="J126"/>
  <c r="J100"/>
  <c r="BK226"/>
  <c r="J226"/>
  <c r="J101"/>
  <c r="BK242"/>
  <c r="J242"/>
  <c r="J102"/>
  <c i="11" r="BK126"/>
  <c r="J126"/>
  <c r="J100"/>
  <c r="P183"/>
  <c r="R244"/>
  <c i="13" r="R130"/>
  <c r="R154"/>
  <c r="P168"/>
  <c r="BK176"/>
  <c r="J176"/>
  <c r="J103"/>
  <c r="BK215"/>
  <c r="J215"/>
  <c r="J104"/>
  <c r="BK278"/>
  <c r="J278"/>
  <c r="J105"/>
  <c r="T287"/>
  <c i="16" r="BK128"/>
  <c r="J128"/>
  <c r="J100"/>
  <c r="P128"/>
  <c r="P171"/>
  <c r="R171"/>
  <c r="P178"/>
  <c i="17" r="BK128"/>
  <c r="J128"/>
  <c r="J100"/>
  <c r="T128"/>
  <c r="T127"/>
  <c r="T126"/>
  <c r="BK176"/>
  <c r="J176"/>
  <c r="J102"/>
  <c r="T176"/>
  <c r="P191"/>
  <c r="R191"/>
  <c i="18" r="P129"/>
  <c r="R129"/>
  <c r="BK188"/>
  <c r="J188"/>
  <c r="J101"/>
  <c r="R188"/>
  <c r="BK195"/>
  <c r="J195"/>
  <c r="J102"/>
  <c r="R195"/>
  <c r="BK225"/>
  <c r="J225"/>
  <c r="J103"/>
  <c r="T225"/>
  <c r="P298"/>
  <c r="T298"/>
  <c r="P309"/>
  <c r="R309"/>
  <c i="19" r="P129"/>
  <c r="P128"/>
  <c r="P127"/>
  <c i="1" r="AU119"/>
  <c i="19" r="BK162"/>
  <c r="J162"/>
  <c r="J101"/>
  <c r="BK169"/>
  <c r="J169"/>
  <c r="J102"/>
  <c r="P214"/>
  <c r="P213"/>
  <c i="20" r="BK126"/>
  <c r="J126"/>
  <c r="J100"/>
  <c r="BK149"/>
  <c r="J149"/>
  <c r="J102"/>
  <c i="22" r="T131"/>
  <c r="T130"/>
  <c r="T129"/>
  <c r="T166"/>
  <c r="T173"/>
  <c r="R184"/>
  <c r="R183"/>
  <c r="P190"/>
  <c r="P189"/>
  <c r="R190"/>
  <c r="R189"/>
  <c i="12" r="BK175"/>
  <c r="J175"/>
  <c r="J101"/>
  <c i="15" r="BK167"/>
  <c r="J167"/>
  <c r="J102"/>
  <c i="17" r="BK172"/>
  <c r="J172"/>
  <c r="J101"/>
  <c i="19" r="BK210"/>
  <c r="J210"/>
  <c r="J103"/>
  <c i="3" r="BK1239"/>
  <c r="J1239"/>
  <c r="J113"/>
  <c i="22" r="BK180"/>
  <c r="J180"/>
  <c r="J103"/>
  <c i="16" r="BK168"/>
  <c r="J168"/>
  <c r="J101"/>
  <c r="BK206"/>
  <c r="J206"/>
  <c r="J104"/>
  <c i="17" r="BK241"/>
  <c r="J241"/>
  <c r="J104"/>
  <c i="22" r="E117"/>
  <c r="BE149"/>
  <c r="BE152"/>
  <c r="BE160"/>
  <c r="J123"/>
  <c r="F126"/>
  <c r="BE134"/>
  <c r="BE155"/>
  <c r="BE181"/>
  <c r="BE194"/>
  <c r="BE199"/>
  <c r="BE201"/>
  <c r="BE207"/>
  <c r="BE132"/>
  <c r="BE136"/>
  <c r="BE139"/>
  <c r="BE167"/>
  <c r="BE170"/>
  <c r="BE185"/>
  <c r="BE191"/>
  <c r="BE196"/>
  <c r="BE203"/>
  <c r="BE205"/>
  <c r="BE209"/>
  <c r="BE210"/>
  <c r="J94"/>
  <c r="BE144"/>
  <c r="BE163"/>
  <c r="BE174"/>
  <c r="BE177"/>
  <c r="BE187"/>
  <c r="BE212"/>
  <c i="21" r="E85"/>
  <c r="J94"/>
  <c r="F121"/>
  <c r="BE141"/>
  <c r="BE159"/>
  <c r="J91"/>
  <c r="BE127"/>
  <c r="BE129"/>
  <c r="BE135"/>
  <c r="BE139"/>
  <c r="BE137"/>
  <c r="BE150"/>
  <c r="BE144"/>
  <c r="BE148"/>
  <c r="BE152"/>
  <c r="BE154"/>
  <c r="BE156"/>
  <c i="20" r="J94"/>
  <c r="J118"/>
  <c r="BE129"/>
  <c r="BE132"/>
  <c r="BE134"/>
  <c r="BE137"/>
  <c r="BE146"/>
  <c r="BE169"/>
  <c r="BE173"/>
  <c r="E85"/>
  <c r="BE127"/>
  <c r="BE139"/>
  <c r="BE142"/>
  <c r="BE154"/>
  <c r="BE157"/>
  <c r="BE171"/>
  <c r="BE150"/>
  <c r="F94"/>
  <c r="BE144"/>
  <c r="BE152"/>
  <c r="BE161"/>
  <c r="BE163"/>
  <c r="BE165"/>
  <c r="BE167"/>
  <c r="BE176"/>
  <c i="18" r="J129"/>
  <c r="J100"/>
  <c i="19" r="E85"/>
  <c r="J94"/>
  <c r="F124"/>
  <c r="BE130"/>
  <c r="BE132"/>
  <c r="BE140"/>
  <c r="BE145"/>
  <c r="BE151"/>
  <c r="BE170"/>
  <c r="BE179"/>
  <c r="BE185"/>
  <c r="BE193"/>
  <c r="BE201"/>
  <c r="BE217"/>
  <c r="BE219"/>
  <c r="J91"/>
  <c r="BE135"/>
  <c r="BE148"/>
  <c r="BE159"/>
  <c r="BE166"/>
  <c r="BE197"/>
  <c r="BE203"/>
  <c r="BE207"/>
  <c r="BE156"/>
  <c r="BE163"/>
  <c r="BE173"/>
  <c r="BE176"/>
  <c r="BE178"/>
  <c r="BE181"/>
  <c r="BE183"/>
  <c r="BE186"/>
  <c r="BE188"/>
  <c r="BE190"/>
  <c r="BE191"/>
  <c r="BE195"/>
  <c r="BE199"/>
  <c r="BE204"/>
  <c r="BE211"/>
  <c r="BE215"/>
  <c i="18" r="F94"/>
  <c r="J121"/>
  <c r="BE146"/>
  <c r="BE155"/>
  <c r="BE160"/>
  <c r="BE171"/>
  <c r="BE176"/>
  <c r="BE189"/>
  <c r="BE192"/>
  <c r="BE211"/>
  <c r="BE232"/>
  <c r="BE246"/>
  <c r="BE252"/>
  <c r="BE286"/>
  <c r="BE288"/>
  <c r="BE304"/>
  <c r="E85"/>
  <c r="BE130"/>
  <c r="BE133"/>
  <c r="BE140"/>
  <c r="BE151"/>
  <c r="BE153"/>
  <c r="BE165"/>
  <c r="BE168"/>
  <c r="BE186"/>
  <c r="BE193"/>
  <c r="BE204"/>
  <c r="BE226"/>
  <c r="BE234"/>
  <c r="BE236"/>
  <c r="BE240"/>
  <c r="BE242"/>
  <c r="BE265"/>
  <c r="BE267"/>
  <c r="BE269"/>
  <c r="BE278"/>
  <c r="BE280"/>
  <c r="BE299"/>
  <c r="BE308"/>
  <c r="BE310"/>
  <c r="BE312"/>
  <c r="BE183"/>
  <c r="BE196"/>
  <c r="BE238"/>
  <c r="BE244"/>
  <c r="BE258"/>
  <c r="BE260"/>
  <c r="BE273"/>
  <c r="BE274"/>
  <c r="BE276"/>
  <c r="BE284"/>
  <c r="BE292"/>
  <c r="BE294"/>
  <c r="BE296"/>
  <c r="BE302"/>
  <c r="BE303"/>
  <c r="BE305"/>
  <c r="J94"/>
  <c r="BE201"/>
  <c r="BE218"/>
  <c r="BE229"/>
  <c r="BE248"/>
  <c r="BE250"/>
  <c r="BE254"/>
  <c r="BE256"/>
  <c r="BE263"/>
  <c r="BE271"/>
  <c r="BE282"/>
  <c r="BE290"/>
  <c r="BE301"/>
  <c r="BE306"/>
  <c r="BE307"/>
  <c i="17" r="E114"/>
  <c r="F123"/>
  <c r="BE129"/>
  <c r="BE145"/>
  <c r="BE156"/>
  <c r="BE206"/>
  <c r="BE212"/>
  <c r="BE214"/>
  <c r="BE220"/>
  <c r="BE223"/>
  <c r="BE227"/>
  <c r="BE233"/>
  <c r="BE242"/>
  <c r="BE143"/>
  <c r="BE159"/>
  <c r="BE202"/>
  <c r="BE208"/>
  <c r="BE229"/>
  <c r="BE235"/>
  <c r="J91"/>
  <c r="BE140"/>
  <c r="BE162"/>
  <c r="BE173"/>
  <c r="BE182"/>
  <c r="BE200"/>
  <c r="BE218"/>
  <c r="BE225"/>
  <c r="BE231"/>
  <c r="BE237"/>
  <c r="J94"/>
  <c r="BE135"/>
  <c r="BE147"/>
  <c r="BE150"/>
  <c r="BE153"/>
  <c r="BE169"/>
  <c r="BE177"/>
  <c r="BE185"/>
  <c r="BE188"/>
  <c r="BE192"/>
  <c r="BE194"/>
  <c r="BE197"/>
  <c r="BE204"/>
  <c r="BE210"/>
  <c r="BE216"/>
  <c r="BE239"/>
  <c i="16" r="E114"/>
  <c r="BE131"/>
  <c r="BE139"/>
  <c r="BE169"/>
  <c r="BE172"/>
  <c r="BE175"/>
  <c r="BE179"/>
  <c r="BE184"/>
  <c r="BE187"/>
  <c r="BE189"/>
  <c r="BE193"/>
  <c r="BE197"/>
  <c r="BE199"/>
  <c r="BE204"/>
  <c r="BE207"/>
  <c r="F94"/>
  <c r="J123"/>
  <c r="BE144"/>
  <c r="BE146"/>
  <c r="BE157"/>
  <c r="BE181"/>
  <c r="BE195"/>
  <c r="BE200"/>
  <c r="BE202"/>
  <c r="J91"/>
  <c r="BE129"/>
  <c r="BE135"/>
  <c r="BE142"/>
  <c r="BE151"/>
  <c r="BE154"/>
  <c r="BE162"/>
  <c r="BE165"/>
  <c r="BE185"/>
  <c r="BE191"/>
  <c i="15" r="J94"/>
  <c r="J118"/>
  <c r="BE135"/>
  <c r="BE146"/>
  <c r="BE149"/>
  <c r="E85"/>
  <c r="F94"/>
  <c r="BE139"/>
  <c r="BE162"/>
  <c i="14" r="J215"/>
  <c r="J103"/>
  <c i="15" r="BE127"/>
  <c r="BE131"/>
  <c r="BE152"/>
  <c r="BE164"/>
  <c r="BE168"/>
  <c r="BE144"/>
  <c r="BE156"/>
  <c r="BE158"/>
  <c r="BE160"/>
  <c i="14" r="E122"/>
  <c r="BE205"/>
  <c r="BE221"/>
  <c r="BE226"/>
  <c r="BE228"/>
  <c r="BE245"/>
  <c r="BE247"/>
  <c r="BE292"/>
  <c r="BE303"/>
  <c r="BE319"/>
  <c r="BE347"/>
  <c r="BE353"/>
  <c r="BE359"/>
  <c r="BE373"/>
  <c r="F131"/>
  <c r="BE163"/>
  <c r="BE168"/>
  <c r="BE172"/>
  <c r="BE176"/>
  <c r="BE195"/>
  <c r="BE230"/>
  <c r="BE232"/>
  <c r="BE235"/>
  <c r="BE240"/>
  <c r="BE264"/>
  <c r="BE266"/>
  <c r="BE271"/>
  <c r="BE298"/>
  <c r="BE330"/>
  <c r="BE342"/>
  <c r="BE355"/>
  <c r="BE376"/>
  <c r="J91"/>
  <c r="J94"/>
  <c r="BE137"/>
  <c r="BE198"/>
  <c r="BE212"/>
  <c r="BE251"/>
  <c r="BE262"/>
  <c r="BE294"/>
  <c r="BE324"/>
  <c r="BE335"/>
  <c r="BE338"/>
  <c r="BE340"/>
  <c r="BE341"/>
  <c r="BE344"/>
  <c r="BE349"/>
  <c r="BE383"/>
  <c r="BE156"/>
  <c r="BE216"/>
  <c r="BE255"/>
  <c r="BE257"/>
  <c r="BE276"/>
  <c r="BE278"/>
  <c r="BE282"/>
  <c r="BE287"/>
  <c r="BE308"/>
  <c r="BE310"/>
  <c r="BE314"/>
  <c r="BE326"/>
  <c r="BE346"/>
  <c r="BE348"/>
  <c r="BE351"/>
  <c r="BE357"/>
  <c r="BE361"/>
  <c r="BE365"/>
  <c r="BE369"/>
  <c r="BE381"/>
  <c r="BE385"/>
  <c r="BE387"/>
  <c r="BE392"/>
  <c i="12" r="BK124"/>
  <c r="J124"/>
  <c r="J99"/>
  <c i="13" r="F94"/>
  <c r="BE131"/>
  <c r="BE177"/>
  <c r="BE179"/>
  <c r="BE209"/>
  <c r="BE213"/>
  <c r="BE226"/>
  <c r="BE230"/>
  <c r="BE233"/>
  <c r="BE235"/>
  <c r="BE240"/>
  <c r="BE245"/>
  <c r="BE254"/>
  <c r="BE257"/>
  <c r="J122"/>
  <c r="BE144"/>
  <c r="BE145"/>
  <c r="BE152"/>
  <c r="BE155"/>
  <c r="BE157"/>
  <c r="BE165"/>
  <c r="BE181"/>
  <c r="BE192"/>
  <c r="BE194"/>
  <c r="BE196"/>
  <c r="BE197"/>
  <c r="BE199"/>
  <c r="BE223"/>
  <c r="BE243"/>
  <c r="BE265"/>
  <c r="E85"/>
  <c r="J94"/>
  <c r="BE142"/>
  <c r="BE169"/>
  <c r="BE171"/>
  <c r="BE173"/>
  <c r="BE175"/>
  <c r="BE183"/>
  <c r="BE185"/>
  <c r="BE201"/>
  <c r="BE203"/>
  <c r="BE205"/>
  <c r="BE207"/>
  <c r="BE211"/>
  <c r="BE220"/>
  <c r="BE228"/>
  <c r="BE250"/>
  <c r="BE252"/>
  <c r="BE259"/>
  <c r="BE263"/>
  <c r="BE279"/>
  <c r="BE283"/>
  <c r="BE285"/>
  <c r="BE288"/>
  <c r="BE133"/>
  <c r="BE148"/>
  <c r="BE150"/>
  <c r="BE159"/>
  <c r="BE161"/>
  <c r="BE163"/>
  <c r="BE172"/>
  <c r="BE187"/>
  <c r="BE190"/>
  <c r="BE214"/>
  <c r="BE216"/>
  <c r="BE218"/>
  <c r="BE238"/>
  <c r="BE248"/>
  <c r="BE260"/>
  <c r="BE267"/>
  <c r="BE269"/>
  <c r="BE271"/>
  <c r="BE273"/>
  <c r="BE275"/>
  <c r="BE276"/>
  <c r="BE281"/>
  <c r="BE290"/>
  <c i="12" r="F94"/>
  <c r="BE146"/>
  <c r="BE160"/>
  <c r="BE170"/>
  <c r="BE176"/>
  <c r="E111"/>
  <c r="BE133"/>
  <c r="BE140"/>
  <c r="BE142"/>
  <c r="BE144"/>
  <c r="BE148"/>
  <c r="BE151"/>
  <c r="BE153"/>
  <c r="J91"/>
  <c r="J94"/>
  <c r="BE126"/>
  <c r="BE128"/>
  <c r="BE158"/>
  <c r="BE162"/>
  <c r="BE164"/>
  <c r="BE168"/>
  <c i="11" r="J94"/>
  <c r="BE133"/>
  <c r="BE137"/>
  <c r="BE141"/>
  <c r="BE149"/>
  <c r="BE157"/>
  <c r="BE159"/>
  <c r="BE169"/>
  <c r="BE171"/>
  <c r="BE173"/>
  <c r="BE175"/>
  <c r="BE177"/>
  <c r="BE201"/>
  <c r="BE235"/>
  <c r="BE257"/>
  <c r="BE258"/>
  <c r="E85"/>
  <c r="F121"/>
  <c r="BE127"/>
  <c r="BE129"/>
  <c r="BE135"/>
  <c r="BE146"/>
  <c r="BE161"/>
  <c r="BE179"/>
  <c r="BE191"/>
  <c r="BE208"/>
  <c r="BE215"/>
  <c r="BE222"/>
  <c r="BE245"/>
  <c r="BE147"/>
  <c r="BE165"/>
  <c r="BE167"/>
  <c r="BE184"/>
  <c r="BE186"/>
  <c r="BE196"/>
  <c r="BE212"/>
  <c r="BE226"/>
  <c r="BE231"/>
  <c r="BE251"/>
  <c r="J91"/>
  <c r="BE131"/>
  <c r="BE151"/>
  <c r="BE153"/>
  <c r="BE163"/>
  <c r="BE214"/>
  <c r="BE247"/>
  <c i="9" r="BK126"/>
  <c r="J126"/>
  <c r="J99"/>
  <c i="10" r="E112"/>
  <c r="F121"/>
  <c r="BE140"/>
  <c r="BE144"/>
  <c r="BE146"/>
  <c r="BE152"/>
  <c r="BE173"/>
  <c r="BE179"/>
  <c r="BE183"/>
  <c r="BE190"/>
  <c r="BE196"/>
  <c r="BE200"/>
  <c r="BE206"/>
  <c r="BE211"/>
  <c r="BE215"/>
  <c r="BE218"/>
  <c r="BE227"/>
  <c r="BE245"/>
  <c r="J94"/>
  <c r="J118"/>
  <c r="BE132"/>
  <c r="BE134"/>
  <c r="BE150"/>
  <c r="BE155"/>
  <c r="BE157"/>
  <c r="BE161"/>
  <c r="BE166"/>
  <c r="BE175"/>
  <c r="BE177"/>
  <c r="BE198"/>
  <c r="BE203"/>
  <c r="BE208"/>
  <c r="BE209"/>
  <c r="BE212"/>
  <c r="BE219"/>
  <c r="BE222"/>
  <c r="BE231"/>
  <c r="BE238"/>
  <c r="BE244"/>
  <c r="BE246"/>
  <c r="BE127"/>
  <c r="BE129"/>
  <c r="BE138"/>
  <c r="BE164"/>
  <c r="BE167"/>
  <c r="BE169"/>
  <c r="BE171"/>
  <c r="BE181"/>
  <c r="BE184"/>
  <c r="BE186"/>
  <c r="BE188"/>
  <c r="BE192"/>
  <c r="BE194"/>
  <c r="BE195"/>
  <c r="BE202"/>
  <c r="BE204"/>
  <c r="BE205"/>
  <c r="BE207"/>
  <c r="BE210"/>
  <c r="BE214"/>
  <c r="BE217"/>
  <c r="BE220"/>
  <c r="BE224"/>
  <c r="BE229"/>
  <c r="BE233"/>
  <c r="BE235"/>
  <c r="BE240"/>
  <c r="BE243"/>
  <c r="BE248"/>
  <c i="9" r="E113"/>
  <c r="F122"/>
  <c r="BE174"/>
  <c r="BE182"/>
  <c r="BE226"/>
  <c r="BE232"/>
  <c r="BE236"/>
  <c r="BE255"/>
  <c r="BE269"/>
  <c r="BE278"/>
  <c r="BE280"/>
  <c r="BE294"/>
  <c r="BE304"/>
  <c r="BE315"/>
  <c r="BE321"/>
  <c r="BE329"/>
  <c r="BE333"/>
  <c r="BE335"/>
  <c r="J91"/>
  <c r="J94"/>
  <c r="BE129"/>
  <c r="BE136"/>
  <c r="BE138"/>
  <c r="BE150"/>
  <c r="BE153"/>
  <c r="BE156"/>
  <c r="BE165"/>
  <c r="BE169"/>
  <c r="BE171"/>
  <c r="BE177"/>
  <c r="BE178"/>
  <c r="BE184"/>
  <c r="BE188"/>
  <c r="BE190"/>
  <c r="BE194"/>
  <c r="BE203"/>
  <c r="BE211"/>
  <c r="BE216"/>
  <c r="BE224"/>
  <c r="BE238"/>
  <c r="BE240"/>
  <c r="BE246"/>
  <c r="BE260"/>
  <c r="BE271"/>
  <c r="BE288"/>
  <c r="BE292"/>
  <c r="BE318"/>
  <c r="BE327"/>
  <c r="BE330"/>
  <c r="BE339"/>
  <c r="BE128"/>
  <c r="BE142"/>
  <c r="BE145"/>
  <c r="BE147"/>
  <c r="BE186"/>
  <c r="BE192"/>
  <c r="BE196"/>
  <c r="BE198"/>
  <c r="BE200"/>
  <c r="BE202"/>
  <c r="BE209"/>
  <c r="BE218"/>
  <c r="BE220"/>
  <c r="BE222"/>
  <c r="BE248"/>
  <c r="BE275"/>
  <c r="BE277"/>
  <c r="BE284"/>
  <c r="BE298"/>
  <c r="BE300"/>
  <c r="BE302"/>
  <c r="BE308"/>
  <c r="BE326"/>
  <c r="BE331"/>
  <c r="BE337"/>
  <c r="BE341"/>
  <c r="BE130"/>
  <c r="BE132"/>
  <c r="BE140"/>
  <c r="BE159"/>
  <c r="BE162"/>
  <c r="BE176"/>
  <c r="BE180"/>
  <c r="BE205"/>
  <c r="BE213"/>
  <c r="BE214"/>
  <c r="BE228"/>
  <c r="BE230"/>
  <c r="BE234"/>
  <c r="BE242"/>
  <c r="BE244"/>
  <c r="BE251"/>
  <c r="BE262"/>
  <c r="BE267"/>
  <c r="BE274"/>
  <c r="BE276"/>
  <c r="BE296"/>
  <c r="BE306"/>
  <c r="BE310"/>
  <c r="BE313"/>
  <c r="BE316"/>
  <c r="BE323"/>
  <c i="8" r="J91"/>
  <c r="BE130"/>
  <c r="BE156"/>
  <c r="BE159"/>
  <c r="BE190"/>
  <c r="J94"/>
  <c r="BE127"/>
  <c r="BE147"/>
  <c r="BE149"/>
  <c r="BE165"/>
  <c r="BE171"/>
  <c r="BE176"/>
  <c r="BE185"/>
  <c r="F94"/>
  <c r="BE125"/>
  <c r="BE132"/>
  <c r="BE135"/>
  <c r="BE138"/>
  <c r="BE141"/>
  <c r="BE143"/>
  <c r="BE163"/>
  <c r="BE167"/>
  <c r="BE183"/>
  <c r="BE192"/>
  <c r="E85"/>
  <c r="BE145"/>
  <c r="BE151"/>
  <c r="BE153"/>
  <c r="BE161"/>
  <c r="BE169"/>
  <c r="BE172"/>
  <c r="BE175"/>
  <c r="BE177"/>
  <c r="BE179"/>
  <c r="BE181"/>
  <c r="BE187"/>
  <c r="BE188"/>
  <c i="6" r="J133"/>
  <c r="J100"/>
  <c i="7" r="E112"/>
  <c r="F121"/>
  <c r="BE127"/>
  <c r="BE129"/>
  <c r="BE134"/>
  <c r="BE141"/>
  <c r="BE145"/>
  <c r="BE150"/>
  <c r="BE154"/>
  <c r="BE163"/>
  <c r="BE168"/>
  <c r="BE172"/>
  <c r="BE180"/>
  <c r="BE220"/>
  <c r="BE226"/>
  <c r="BE235"/>
  <c r="BE241"/>
  <c r="BE246"/>
  <c r="BE260"/>
  <c r="BE262"/>
  <c r="BE265"/>
  <c r="BE266"/>
  <c r="BE272"/>
  <c r="BE274"/>
  <c r="BE276"/>
  <c r="BE278"/>
  <c r="BE282"/>
  <c r="BE284"/>
  <c r="BE286"/>
  <c r="BE290"/>
  <c r="BE292"/>
  <c r="BE294"/>
  <c r="BE296"/>
  <c r="BE298"/>
  <c r="BE304"/>
  <c r="BE306"/>
  <c r="BE308"/>
  <c r="BE310"/>
  <c r="BE312"/>
  <c r="BE314"/>
  <c r="BE316"/>
  <c r="BE318"/>
  <c r="BE320"/>
  <c r="BE331"/>
  <c r="BE336"/>
  <c r="BE339"/>
  <c r="BE345"/>
  <c r="BE360"/>
  <c r="BE364"/>
  <c r="BE365"/>
  <c r="BE370"/>
  <c r="BE371"/>
  <c r="BE373"/>
  <c r="BE374"/>
  <c r="BE376"/>
  <c r="BE378"/>
  <c r="BE380"/>
  <c r="BE382"/>
  <c r="BE384"/>
  <c r="BE390"/>
  <c r="BE394"/>
  <c r="BE396"/>
  <c r="BE403"/>
  <c r="BE411"/>
  <c r="BE417"/>
  <c r="BE427"/>
  <c r="BE429"/>
  <c r="BE435"/>
  <c r="BE438"/>
  <c r="BE443"/>
  <c r="BE444"/>
  <c r="BE445"/>
  <c r="BE453"/>
  <c r="BE454"/>
  <c r="BE457"/>
  <c r="BE459"/>
  <c r="J91"/>
  <c r="BE132"/>
  <c r="BE138"/>
  <c r="BE143"/>
  <c r="BE148"/>
  <c r="BE152"/>
  <c r="BE161"/>
  <c r="BE165"/>
  <c r="BE169"/>
  <c r="BE184"/>
  <c r="BE188"/>
  <c r="BE200"/>
  <c r="BE203"/>
  <c r="BE205"/>
  <c r="BE229"/>
  <c r="BE243"/>
  <c r="BE256"/>
  <c r="BE258"/>
  <c r="BE264"/>
  <c r="BE268"/>
  <c r="BE270"/>
  <c r="BE280"/>
  <c r="BE288"/>
  <c r="BE300"/>
  <c r="BE302"/>
  <c r="BE322"/>
  <c r="BE324"/>
  <c r="BE326"/>
  <c r="BE334"/>
  <c r="BE338"/>
  <c r="BE341"/>
  <c r="BE347"/>
  <c r="BE349"/>
  <c r="BE351"/>
  <c r="BE353"/>
  <c r="BE354"/>
  <c r="BE356"/>
  <c r="BE368"/>
  <c r="BE386"/>
  <c r="BE388"/>
  <c r="BE389"/>
  <c r="BE392"/>
  <c r="BE398"/>
  <c r="BE401"/>
  <c r="BE407"/>
  <c r="BE409"/>
  <c r="BE413"/>
  <c r="BE419"/>
  <c r="BE425"/>
  <c r="BE442"/>
  <c r="BE447"/>
  <c r="BE451"/>
  <c r="BE460"/>
  <c r="BE461"/>
  <c r="J94"/>
  <c r="BE136"/>
  <c r="BE146"/>
  <c r="BE156"/>
  <c r="BE157"/>
  <c r="BE159"/>
  <c r="BE167"/>
  <c r="BE170"/>
  <c r="BE175"/>
  <c r="BE177"/>
  <c r="BE190"/>
  <c r="BE194"/>
  <c r="BE198"/>
  <c r="BE211"/>
  <c r="BE213"/>
  <c r="BE224"/>
  <c r="BE231"/>
  <c r="BE239"/>
  <c r="BE249"/>
  <c r="BE251"/>
  <c r="BE253"/>
  <c r="BE329"/>
  <c r="BE337"/>
  <c r="BE343"/>
  <c r="BE358"/>
  <c r="BE362"/>
  <c r="BE367"/>
  <c r="BE405"/>
  <c r="BE415"/>
  <c r="BE421"/>
  <c r="BE423"/>
  <c r="BE431"/>
  <c r="BE433"/>
  <c r="BE436"/>
  <c r="BE439"/>
  <c r="BE441"/>
  <c r="BE456"/>
  <c i="6" r="J94"/>
  <c r="BE137"/>
  <c r="BE159"/>
  <c r="BE166"/>
  <c r="BE173"/>
  <c r="BE176"/>
  <c r="BE179"/>
  <c r="BE182"/>
  <c r="BE195"/>
  <c r="BE204"/>
  <c r="BE229"/>
  <c r="BE240"/>
  <c r="BE253"/>
  <c r="BE271"/>
  <c r="BE275"/>
  <c r="BE279"/>
  <c r="BE291"/>
  <c r="BE316"/>
  <c r="BE321"/>
  <c r="BE332"/>
  <c r="BE334"/>
  <c r="BE345"/>
  <c r="BE349"/>
  <c r="BE353"/>
  <c r="BE370"/>
  <c r="BE372"/>
  <c r="BE373"/>
  <c r="BE375"/>
  <c r="BE382"/>
  <c r="BE389"/>
  <c r="BE391"/>
  <c r="BE397"/>
  <c r="BE400"/>
  <c r="BE402"/>
  <c r="BE408"/>
  <c r="BE410"/>
  <c r="BE412"/>
  <c r="BE430"/>
  <c r="BE451"/>
  <c r="BE458"/>
  <c r="E85"/>
  <c r="J91"/>
  <c r="F128"/>
  <c r="BE149"/>
  <c r="BE207"/>
  <c r="BE208"/>
  <c r="BE214"/>
  <c r="BE220"/>
  <c r="BE223"/>
  <c r="BE243"/>
  <c r="BE261"/>
  <c r="BE269"/>
  <c r="BE272"/>
  <c r="BE305"/>
  <c r="BE313"/>
  <c r="BE327"/>
  <c r="BE351"/>
  <c r="BE367"/>
  <c r="BE380"/>
  <c r="BE395"/>
  <c r="BE404"/>
  <c r="BE414"/>
  <c r="BE432"/>
  <c r="BE434"/>
  <c r="BE436"/>
  <c r="BE438"/>
  <c r="BE440"/>
  <c r="BE447"/>
  <c r="BE449"/>
  <c r="BE454"/>
  <c r="BE456"/>
  <c r="BE140"/>
  <c r="BE155"/>
  <c r="BE162"/>
  <c r="BE185"/>
  <c r="BE189"/>
  <c r="BE210"/>
  <c r="BE226"/>
  <c r="BE235"/>
  <c r="BE237"/>
  <c r="BE246"/>
  <c r="BE249"/>
  <c r="BE255"/>
  <c r="BE257"/>
  <c r="BE265"/>
  <c r="BE267"/>
  <c r="BE273"/>
  <c r="BE289"/>
  <c r="BE330"/>
  <c r="BE337"/>
  <c r="BE343"/>
  <c r="BE347"/>
  <c r="BE359"/>
  <c r="BE361"/>
  <c r="BE363"/>
  <c r="BE365"/>
  <c r="BE378"/>
  <c r="BE393"/>
  <c r="BE406"/>
  <c r="BE416"/>
  <c r="BE422"/>
  <c r="BE442"/>
  <c r="BE460"/>
  <c r="BE462"/>
  <c r="BE134"/>
  <c r="BE143"/>
  <c r="BE146"/>
  <c r="BE167"/>
  <c r="BE170"/>
  <c r="BE201"/>
  <c r="BE212"/>
  <c r="BE217"/>
  <c r="BE232"/>
  <c r="BE251"/>
  <c r="BE259"/>
  <c r="BE263"/>
  <c r="BE277"/>
  <c r="BE278"/>
  <c r="BE281"/>
  <c r="BE284"/>
  <c r="BE286"/>
  <c r="BE294"/>
  <c r="BE302"/>
  <c r="BE310"/>
  <c r="BE336"/>
  <c r="BE339"/>
  <c r="BE341"/>
  <c r="BE355"/>
  <c r="BE357"/>
  <c r="BE385"/>
  <c r="BE387"/>
  <c r="BE399"/>
  <c r="BE418"/>
  <c r="BE420"/>
  <c r="BE424"/>
  <c r="BE426"/>
  <c r="BE428"/>
  <c r="BE444"/>
  <c r="BE446"/>
  <c i="5" r="J94"/>
  <c r="J121"/>
  <c r="BE130"/>
  <c r="BE134"/>
  <c r="BE150"/>
  <c r="BE160"/>
  <c r="BE196"/>
  <c r="BE198"/>
  <c r="BE213"/>
  <c r="BE216"/>
  <c r="BE218"/>
  <c r="BE223"/>
  <c r="BE237"/>
  <c r="BE245"/>
  <c r="BE258"/>
  <c r="BE265"/>
  <c r="BE268"/>
  <c r="BE270"/>
  <c r="BE274"/>
  <c r="BE276"/>
  <c r="BE281"/>
  <c r="BE291"/>
  <c r="BE293"/>
  <c r="BE311"/>
  <c r="BE313"/>
  <c r="BE329"/>
  <c r="BE335"/>
  <c r="BE337"/>
  <c r="BE339"/>
  <c r="BE340"/>
  <c r="BE347"/>
  <c i="4" r="J130"/>
  <c r="J100"/>
  <c i="5" r="E85"/>
  <c r="BE138"/>
  <c r="BE140"/>
  <c r="BE154"/>
  <c r="BE156"/>
  <c r="BE231"/>
  <c r="BE247"/>
  <c r="BE249"/>
  <c r="BE251"/>
  <c r="BE260"/>
  <c r="BE278"/>
  <c r="BE283"/>
  <c r="BE295"/>
  <c r="BE302"/>
  <c r="BE309"/>
  <c r="BE315"/>
  <c r="BE319"/>
  <c r="BE324"/>
  <c r="BE331"/>
  <c r="BE345"/>
  <c r="BE349"/>
  <c r="BE363"/>
  <c r="F94"/>
  <c r="BE152"/>
  <c r="BE158"/>
  <c r="BE162"/>
  <c r="BE164"/>
  <c r="BE181"/>
  <c r="BE204"/>
  <c r="BE206"/>
  <c r="BE221"/>
  <c r="BE225"/>
  <c r="BE233"/>
  <c r="BE243"/>
  <c r="BE285"/>
  <c r="BE287"/>
  <c r="BE305"/>
  <c r="BE307"/>
  <c r="BE321"/>
  <c r="BE333"/>
  <c r="BE343"/>
  <c r="BE353"/>
  <c r="BE355"/>
  <c r="BE357"/>
  <c r="BE132"/>
  <c r="BE136"/>
  <c r="BE142"/>
  <c r="BE144"/>
  <c r="BE146"/>
  <c r="BE148"/>
  <c r="BE166"/>
  <c r="BE170"/>
  <c r="BE190"/>
  <c r="BE192"/>
  <c r="BE194"/>
  <c r="BE211"/>
  <c r="BE227"/>
  <c r="BE229"/>
  <c r="BE235"/>
  <c r="BE239"/>
  <c r="BE241"/>
  <c r="BE272"/>
  <c r="BE279"/>
  <c r="BE289"/>
  <c r="BE297"/>
  <c r="BE317"/>
  <c r="BE327"/>
  <c r="BE351"/>
  <c r="BE359"/>
  <c r="BE361"/>
  <c i="3" r="BK1173"/>
  <c r="J1173"/>
  <c r="J110"/>
  <c i="4" r="J91"/>
  <c r="E116"/>
  <c r="BE131"/>
  <c r="BE150"/>
  <c r="BE170"/>
  <c r="BE184"/>
  <c r="BE196"/>
  <c i="3" r="BK1242"/>
  <c r="J1242"/>
  <c r="J114"/>
  <c i="4" r="J94"/>
  <c r="BE135"/>
  <c r="BE137"/>
  <c r="BE142"/>
  <c r="BE146"/>
  <c r="BE160"/>
  <c r="BE162"/>
  <c r="BE164"/>
  <c r="BE166"/>
  <c r="BE168"/>
  <c r="BE174"/>
  <c r="BE192"/>
  <c r="BE194"/>
  <c r="BE198"/>
  <c r="BE200"/>
  <c r="BE202"/>
  <c r="BE206"/>
  <c r="BE214"/>
  <c r="BE217"/>
  <c r="BE258"/>
  <c r="BE262"/>
  <c r="BE270"/>
  <c r="BE279"/>
  <c r="BE285"/>
  <c r="BE306"/>
  <c r="BE314"/>
  <c r="BE319"/>
  <c r="BE339"/>
  <c r="BE343"/>
  <c r="BE345"/>
  <c r="BE350"/>
  <c r="BE354"/>
  <c r="BE356"/>
  <c r="BE363"/>
  <c r="BE366"/>
  <c r="BE370"/>
  <c r="BE374"/>
  <c r="BE377"/>
  <c r="BE379"/>
  <c r="BE383"/>
  <c r="BE387"/>
  <c r="BE391"/>
  <c r="F94"/>
  <c r="BE133"/>
  <c r="BE144"/>
  <c r="BE148"/>
  <c r="BE158"/>
  <c r="BE176"/>
  <c r="BE178"/>
  <c r="BE204"/>
  <c r="BE208"/>
  <c r="BE210"/>
  <c r="BE238"/>
  <c r="BE260"/>
  <c r="BE265"/>
  <c r="BE272"/>
  <c r="BE282"/>
  <c r="BE287"/>
  <c r="BE291"/>
  <c r="BE293"/>
  <c r="BE298"/>
  <c r="BE300"/>
  <c r="BE302"/>
  <c r="BE317"/>
  <c r="BE321"/>
  <c r="BE327"/>
  <c r="BE335"/>
  <c r="BE361"/>
  <c r="BE368"/>
  <c r="BE372"/>
  <c r="BE139"/>
  <c r="BE153"/>
  <c r="BE156"/>
  <c r="BE172"/>
  <c r="BE180"/>
  <c r="BE182"/>
  <c r="BE186"/>
  <c r="BE188"/>
  <c r="BE190"/>
  <c r="BE212"/>
  <c r="BE220"/>
  <c r="BE223"/>
  <c r="BE226"/>
  <c r="BE229"/>
  <c r="BE231"/>
  <c r="BE233"/>
  <c r="BE235"/>
  <c r="BE240"/>
  <c r="BE242"/>
  <c r="BE245"/>
  <c r="BE248"/>
  <c r="BE250"/>
  <c r="BE252"/>
  <c r="BE254"/>
  <c r="BE256"/>
  <c r="BE268"/>
  <c r="BE274"/>
  <c r="BE276"/>
  <c r="BE289"/>
  <c r="BE296"/>
  <c r="BE304"/>
  <c r="BE308"/>
  <c r="BE311"/>
  <c r="BE323"/>
  <c r="BE325"/>
  <c r="BE330"/>
  <c r="BE332"/>
  <c r="BE337"/>
  <c r="BE341"/>
  <c r="BE348"/>
  <c r="BE352"/>
  <c r="BE358"/>
  <c r="BE381"/>
  <c r="BE385"/>
  <c r="BE389"/>
  <c i="3" r="E85"/>
  <c r="F150"/>
  <c r="BE170"/>
  <c r="BE193"/>
  <c r="BE198"/>
  <c r="BE213"/>
  <c r="BE224"/>
  <c r="BE246"/>
  <c r="BE272"/>
  <c r="BE284"/>
  <c r="BE286"/>
  <c r="BE316"/>
  <c r="BE377"/>
  <c r="BE395"/>
  <c r="BE503"/>
  <c r="BE508"/>
  <c r="BE521"/>
  <c r="BE531"/>
  <c r="BE539"/>
  <c r="BE546"/>
  <c r="BE570"/>
  <c r="BE582"/>
  <c r="BE591"/>
  <c r="BE604"/>
  <c r="BE619"/>
  <c r="BE628"/>
  <c r="BE648"/>
  <c r="BE655"/>
  <c r="BE676"/>
  <c r="BE685"/>
  <c r="BE688"/>
  <c r="BE711"/>
  <c r="BE717"/>
  <c r="BE743"/>
  <c r="BE761"/>
  <c r="BE771"/>
  <c r="BE825"/>
  <c r="BE831"/>
  <c r="BE841"/>
  <c r="BE856"/>
  <c r="BE860"/>
  <c r="BE885"/>
  <c r="BE895"/>
  <c r="BE910"/>
  <c r="BE952"/>
  <c r="BE956"/>
  <c r="BE963"/>
  <c r="BE983"/>
  <c r="BE990"/>
  <c r="BE997"/>
  <c r="BE1018"/>
  <c r="BE1022"/>
  <c r="BE1026"/>
  <c r="BE1031"/>
  <c r="BE1033"/>
  <c r="BE1051"/>
  <c r="BE1113"/>
  <c r="BE1114"/>
  <c r="BE1116"/>
  <c r="BE1120"/>
  <c r="BE1128"/>
  <c r="BE1134"/>
  <c r="BE1136"/>
  <c r="BE1152"/>
  <c i="2" r="BK121"/>
  <c r="J121"/>
  <c i="3" r="J94"/>
  <c r="BE156"/>
  <c r="BE165"/>
  <c r="BE203"/>
  <c r="BE209"/>
  <c r="BE220"/>
  <c r="BE235"/>
  <c r="BE241"/>
  <c r="BE257"/>
  <c r="BE267"/>
  <c r="BE291"/>
  <c r="BE308"/>
  <c r="BE320"/>
  <c r="BE324"/>
  <c r="BE328"/>
  <c r="BE332"/>
  <c r="BE346"/>
  <c r="BE352"/>
  <c r="BE383"/>
  <c r="BE400"/>
  <c r="BE425"/>
  <c r="BE436"/>
  <c r="BE451"/>
  <c r="BE454"/>
  <c r="BE469"/>
  <c r="BE513"/>
  <c r="BE529"/>
  <c r="BE536"/>
  <c r="BE550"/>
  <c r="BE554"/>
  <c r="BE559"/>
  <c r="BE623"/>
  <c r="BE636"/>
  <c r="BE642"/>
  <c r="BE650"/>
  <c r="BE661"/>
  <c r="BE667"/>
  <c r="BE679"/>
  <c r="BE696"/>
  <c r="BE702"/>
  <c r="BE733"/>
  <c r="BE741"/>
  <c r="BE769"/>
  <c r="BE826"/>
  <c r="BE835"/>
  <c r="BE837"/>
  <c r="BE846"/>
  <c r="BE876"/>
  <c r="BE882"/>
  <c r="BE887"/>
  <c r="BE889"/>
  <c r="BE925"/>
  <c r="BE937"/>
  <c r="BE954"/>
  <c r="BE958"/>
  <c r="BE968"/>
  <c r="BE979"/>
  <c r="BE992"/>
  <c r="BE1001"/>
  <c r="BE1013"/>
  <c r="BE1024"/>
  <c r="BE1039"/>
  <c r="BE1044"/>
  <c r="BE1058"/>
  <c r="BE1066"/>
  <c r="BE1074"/>
  <c r="BE1076"/>
  <c r="BE1078"/>
  <c r="BE1100"/>
  <c r="BE1107"/>
  <c r="BE1110"/>
  <c r="BE1112"/>
  <c r="BE1132"/>
  <c r="BE1135"/>
  <c r="BE1137"/>
  <c r="BE1140"/>
  <c r="BE1144"/>
  <c r="BE1150"/>
  <c r="BE1157"/>
  <c r="BE1159"/>
  <c r="BE1161"/>
  <c r="BE1163"/>
  <c r="BE1165"/>
  <c r="BE1167"/>
  <c r="BE1169"/>
  <c r="BE1170"/>
  <c r="BE1171"/>
  <c r="BE1175"/>
  <c r="BE1180"/>
  <c r="BE1185"/>
  <c r="BE1187"/>
  <c r="BE1191"/>
  <c r="BE1193"/>
  <c r="BE1198"/>
  <c r="BE1201"/>
  <c r="BE1212"/>
  <c r="BE1222"/>
  <c r="BE1227"/>
  <c r="BE1238"/>
  <c r="BE1244"/>
  <c r="BE1249"/>
  <c r="BE1264"/>
  <c r="BE1268"/>
  <c r="BE1277"/>
  <c r="BE1288"/>
  <c r="BE1296"/>
  <c r="BE1307"/>
  <c r="BE1332"/>
  <c r="BE1341"/>
  <c r="BE1358"/>
  <c r="BE1372"/>
  <c r="BE1383"/>
  <c r="BE1389"/>
  <c r="BE1416"/>
  <c r="BE1433"/>
  <c r="BE1438"/>
  <c r="BE1448"/>
  <c r="BE1456"/>
  <c r="BE1476"/>
  <c r="BE1484"/>
  <c r="BE1502"/>
  <c r="BE1519"/>
  <c r="BE1544"/>
  <c r="BE1552"/>
  <c r="BE1560"/>
  <c r="BE1567"/>
  <c r="BE1579"/>
  <c r="BE1581"/>
  <c r="BE1587"/>
  <c r="BE1593"/>
  <c r="BE1620"/>
  <c r="BE1631"/>
  <c r="BE1632"/>
  <c r="BE1634"/>
  <c r="BE1637"/>
  <c r="BE1641"/>
  <c r="BE1656"/>
  <c r="BE1666"/>
  <c r="BE1667"/>
  <c r="BE1671"/>
  <c r="BE1679"/>
  <c r="BE1682"/>
  <c r="BE1719"/>
  <c r="BE1721"/>
  <c r="BE1726"/>
  <c r="BE1728"/>
  <c r="BE1746"/>
  <c r="BE1748"/>
  <c r="BE1750"/>
  <c r="BE1752"/>
  <c r="BE1756"/>
  <c r="BE1763"/>
  <c r="BE1776"/>
  <c r="BE1781"/>
  <c r="BE1808"/>
  <c r="BE1816"/>
  <c r="BE1820"/>
  <c r="BE1822"/>
  <c r="BE1828"/>
  <c r="BE1860"/>
  <c r="BE1863"/>
  <c r="BE1868"/>
  <c r="BE1870"/>
  <c r="BE1886"/>
  <c r="BE1888"/>
  <c r="BE1894"/>
  <c r="BE1918"/>
  <c r="BE1189"/>
  <c r="BE1206"/>
  <c r="BE1218"/>
  <c r="BE1219"/>
  <c r="BE1221"/>
  <c r="BE1223"/>
  <c r="BE1225"/>
  <c r="BE1234"/>
  <c r="BE1236"/>
  <c r="BE1240"/>
  <c r="BE1259"/>
  <c r="BE1272"/>
  <c r="BE1279"/>
  <c r="BE1285"/>
  <c r="BE1294"/>
  <c r="BE1299"/>
  <c r="BE1303"/>
  <c r="BE1312"/>
  <c r="BE1314"/>
  <c r="BE1325"/>
  <c r="BE1328"/>
  <c r="BE1339"/>
  <c r="BE1343"/>
  <c r="BE1362"/>
  <c r="BE1365"/>
  <c r="BE1373"/>
  <c r="BE1376"/>
  <c r="BE1397"/>
  <c r="BE1407"/>
  <c r="BE1422"/>
  <c r="BE1428"/>
  <c r="BE1451"/>
  <c r="BE1461"/>
  <c r="BE1465"/>
  <c r="BE1473"/>
  <c r="BE1480"/>
  <c r="BE1487"/>
  <c r="BE1497"/>
  <c r="BE1507"/>
  <c r="BE1510"/>
  <c r="BE1530"/>
  <c r="BE1533"/>
  <c r="BE1565"/>
  <c r="BE1569"/>
  <c r="BE1570"/>
  <c r="BE1599"/>
  <c r="BE1605"/>
  <c r="BE1607"/>
  <c r="BE1611"/>
  <c r="BE1617"/>
  <c r="BE1624"/>
  <c r="BE1651"/>
  <c r="BE1662"/>
  <c r="BE1668"/>
  <c r="BE1670"/>
  <c r="BE1676"/>
  <c r="BE1681"/>
  <c r="BE1695"/>
  <c r="BE1711"/>
  <c r="BE1712"/>
  <c r="BE1724"/>
  <c r="BE1730"/>
  <c r="BE1733"/>
  <c r="BE1734"/>
  <c r="BE1738"/>
  <c r="BE1740"/>
  <c r="BE1742"/>
  <c r="BE1754"/>
  <c r="BE1757"/>
  <c r="BE1758"/>
  <c r="BE1761"/>
  <c r="BE1765"/>
  <c r="BE1768"/>
  <c r="BE1774"/>
  <c r="BE1779"/>
  <c r="BE1783"/>
  <c r="BE1798"/>
  <c r="BE1853"/>
  <c r="BE1891"/>
  <c r="BE1920"/>
  <c r="BE1926"/>
  <c r="BE1950"/>
  <c r="BE1973"/>
  <c r="BE1975"/>
  <c r="BE1977"/>
  <c r="BE1982"/>
  <c r="BE2005"/>
  <c r="BE2017"/>
  <c r="BE2032"/>
  <c r="BE2039"/>
  <c r="BE2041"/>
  <c r="BE2047"/>
  <c r="BE2075"/>
  <c r="BE2080"/>
  <c r="BE2088"/>
  <c r="BE2090"/>
  <c r="J91"/>
  <c r="BE175"/>
  <c r="BE229"/>
  <c r="BE251"/>
  <c r="BE261"/>
  <c r="BE277"/>
  <c r="BE314"/>
  <c r="BE340"/>
  <c r="BE366"/>
  <c r="BE407"/>
  <c r="BE412"/>
  <c r="BE420"/>
  <c r="BE431"/>
  <c r="BE441"/>
  <c r="BE453"/>
  <c r="BE459"/>
  <c r="BE464"/>
  <c r="BE476"/>
  <c r="BE485"/>
  <c r="BE494"/>
  <c r="BE1316"/>
  <c r="BE1321"/>
  <c r="BE1323"/>
  <c r="BE1326"/>
  <c r="BE1330"/>
  <c r="BE1348"/>
  <c r="BE1353"/>
  <c r="BE1363"/>
  <c r="BE1367"/>
  <c r="BE1387"/>
  <c r="BE1393"/>
  <c r="BE1403"/>
  <c r="BE1412"/>
  <c r="BE1426"/>
  <c r="BE1443"/>
  <c r="BE1462"/>
  <c r="BE1467"/>
  <c r="BE1495"/>
  <c r="BE1509"/>
  <c r="BE1516"/>
  <c r="BE1525"/>
  <c r="BE1528"/>
  <c r="BE1539"/>
  <c r="BE1555"/>
  <c r="BE1559"/>
  <c r="BE1566"/>
  <c r="BE1589"/>
  <c r="BE1601"/>
  <c r="BE1613"/>
  <c r="BE1619"/>
  <c r="BE1622"/>
  <c r="BE1635"/>
  <c r="BE1639"/>
  <c r="BE1643"/>
  <c r="BE1664"/>
  <c r="BE1673"/>
  <c r="BE1674"/>
  <c r="BE1677"/>
  <c r="BE1685"/>
  <c r="BE1690"/>
  <c r="BE1701"/>
  <c r="BE1706"/>
  <c r="BE1723"/>
  <c r="BE1731"/>
  <c r="BE1744"/>
  <c r="BE1760"/>
  <c r="BE1762"/>
  <c r="BE1764"/>
  <c r="BE1772"/>
  <c r="BE1791"/>
  <c r="BE1806"/>
  <c r="BE1811"/>
  <c r="BE1818"/>
  <c r="BE1825"/>
  <c r="BE1856"/>
  <c r="BE1859"/>
  <c r="BE1890"/>
  <c r="BE1922"/>
  <c r="BE1971"/>
  <c r="BE1979"/>
  <c r="BE1991"/>
  <c i="2" r="BE145"/>
  <c r="BE155"/>
  <c r="E85"/>
  <c r="J91"/>
  <c r="J94"/>
  <c r="F118"/>
  <c r="BE123"/>
  <c r="BE125"/>
  <c r="BE127"/>
  <c r="BE131"/>
  <c r="BE137"/>
  <c r="BE139"/>
  <c r="BE147"/>
  <c r="BE149"/>
  <c r="BE151"/>
  <c r="BE153"/>
  <c r="BE129"/>
  <c r="BE133"/>
  <c r="BE135"/>
  <c r="BE141"/>
  <c r="BE143"/>
  <c i="1" r="AU108"/>
  <c r="AU95"/>
  <c r="AS94"/>
  <c i="2" r="J36"/>
  <c i="1" r="AW96"/>
  <c i="2" r="J32"/>
  <c i="3" r="F36"/>
  <c i="1" r="BA98"/>
  <c i="3" r="J36"/>
  <c i="1" r="AW98"/>
  <c i="4" r="F36"/>
  <c i="1" r="BA99"/>
  <c i="5" r="J36"/>
  <c i="1" r="AW100"/>
  <c i="6" r="F39"/>
  <c i="1" r="BD101"/>
  <c i="6" r="F38"/>
  <c i="1" r="BC101"/>
  <c i="7" r="F36"/>
  <c i="1" r="BA102"/>
  <c i="7" r="F38"/>
  <c i="1" r="BC102"/>
  <c i="9" r="J36"/>
  <c i="1" r="AW104"/>
  <c i="10" r="J36"/>
  <c i="1" r="AW105"/>
  <c i="10" r="F38"/>
  <c i="1" r="BC105"/>
  <c i="11" r="F39"/>
  <c i="1" r="BD107"/>
  <c r="BD106"/>
  <c i="12" r="F39"/>
  <c i="1" r="BD109"/>
  <c r="BD108"/>
  <c i="13" r="J36"/>
  <c i="1" r="AW111"/>
  <c i="14" r="J36"/>
  <c i="1" r="AW113"/>
  <c i="15" r="F36"/>
  <c i="1" r="BA114"/>
  <c i="15" r="F39"/>
  <c i="1" r="BD114"/>
  <c i="16" r="F37"/>
  <c i="1" r="BB116"/>
  <c i="16" r="J36"/>
  <c i="1" r="AW116"/>
  <c i="17" r="F38"/>
  <c i="1" r="BC117"/>
  <c i="18" r="F38"/>
  <c i="1" r="BC118"/>
  <c i="18" r="F37"/>
  <c i="1" r="BB118"/>
  <c i="19" r="F37"/>
  <c i="1" r="BB119"/>
  <c i="20" r="F37"/>
  <c i="1" r="BB121"/>
  <c i="21" r="F37"/>
  <c i="1" r="BB122"/>
  <c i="22" r="F39"/>
  <c i="1" r="BD124"/>
  <c r="BD123"/>
  <c i="22" r="F38"/>
  <c i="1" r="BC124"/>
  <c r="BC123"/>
  <c r="AY123"/>
  <c i="2" r="F37"/>
  <c i="1" r="BB96"/>
  <c r="BB95"/>
  <c i="3" r="F39"/>
  <c i="1" r="BD98"/>
  <c i="4" r="F37"/>
  <c i="1" r="BB99"/>
  <c i="5" r="F37"/>
  <c i="1" r="BB100"/>
  <c i="6" r="F36"/>
  <c i="1" r="BA101"/>
  <c i="7" r="F39"/>
  <c i="1" r="BD102"/>
  <c i="8" r="F36"/>
  <c i="1" r="BA103"/>
  <c i="8" r="F39"/>
  <c i="1" r="BD103"/>
  <c i="10" r="F39"/>
  <c i="1" r="BD105"/>
  <c i="11" r="F38"/>
  <c i="1" r="BC107"/>
  <c r="BC106"/>
  <c r="AY106"/>
  <c i="12" r="J36"/>
  <c i="1" r="AW109"/>
  <c i="12" r="F37"/>
  <c i="1" r="BB109"/>
  <c r="BB108"/>
  <c r="AX108"/>
  <c i="13" r="F39"/>
  <c i="1" r="BD111"/>
  <c r="BD110"/>
  <c i="14" r="F37"/>
  <c i="1" r="BB113"/>
  <c i="14" r="F38"/>
  <c i="1" r="BC113"/>
  <c i="16" r="F39"/>
  <c i="1" r="BD116"/>
  <c i="17" r="F36"/>
  <c i="1" r="BA117"/>
  <c i="17" r="F39"/>
  <c i="1" r="BD117"/>
  <c i="18" r="F36"/>
  <c i="1" r="BA118"/>
  <c i="19" r="F36"/>
  <c i="1" r="BA119"/>
  <c i="19" r="F38"/>
  <c i="1" r="BC119"/>
  <c i="21" r="J36"/>
  <c i="1" r="AW122"/>
  <c i="22" r="J36"/>
  <c i="1" r="AW124"/>
  <c i="2" r="F39"/>
  <c i="1" r="BD96"/>
  <c r="BD95"/>
  <c i="3" r="F37"/>
  <c i="1" r="BB98"/>
  <c i="4" r="F39"/>
  <c i="1" r="BD99"/>
  <c i="4" r="J36"/>
  <c i="1" r="AW99"/>
  <c i="5" r="F38"/>
  <c i="1" r="BC100"/>
  <c i="5" r="F36"/>
  <c i="1" r="BA100"/>
  <c i="6" r="F37"/>
  <c i="1" r="BB101"/>
  <c i="7" r="F37"/>
  <c i="1" r="BB102"/>
  <c i="8" r="F38"/>
  <c i="1" r="BC103"/>
  <c i="9" r="F36"/>
  <c i="1" r="BA104"/>
  <c i="9" r="F39"/>
  <c i="1" r="BD104"/>
  <c i="10" r="F37"/>
  <c i="1" r="BB105"/>
  <c i="11" r="F36"/>
  <c i="1" r="BA107"/>
  <c r="BA106"/>
  <c r="AW106"/>
  <c i="11" r="F37"/>
  <c i="1" r="BB107"/>
  <c r="BB106"/>
  <c r="AX106"/>
  <c i="13" r="F36"/>
  <c i="1" r="BA111"/>
  <c r="BA110"/>
  <c r="AW110"/>
  <c i="13" r="F37"/>
  <c i="1" r="BB111"/>
  <c r="BB110"/>
  <c r="AX110"/>
  <c i="14" r="F36"/>
  <c i="1" r="BA113"/>
  <c i="15" r="F38"/>
  <c i="1" r="BC114"/>
  <c i="15" r="F37"/>
  <c i="1" r="BB114"/>
  <c i="16" r="F38"/>
  <c i="1" r="BC116"/>
  <c i="17" r="F37"/>
  <c i="1" r="BB117"/>
  <c i="18" r="J36"/>
  <c i="1" r="AW118"/>
  <c i="19" r="F39"/>
  <c i="1" r="BD119"/>
  <c i="20" r="J36"/>
  <c i="1" r="AW121"/>
  <c i="20" r="F38"/>
  <c i="1" r="BC121"/>
  <c i="21" r="F38"/>
  <c i="1" r="BC122"/>
  <c i="22" r="F37"/>
  <c i="1" r="BB124"/>
  <c r="BB123"/>
  <c r="AX123"/>
  <c i="2" r="F38"/>
  <c i="1" r="BC96"/>
  <c r="BC95"/>
  <c i="2" r="F36"/>
  <c i="1" r="BA96"/>
  <c r="BA95"/>
  <c r="AW95"/>
  <c i="3" r="F38"/>
  <c i="1" r="BC98"/>
  <c i="4" r="F38"/>
  <c i="1" r="BC99"/>
  <c i="5" r="F39"/>
  <c i="1" r="BD100"/>
  <c i="6" r="J36"/>
  <c i="1" r="AW101"/>
  <c i="7" r="J36"/>
  <c i="1" r="AW102"/>
  <c i="8" r="F37"/>
  <c i="1" r="BB103"/>
  <c i="8" r="J36"/>
  <c i="1" r="AW103"/>
  <c i="9" r="F37"/>
  <c i="1" r="BB104"/>
  <c i="9" r="F38"/>
  <c i="1" r="BC104"/>
  <c i="10" r="F36"/>
  <c i="1" r="BA105"/>
  <c i="11" r="J36"/>
  <c i="1" r="AW107"/>
  <c i="12" r="F36"/>
  <c i="1" r="BA109"/>
  <c r="BA108"/>
  <c r="AW108"/>
  <c i="12" r="F38"/>
  <c i="1" r="BC109"/>
  <c r="BC108"/>
  <c r="AY108"/>
  <c i="13" r="F38"/>
  <c i="1" r="BC111"/>
  <c r="BC110"/>
  <c r="AY110"/>
  <c i="14" r="F39"/>
  <c i="1" r="BD113"/>
  <c i="15" r="J36"/>
  <c i="1" r="AW114"/>
  <c i="16" r="F36"/>
  <c i="1" r="BA116"/>
  <c i="17" r="J36"/>
  <c i="1" r="AW117"/>
  <c i="18" r="F39"/>
  <c i="1" r="BD118"/>
  <c i="19" r="J36"/>
  <c i="1" r="AW119"/>
  <c i="20" r="F36"/>
  <c i="1" r="BA121"/>
  <c i="20" r="F39"/>
  <c i="1" r="BD121"/>
  <c i="21" r="F36"/>
  <c i="1" r="BA122"/>
  <c i="21" r="F39"/>
  <c i="1" r="BD122"/>
  <c i="22" r="F36"/>
  <c i="1" r="BA124"/>
  <c r="BA123"/>
  <c r="AW123"/>
  <c i="18" l="1" r="P128"/>
  <c r="P127"/>
  <c i="1" r="AU118"/>
  <c i="4" r="BK129"/>
  <c r="BK128"/>
  <c r="J128"/>
  <c i="16" r="R127"/>
  <c r="R126"/>
  <c i="14" r="R214"/>
  <c i="11" r="P125"/>
  <c r="P124"/>
  <c i="1" r="AU107"/>
  <c i="3" r="T1242"/>
  <c i="21" r="P124"/>
  <c i="1" r="AU122"/>
  <c i="17" r="P127"/>
  <c r="P126"/>
  <c i="1" r="AU117"/>
  <c i="15" r="P125"/>
  <c r="P124"/>
  <c i="1" r="AU114"/>
  <c i="3" r="T759"/>
  <c r="T154"/>
  <c r="T153"/>
  <c i="20" r="R124"/>
  <c i="16" r="P127"/>
  <c r="P126"/>
  <c i="1" r="AU116"/>
  <c i="3" r="P759"/>
  <c r="R154"/>
  <c i="22" r="R129"/>
  <c i="15" r="T125"/>
  <c r="T124"/>
  <c i="9" r="T126"/>
  <c r="T125"/>
  <c i="22" r="P130"/>
  <c r="P129"/>
  <c i="1" r="AU124"/>
  <c i="21" r="T124"/>
  <c i="18" r="BK128"/>
  <c r="J128"/>
  <c r="J99"/>
  <c i="6" r="T168"/>
  <c i="5" r="T128"/>
  <c r="T127"/>
  <c i="14" r="BK214"/>
  <c r="BK135"/>
  <c r="J135"/>
  <c r="J99"/>
  <c i="11" r="T125"/>
  <c r="T124"/>
  <c i="3" r="P1242"/>
  <c i="19" r="T128"/>
  <c r="T127"/>
  <c i="13" r="T129"/>
  <c r="T128"/>
  <c i="4" r="R129"/>
  <c r="R128"/>
  <c i="20" r="T124"/>
  <c i="18" r="T128"/>
  <c r="T127"/>
  <c i="17" r="R127"/>
  <c r="R126"/>
  <c i="14" r="P214"/>
  <c r="P135"/>
  <c r="P134"/>
  <c i="1" r="AU113"/>
  <c i="13" r="R129"/>
  <c r="R128"/>
  <c r="P129"/>
  <c r="P128"/>
  <c i="1" r="AU111"/>
  <c i="10" r="T125"/>
  <c r="T124"/>
  <c i="4" r="P129"/>
  <c r="P128"/>
  <c i="1" r="AU99"/>
  <c i="19" r="R128"/>
  <c r="R127"/>
  <c i="14" r="T214"/>
  <c i="9" r="P126"/>
  <c r="P125"/>
  <c i="1" r="AU104"/>
  <c i="6" r="P168"/>
  <c i="5" r="R128"/>
  <c r="R127"/>
  <c i="3" r="P1173"/>
  <c r="P154"/>
  <c i="18" r="R128"/>
  <c r="R127"/>
  <c i="6" r="R168"/>
  <c r="R131"/>
  <c i="16" r="T127"/>
  <c r="T126"/>
  <c i="14" r="T135"/>
  <c r="T134"/>
  <c i="11" r="R125"/>
  <c r="R124"/>
  <c i="6" r="T132"/>
  <c r="T131"/>
  <c i="3" r="R1242"/>
  <c i="14" r="R135"/>
  <c r="R134"/>
  <c i="7" r="R124"/>
  <c i="6" r="P131"/>
  <c i="1" r="AU101"/>
  <c i="4" r="T129"/>
  <c r="T128"/>
  <c i="6" r="BK168"/>
  <c r="J168"/>
  <c r="J103"/>
  <c i="7" r="BK125"/>
  <c r="J125"/>
  <c r="J99"/>
  <c i="8" r="BK123"/>
  <c r="J123"/>
  <c r="J99"/>
  <c i="10" r="BK125"/>
  <c r="J125"/>
  <c r="J99"/>
  <c i="15" r="BK125"/>
  <c r="J125"/>
  <c r="J99"/>
  <c i="19" r="BK213"/>
  <c r="J213"/>
  <c r="J104"/>
  <c i="3" r="BK759"/>
  <c r="J759"/>
  <c r="J104"/>
  <c i="5" r="BK128"/>
  <c r="BK127"/>
  <c r="J127"/>
  <c r="J98"/>
  <c i="11" r="BK125"/>
  <c r="J125"/>
  <c r="J99"/>
  <c i="13" r="BK129"/>
  <c r="BK128"/>
  <c r="J128"/>
  <c r="J98"/>
  <c i="16" r="BK127"/>
  <c r="J127"/>
  <c r="J99"/>
  <c i="20" r="BK125"/>
  <c r="J125"/>
  <c r="J99"/>
  <c i="21" r="BK125"/>
  <c r="J125"/>
  <c r="J99"/>
  <c i="22" r="BK130"/>
  <c r="J130"/>
  <c r="J99"/>
  <c i="17" r="BK127"/>
  <c r="J127"/>
  <c r="J99"/>
  <c i="20" r="BK148"/>
  <c r="J148"/>
  <c r="J101"/>
  <c i="21" r="BK133"/>
  <c r="J133"/>
  <c r="J101"/>
  <c i="22" r="BK183"/>
  <c r="J183"/>
  <c r="J104"/>
  <c r="J190"/>
  <c r="J107"/>
  <c i="19" r="BK128"/>
  <c r="J128"/>
  <c r="J99"/>
  <c i="12" r="BK123"/>
  <c r="J123"/>
  <c r="J98"/>
  <c i="9" r="BK125"/>
  <c r="J125"/>
  <c r="J98"/>
  <c i="3" r="BK154"/>
  <c r="J154"/>
  <c r="J99"/>
  <c i="1" r="AG96"/>
  <c i="2" r="J98"/>
  <c r="J35"/>
  <c i="1" r="AV96"/>
  <c r="AT96"/>
  <c r="AN96"/>
  <c i="4" r="J35"/>
  <c i="1" r="AV99"/>
  <c r="AT99"/>
  <c i="5" r="J35"/>
  <c i="1" r="AV100"/>
  <c r="AT100"/>
  <c i="6" r="F35"/>
  <c i="1" r="AZ101"/>
  <c i="7" r="F35"/>
  <c i="1" r="AZ102"/>
  <c i="8" r="J35"/>
  <c i="1" r="AV103"/>
  <c r="AT103"/>
  <c i="9" r="F35"/>
  <c i="1" r="AZ104"/>
  <c i="11" r="F35"/>
  <c i="1" r="AZ107"/>
  <c r="AZ106"/>
  <c r="AV106"/>
  <c r="AT106"/>
  <c i="14" r="J35"/>
  <c i="1" r="AV113"/>
  <c r="AT113"/>
  <c i="17" r="F35"/>
  <c i="1" r="AZ117"/>
  <c r="BA115"/>
  <c r="AW115"/>
  <c i="19" r="F35"/>
  <c i="1" r="AZ119"/>
  <c r="BB115"/>
  <c r="AX115"/>
  <c i="21" r="F35"/>
  <c i="1" r="AZ122"/>
  <c i="4" r="J32"/>
  <c i="1" r="AG99"/>
  <c r="AU120"/>
  <c r="AU110"/>
  <c r="AY95"/>
  <c i="2" r="F35"/>
  <c i="1" r="AZ96"/>
  <c r="AZ95"/>
  <c i="4" r="F35"/>
  <c i="1" r="AZ99"/>
  <c i="5" r="F35"/>
  <c i="1" r="AZ100"/>
  <c i="6" r="J35"/>
  <c i="1" r="AV101"/>
  <c r="AT101"/>
  <c i="7" r="J35"/>
  <c i="1" r="AV102"/>
  <c r="AT102"/>
  <c i="8" r="F35"/>
  <c i="1" r="AZ103"/>
  <c i="9" r="J35"/>
  <c i="1" r="AV104"/>
  <c r="AT104"/>
  <c i="12" r="F35"/>
  <c i="1" r="AZ109"/>
  <c r="AZ108"/>
  <c r="AV108"/>
  <c r="AT108"/>
  <c i="13" r="F35"/>
  <c i="1" r="AZ111"/>
  <c r="AZ110"/>
  <c r="AV110"/>
  <c r="AT110"/>
  <c r="BA112"/>
  <c r="AW112"/>
  <c i="15" r="J35"/>
  <c i="1" r="AV114"/>
  <c r="AT114"/>
  <c i="16" r="J35"/>
  <c i="1" r="AV116"/>
  <c r="AT116"/>
  <c i="18" r="F35"/>
  <c i="1" r="AZ118"/>
  <c r="BD115"/>
  <c r="BB120"/>
  <c r="AX120"/>
  <c r="BA120"/>
  <c r="AW120"/>
  <c r="BC120"/>
  <c r="AY120"/>
  <c r="BD120"/>
  <c i="21" r="J35"/>
  <c i="1" r="AV122"/>
  <c r="AT122"/>
  <c r="AU106"/>
  <c r="AU123"/>
  <c i="3" r="J35"/>
  <c i="1" r="AV98"/>
  <c r="AT98"/>
  <c i="10" r="F35"/>
  <c i="1" r="AZ105"/>
  <c r="BB97"/>
  <c r="AX97"/>
  <c i="12" r="J35"/>
  <c i="1" r="AV109"/>
  <c r="AT109"/>
  <c i="13" r="J35"/>
  <c i="1" r="AV111"/>
  <c r="AT111"/>
  <c r="BD112"/>
  <c r="BB112"/>
  <c r="AX112"/>
  <c i="15" r="F35"/>
  <c i="1" r="AZ114"/>
  <c r="BC112"/>
  <c r="AY112"/>
  <c i="16" r="F35"/>
  <c i="1" r="AZ116"/>
  <c i="18" r="J35"/>
  <c i="1" r="AV118"/>
  <c r="AT118"/>
  <c i="20" r="J35"/>
  <c i="1" r="AV121"/>
  <c r="AT121"/>
  <c i="22" r="F35"/>
  <c i="1" r="AZ124"/>
  <c r="AZ123"/>
  <c r="AV123"/>
  <c r="AT123"/>
  <c r="AX95"/>
  <c r="AG95"/>
  <c i="3" r="F35"/>
  <c i="1" r="AZ98"/>
  <c r="BD97"/>
  <c r="BA97"/>
  <c r="AW97"/>
  <c i="10" r="J35"/>
  <c i="1" r="AV105"/>
  <c r="AT105"/>
  <c r="BC97"/>
  <c r="AY97"/>
  <c i="11" r="J35"/>
  <c i="1" r="AV107"/>
  <c r="AT107"/>
  <c i="14" r="F35"/>
  <c i="1" r="AZ113"/>
  <c i="17" r="J35"/>
  <c i="1" r="AV117"/>
  <c r="AT117"/>
  <c i="19" r="J35"/>
  <c i="1" r="AV119"/>
  <c r="AT119"/>
  <c r="BC115"/>
  <c r="AY115"/>
  <c i="20" r="F35"/>
  <c i="1" r="AZ121"/>
  <c i="22" r="J35"/>
  <c i="1" r="AV124"/>
  <c r="AT124"/>
  <c i="3" l="1" r="P153"/>
  <c i="1" r="AU98"/>
  <c i="3" r="R153"/>
  <c i="14" r="BK134"/>
  <c r="J134"/>
  <c i="4" r="J129"/>
  <c r="J99"/>
  <c i="8" r="BK122"/>
  <c r="J122"/>
  <c i="10" r="BK124"/>
  <c r="J124"/>
  <c r="J98"/>
  <c i="11" r="BK124"/>
  <c r="J124"/>
  <c r="J98"/>
  <c i="13" r="J129"/>
  <c r="J99"/>
  <c i="6" r="BK131"/>
  <c r="J131"/>
  <c r="J98"/>
  <c i="7" r="BK124"/>
  <c r="J124"/>
  <c i="15" r="BK124"/>
  <c r="J124"/>
  <c i="16" r="BK126"/>
  <c r="J126"/>
  <c i="18" r="BK127"/>
  <c r="J127"/>
  <c r="J98"/>
  <c i="20" r="BK124"/>
  <c r="J124"/>
  <c r="J98"/>
  <c i="14" r="J214"/>
  <c r="J102"/>
  <c i="17" r="BK126"/>
  <c r="J126"/>
  <c r="J98"/>
  <c i="22" r="BK129"/>
  <c r="J129"/>
  <c r="J98"/>
  <c i="4" r="J98"/>
  <c i="5" r="J128"/>
  <c r="J99"/>
  <c i="19" r="BK127"/>
  <c r="J127"/>
  <c r="J98"/>
  <c i="21" r="BK124"/>
  <c r="J124"/>
  <c i="3" r="BK153"/>
  <c r="J153"/>
  <c r="J98"/>
  <c i="4" r="J41"/>
  <c i="2" r="J41"/>
  <c i="1" r="AN99"/>
  <c r="AU97"/>
  <c i="14" r="J32"/>
  <c i="1" r="AG113"/>
  <c i="7" r="J32"/>
  <c i="1" r="AG102"/>
  <c i="5" r="J32"/>
  <c i="1" r="AG100"/>
  <c i="9" r="J32"/>
  <c i="1" r="AG104"/>
  <c r="AN104"/>
  <c r="AZ115"/>
  <c r="AV115"/>
  <c r="AT115"/>
  <c r="BA94"/>
  <c r="AW94"/>
  <c r="AK30"/>
  <c r="AU112"/>
  <c i="8" r="J32"/>
  <c i="1" r="AG103"/>
  <c i="16" r="J32"/>
  <c i="1" r="AG116"/>
  <c r="AZ97"/>
  <c r="AV97"/>
  <c r="AT97"/>
  <c r="AZ120"/>
  <c r="AV120"/>
  <c r="AT120"/>
  <c r="BD94"/>
  <c r="W33"/>
  <c r="AU115"/>
  <c r="AV95"/>
  <c r="AT95"/>
  <c r="AN95"/>
  <c i="12" r="J32"/>
  <c i="1" r="AG109"/>
  <c r="AG108"/>
  <c r="AN108"/>
  <c r="AZ112"/>
  <c r="AV112"/>
  <c r="AT112"/>
  <c r="BB94"/>
  <c r="W31"/>
  <c r="BC94"/>
  <c r="W32"/>
  <c i="15" r="J32"/>
  <c i="1" r="AG114"/>
  <c i="13" r="J32"/>
  <c i="1" r="AG111"/>
  <c r="AG110"/>
  <c r="AN110"/>
  <c i="21" r="J32"/>
  <c i="1" r="AG122"/>
  <c i="7" l="1" r="J41"/>
  <c i="21" r="J41"/>
  <c i="5" r="J41"/>
  <c i="8" r="J41"/>
  <c i="13" r="J41"/>
  <c i="14" r="J41"/>
  <c i="16" r="J41"/>
  <c i="15" r="J41"/>
  <c i="16" r="J98"/>
  <c i="7" r="J98"/>
  <c i="21" r="J98"/>
  <c i="15" r="J98"/>
  <c i="14" r="J98"/>
  <c i="8" r="J98"/>
  <c i="12" r="J41"/>
  <c i="1" r="AN109"/>
  <c i="9" r="J41"/>
  <c i="1" r="AN100"/>
  <c r="AN103"/>
  <c r="AN113"/>
  <c r="AN102"/>
  <c r="AN114"/>
  <c r="AN116"/>
  <c r="AN122"/>
  <c r="AN111"/>
  <c r="AU94"/>
  <c i="11" r="J32"/>
  <c i="1" r="AG107"/>
  <c r="AG106"/>
  <c r="AN106"/>
  <c i="17" r="J32"/>
  <c i="1" r="AG117"/>
  <c i="22" r="J32"/>
  <c i="1" r="AG124"/>
  <c r="AG123"/>
  <c i="6" r="J32"/>
  <c i="1" r="AG101"/>
  <c r="AN101"/>
  <c i="10" r="J32"/>
  <c i="1" r="AG105"/>
  <c r="AG112"/>
  <c i="3" r="J32"/>
  <c i="1" r="AG98"/>
  <c r="AX94"/>
  <c r="W30"/>
  <c i="20" r="J32"/>
  <c i="1" r="AG121"/>
  <c r="AG120"/>
  <c i="19" r="J32"/>
  <c i="1" r="AG119"/>
  <c r="AZ94"/>
  <c r="W29"/>
  <c i="18" r="J32"/>
  <c i="1" r="AG118"/>
  <c r="AN118"/>
  <c r="AY94"/>
  <c i="19" l="1" r="J41"/>
  <c i="20" r="J41"/>
  <c i="11" r="J41"/>
  <c i="18" r="J41"/>
  <c i="6" r="J41"/>
  <c i="10" r="J41"/>
  <c i="22" r="J41"/>
  <c i="17" r="J41"/>
  <c i="1" r="AN98"/>
  <c i="3" r="J41"/>
  <c i="1" r="AN121"/>
  <c r="AN123"/>
  <c r="AN105"/>
  <c r="AN107"/>
  <c r="AN117"/>
  <c r="AN119"/>
  <c r="AN124"/>
  <c r="AN120"/>
  <c r="AN112"/>
  <c r="AG97"/>
  <c r="AG115"/>
  <c r="AV94"/>
  <c r="AK29"/>
  <c l="1" r="AN97"/>
  <c r="AN115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<sst xmlns="http://schemas.openxmlformats.org/spreadsheetml/2006/main">
  <si>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</si>
  <si>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</si>
  <si>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</si>
  <si>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</si>
  <si>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</si>
  <si>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{04a43799-2dae-400d-8c3a-4869fc8e2a84}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</si>
  <si>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</si>
  <si>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</si>
  <si>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</si>
  <si>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</si>
  <si>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</si>
  <si>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</si>
  <si>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</si>
  <si>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</si>
  <si>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22-042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</si>
  <si>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</si>
  <si>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</si>
  <si>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ZZS Kraje Vysočina – výjezdové stanoviště Telč</t>
  </si>
  <si>
    <t>KSO:</t>
  </si>
  <si>
    <t>CC-CZ:</t>
  </si>
  <si>
    <t>Místo:</t>
  </si>
  <si>
    <t>Telč, ul. Na Kotnově</t>
  </si>
  <si>
    <t>Datum:</t>
  </si>
  <si>
    <t>1. 6. 2023</t>
  </si>
  <si>
    <t>Zadavatel:</t>
  </si>
  <si>
    <t>IČ:</t>
  </si>
  <si>
    <t>70890749</t>
  </si>
  <si>
    <t>Kraj Vysočina</t>
  </si>
  <si>
    <t>DIČ:</t>
  </si>
  <si>
    <t>CZ70890749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</si>
  <si>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</si>
  <si>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</si>
  <si>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</si>
  <si>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</si>
  <si>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</si>
  <si>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</si>
  <si>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</si>
  <si>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</si>
  <si>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</si>
  <si>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</si>
  <si>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Stavba doloží množství odpadu uloženého na skládce platným vážnými lístky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</si>
  <si>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</si>
  <si>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</si>
  <si>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</si>
  <si>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</si>
  <si>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</si>
  <si>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</si>
  <si>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</si>
  <si>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</si>
  <si>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</si>
  <si>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</si>
  <si>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</si>
  <si>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</si>
  <si>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</si>
  <si>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</si>
  <si>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</si>
  <si>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</si>
  <si>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</si>
  <si>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</si>
  <si>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</si>
  <si>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</si>
  <si>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</si>
  <si>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</si>
  <si>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</si>
  <si>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</si>
  <si>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</si>
  <si>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</si>
  <si>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</si>
  <si>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</si>
  <si>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</si>
  <si>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</si>
  <si>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</si>
  <si>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</si>
  <si>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</si>
  <si>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</si>
  <si>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</si>
  <si>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</si>
  <si>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</si>
  <si>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</si>
  <si>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</si>
  <si>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</si>
  <si>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</si>
  <si>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</si>
  <si>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</si>
  <si>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</si>
  <si>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</si>
  <si>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</si>
  <si>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</si>
  <si>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1</t>
  </si>
  <si>
    <t>{ec4104fd-f9fc-4b1d-8c1d-691733462774}</t>
  </si>
  <si>
    <t>2</t>
  </si>
  <si>
    <t>/</t>
  </si>
  <si>
    <t>Vedlejší a ostatní náklady</t>
  </si>
  <si>
    <t>Soupis</t>
  </si>
  <si>
    <t>{3e0d0494-ca7c-4894-b43e-61a570420772}</t>
  </si>
  <si>
    <t>SO-01</t>
  </si>
  <si>
    <t>Výjezdové stanoviště ZZS</t>
  </si>
  <si>
    <t>STA</t>
  </si>
  <si>
    <t>{e08fc529-f896-4dea-926d-ab34a77d4735}</t>
  </si>
  <si>
    <t>01_01</t>
  </si>
  <si>
    <t>Architektonicko-stavební řešení</t>
  </si>
  <si>
    <t>{d550a89f-3292-4540-8ce2-ec843d72d2fe}</t>
  </si>
  <si>
    <t>8011911</t>
  </si>
  <si>
    <t>01A</t>
  </si>
  <si>
    <t>Zařízení pro vytápění staveb</t>
  </si>
  <si>
    <t>{fa0d2a0b-92b5-4c5a-ae70-ba113910e33c}</t>
  </si>
  <si>
    <t>01B</t>
  </si>
  <si>
    <t>Zařízení vzduchotechniky</t>
  </si>
  <si>
    <t>{c2c1d0dc-c441-4f25-9d3e-2afade2b877e}</t>
  </si>
  <si>
    <t>01C</t>
  </si>
  <si>
    <t>Zařízení zdravotnětechnických instalací</t>
  </si>
  <si>
    <t>{d0a54b7d-78ae-4b62-9494-b95d00eacd7d}</t>
  </si>
  <si>
    <t>01D_a</t>
  </si>
  <si>
    <t>Zařízení silnoproudé elektrotechniky</t>
  </si>
  <si>
    <t>{fb2f0ea2-f8e4-421c-8faa-8752e848227a}</t>
  </si>
  <si>
    <t>01D_b</t>
  </si>
  <si>
    <t>Bleskosvod</t>
  </si>
  <si>
    <t>{0bb78c25-265b-495d-b6c5-f4602086550c}</t>
  </si>
  <si>
    <t>01E</t>
  </si>
  <si>
    <t>Zařizení slaboproudé elektroinstalace</t>
  </si>
  <si>
    <t>{260fc7bd-38dc-428b-8cbf-e29abd1d4b22}</t>
  </si>
  <si>
    <t>01F</t>
  </si>
  <si>
    <t>Měření a regulace</t>
  </si>
  <si>
    <t>{d7e04b5a-cb0a-45b4-a5ad-d2f41282ce15}</t>
  </si>
  <si>
    <t>SO-02</t>
  </si>
  <si>
    <t>Příprava staveniště</t>
  </si>
  <si>
    <t>{b30c1449-54d2-4a16-8901-e6f2655b8dd0}</t>
  </si>
  <si>
    <t>02-01</t>
  </si>
  <si>
    <t>Bourání</t>
  </si>
  <si>
    <t>{5c3b05e6-f674-4ab4-b273-2f002c7fea9e}</t>
  </si>
  <si>
    <t>SO-03</t>
  </si>
  <si>
    <t>Sadové a čisté terénní úpravy</t>
  </si>
  <si>
    <t>{40ef28a7-0e8f-4a6b-a97a-426168e23f1a}</t>
  </si>
  <si>
    <t>03_01</t>
  </si>
  <si>
    <t>{7235b987-40e6-4ebc-b841-c65e9cc1be6a}</t>
  </si>
  <si>
    <t>823 29 19</t>
  </si>
  <si>
    <t>SO-04</t>
  </si>
  <si>
    <t>Fotovoltaická elektrárna</t>
  </si>
  <si>
    <t>{2a925cc2-84af-48fe-ad7c-bf6db6019c81}</t>
  </si>
  <si>
    <t>04_01</t>
  </si>
  <si>
    <t>FVE technologie</t>
  </si>
  <si>
    <t>{d38a6c0e-3e55-4a81-a96b-6d83c3254d42}</t>
  </si>
  <si>
    <t>801 19 11</t>
  </si>
  <si>
    <t>IO-01</t>
  </si>
  <si>
    <t>Zpevněné plochy a oplocení</t>
  </si>
  <si>
    <t>ING</t>
  </si>
  <si>
    <t>{654b01f9-e6b2-44b2-918e-e08cd6737765}</t>
  </si>
  <si>
    <t>IO-01a</t>
  </si>
  <si>
    <t>Zpevněn plochy</t>
  </si>
  <si>
    <t>{6375f3c4-adaa-4db0-97c6-8eb573aea10e}</t>
  </si>
  <si>
    <t>823 29 71</t>
  </si>
  <si>
    <t>IO-01b</t>
  </si>
  <si>
    <t>Oplocení</t>
  </si>
  <si>
    <t>{59a96b1b-e568-42e8-840d-316b56868cc7}</t>
  </si>
  <si>
    <t>815 23 71</t>
  </si>
  <si>
    <t>IO-02</t>
  </si>
  <si>
    <t>Kanalizace a vodovod</t>
  </si>
  <si>
    <t>{92c6e640-8923-4dec-b1c2-0e765ab411e1}</t>
  </si>
  <si>
    <t>IO-02a</t>
  </si>
  <si>
    <t>Přípojka jednotné kanalizace</t>
  </si>
  <si>
    <t>{7e9bbf7e-784c-42a9-9bb0-dacc955d398c}</t>
  </si>
  <si>
    <t>8272911</t>
  </si>
  <si>
    <t>IO-02b</t>
  </si>
  <si>
    <t>Areálová splašková kanalizace</t>
  </si>
  <si>
    <t>{02cfa0ac-6096-466e-a91b-dbcbc39c1dc5}</t>
  </si>
  <si>
    <t>IO-02c</t>
  </si>
  <si>
    <t>Areálová dešťová kanalizace</t>
  </si>
  <si>
    <t>{7c319357-0114-40aa-8a74-b589e2bb8f38}</t>
  </si>
  <si>
    <t>827 29 11</t>
  </si>
  <si>
    <t>IO-02d</t>
  </si>
  <si>
    <t>Vodovodní přípojka</t>
  </si>
  <si>
    <t>{7307f1d1-1f49-4a01-af4d-095dd550b0f1}</t>
  </si>
  <si>
    <t>827 19 11</t>
  </si>
  <si>
    <t>IO-03</t>
  </si>
  <si>
    <t>Přípojka NN a SLP-ROWANet</t>
  </si>
  <si>
    <t>{a11c8fd0-5995-441f-bf4a-a37f5ecaeab4}</t>
  </si>
  <si>
    <t>IO-03a</t>
  </si>
  <si>
    <t>Přípojka NN</t>
  </si>
  <si>
    <t>{2389391e-41a6-4a96-8ed5-8ee6abdd425c}</t>
  </si>
  <si>
    <t>828 73 11</t>
  </si>
  <si>
    <t>IO-03b</t>
  </si>
  <si>
    <t>Přípojka SLP-ROWANet</t>
  </si>
  <si>
    <t>{5284b532-5bc9-4999-8de1-57d831651c2c}</t>
  </si>
  <si>
    <t>828 89 11</t>
  </si>
  <si>
    <t>IO-04</t>
  </si>
  <si>
    <t>STL plynovodní přípojka</t>
  </si>
  <si>
    <t>{eb3a51ad-649f-4aca-8d28-589d32fc7f26}</t>
  </si>
  <si>
    <t>{90e23c98-cb44-4d9a-85ca-e1b5277391b9}</t>
  </si>
  <si>
    <t>827 59 11</t>
  </si>
  <si>
    <t>KRYCÍ LIST SOUPISU PRACÍ</t>
  </si>
  <si>
    <t>Objekt:</t>
  </si>
  <si>
    <t>VRN - Vedlejší a ostatní rozpočtové náklady</t>
  </si>
  <si>
    <t>Soupis:</t>
  </si>
  <si>
    <t>VRN - Vedlejší a ostatní náklady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</si>
  <si>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 a inženýrské objekty v zakázce. - Vzhledem k výše uvedenému nelze stanovit jednotné JKSO pro tento objekt, zakázka obsahuje tyto objekty dle JKSO : 801 1911, 823 2919, 823 2971, 815 2371, 827 2911, 827 1911, 828 7311, 828 8911, 827 5911</t>
  </si>
  <si>
    <t>REKAPITULACE ČLENĚNÍ SOUPISU PRACÍ</t>
  </si>
  <si>
    <t>Kód dílu - Popis</t>
  </si>
  <si>
    <t>Cena celkem [CZK]</t>
  </si>
  <si>
    <t>Náklady ze soupisu prací</t>
  </si>
  <si>
    <t>-1</t>
  </si>
  <si>
    <t>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</si>
  <si>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</si>
  <si>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</si>
  <si>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</si>
  <si>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</si>
  <si>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</si>
  <si>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</si>
  <si>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</si>
  <si>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</si>
  <si>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</si>
  <si>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</si>
  <si>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</si>
  <si>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</si>
  <si>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</si>
  <si>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O02</t>
  </si>
  <si>
    <t>4</t>
  </si>
  <si>
    <t>ROZPOCET</t>
  </si>
  <si>
    <t>K</t>
  </si>
  <si>
    <t>0101</t>
  </si>
  <si>
    <t>Zařízení staveniště, BOZP</t>
  </si>
  <si>
    <t>kpl</t>
  </si>
  <si>
    <t>1394522077</t>
  </si>
  <si>
    <t>PP</t>
  </si>
  <si>
    <t>Veškeré náklady a činnosti související s vybudováním, provozem a likvidací staveniště, včetně zajištění připojení na elektrickou energii, vodu a odvodnění staveniště, provádění každodenního hrubého úklidu staveniště a průběžné likvidace vznikajících odpadů oprávněnou osobou. Čištění a úklid příjezdových a přístupových komunikací.
Standardní prvky BOZP (oplocení staveniště, mobilní oplocení, výstražné značení, přechody výkopů vč. oplocení, zábradlí, atd - vč. jejich dodávky, montáže, údržby a demontáže, resp. likvidace) a povinosti vyplývající z plánu BOZP vč. připomínek příslušných úřadů.</t>
  </si>
  <si>
    <t>0102</t>
  </si>
  <si>
    <t>Dočasné dopravní opatření</t>
  </si>
  <si>
    <t>-449053838</t>
  </si>
  <si>
    <t xml:space="preserve">Náklady na vyhotovení návrhu dočasného dopravního značení a zvláštního užívání komunikace, vč. projednání, odsouhlasení s dotčenými orgány a organizacemi a zajištění správních rozhodnutí, dodání dopravních značek a světelné signalizace, jejich rozmístění a přemísťování a jejich údržba v průběhu výstavby včetně následného odstranění, poplatky za správní řízení, splnění podmínek správních rozhodnutí a orgánu DOSS.   </t>
  </si>
  <si>
    <t>3</t>
  </si>
  <si>
    <t>0104</t>
  </si>
  <si>
    <t>Zábory veřejných prostranství, vč.komunikací</t>
  </si>
  <si>
    <t>-2073356022</t>
  </si>
  <si>
    <t>Náklady spojené se zábory veřejných prostranství, vč.komunikací (poplatky za zřízení záboru a nájemné za užívání veřejných ploch)</t>
  </si>
  <si>
    <t>0103</t>
  </si>
  <si>
    <t>Publicita akce a propagace zadavatele dle podmínek dotačního titulu</t>
  </si>
  <si>
    <t>533039845</t>
  </si>
  <si>
    <t>Náklady na zhotovení a osazení informačního panelu s údaji :
1) Logo Kraje Vysočina
2) Prohlášení: „STAVÍME PRO VÁS“
3) Název akce
4) Investor: „Kraj Vysočina, Žižkova 57/1882, 587 33 Jihlava“
5) Generální dodavatel
6) Projektant
7) Stavbyvedoucí
8) Technický dozor
10) Koordinátor BOZP
11) Termín realizace stavby
o rozměrech 5,1 x 2,40 m včetně nákladů na jeho údržbu po dobu trvání stavby.
Informační panel (grafický potisk na plachtu s oky) bude osazen na dočasnou ocelovou kci, kotvenou do země sloupky.
Dle standardu Kraje : https://www.kr-vysocina.cz/stavime-pro-vas-propagace-stavebnich-cinnosti-na-majetku-kraje-vysocina-prostrednictvim-informacniho-panelu/d-4026757/p1=36303</t>
  </si>
  <si>
    <t>5</t>
  </si>
  <si>
    <t>0105</t>
  </si>
  <si>
    <t>Náklady vyplývající z požadavků DOSS a správců inženýrských sítí.</t>
  </si>
  <si>
    <t>-1334955976</t>
  </si>
  <si>
    <t>Veškeré náklady vyplývající se zajištění plnění požadavků DOSS a správců inženýrských sítí (objednání vytýčení inženýrských sítí, komunikace se správci in. sítí a DOSS dle jejich vyjádření a rozhodnutí - viz. dokladová část, .....). 
O veškerých úkonech zhotovitele směrem k DOSS a správců inženýrských sítí, bude zhotovitelem informován TDI, TDS, investor a zástupce Nemocnice Pelhřimov.</t>
  </si>
  <si>
    <t>6</t>
  </si>
  <si>
    <t>0301</t>
  </si>
  <si>
    <t xml:space="preserve">Vytýčení stávajících inženýrských sítí </t>
  </si>
  <si>
    <t>1880854393</t>
  </si>
  <si>
    <t>Vytýčení stávajících inženýrských sítí i jejich správci, bude provedeno vč. stabiliztace bodů pro potřeby stavby</t>
  </si>
  <si>
    <t>7</t>
  </si>
  <si>
    <t>0302</t>
  </si>
  <si>
    <t xml:space="preserve">Geodetické vytýčení a činnost geodeta během výstavby  </t>
  </si>
  <si>
    <t>-672985676</t>
  </si>
  <si>
    <t xml:space="preserve">Vytýčení nově budovaných inženýrských sítí a stavebních objektů, kontrolní měření během výstavby.
Vytyčení fixního bodu + zajitění po dobu stavby </t>
  </si>
  <si>
    <t>8</t>
  </si>
  <si>
    <t>0304</t>
  </si>
  <si>
    <t>Geodetické zaměření řešených objektů po dokončení díla</t>
  </si>
  <si>
    <t>305024399</t>
  </si>
  <si>
    <t>Geodetické zaměření řešených objektů ve 3 tištěných vyhotoveních + 1x elektronicky CD)</t>
  </si>
  <si>
    <t>9</t>
  </si>
  <si>
    <t>0305</t>
  </si>
  <si>
    <t>Geometrický plán</t>
  </si>
  <si>
    <t>170500802</t>
  </si>
  <si>
    <t xml:space="preserve">Geometrický plán objektů podléhajících vkladu do katastru nemovitostí (budovy, inženýrské sítě, věcná břemena k částem pozemků) v 6ti tištěných vyhotoveních + 1x elektronicky CD </t>
  </si>
  <si>
    <t>10</t>
  </si>
  <si>
    <t>0401</t>
  </si>
  <si>
    <t>Projektová dokumentace skutečného provedení</t>
  </si>
  <si>
    <t>-1773495778</t>
  </si>
  <si>
    <t xml:space="preserve">Projektová dokumentace skutečného provedení 3x tištěně a 1x elektronicky na CD
Součástí dokumentace skutečného provedení je zpracování  výkresů dle Metodického pokynu pro úpravu digitálních grafických dat, který je součástí zadávací dokumentace v požadovaném formátu a kvalitě.
</t>
  </si>
  <si>
    <t>11</t>
  </si>
  <si>
    <t>0501</t>
  </si>
  <si>
    <t xml:space="preserve">Měření radonu </t>
  </si>
  <si>
    <t>-77820749</t>
  </si>
  <si>
    <t>1x Měření objemové aktivity radonu po provedení HTÚ (pro ověření návrhových parametrů)
1x Měření objemové aktivity radonu po dokončení stavby, před kolaudací.</t>
  </si>
  <si>
    <t>12</t>
  </si>
  <si>
    <t>0505</t>
  </si>
  <si>
    <t>Kompletace dokladové části stavby k předání, převzetí a kolaudaci díla</t>
  </si>
  <si>
    <t>1047780156</t>
  </si>
  <si>
    <t xml:space="preserve"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</si>
  <si>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13</t>
  </si>
  <si>
    <t>0601</t>
  </si>
  <si>
    <t xml:space="preserve">Zpracování a předložení harmonogramů </t>
  </si>
  <si>
    <t>1477048399</t>
  </si>
  <si>
    <t>Náklady na vyhotovení a předložení finančního a časového harmonogramu prací a plnění vč. průběžných aktualizací.</t>
  </si>
  <si>
    <t>14</t>
  </si>
  <si>
    <t>0608</t>
  </si>
  <si>
    <t>Zkoušky toxicity jednotlivých druhů odpadů vzniklých na stavbě - výluhem</t>
  </si>
  <si>
    <t>soubor</t>
  </si>
  <si>
    <t>2121852142</t>
  </si>
  <si>
    <t>Zkoušky akutní toxicity s naředěním vodním výluhem odpadu dle přílohy č.10 vyhl. 294/2005 Sb. dle tabulky 10.1. a 10.2..</t>
  </si>
  <si>
    <t>0609</t>
  </si>
  <si>
    <t>Dílenská dokumentace</t>
  </si>
  <si>
    <t>-1035843045</t>
  </si>
  <si>
    <t>Zpracování dílenské dokumentace :
 - železobetonové prefa. stropní kce
 - ocelová kce pro VZT
 - nosná kce FVE
 - záchytný systém
 - výlez na střechu</t>
  </si>
  <si>
    <t>16</t>
  </si>
  <si>
    <t>0720</t>
  </si>
  <si>
    <t>Blower door test (vzduchotěsnost objektu)</t>
  </si>
  <si>
    <t>-507050363</t>
  </si>
  <si>
    <t>Blower door test (vzduchotěsnost objektu) - provedení testu, příprava + konzultace, vyhledání netěsností, kladný protokol, termovizní měření</t>
  </si>
  <si>
    <t>17</t>
  </si>
  <si>
    <t>0810</t>
  </si>
  <si>
    <t>Plán zdolávání požáru</t>
  </si>
  <si>
    <t>-1807602417</t>
  </si>
  <si>
    <t>F101</t>
  </si>
  <si>
    <t>Skladba F.1.01</t>
  </si>
  <si>
    <t>m2</t>
  </si>
  <si>
    <t>87,24</t>
  </si>
  <si>
    <t>F102</t>
  </si>
  <si>
    <t>Skladba F.1.02</t>
  </si>
  <si>
    <t>32,42</t>
  </si>
  <si>
    <t>F103</t>
  </si>
  <si>
    <t>Skladba F.1.03</t>
  </si>
  <si>
    <t>16,43</t>
  </si>
  <si>
    <t>F104</t>
  </si>
  <si>
    <t>Skladba F.1.04</t>
  </si>
  <si>
    <t>31,16</t>
  </si>
  <si>
    <t>F105</t>
  </si>
  <si>
    <t>Skladba F.1.05</t>
  </si>
  <si>
    <t>95,45</t>
  </si>
  <si>
    <t>SO-01 - Výjezdové stanoviště ZZS</t>
  </si>
  <si>
    <t>01_01 - Architektonicko-stavební řešení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</si>
  <si>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1.1.01 TECHNICKÁ ZPRÁVA PŘÍLOHA Č.1 SKLADBY KONSTRUKCÍ 1.1.02 PŮDORYS 1.NP 1.1.03 STŘECHA 1.1.04 ŘEZY A-A´, B-B´ 1.1.05 POHLEDY 1.1.06 VIZUALIZACE 1.1.07 TABULKY PSV 1.1.08 SCHÉMATICKÉ DETAILY 1.1.09 PŮDORYS 1.NP-RASTR PODHLEDU 1.1.10 PŮDORYS 1.NP-SCHÉMA ROZMÍSTĚNÍ NÁBYTKU 1.2.01 TECHNICKÁ ZPRÁVA – KONSTRUKCE 1.2.02 ZÁKLADY 1.2.03 PŮDORYS STROPU NAD 1.NP 1.2.04 OCELOVÁ KCE PRO VZT 1.3.01 TECHNICKÁ ZPRÁVA – PBŘ 1.3.02 PŮDORYS 1.NP – PBŘ 1.3.03 SITUACE – PBŘ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</si>
  <si>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</si>
  <si>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</si>
  <si>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</si>
  <si>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</si>
  <si>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</si>
  <si>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</si>
  <si>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</si>
  <si>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</si>
  <si>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</si>
  <si>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</si>
  <si>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8 - Trubní vedení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</si>
  <si>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</si>
  <si>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</si>
  <si>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</si>
  <si>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</si>
  <si>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</si>
  <si>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</si>
  <si>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</si>
  <si>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</si>
  <si>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</si>
  <si>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</si>
  <si>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</si>
  <si>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</si>
  <si>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</si>
  <si>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</si>
  <si>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</si>
  <si>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</si>
  <si>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</si>
  <si>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</si>
  <si>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</si>
  <si>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</si>
  <si>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</si>
  <si>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</si>
  <si>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HSV</t>
  </si>
  <si>
    <t>Práce a dodávky HSV</t>
  </si>
  <si>
    <t>Zemní práce</t>
  </si>
  <si>
    <t>131251104</t>
  </si>
  <si>
    <t>Hloubení jam nezapažených v hornině třídy těžitelnosti I skupiny 3 objem do 500 m3 strojně</t>
  </si>
  <si>
    <t>m3</t>
  </si>
  <si>
    <t>CS ÚRS 2023 01</t>
  </si>
  <si>
    <t>-195061176</t>
  </si>
  <si>
    <t>Hloubení nezapažených jam a zářezů strojně s urovnáním dna do předepsaného profilu a spádu v hornině třídy těžitelnosti I skupiny 3 přes 100 do 500 m3</t>
  </si>
  <si>
    <t>VV</t>
  </si>
  <si>
    <t>č.1.2.02 - Základy</t>
  </si>
  <si>
    <t>70%</t>
  </si>
  <si>
    <t>(1+27,24+1)*(1+12,24+1)*(0,65-0,1)</t>
  </si>
  <si>
    <t>(0,6+1,35+0,6)*(0,6+1,05+0,6)*(1,4-0,65)*2</t>
  </si>
  <si>
    <t>Mezisoučet</t>
  </si>
  <si>
    <t>-237,614*0,30</t>
  </si>
  <si>
    <t>Součet</t>
  </si>
  <si>
    <t>131351104</t>
  </si>
  <si>
    <t>Hloubení jam nezapažených v hornině třídy těžitelnosti II skupiny 4 objem do 500 m3 strojně</t>
  </si>
  <si>
    <t>1638430867</t>
  </si>
  <si>
    <t>Hloubení nezapažených jam a zářezů strojně s urovnáním dna do předepsaného profilu a spádu v hornině třídy těžitelnosti II skupiny 4 přes 100 do 500 m3</t>
  </si>
  <si>
    <t>25%</t>
  </si>
  <si>
    <t>237,614*0,25</t>
  </si>
  <si>
    <t>131451104</t>
  </si>
  <si>
    <t>Hloubení jam nezapažených v hornině třídy těžitelnosti II skupiny 5 objem do 500 m3 strojně</t>
  </si>
  <si>
    <t>-218348076</t>
  </si>
  <si>
    <t>Hloubení nezapažených jam a zářezů strojně s urovnáním dna do předepsaného profilu a spádu v hornině třídy těžitelnosti II skupiny 5 přes 100 do 500 m3</t>
  </si>
  <si>
    <t>5%</t>
  </si>
  <si>
    <t>237,614*0,05</t>
  </si>
  <si>
    <t>132251103</t>
  </si>
  <si>
    <t>Hloubení rýh nezapažených š do 800 mm v hornině třídy těžitelnosti I skupiny 3 objem do 100 m3 strojně</t>
  </si>
  <si>
    <t>813267591</t>
  </si>
  <si>
    <t>Hloubení nezapažených rýh šířky do 800 mm strojně s urovnáním dna do předepsaného profilu a spádu v hornině třídy těžitelnosti I skupiny 3 přes 50 do 100 m3</t>
  </si>
  <si>
    <t>(27,24-0,8-0,6*4)*0,8*(1,4-0,65)*2</t>
  </si>
  <si>
    <t>0,6*0,8*(1,8-0,65)*2</t>
  </si>
  <si>
    <t>0,6*0,8*(2,2-0,65)*2</t>
  </si>
  <si>
    <t>0,6*0,8*(2,6-0,65)*2</t>
  </si>
  <si>
    <t>0,6*0,8*(3-0,65)*2</t>
  </si>
  <si>
    <t>10,64*0,8*(1,4-0,65)*2</t>
  </si>
  <si>
    <t>10,64*0,8*(3-0,65)</t>
  </si>
  <si>
    <t>16,27*0,8*(1,4-0,65)</t>
  </si>
  <si>
    <t>(16,27+2,72*3)*0,5*(1,1-0,65)</t>
  </si>
  <si>
    <t>T.Č.</t>
  </si>
  <si>
    <t>1*0,3*1*2</t>
  </si>
  <si>
    <t>-84,198*0,30</t>
  </si>
  <si>
    <t>132351103</t>
  </si>
  <si>
    <t>Hloubení rýh nezapažených š do 800 mm v hornině třídy těžitelnosti II skupiny 4 objem do 100 m3 strojně</t>
  </si>
  <si>
    <t>-270156112</t>
  </si>
  <si>
    <t>Hloubení nezapažených rýh šířky do 800 mm strojně s urovnáním dna do předepsaného profilu a spádu v hornině třídy těžitelnosti II skupiny 4 přes 50 do 100 m3</t>
  </si>
  <si>
    <t>84,198*0,25</t>
  </si>
  <si>
    <t>132451103</t>
  </si>
  <si>
    <t>Hloubení rýh nezapažených š do 800 mm v hornině třídy těžitelnosti II skupiny 5 objem do 100 m3 strojně</t>
  </si>
  <si>
    <t>432719518</t>
  </si>
  <si>
    <t>Hloubení nezapažených rýh šířky do 800 mm strojně s urovnáním dna do předepsaného profilu a spádu v hornině třídy těžitelnosti II skupiny 5 přes 50 do 100 m3</t>
  </si>
  <si>
    <t>84,198*0,05</t>
  </si>
  <si>
    <t>162751117</t>
  </si>
  <si>
    <t>Vodorovné přemístění přes 9 000 do 10000 m výkopku/sypaniny z horniny třídy těžitelnosti I skupiny 1 až 3</t>
  </si>
  <si>
    <t>-353824053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</si>
  <si>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</si>
  <si>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166,33</t>
  </si>
  <si>
    <t>58,939</t>
  </si>
  <si>
    <t>-6,48</t>
  </si>
  <si>
    <t>162751119</t>
  </si>
  <si>
    <t>Příplatek k vodorovnému přemístění výkopku/sypaniny z horniny třídy těžitelnosti I skupiny 1 až 3 ZKD 1000 m přes 10000 m</t>
  </si>
  <si>
    <t>-2025638066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</si>
  <si>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</si>
  <si>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218,789*8</t>
  </si>
  <si>
    <t>162751137</t>
  </si>
  <si>
    <t>Vodorovné přemístění přes 9 000 do 10000 m výkopku/sypaniny z horniny třídy těžitelnosti II skupiny 4 a 5</t>
  </si>
  <si>
    <t>1691216722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</si>
  <si>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</si>
  <si>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59,404</t>
  </si>
  <si>
    <t>11,881</t>
  </si>
  <si>
    <t>21,05</t>
  </si>
  <si>
    <t>4,21</t>
  </si>
  <si>
    <t>162751139</t>
  </si>
  <si>
    <t>Příplatek k vodorovnému přemístění výkopku/sypaniny z horniny třídy těžitelnosti II skupiny 4 a 5 ZKD 1000 m přes 10000 m</t>
  </si>
  <si>
    <t>1230644775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</si>
  <si>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</si>
  <si>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96,545*8</t>
  </si>
  <si>
    <t>171201231</t>
  </si>
  <si>
    <t>Poplatek za uložení zeminy a kamení na recyklační skládce (skládkovné) kód odpadu 17 05 04</t>
  </si>
  <si>
    <t>t</t>
  </si>
  <si>
    <t>65163411</t>
  </si>
  <si>
    <t>Poplatek za uložení stavebního odpadu na recyklační skládce (skládkovné) zeminy a kamení zatříděného do Katalogu odpadů pod kódem 17 05 04</t>
  </si>
  <si>
    <t>218,789*2,1</t>
  </si>
  <si>
    <t>96,545*2,1</t>
  </si>
  <si>
    <t>174111101</t>
  </si>
  <si>
    <t>Zásyp jam, šachet rýh nebo kolem objektů sypaninou se zhutněním ručně</t>
  </si>
  <si>
    <t>353630383</t>
  </si>
  <si>
    <t>Zásyp sypaninou z jakékoliv horniny ručně s uložením výkopku ve vrstvách se zhutněním jam, šachet, rýh nebo kolem objektů v těchto vykopávkách</t>
  </si>
  <si>
    <t>-1,35*1,05*(1,4-0,65)*2</t>
  </si>
  <si>
    <t>181951112</t>
  </si>
  <si>
    <t>Úprava pláně v hornině třídy těžitelnosti I skupiny 1 až 3 se zhutněním strojně</t>
  </si>
  <si>
    <t>622456374</t>
  </si>
  <si>
    <t>Úprava pláně vyrovnáním výškových rozdílů strojně v hornině třídy těžitelnosti I, skupiny 1 až 3 se zhutněním</t>
  </si>
  <si>
    <t>(1+27,24+1)*(1+12,24+1)</t>
  </si>
  <si>
    <t>Zakládání</t>
  </si>
  <si>
    <t>212755214</t>
  </si>
  <si>
    <t>Trativody z drenážních trubek plastových flexibilních D 100 mm bez lože</t>
  </si>
  <si>
    <t>m</t>
  </si>
  <si>
    <t>1589510367</t>
  </si>
  <si>
    <t>Trativody bez lože z drenážních trubek plastových flexibilních D 100 mm</t>
  </si>
  <si>
    <t>16*4</t>
  </si>
  <si>
    <t>212755216</t>
  </si>
  <si>
    <t>Trativody z drenážních trubek plastových flexibilních D 160 mm bez lože</t>
  </si>
  <si>
    <t>-1644532050</t>
  </si>
  <si>
    <t>Trativody bez lože z drenážních trubek plastových flexibilních D 160 mm</t>
  </si>
  <si>
    <t>213141111</t>
  </si>
  <si>
    <t>Zřízení vrstvy z geotextilie v rovině nebo ve sklonu do 1:5 š do 3 m</t>
  </si>
  <si>
    <t>-42873069</t>
  </si>
  <si>
    <t>Zřízení vrstvy z geotextilie filtrační, separační, odvodňovací, ochranné, výztužné nebo protierozní v rovině nebo ve sklonu do 1:5, šířky do 3 m</t>
  </si>
  <si>
    <t>11,04*9*2</t>
  </si>
  <si>
    <t>16,67*(11,04-0,4-0,3)*2</t>
  </si>
  <si>
    <t>M</t>
  </si>
  <si>
    <t>69311081</t>
  </si>
  <si>
    <t>geotextilie netkaná separační, ochranná, filtrační, drenážní PES 300g/m2</t>
  </si>
  <si>
    <t>-566103365</t>
  </si>
  <si>
    <t>543,456*1,15</t>
  </si>
  <si>
    <t>18</t>
  </si>
  <si>
    <t>271532212</t>
  </si>
  <si>
    <t>Podsyp pod základové konstrukce se zhutněním z hrubého kameniva frakce 16 až 32 mm</t>
  </si>
  <si>
    <t>-595734346</t>
  </si>
  <si>
    <t>Podsyp pod základové konstrukce se zhutněním a urovnáním povrchu z kameniva hrubého, frakce 16 - 32 mm</t>
  </si>
  <si>
    <t>11,04*9*0,25</t>
  </si>
  <si>
    <t>16,67*(11,04-0,4-0,3)*0,25</t>
  </si>
  <si>
    <t>19</t>
  </si>
  <si>
    <t>273313611</t>
  </si>
  <si>
    <t>Základové desky z betonu tř. C 16/20</t>
  </si>
  <si>
    <t>-1559867055</t>
  </si>
  <si>
    <t>Základy z betonu prostého desky z betonu kamenem neprokládaného tř. C 16/20</t>
  </si>
  <si>
    <t>č.1.4C.04 - Sorpční vpusť</t>
  </si>
  <si>
    <t>1,38*1,05*0,1*2</t>
  </si>
  <si>
    <t>20</t>
  </si>
  <si>
    <t>273321411</t>
  </si>
  <si>
    <t>Základové desky ze ŽB bez zvýšených nároků na prostředí tř. C 20/25</t>
  </si>
  <si>
    <t>-1812961376</t>
  </si>
  <si>
    <t>Základy z betonu železového (bez výztuže) desky z betonu bez zvláštních nároků na prostředí tř. C 20/25</t>
  </si>
  <si>
    <t>(27,24-0,14*2)*(12,24-0,14*2)*0,15</t>
  </si>
  <si>
    <t>273351121</t>
  </si>
  <si>
    <t>Zřízení bednění základových desek</t>
  </si>
  <si>
    <t>1305412490</t>
  </si>
  <si>
    <t>Bednění základů desek zřízení</t>
  </si>
  <si>
    <t>(27,24-0,14*2+12,24-0,14*2)*2*0,65</t>
  </si>
  <si>
    <t>(1,38+1,05)*2*0,1*2</t>
  </si>
  <si>
    <t>22</t>
  </si>
  <si>
    <t>273351122</t>
  </si>
  <si>
    <t>Odstranění bednění základových desek</t>
  </si>
  <si>
    <t>149761705</t>
  </si>
  <si>
    <t>Bednění základů desek odstranění</t>
  </si>
  <si>
    <t>23</t>
  </si>
  <si>
    <t>273362021</t>
  </si>
  <si>
    <t>Výztuž základových desek svařovanými sítěmi Kari</t>
  </si>
  <si>
    <t>-1431584562</t>
  </si>
  <si>
    <t>Výztuž základů desek ze svařovaných sítí z drátů typu KARI</t>
  </si>
  <si>
    <t>(27,24-0,14*2)*(12,24-0,14*2)*0,00444*2*1,15</t>
  </si>
  <si>
    <t>24</t>
  </si>
  <si>
    <t>274313611</t>
  </si>
  <si>
    <t>Základové pásy z betonu tř. C 16/20</t>
  </si>
  <si>
    <t>597123027</t>
  </si>
  <si>
    <t>Základy z betonu prostého pasy betonu kamenem neprokládaného tř. C 16/20</t>
  </si>
  <si>
    <t>(27,24-0,8-0,6*4)*0,8*(1,4-0,9)*2</t>
  </si>
  <si>
    <t>0,6*0,8*(1,8-0,9)*2</t>
  </si>
  <si>
    <t>0,6*0,8*(2,2-0,9)*2</t>
  </si>
  <si>
    <t>0,6*0,8*(2,6-0,9)*2</t>
  </si>
  <si>
    <t>0,6*0,8*(3-0,9)*2</t>
  </si>
  <si>
    <t>10,64*0,8*(1,4-0,9)*2</t>
  </si>
  <si>
    <t>10,64*0,8*(3-0,9)</t>
  </si>
  <si>
    <t>16,27*0,8*(1,4-0,9)</t>
  </si>
  <si>
    <t>(16,27+2,72*3)*0,5*(1,1-0,9)</t>
  </si>
  <si>
    <t>1*0,3*(1+0,1)*2</t>
  </si>
  <si>
    <t>60,99*0,10</t>
  </si>
  <si>
    <t>25</t>
  </si>
  <si>
    <t>274351121</t>
  </si>
  <si>
    <t>Zřízení bednění základových pasů rovného</t>
  </si>
  <si>
    <t>-603824169</t>
  </si>
  <si>
    <t>Bednění základů pasů rovné zřízení</t>
  </si>
  <si>
    <t>(1+0,3)*2*0,5*2</t>
  </si>
  <si>
    <t>26</t>
  </si>
  <si>
    <t>274351122</t>
  </si>
  <si>
    <t>Odstranění bednění základových pasů rovného</t>
  </si>
  <si>
    <t>-1067049955</t>
  </si>
  <si>
    <t>Bednění základů pasů rovné odstranění</t>
  </si>
  <si>
    <t>27</t>
  </si>
  <si>
    <t>274353111</t>
  </si>
  <si>
    <t>Bednění kotevních otvorů v základových pásech průřezu přes 0,01 do 0,02 m2 hl do 0,5 m</t>
  </si>
  <si>
    <t>kus</t>
  </si>
  <si>
    <t>-754383300</t>
  </si>
  <si>
    <t>Bednění kotevních otvorů a prostupů v základových konstrukcích v pasech včetně polohového zajištění a odbednění, popř. ztraceného bednění z pletiva apod. průřezu přes 0,01 do 0,02 m2, hl. do 0,50 m</t>
  </si>
  <si>
    <t>28</t>
  </si>
  <si>
    <t>274353121</t>
  </si>
  <si>
    <t>Bednění kotevních otvorů v základových pásech průřezu přes 0,02 do 0,05 m2 hl do 0,5 m</t>
  </si>
  <si>
    <t>-1515182783</t>
  </si>
  <si>
    <t>Bednění kotevních otvorů a prostupů v základových konstrukcích v pasech včetně polohového zajištění a odbednění, popř. ztraceného bednění z pletiva apod. průřezu přes 0,02 do 0,05 m2, hl. do 0,50 m</t>
  </si>
  <si>
    <t>29</t>
  </si>
  <si>
    <t>274353131</t>
  </si>
  <si>
    <t>Bednění kotevních otvorů v základových pásech průřezu přes 0,05 do 0,10 m2 hl do 1 m</t>
  </si>
  <si>
    <t>-1816497152</t>
  </si>
  <si>
    <t>Bednění kotevních otvorů a prostupů v základových konstrukcích v pasech včetně polohového zajištění a odbednění, popř. ztraceného bednění z pletiva apod. průřezu přes 0,05 do 0,10 m2, hl. do 1,00 m</t>
  </si>
  <si>
    <t>1+4+3+5+3+1+1+1+1+1</t>
  </si>
  <si>
    <t>30</t>
  </si>
  <si>
    <t>274353151</t>
  </si>
  <si>
    <t>Bednění kotevních otvorů v základových pásech průřezu přes 0,17 do 0,25 m2 hl do 1 m</t>
  </si>
  <si>
    <t>-1318363773</t>
  </si>
  <si>
    <t>Bednění kotevních otvorů a prostupů v základových konstrukcích v pasech včetně polohového zajištění a odbednění, popř. ztraceného bednění z pletiva apod. průřezu přes 0,17 do 0,25 m2, hl. do 1,00 m</t>
  </si>
  <si>
    <t>1+2</t>
  </si>
  <si>
    <t>31</t>
  </si>
  <si>
    <t>274361821</t>
  </si>
  <si>
    <t>Výztuž základových pasů betonářskou ocelí 10 505 (R)</t>
  </si>
  <si>
    <t>1539544012</t>
  </si>
  <si>
    <t>Výztuž základů pasů z betonářské oceli 10 505 (R) nebo BSt 500</t>
  </si>
  <si>
    <t>č.1.2.02 - Základy = zavázání bednících dílců</t>
  </si>
  <si>
    <t>tyč R12 dl.1,5m 8 kusů/bm - obvodové pasy</t>
  </si>
  <si>
    <t>1,5*0,0009*650</t>
  </si>
  <si>
    <t>tyč R12 dl.1,0m 8kusů/bm - vnitřní pasy</t>
  </si>
  <si>
    <t>1*0,0009*420</t>
  </si>
  <si>
    <t>32</t>
  </si>
  <si>
    <t>279113144</t>
  </si>
  <si>
    <t>Základová zeď tl přes 250 do 300 mm z tvárnic ztraceného bednění včetně výplně z betonu tř. C 20/25</t>
  </si>
  <si>
    <t>464528514</t>
  </si>
  <si>
    <t>Základové zdi z tvárnic ztraceného bednění včetně výplně z betonu bez zvláštních nároků na vliv prostředí třídy C 20/25, tloušťky zdiva přes 250 do 300 mm</t>
  </si>
  <si>
    <t>16,7*0,52</t>
  </si>
  <si>
    <t>(0,1+2,72+0,2)*0,52*3</t>
  </si>
  <si>
    <t>33</t>
  </si>
  <si>
    <t>279113145</t>
  </si>
  <si>
    <t>Základová zeď tl přes 300 do 400 mm z tvárnic ztraceného bednění včetně výplně z betonu tř. C 20/25</t>
  </si>
  <si>
    <t>218467746</t>
  </si>
  <si>
    <t>Základové zdi z tvárnic ztraceného bednění včetně výplně z betonu bez zvláštních nároků na vliv prostředí třídy C 20/25, tloušťky zdiva přes 300 do 400 mm</t>
  </si>
  <si>
    <t>(27,24+11,04)*2*0,52</t>
  </si>
  <si>
    <t>(11,04+16,67)*0,52</t>
  </si>
  <si>
    <t>34</t>
  </si>
  <si>
    <t>279361821</t>
  </si>
  <si>
    <t>Výztuž základových zdí nosných betonářskou ocelí 10 505</t>
  </si>
  <si>
    <t>468065675</t>
  </si>
  <si>
    <t>Výztuž základových zdí nosných svislých nebo odkloněných od svislice, rovinných nebo oblých, deskových nebo žebrových, včetně výztuže jejich žeber z betonářské oceli 10 505 (R) nebo BSt 500</t>
  </si>
  <si>
    <t>tyč R12 2kusy/spára</t>
  </si>
  <si>
    <t>(27,24+11,04)*2*0,0009*2*2</t>
  </si>
  <si>
    <t>(11,04+16,67)*0,0009*2*2</t>
  </si>
  <si>
    <t>16,7*0,0009*2*2</t>
  </si>
  <si>
    <t>(0,1+2,72+0,2)*0,0009*2*2*3</t>
  </si>
  <si>
    <t>rohy - tyč R12 dl.2,5m 4kusy/roh</t>
  </si>
  <si>
    <t>2,5*0,0009*4*16</t>
  </si>
  <si>
    <t>0,613*0,10</t>
  </si>
  <si>
    <t>Svislé a kompletní konstrukce</t>
  </si>
  <si>
    <t>35</t>
  </si>
  <si>
    <t>311238652</t>
  </si>
  <si>
    <t>Zdivo jednovrstvé tepelně izolační z cihel broušených P8 s vnitřní izolací z minerální vlny na tenkovrstvou maltu U přes 0,14 do 0,18 W/m2K tl 380 mm</t>
  </si>
  <si>
    <t>2047032270</t>
  </si>
  <si>
    <t>Zdivo jednovrstvé tepelně izolační z cihel děrovaných broušených s integrovanou izolací z hydrofobizované minerální vlny na tenkovrstvou maltu, součinitel prostupu tepla U přes 0,14 do 0,18, pevnost cihel P8, tl. zdiva 380 mm</t>
  </si>
  <si>
    <t>č.1.1.02 - Půdorys 1.NP</t>
  </si>
  <si>
    <t xml:space="preserve">Obvodové zdivo - 2.šár </t>
  </si>
  <si>
    <t>(27+12)*2*0,25</t>
  </si>
  <si>
    <t>-3*0,25*2</t>
  </si>
  <si>
    <t>-(1+1,1)*0,25</t>
  </si>
  <si>
    <t>-1,5*0,25</t>
  </si>
  <si>
    <t>atika</t>
  </si>
  <si>
    <t>(27+12)*2*0,5</t>
  </si>
  <si>
    <t>36</t>
  </si>
  <si>
    <t>311238939</t>
  </si>
  <si>
    <t>Založení zdiva z cihel děrovaných broušených na zakládací maltu tloušťky přes 300 do 380mm</t>
  </si>
  <si>
    <t>-1935208409</t>
  </si>
  <si>
    <t>Založení zdiva z broušených cihel na zakládací maltu, tlouštky zdiva přes 300 do 380 mm</t>
  </si>
  <si>
    <t>Obvodové zdivo - 1.šár</t>
  </si>
  <si>
    <t>(27+12)*2</t>
  </si>
  <si>
    <t>37</t>
  </si>
  <si>
    <t>311238656</t>
  </si>
  <si>
    <t>Zdivo jednovrstvé tepelně izolační z cihel broušených P8 s vnitřní izolací z minerální vlny na tenkovrstvou maltu U do 0,14 W/m2K tl 500 mm</t>
  </si>
  <si>
    <t>888688258</t>
  </si>
  <si>
    <t>Zdivo jednovrstvé tepelně izolační z cihel děrovaných broušených s integrovanou izolací z hydrofobizované minerální vlny na tenkovrstvou maltu, součinitel prostupu tepla U do 0,14, pevnost cihel P8, tl. zdiva 500 mm</t>
  </si>
  <si>
    <t xml:space="preserve">Obvodové zdivo </t>
  </si>
  <si>
    <t>(27+12)*2*(3,27-0,27)</t>
  </si>
  <si>
    <t>-1,25*0,87*2</t>
  </si>
  <si>
    <t>-1*0,87*(7+2)</t>
  </si>
  <si>
    <t>-1,5*(2,77-0,25)*1</t>
  </si>
  <si>
    <t>-1,25*1,75*(1+5)</t>
  </si>
  <si>
    <t>-1,1*(2,27-0,25)*1</t>
  </si>
  <si>
    <t>-3*(3-0,25)*2</t>
  </si>
  <si>
    <t>38</t>
  </si>
  <si>
    <t>311238967</t>
  </si>
  <si>
    <t>Zakládací vrstva zdiva z cihel broušených hydrofobizovaných s integrovanou izolací tloušťky 300 mm</t>
  </si>
  <si>
    <t>1743499136</t>
  </si>
  <si>
    <t>Zakládací vrstva z hydrofobizovaných broušených cihel s integrovanou izolací výšky 250 mm, tloušťky 300 mm</t>
  </si>
  <si>
    <t>11*0,25</t>
  </si>
  <si>
    <t>39</t>
  </si>
  <si>
    <t>311238650</t>
  </si>
  <si>
    <t>Zdivo jednovrstvé tepelně izolační z cihel broušených P8 s vnitřní izolací z minerální vlny na tenkovrstvou maltu U přes 0,18 do 0,22 W/m2K tl 300 mm</t>
  </si>
  <si>
    <t>-1351954131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</si>
  <si>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</si>
  <si>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11*3,25</t>
  </si>
  <si>
    <t>-0,9*2,05</t>
  </si>
  <si>
    <t>-1,1*2,05</t>
  </si>
  <si>
    <t>40</t>
  </si>
  <si>
    <t>311238937</t>
  </si>
  <si>
    <t>Založení zdiva z cihel děrovaných broušených na zakládací maltu tloušťky přes 250 do 300 mm</t>
  </si>
  <si>
    <t>638937538</t>
  </si>
  <si>
    <t>Založení zdiva z broušených cihel na zakládací maltu, tlouštky zdiva přes 250 do 300 mm</t>
  </si>
  <si>
    <t>41</t>
  </si>
  <si>
    <t>311235151</t>
  </si>
  <si>
    <t>Zdivo jednovrstvé z cihel broušených do P10 na tenkovrstvou maltu tl 300 mm</t>
  </si>
  <si>
    <t>18917499</t>
  </si>
  <si>
    <t>Zdivo jednovrstvé z cihel děrovaných broušených na celoplošnou tenkovrstvou maltu, pevnost cihel do P10, tl. zdiva 300 mm</t>
  </si>
  <si>
    <t>16,7*(3,27+0,25)</t>
  </si>
  <si>
    <t>-0,8*2*2</t>
  </si>
  <si>
    <t>-0,9*2*3</t>
  </si>
  <si>
    <t>-1,65*(3,25+0,25)</t>
  </si>
  <si>
    <t>42</t>
  </si>
  <si>
    <t>621531545</t>
  </si>
  <si>
    <t>16,7</t>
  </si>
  <si>
    <t>43</t>
  </si>
  <si>
    <t>311235121</t>
  </si>
  <si>
    <t>Zdivo jednovrstvé z cihel broušených do P10 na tenkovrstvou maltu tl 200 mm</t>
  </si>
  <si>
    <t>405799799</t>
  </si>
  <si>
    <t>Zdivo jednovrstvé z cihel děrovaných broušených na celoplošnou tenkovrstvou maltu, pevnost cihel do P10, tl. zdiva 200 mm</t>
  </si>
  <si>
    <t>(16,7+3,05*3)*(3,5+0,25)</t>
  </si>
  <si>
    <t>-0,9*2*4</t>
  </si>
  <si>
    <t>44</t>
  </si>
  <si>
    <t>311238933</t>
  </si>
  <si>
    <t>Založení zdiva z cihel děrovaných broušených na zakládací maltu tloušťky přes 175 do 200 mm</t>
  </si>
  <si>
    <t>536716506</t>
  </si>
  <si>
    <t>Založení zdiva z broušených cihel na zakládací maltu, tlouštky zdiva přes 175 do 200 mm</t>
  </si>
  <si>
    <t>(16,7+3,05*3)</t>
  </si>
  <si>
    <t>45</t>
  </si>
  <si>
    <t>311238650A</t>
  </si>
  <si>
    <t>Zdivo jednovrstvé tepelně izolační z cihel broušených P8 s vnitřní izolací z minerální vlny na tenkovrstvou maltu tl 200 mm</t>
  </si>
  <si>
    <t>1282282281</t>
  </si>
  <si>
    <t>č.1.2.03 - Stropní konstrukce nad 1.NP</t>
  </si>
  <si>
    <t>obezdívka stropu a věnce</t>
  </si>
  <si>
    <t>(27+12)*2*0,50</t>
  </si>
  <si>
    <t>46</t>
  </si>
  <si>
    <t>311238912</t>
  </si>
  <si>
    <t>Výplň kapes obvodového zdiva extrudovaným polystyrénem lepeným do drážky</t>
  </si>
  <si>
    <t>-501691256</t>
  </si>
  <si>
    <t>Výplň kapes zdiva z děrovaných cihel polystyrénem extrudovaným tl. 30 mm lepeným do drážky</t>
  </si>
  <si>
    <t>č.1.1.02 - Půdorys 1.NP - pozn.29</t>
  </si>
  <si>
    <t>(1,25+0,87*2)*2</t>
  </si>
  <si>
    <t>(1+0,87*2)*(7+2)</t>
  </si>
  <si>
    <t>(1,5+2,77*2)*1</t>
  </si>
  <si>
    <t>(1,25+1,75*2)*(1+5)</t>
  </si>
  <si>
    <t>(1,1+2,27*2)*1</t>
  </si>
  <si>
    <t>47</t>
  </si>
  <si>
    <t>317121101</t>
  </si>
  <si>
    <t>Montáž prefabrikovaných překladů délky do 1500 mm</t>
  </si>
  <si>
    <t>-1468434350</t>
  </si>
  <si>
    <t>48</t>
  </si>
  <si>
    <t>59640022A</t>
  </si>
  <si>
    <t>překlad keramický 1500x125mm - ozn.P13 - atyp</t>
  </si>
  <si>
    <t>-542203687</t>
  </si>
  <si>
    <t>49</t>
  </si>
  <si>
    <t>317168012</t>
  </si>
  <si>
    <t>Překlad keramický plochý š 115 mm dl 1250 mm</t>
  </si>
  <si>
    <t>-1244129427</t>
  </si>
  <si>
    <t>Překlady keramické ploché osazené do maltového lože, výšky překladu 71 mm šířky 115 mm, délky 1250 mm</t>
  </si>
  <si>
    <t>P2</t>
  </si>
  <si>
    <t>50</t>
  </si>
  <si>
    <t>317168021</t>
  </si>
  <si>
    <t>Překlad keramický plochý š 145 mm dl 1000 mm</t>
  </si>
  <si>
    <t>-197360589</t>
  </si>
  <si>
    <t>Překlady keramické ploché osazené do maltového lože, výšky překladu 71 mm šířky 145 mm, délky 1000 mm</t>
  </si>
  <si>
    <t>P16</t>
  </si>
  <si>
    <t>1*3</t>
  </si>
  <si>
    <t>51</t>
  </si>
  <si>
    <t>317168022</t>
  </si>
  <si>
    <t>Překlad keramický plochý š 145 mm dl 1250 mm</t>
  </si>
  <si>
    <t>-269123582</t>
  </si>
  <si>
    <t>Překlady keramické ploché osazené do maltového lože, výšky překladu 71 mm šířky 145 mm, délky 1250 mm</t>
  </si>
  <si>
    <t>P1</t>
  </si>
  <si>
    <t>52</t>
  </si>
  <si>
    <t>317168051</t>
  </si>
  <si>
    <t>Překlad keramický vysoký v 238 mm dl 1000 mm</t>
  </si>
  <si>
    <t>-1224650243</t>
  </si>
  <si>
    <t>Překlady keramické vysoké osazené do maltového lože, šířky překladu 70 mm výšky 238 mm, délky 1000 mm</t>
  </si>
  <si>
    <t>P8</t>
  </si>
  <si>
    <t>4*1</t>
  </si>
  <si>
    <t>P17</t>
  </si>
  <si>
    <t>2*2</t>
  </si>
  <si>
    <t>53</t>
  </si>
  <si>
    <t>317168052</t>
  </si>
  <si>
    <t>Překlad keramický vysoký v 238 mm dl 1250 mm</t>
  </si>
  <si>
    <t>1002796337</t>
  </si>
  <si>
    <t>Překlady keramické vysoké osazené do maltového lože, šířky překladu 70 mm výšky 238 mm, délky 1250 mm</t>
  </si>
  <si>
    <t>P4</t>
  </si>
  <si>
    <t>2*4</t>
  </si>
  <si>
    <t>P7</t>
  </si>
  <si>
    <t>4*3</t>
  </si>
  <si>
    <t>P10</t>
  </si>
  <si>
    <t>5*9</t>
  </si>
  <si>
    <t>54</t>
  </si>
  <si>
    <t>317168053</t>
  </si>
  <si>
    <t>Překlad keramický vysoký v 238 mm dl 1500 mm</t>
  </si>
  <si>
    <t>-194301195</t>
  </si>
  <si>
    <t>Překlady keramické vysoké osazené do maltového lože, šířky překladu 70 mm výšky 238 mm, délky 1500 mm</t>
  </si>
  <si>
    <t>P3</t>
  </si>
  <si>
    <t>4*4</t>
  </si>
  <si>
    <t>P9</t>
  </si>
  <si>
    <t>5*4</t>
  </si>
  <si>
    <t>P15</t>
  </si>
  <si>
    <t>4*5</t>
  </si>
  <si>
    <t>55</t>
  </si>
  <si>
    <t>317168054</t>
  </si>
  <si>
    <t>Překlad keramický vysoký v 238 mm dl 1750 mm</t>
  </si>
  <si>
    <t>1606469210</t>
  </si>
  <si>
    <t>Překlady keramické vysoké osazené do maltového lože, šířky překladu 70 mm výšky 238 mm, délky 1750 mm</t>
  </si>
  <si>
    <t>P5</t>
  </si>
  <si>
    <t>P11</t>
  </si>
  <si>
    <t>5*1</t>
  </si>
  <si>
    <t>P14</t>
  </si>
  <si>
    <t>3*5</t>
  </si>
  <si>
    <t>56</t>
  </si>
  <si>
    <t>317168060</t>
  </si>
  <si>
    <t>Překlad keramický vysoký v 238 mm dl 3250 mm</t>
  </si>
  <si>
    <t>1545158403</t>
  </si>
  <si>
    <t>Překlady keramické vysoké osazené do maltového lože, šířky překladu 70 mm výšky 238 mm, délky 3250 mm</t>
  </si>
  <si>
    <t>P6</t>
  </si>
  <si>
    <t>2*1</t>
  </si>
  <si>
    <t>57</t>
  </si>
  <si>
    <t>317168252</t>
  </si>
  <si>
    <t>Překlad keramický roletový pro zabudování rolety nebo žaluzie š přes 400 do 500 mm dl 1500 mm</t>
  </si>
  <si>
    <t>999501709</t>
  </si>
  <si>
    <t>Překlady keramické roletové určené pro zabudování rolet nebo žaluzií osazené do maltového lože, výšky překladu 238 mm pro tloušťku zdiva přes 400 do 500 mm, délky 1500 mm</t>
  </si>
  <si>
    <t>P12</t>
  </si>
  <si>
    <t>58</t>
  </si>
  <si>
    <t>317321511</t>
  </si>
  <si>
    <t>Překlad ze ŽB tř. C 20/25</t>
  </si>
  <si>
    <t>277057311</t>
  </si>
  <si>
    <t>Překlady z betonu železového (bez výztuže) tř. C 20/25</t>
  </si>
  <si>
    <t>OP1</t>
  </si>
  <si>
    <t>2,15*0,4*0,16*1</t>
  </si>
  <si>
    <t>OP2</t>
  </si>
  <si>
    <t>3,5*0,4*0,2*2</t>
  </si>
  <si>
    <t>59</t>
  </si>
  <si>
    <t>317351107</t>
  </si>
  <si>
    <t>Zřízení bednění překladů v do 4 m</t>
  </si>
  <si>
    <t>1411602247</t>
  </si>
  <si>
    <t>Bednění klenbových pásů, říms nebo překladů překladů neproměnného nebo proměnného průřezu nebo při tvaru zalomeném půdorysně nebo nárysně včetně podpěrné konstrukce do výše 4 m zřízení</t>
  </si>
  <si>
    <t>2,15*0,4*1</t>
  </si>
  <si>
    <t>3,5*0,4*2</t>
  </si>
  <si>
    <t>60</t>
  </si>
  <si>
    <t>317351108</t>
  </si>
  <si>
    <t>Odstranění bednění překladů v do 4 m</t>
  </si>
  <si>
    <t>-992858297</t>
  </si>
  <si>
    <t>Bednění klenbových pásů, říms nebo překladů překladů neproměnného nebo proměnného průřezu nebo při tvaru zalomeném půdorysně nebo nárysně včetně podpěrné konstrukce do výše 4 m odstranění</t>
  </si>
  <si>
    <t>61</t>
  </si>
  <si>
    <t>317941121</t>
  </si>
  <si>
    <t>Osazování ocelových válcovaných nosníků na zdivu I, IE, U, UE nebo L do č. 12 nebo výšky do 120 mm</t>
  </si>
  <si>
    <t>-1251285681</t>
  </si>
  <si>
    <t>Osazování ocelových válcovaných nosníků na zdivu I nebo IE nebo U nebo UE nebo L do č. 12 nebo výšky do 120 mm</t>
  </si>
  <si>
    <t>OP3</t>
  </si>
  <si>
    <t>0,039</t>
  </si>
  <si>
    <t>62</t>
  </si>
  <si>
    <t>13010428</t>
  </si>
  <si>
    <t>úhelník ocelový rovnostranný jakost S235JR (11 375) 70x70x6mm</t>
  </si>
  <si>
    <t>-968945604</t>
  </si>
  <si>
    <t>0,039*1,08</t>
  </si>
  <si>
    <t>63</t>
  </si>
  <si>
    <t>317941123</t>
  </si>
  <si>
    <t>Osazování ocelových válcovaných nosníků na zdivu I, IE, U, UE nebo L přes č. 14 do č. 22 nebo výšky do 220 mm</t>
  </si>
  <si>
    <t>1830033824</t>
  </si>
  <si>
    <t>Osazování ocelových válcovaných nosníků na zdivu I nebo IE nebo U nebo UE nebo L č. 14 až 22 nebo výšky do 220 mm</t>
  </si>
  <si>
    <t>0,072</t>
  </si>
  <si>
    <t>0,495</t>
  </si>
  <si>
    <t>64</t>
  </si>
  <si>
    <t>13010748</t>
  </si>
  <si>
    <t>ocel profilová jakost S235JR (11 375) průřez IPE 160</t>
  </si>
  <si>
    <t>-412377840</t>
  </si>
  <si>
    <t>0,072*1,08</t>
  </si>
  <si>
    <t>65</t>
  </si>
  <si>
    <t>13010752</t>
  </si>
  <si>
    <t>ocel profilová jakost S235JR (11 375) průřez IPE 200</t>
  </si>
  <si>
    <t>148233495</t>
  </si>
  <si>
    <t>0,495*1,08</t>
  </si>
  <si>
    <t>66</t>
  </si>
  <si>
    <t>317998112</t>
  </si>
  <si>
    <t>Tepelná izolace mezi překlady v 24 cm z EPS tl přes 50 do 70 mm</t>
  </si>
  <si>
    <t>1033427082</t>
  </si>
  <si>
    <t>Izolace tepelná mezi překlady z pěnového polystyrenu výšky 24 cm, tloušťky přes 50 do 70 mm</t>
  </si>
  <si>
    <t>1,25*4</t>
  </si>
  <si>
    <t>67</t>
  </si>
  <si>
    <t>317998115</t>
  </si>
  <si>
    <t>Tepelná izolace mezi překlady v 24 cm z EPS tl 100 mm</t>
  </si>
  <si>
    <t>-1429753866</t>
  </si>
  <si>
    <t>Izolace tepelná mezi překlady z pěnového polystyrenu výšky 24 cm, tloušťky 100 mm</t>
  </si>
  <si>
    <t>1,5*4</t>
  </si>
  <si>
    <t>1,25*9</t>
  </si>
  <si>
    <t>1,75*1</t>
  </si>
  <si>
    <t>1*2</t>
  </si>
  <si>
    <t>68</t>
  </si>
  <si>
    <t>317998111</t>
  </si>
  <si>
    <t>Tepelná izolace mezi překlady v 24 cm z EPS tl přes 30 do 50 mm</t>
  </si>
  <si>
    <t>-2057359653</t>
  </si>
  <si>
    <t>Izolace tepelná mezi překlady z pěnového polystyrenu výšky 24 cm, tloušťky přes 30 do 50 mm</t>
  </si>
  <si>
    <t>detail nadpraží</t>
  </si>
  <si>
    <t>(27+12)*2*2</t>
  </si>
  <si>
    <t>69</t>
  </si>
  <si>
    <t>342244211</t>
  </si>
  <si>
    <t>Příčka z cihel broušených na tenkovrstvou maltu tloušťky 115 mm</t>
  </si>
  <si>
    <t>401642400</t>
  </si>
  <si>
    <t>Příčky jednoduché z cihel děrovaných broušených, na tenkovrstvou maltu, pevnost cihel do P15, tl. příčky 115 mm</t>
  </si>
  <si>
    <t>č108+111</t>
  </si>
  <si>
    <t>(3,25+1,25+3,25)*(3,52+0,25)</t>
  </si>
  <si>
    <t>-0,8*2*4</t>
  </si>
  <si>
    <t>č119-120</t>
  </si>
  <si>
    <t>5,5*(3,52+0,25)</t>
  </si>
  <si>
    <t>70</t>
  </si>
  <si>
    <t>342244221</t>
  </si>
  <si>
    <t>Příčka z cihel broušených na tenkovrstvou maltu tloušťky 140 mm</t>
  </si>
  <si>
    <t>1710388245</t>
  </si>
  <si>
    <t>Příčky jednoduché z cihel děrovaných broušených, na tenkovrstvou maltu, pevnost cihel do P15, tl. příčky 140 mm</t>
  </si>
  <si>
    <t>č106-114</t>
  </si>
  <si>
    <t>5,8*(3,52+0,25)*6</t>
  </si>
  <si>
    <t>2,7*(3,52+0,25)</t>
  </si>
  <si>
    <t>-1,1*2</t>
  </si>
  <si>
    <t>č116-118</t>
  </si>
  <si>
    <t>(9+2,83*2)*(3,52+0,25)</t>
  </si>
  <si>
    <t>0,5*(3,52+0,25)</t>
  </si>
  <si>
    <t>71</t>
  </si>
  <si>
    <t>342291112</t>
  </si>
  <si>
    <t>Ukotvení příček montážní polyuretanovou pěnou tl příčky přes 100 mm</t>
  </si>
  <si>
    <t>493143770</t>
  </si>
  <si>
    <t>Ukotvení příček polyuretanovou pěnou, tl. příčky přes 100 mm</t>
  </si>
  <si>
    <t>(3,25+1,25+3,25)</t>
  </si>
  <si>
    <t>5,5</t>
  </si>
  <si>
    <t>5,8*6</t>
  </si>
  <si>
    <t>2,7</t>
  </si>
  <si>
    <t>(9+2,83*2)</t>
  </si>
  <si>
    <t>0,5</t>
  </si>
  <si>
    <t>72</t>
  </si>
  <si>
    <t>342291121</t>
  </si>
  <si>
    <t>Ukotvení příček k cihelným konstrukcím plochými kotvami</t>
  </si>
  <si>
    <t>1233471859</t>
  </si>
  <si>
    <t>Ukotvení příček plochými kotvami, do konstrukce cihelné</t>
  </si>
  <si>
    <t>(3,52+0,25)*(4+12)</t>
  </si>
  <si>
    <t>73</t>
  </si>
  <si>
    <t>346244811</t>
  </si>
  <si>
    <t>Přizdívky izolační tl 65 mm z cihel dl 290 mm pevnosti P 10 až P 20 na MC 10</t>
  </si>
  <si>
    <t>-1563727535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</si>
  <si>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</si>
  <si>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(1,35+1,05)*2*1,15*2</t>
  </si>
  <si>
    <t>74</t>
  </si>
  <si>
    <t>346272256</t>
  </si>
  <si>
    <t>Přizdívka z pórobetonových tvárnic tl 150 mm</t>
  </si>
  <si>
    <t>916797011</t>
  </si>
  <si>
    <t>Přizdívky z pórobetonových tvárnic objemová hmotnost do 500 kg/m3, na tenké maltové lože, tloušťka přizdívky 150 mm</t>
  </si>
  <si>
    <t>č109+112</t>
  </si>
  <si>
    <t>2,05*3,2*2</t>
  </si>
  <si>
    <t>č114</t>
  </si>
  <si>
    <t>1,1*3,2</t>
  </si>
  <si>
    <t>75</t>
  </si>
  <si>
    <t>380321441</t>
  </si>
  <si>
    <t>Kompletní konstrukce ČOV, nádrží, vodojemů, žlabů nebo kanálů ze ŽB tř. C 25/30 tl přes 80 do 150 mm</t>
  </si>
  <si>
    <t>2108508407</t>
  </si>
  <si>
    <t>Kompletní konstrukce čistíren odpadních vod, nádrží, vodojemů, kanálů z betonu železového bez výztuže a bednění bez zvýšených nároků na prostředí tř. C 25/30, tl. přes 80 do 150 mm</t>
  </si>
  <si>
    <t>1,2*0,9*0,15*2</t>
  </si>
  <si>
    <t>(1,2+0,6)*2*0,15*1,15*2</t>
  </si>
  <si>
    <t>76</t>
  </si>
  <si>
    <t>380356211</t>
  </si>
  <si>
    <t>Bednění kompletních konstrukcí ČOV, nádrží nebo vodojemů omítaných ploch rovinných zřízení</t>
  </si>
  <si>
    <t>-1971874130</t>
  </si>
  <si>
    <t>Bednění kompletních konstrukcí čistíren odpadních vod, nádrží, vodojemů, kanálů konstrukcí omítaných z betonu prostého nebo železového ploch rovinných zřízení</t>
  </si>
  <si>
    <t>(1,2+0,9)*2*0,15*2</t>
  </si>
  <si>
    <t>(1,2+0,9+0,9+0,6)*2*1,15*2</t>
  </si>
  <si>
    <t>77</t>
  </si>
  <si>
    <t>380356212</t>
  </si>
  <si>
    <t>Bednění kompletních konstrukcí ČOV, nádrží nebo vodojemů omítaných ploch rovinných odstranění</t>
  </si>
  <si>
    <t>969247431</t>
  </si>
  <si>
    <t>Bednění kompletních konstrukcí čistíren odpadních vod, nádrží, vodojemů, kanálů konstrukcí omítaných z betonu prostého nebo železového ploch rovinných odstranění</t>
  </si>
  <si>
    <t>78</t>
  </si>
  <si>
    <t>380361006</t>
  </si>
  <si>
    <t>Výztuž kompletních konstrukcí ČOV, nádrží nebo vodojemů z betonářské oceli 10 505</t>
  </si>
  <si>
    <t>-1238780426</t>
  </si>
  <si>
    <t>Výztuž kompletních konstrukcí čistíren odpadních vod, nádrží, vodojemů, kanálů z oceli 10 505 (R) nebo BSt 500</t>
  </si>
  <si>
    <t>100kg/1m3</t>
  </si>
  <si>
    <t>1,566*0,1</t>
  </si>
  <si>
    <t>79</t>
  </si>
  <si>
    <t>389361001</t>
  </si>
  <si>
    <t>Doplňující výztuž prefabrikovaných konstrukcí z betonářské oceli</t>
  </si>
  <si>
    <t>1815460959</t>
  </si>
  <si>
    <t>Doplňující výztuž prefabrikovaných konstrukcí pro každý druh a stavební díl z betonářské oceli</t>
  </si>
  <si>
    <t>dovyztužení spár 1x tyč R12</t>
  </si>
  <si>
    <t>(26,2*11,25)/1,2*0,0009*1,5</t>
  </si>
  <si>
    <t>80</t>
  </si>
  <si>
    <t>389381001</t>
  </si>
  <si>
    <t>Dobetonování prefabrikovaných konstrukcí</t>
  </si>
  <si>
    <t>-709701065</t>
  </si>
  <si>
    <t>zalití spár 6,8L/1m2</t>
  </si>
  <si>
    <t>26,2*11,25*0,0068</t>
  </si>
  <si>
    <t>81</t>
  </si>
  <si>
    <t>389941021</t>
  </si>
  <si>
    <t>Montáž kovových doplňkových konstrukcí do 1 kg pro montáž prefabrikovaných dílců</t>
  </si>
  <si>
    <t>kg</t>
  </si>
  <si>
    <t>-1576613137</t>
  </si>
  <si>
    <t>Montáž kovových doplňkových konstrukcí pro montáž prefabrikovaných dílců hmotnosti jednoho kusu do 1 kg</t>
  </si>
  <si>
    <t>pozn.13</t>
  </si>
  <si>
    <t>0,2*5*5</t>
  </si>
  <si>
    <t>0,4*5*(7+7)</t>
  </si>
  <si>
    <t>82</t>
  </si>
  <si>
    <t>13010218</t>
  </si>
  <si>
    <t>tyč ocelová plochá jakost S235JR (11 375) 50x5mm</t>
  </si>
  <si>
    <t>-1883926006</t>
  </si>
  <si>
    <t>Vodorovné konstrukce</t>
  </si>
  <si>
    <t>83</t>
  </si>
  <si>
    <t>411135001</t>
  </si>
  <si>
    <t>Montáž stropních panelů z předpjatého betonu hmotnosti do 1,5 t</t>
  </si>
  <si>
    <t>-2003418477</t>
  </si>
  <si>
    <t>S04</t>
  </si>
  <si>
    <t>84</t>
  </si>
  <si>
    <t>59346862A</t>
  </si>
  <si>
    <t>panel stropní předpjatý š 300mm v 250mm</t>
  </si>
  <si>
    <t>1671136288</t>
  </si>
  <si>
    <t>9,25*1,02</t>
  </si>
  <si>
    <t>85</t>
  </si>
  <si>
    <t>411135002</t>
  </si>
  <si>
    <t>Montáž stropních panelů z předpjatého betonu hmotnosti přes 1,5 do 3 t</t>
  </si>
  <si>
    <t>400378275</t>
  </si>
  <si>
    <t xml:space="preserve">Montáž stropních panelů z předpjatého betonu  hmotnosti přes 1,5 do 3 t</t>
  </si>
  <si>
    <t>S01</t>
  </si>
  <si>
    <t>S02</t>
  </si>
  <si>
    <t>86</t>
  </si>
  <si>
    <t>411135003</t>
  </si>
  <si>
    <t>Montáž stropních panelů z předpjatého betonu hmotnosti přes 3 do 5 t</t>
  </si>
  <si>
    <t>892868489</t>
  </si>
  <si>
    <t>S03</t>
  </si>
  <si>
    <t>87</t>
  </si>
  <si>
    <t>59346862</t>
  </si>
  <si>
    <t xml:space="preserve">panel stropní předpjatý š 1190mm v 250mm </t>
  </si>
  <si>
    <t>-570350467</t>
  </si>
  <si>
    <t>5,15*14*1,02</t>
  </si>
  <si>
    <t>6,05*14*1,02</t>
  </si>
  <si>
    <t>9,25*9*1,02</t>
  </si>
  <si>
    <t>88</t>
  </si>
  <si>
    <t>417238243</t>
  </si>
  <si>
    <t>Obezdívka věnce oboustranná věncovkou keramickou v přes 210 do 250 mm bez tepelné izolace</t>
  </si>
  <si>
    <t>1422260310</t>
  </si>
  <si>
    <t>Obezdívka ztužujícího věnce keramickými věncovkami bez tepelné izolace oboustranná, výška věnce přes 210 do 250 mm</t>
  </si>
  <si>
    <t>V03</t>
  </si>
  <si>
    <t>78,4</t>
  </si>
  <si>
    <t>89</t>
  </si>
  <si>
    <t>417321414</t>
  </si>
  <si>
    <t>Ztužující pásy a věnce ze ŽB tř. C 20/25</t>
  </si>
  <si>
    <t>-1665984702</t>
  </si>
  <si>
    <t>Ztužující pásy a věnce z betonu železového (bez výztuže) tř. C 20/25</t>
  </si>
  <si>
    <t>V01.1</t>
  </si>
  <si>
    <t>76,08*0,26*0,25</t>
  </si>
  <si>
    <t>V1.02</t>
  </si>
  <si>
    <t>28,78*0,3*0,25</t>
  </si>
  <si>
    <t>V02.1</t>
  </si>
  <si>
    <t>45,12*0,14*0,25</t>
  </si>
  <si>
    <t>V02.2</t>
  </si>
  <si>
    <t>29,75*0,21*0,25</t>
  </si>
  <si>
    <t>V02.3</t>
  </si>
  <si>
    <t>11,52*0,13*0,25</t>
  </si>
  <si>
    <t>78,4*0,22*0,25</t>
  </si>
  <si>
    <t>90</t>
  </si>
  <si>
    <t>417351115</t>
  </si>
  <si>
    <t>Zřízení bednění ztužujících věnců</t>
  </si>
  <si>
    <t>-1854731459</t>
  </si>
  <si>
    <t>Bednění bočnic ztužujících pásů a věnců včetně vzpěr zřízení</t>
  </si>
  <si>
    <t>76,08*0,25</t>
  </si>
  <si>
    <t>28,78*(0,25+0,25)</t>
  </si>
  <si>
    <t>91</t>
  </si>
  <si>
    <t>417351116</t>
  </si>
  <si>
    <t>Odstranění bednění ztužujících věnců</t>
  </si>
  <si>
    <t>-756436201</t>
  </si>
  <si>
    <t>Bednění bočnic ztužujících pásů a věnců včetně vzpěr odstranění</t>
  </si>
  <si>
    <t>92</t>
  </si>
  <si>
    <t>417361821</t>
  </si>
  <si>
    <t>Výztuž ztužujících pásů a věnců betonářskou ocelí 10 505</t>
  </si>
  <si>
    <t>-1693689305</t>
  </si>
  <si>
    <t>Výztuž ztužujících pásů a věnců z betonářské oceli 10 505 (R) nebo BSt 500</t>
  </si>
  <si>
    <t>76,08*0,007</t>
  </si>
  <si>
    <t>28,78*0,007</t>
  </si>
  <si>
    <t>45,12*0,006</t>
  </si>
  <si>
    <t>29,75*0,007</t>
  </si>
  <si>
    <t>11,52*0,006</t>
  </si>
  <si>
    <t>78,4*0,007</t>
  </si>
  <si>
    <t>Úpravy povrchů, podlahy a osazování výplní</t>
  </si>
  <si>
    <t>Úprava povrchů vnitřních</t>
  </si>
  <si>
    <t>93</t>
  </si>
  <si>
    <t>611131121</t>
  </si>
  <si>
    <t>Penetrační disperzní nátěr vnitřních stropů nanášený ručně</t>
  </si>
  <si>
    <t>-1961862503</t>
  </si>
  <si>
    <t>Podkladní a spojovací vrstva vnitřních omítaných ploch penetrace disperzní nanášená ručně stropů</t>
  </si>
  <si>
    <t>č.114-118 = podhled P2</t>
  </si>
  <si>
    <t>19,95+11,21+5,51+11,89+6,56</t>
  </si>
  <si>
    <t>č.119+120 = podhled P3</t>
  </si>
  <si>
    <t>35,76+35,73</t>
  </si>
  <si>
    <t>94</t>
  </si>
  <si>
    <t>611381006</t>
  </si>
  <si>
    <t>Tenkovrstvá minerální zatíraná (škrábaná) omítka zrnitost 1,0 mm vnitřních stropů rovných</t>
  </si>
  <si>
    <t>1269737837</t>
  </si>
  <si>
    <t>Omítka tenkovrstvá minerální vnitřních ploch bez penetrace zatíraná (škrábaná), zrnitost 1,0 mm vodorovných konstrukcí stropů rovných</t>
  </si>
  <si>
    <t>95</t>
  </si>
  <si>
    <t>612131101</t>
  </si>
  <si>
    <t>Cementový postřik vnitřních stěn nanášený celoplošně ručně včetně navlhčení</t>
  </si>
  <si>
    <t>1746121279</t>
  </si>
  <si>
    <t>Podkladní a spojovací vrstva vnitřních omítaných ploch cementový postřik nanášený ručně celoplošně stěn</t>
  </si>
  <si>
    <t>skladba I01</t>
  </si>
  <si>
    <t>č101</t>
  </si>
  <si>
    <t>(5,8+1,65)*2*3,65</t>
  </si>
  <si>
    <t>-1,5*2,77+(1,65+2,9*2)*0,35</t>
  </si>
  <si>
    <t>-1,65*3,45+(1,65+3,45*2)*0,3</t>
  </si>
  <si>
    <t>(16,7+1,65)*2*3,65</t>
  </si>
  <si>
    <t>-1,65*3,45</t>
  </si>
  <si>
    <t>-0,9*2,05+(1,1+2,15*2)*0,15</t>
  </si>
  <si>
    <t>-0,9*2*7</t>
  </si>
  <si>
    <t>-1,25*1,75+(1,25+1,75*2)*0,35</t>
  </si>
  <si>
    <t>č102-105</t>
  </si>
  <si>
    <t>(3,2+3,2+3,2+6,5+3,05*4)*2*3,65</t>
  </si>
  <si>
    <t>-1,25*1,75*5+(1,25+1,75*2)*0,35*5</t>
  </si>
  <si>
    <t>č106</t>
  </si>
  <si>
    <t>(5,8+2,8)*2*3,65</t>
  </si>
  <si>
    <t>-0,8*2</t>
  </si>
  <si>
    <t>-0,9*2+(1,1+2,15*2)*0,15</t>
  </si>
  <si>
    <t>-1,25*0,87+(1,25+0,87*2)*0,15</t>
  </si>
  <si>
    <t>č107-112</t>
  </si>
  <si>
    <t>(1,55+1,4)*2*3,65*2</t>
  </si>
  <si>
    <t>(2,1+2,15)*2*3,65*2</t>
  </si>
  <si>
    <t>(2,03+1,55)*2*3,65*2</t>
  </si>
  <si>
    <t>-0,8*2*12+(1+2,15*2)*0,15*2</t>
  </si>
  <si>
    <t>-1*0,87*2+(1+0,87*2)*0,35*2</t>
  </si>
  <si>
    <t>č113</t>
  </si>
  <si>
    <t>-1,25*0,87+(1,25+0,87*2)*0,35</t>
  </si>
  <si>
    <t>č114+115</t>
  </si>
  <si>
    <t>(5,8+2+5,8+3,45)*2*3,65</t>
  </si>
  <si>
    <t>-1,1*2*3+(1,3+2,15*2)*0,15</t>
  </si>
  <si>
    <t>-1*0,87+(1+0,87*2)*0,35</t>
  </si>
  <si>
    <t>(2+4,2+2,5+2,83*3)*2*3,65</t>
  </si>
  <si>
    <t>-0,9*2*2</t>
  </si>
  <si>
    <t>-0,9*2,17+(1,1+2,27*2)*0,35</t>
  </si>
  <si>
    <t>-1*0,87*4+(1+0,87*2)*0,35*4</t>
  </si>
  <si>
    <t>č119+120</t>
  </si>
  <si>
    <t>(9+8,02+5,5+0,125)*2*3,65</t>
  </si>
  <si>
    <t>-1,1*2,05+(1,3+2,15*2)*0,15</t>
  </si>
  <si>
    <t>-3*3*2</t>
  </si>
  <si>
    <t>96</t>
  </si>
  <si>
    <t>612131121A</t>
  </si>
  <si>
    <t>Penetrační paropropustný nátěr vnitřních stěn nanášený ručně</t>
  </si>
  <si>
    <t>-1177830144</t>
  </si>
  <si>
    <t>97</t>
  </si>
  <si>
    <t>612211011</t>
  </si>
  <si>
    <t>Montáž kontaktního zateplení vnitřních stěn lepením a mechanickým kotvením polystyrénových desek do betonu a zdiva tl přes 40 do 80 mm</t>
  </si>
  <si>
    <t>1504863988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</si>
  <si>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</si>
  <si>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č.1.1.02 - Půdorys 1.NP - pozn.30</t>
  </si>
  <si>
    <t>(26+11)*2*0,5</t>
  </si>
  <si>
    <t>98</t>
  </si>
  <si>
    <t>28376416</t>
  </si>
  <si>
    <t>deska XPS hrana polodrážková a hladký povrch 300kPA tl 40mm</t>
  </si>
  <si>
    <t>-1238817133</t>
  </si>
  <si>
    <t>37*1,05</t>
  </si>
  <si>
    <t>99</t>
  </si>
  <si>
    <t>612321341</t>
  </si>
  <si>
    <t>Vápenocementová omítka štuková dvouvrstvá vnitřních stěn nanášená strojně tloušťky jádrové omítky do 10 mm</t>
  </si>
  <si>
    <t>-1857555217</t>
  </si>
  <si>
    <t>Omítka vápenocementová vnitřních ploch nanášená strojně dvouvrstvá, tloušťky jádrové omítky do 10 mm a tloušťky štuku do 3 mm štuková svislých konstrukcí stěn</t>
  </si>
  <si>
    <t>100</t>
  </si>
  <si>
    <t>612321391</t>
  </si>
  <si>
    <t>Příplatek k vápenocementové omítce vnitřních stěn za každých dalších 5 mm tloušťky strojně</t>
  </si>
  <si>
    <t>-1892034676</t>
  </si>
  <si>
    <t>Omítka vápenocementová vnitřních ploch nanášená strojně Příplatek k cenám za každých dalších i započatých 5 mm tloušťky omítky přes 10 mm stěn</t>
  </si>
  <si>
    <t>995,337*2</t>
  </si>
  <si>
    <t>101</t>
  </si>
  <si>
    <t>612142001</t>
  </si>
  <si>
    <t>Potažení vnitřních stěn sklovláknitým pletivem vtlačeným do tenkovrstvé hmoty</t>
  </si>
  <si>
    <t>-93115854</t>
  </si>
  <si>
    <t>Potažení vnitřních ploch pletivem v ploše nebo pruzích, na plném podkladu sklovláknitým vtlačením do tmelu stěn</t>
  </si>
  <si>
    <t>30% plochy</t>
  </si>
  <si>
    <t>995,337*0,30</t>
  </si>
  <si>
    <t>102</t>
  </si>
  <si>
    <t>612143004</t>
  </si>
  <si>
    <t>Montáž omítkových samolepících začišťovacích profilů pro spojení s okenním rámem</t>
  </si>
  <si>
    <t>-1692296853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</si>
  <si>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</si>
  <si>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viz tab.PSV ozn.W01-W07</t>
  </si>
  <si>
    <t>(1+0,88*2)*9</t>
  </si>
  <si>
    <t>(1,25+1,75*2)*5</t>
  </si>
  <si>
    <t>(1,25+1,75*2)*1</t>
  </si>
  <si>
    <t>(1,25+0,88*2)*2</t>
  </si>
  <si>
    <t>(0,9+2,17*2)*1</t>
  </si>
  <si>
    <t>103</t>
  </si>
  <si>
    <t>59051476</t>
  </si>
  <si>
    <t>profil začišťovací PVC 9mm s výztužnou tkaninou pro ostění ETICS</t>
  </si>
  <si>
    <t>-851104494</t>
  </si>
  <si>
    <t>71,64*1,05</t>
  </si>
  <si>
    <t>104</t>
  </si>
  <si>
    <t>619991011</t>
  </si>
  <si>
    <t>Obalení konstrukcí a prvků fólií přilepenou lepící páskou</t>
  </si>
  <si>
    <t>-1032940274</t>
  </si>
  <si>
    <t>Zakrytí vnitřních ploch před znečištěním včetně pozdějšího odkrytí konstrukcí a prvků obalením fólií a přelepením páskou</t>
  </si>
  <si>
    <t>1*0,88*9</t>
  </si>
  <si>
    <t>1,25*1,75*5</t>
  </si>
  <si>
    <t>1,25*1,75*1</t>
  </si>
  <si>
    <t>1,25*0,88*2</t>
  </si>
  <si>
    <t>1,5*2,77*1</t>
  </si>
  <si>
    <t>3*3*2</t>
  </si>
  <si>
    <t>0,9*2,17*1</t>
  </si>
  <si>
    <t>D06</t>
  </si>
  <si>
    <t>1,1*2,05*2*1</t>
  </si>
  <si>
    <t>D09</t>
  </si>
  <si>
    <t>0,9*2,05*2*1</t>
  </si>
  <si>
    <t>Úprava povrchů vnějších</t>
  </si>
  <si>
    <t>105</t>
  </si>
  <si>
    <t>622143001</t>
  </si>
  <si>
    <t>Montáž omítkových plastových nebo pozinkovaných soklových profilů</t>
  </si>
  <si>
    <t>1760172104</t>
  </si>
  <si>
    <t>Montáž omítkových profilů plastových, pozinkovaných nebo dřevěných upevněných vtlačením do podkladní vrstvy nebo přibitím soklových</t>
  </si>
  <si>
    <t>-3*2</t>
  </si>
  <si>
    <t>106</t>
  </si>
  <si>
    <t>55343010</t>
  </si>
  <si>
    <t xml:space="preserve">profil soklový  </t>
  </si>
  <si>
    <t>-1152766735</t>
  </si>
  <si>
    <t>72*1,05</t>
  </si>
  <si>
    <t>107</t>
  </si>
  <si>
    <t>622143004</t>
  </si>
  <si>
    <t>-1648796489</t>
  </si>
  <si>
    <t>108</t>
  </si>
  <si>
    <t>1698412013</t>
  </si>
  <si>
    <t>109</t>
  </si>
  <si>
    <t>622143003</t>
  </si>
  <si>
    <t>Montáž omítkových plastových nebo pozinkovaných rohových profilů s tkaninou</t>
  </si>
  <si>
    <t>-2037411049</t>
  </si>
  <si>
    <t>Montáž omítkových profilů plastových, pozinkovaných nebo dřevěných upevněných vtlačením do podkladní vrstvy nebo přibitím rohových s tkaninou</t>
  </si>
  <si>
    <t>94,24</t>
  </si>
  <si>
    <t>112</t>
  </si>
  <si>
    <t>21,6</t>
  </si>
  <si>
    <t>110</t>
  </si>
  <si>
    <t>63127464</t>
  </si>
  <si>
    <t>profil rohový Al 15x15mm s výztužnou tkaninou š 100mm pro ETICS</t>
  </si>
  <si>
    <t>1370141150</t>
  </si>
  <si>
    <t>(0,88+0,88)*9</t>
  </si>
  <si>
    <t>(1,75+1,75)*5</t>
  </si>
  <si>
    <t>(1,75+1,75)*1</t>
  </si>
  <si>
    <t>(0,88+0,88)*2</t>
  </si>
  <si>
    <t>(2,77+2,77)*1</t>
  </si>
  <si>
    <t>(3+3)*4</t>
  </si>
  <si>
    <t>(2,17+2,17)*1</t>
  </si>
  <si>
    <t>rohy budovy</t>
  </si>
  <si>
    <t>94,24*0,05</t>
  </si>
  <si>
    <t>111</t>
  </si>
  <si>
    <t>59051510</t>
  </si>
  <si>
    <t>profil začišťovací s okapnicí PVC s výztužnou tkaninou pro nadpraží ETICS</t>
  </si>
  <si>
    <t>1596973570</t>
  </si>
  <si>
    <t>1*9</t>
  </si>
  <si>
    <t>1,25*5</t>
  </si>
  <si>
    <t>1,25*1</t>
  </si>
  <si>
    <t>1,25*2</t>
  </si>
  <si>
    <t>1,5*1</t>
  </si>
  <si>
    <t>3*4</t>
  </si>
  <si>
    <t>1,1*1</t>
  </si>
  <si>
    <t>detail atiky</t>
  </si>
  <si>
    <t>(27,1+12,1)*2</t>
  </si>
  <si>
    <t>112*0,05</t>
  </si>
  <si>
    <t>59051512</t>
  </si>
  <si>
    <t>profil začišťovací s okapnicí PVC s výztužnou tkaninou pro parapet ETICS</t>
  </si>
  <si>
    <t>-892702656</t>
  </si>
  <si>
    <t>21,6*0,05</t>
  </si>
  <si>
    <t>113</t>
  </si>
  <si>
    <t>622131101</t>
  </si>
  <si>
    <t>Cementový postřik vnějších stěn nanášený celoplošně ručně včetně navlhčení</t>
  </si>
  <si>
    <t>-1192302253</t>
  </si>
  <si>
    <t>Podkladní a spojovací vrstva vnějších omítaných ploch cementový postřik nanášený ručně celoplošně stěn</t>
  </si>
  <si>
    <t>Skladba K01+K03</t>
  </si>
  <si>
    <t>(27+12)*2*(4,65-0,27+0,05)</t>
  </si>
  <si>
    <t>-1*0,88*9</t>
  </si>
  <si>
    <t>-1,25*1,75*5</t>
  </si>
  <si>
    <t>-1,25*1,75*1</t>
  </si>
  <si>
    <t>-1,25*0,88*2</t>
  </si>
  <si>
    <t>1,5*(2,77-0,25)*1</t>
  </si>
  <si>
    <t>-3*(3-0,25)*2+(3+2,75*2)*0,5*2</t>
  </si>
  <si>
    <t>-0,9*(2,17-0,25)*1+(1,1+2,15*2)*0,2</t>
  </si>
  <si>
    <t>ostění - skladba K05</t>
  </si>
  <si>
    <t>146,16*0,20</t>
  </si>
  <si>
    <t>114</t>
  </si>
  <si>
    <t>622811002</t>
  </si>
  <si>
    <t>Tepelně izolační jednovrstvá omítka vnějších stěn tloušťky do 30 mm</t>
  </si>
  <si>
    <t>877036780</t>
  </si>
  <si>
    <t>Omítka tepelně izolační vnějších ploch stěn prováděná ručně v 1 vrstvě, tloušťky přes 20 do 30 mm</t>
  </si>
  <si>
    <t>115</t>
  </si>
  <si>
    <t>622131121</t>
  </si>
  <si>
    <t>Penetrační nátěr vnějších stěn nanášený ručně</t>
  </si>
  <si>
    <t>-714873806</t>
  </si>
  <si>
    <t>Podkladní a spojovací vrstva vnějších omítaných ploch penetrace nanášená ručně stěn</t>
  </si>
  <si>
    <t>116</t>
  </si>
  <si>
    <t>622142001</t>
  </si>
  <si>
    <t>Potažení vnějších stěn sklovláknitým pletivem vtlačeným do tenkovrstvé hmoty</t>
  </si>
  <si>
    <t>-21030354</t>
  </si>
  <si>
    <t>Potažení vnějších ploch pletivem v ploše nebo pruzích, na plném podkladu sklovláknitým vtlačením do tmelu stěn</t>
  </si>
  <si>
    <t>117</t>
  </si>
  <si>
    <t>622212061</t>
  </si>
  <si>
    <t>Montáž kontaktního zateplení vnějšího ostění, nadpraží nebo parapetu hl. špalety do 400 mm lepením desek z polystyrenu tl do 80 mm</t>
  </si>
  <si>
    <t>-15862427</t>
  </si>
  <si>
    <t>Montáž kontaktního zateplení vnějšího ostění, nadpraží nebo parapetu lepením z polystyrenových desek hloubky špalet přes 200 do 400 mm, tloušťky desek přes 40 do 80 mm</t>
  </si>
  <si>
    <t>detail nadpraží nad vraty</t>
  </si>
  <si>
    <t>3,5*3*2</t>
  </si>
  <si>
    <t>118</t>
  </si>
  <si>
    <t>28375800</t>
  </si>
  <si>
    <t>deska EPS 70 fasádní λ=0,039 tl 70mm</t>
  </si>
  <si>
    <t>1481488768</t>
  </si>
  <si>
    <t>3,5*(0,2+0,5+0,2)*2*1,1</t>
  </si>
  <si>
    <t>119</t>
  </si>
  <si>
    <t>622212001</t>
  </si>
  <si>
    <t>Montáž kontaktního zateplení vnějšího ostění, nadpraží nebo parapetu hl. špalety do 200 mm lepením desek z polystyrenu tl do 40 mm</t>
  </si>
  <si>
    <t>221327198</t>
  </si>
  <si>
    <t>Montáž kontaktního zateplení vnějšího ostění, nadpraží nebo parapetu lepením z polystyrenových desek hloubky špalet do 200 mm, tloušťky desek do 40 mm</t>
  </si>
  <si>
    <t>pozn.29 - skladba K05</t>
  </si>
  <si>
    <t>(1+0,88)*2*9</t>
  </si>
  <si>
    <t>(1,25+1,75)*2*5</t>
  </si>
  <si>
    <t>(1,25+1,75)*2*1</t>
  </si>
  <si>
    <t>(1,25+0,88)*2*2</t>
  </si>
  <si>
    <t>(1,65+29)*2*1</t>
  </si>
  <si>
    <t>(1,1+2,15)*2*1</t>
  </si>
  <si>
    <t>120</t>
  </si>
  <si>
    <t>28376414</t>
  </si>
  <si>
    <t>deska XPS hrana polodrážková a hladký povrch 300kPA tl 20mm</t>
  </si>
  <si>
    <t>-2110636462</t>
  </si>
  <si>
    <t>146,16*0,2*1,1</t>
  </si>
  <si>
    <t>121</t>
  </si>
  <si>
    <t>622151031</t>
  </si>
  <si>
    <t>Penetrační silikonový nátěr vnějších pastovitých tenkovrstvých omítek stěn</t>
  </si>
  <si>
    <t>1836588278</t>
  </si>
  <si>
    <t>Penetrační nátěr vnějších pastovitých tenkovrstvých omítek silikonový stěn</t>
  </si>
  <si>
    <t>skladba K01+K03+K05</t>
  </si>
  <si>
    <t>346,658</t>
  </si>
  <si>
    <t>skladba K02</t>
  </si>
  <si>
    <t>(27+12)*2*0,4</t>
  </si>
  <si>
    <t>122</t>
  </si>
  <si>
    <t>622531032</t>
  </si>
  <si>
    <t>Tenkovrstvá silikonová zrnitá omítka zrnitost 3,0 mm vnějších stěn - specifikace viz skladba K01+K03</t>
  </si>
  <si>
    <t>-876018583</t>
  </si>
  <si>
    <t>Omítka tenkovrstvá silikonová vnějších ploch probarvená bez penetrace zatíraná (škrábaná), zrnitost 3,0 mm stěn</t>
  </si>
  <si>
    <t>123</t>
  </si>
  <si>
    <t>622211011</t>
  </si>
  <si>
    <t>Montáž kontaktního zateplení vnějších stěn lepením a mechanickým kotvením polystyrénových desek do betonu a zdiva tl přes 40 do 80 mm</t>
  </si>
  <si>
    <t>-746806314</t>
  </si>
  <si>
    <t>(27+12)*2*1,2</t>
  </si>
  <si>
    <t>124</t>
  </si>
  <si>
    <t>28376349</t>
  </si>
  <si>
    <t>deska perimetrická pro zateplení spodních staveb 200kPa λ=0,034 tl 60mm</t>
  </si>
  <si>
    <t>-1703202201</t>
  </si>
  <si>
    <t>93,6*1,05</t>
  </si>
  <si>
    <t>125</t>
  </si>
  <si>
    <t>629991011</t>
  </si>
  <si>
    <t>Zakrytí výplní otvorů a svislých ploch fólií přilepenou lepící páskou</t>
  </si>
  <si>
    <t>-108143068</t>
  </si>
  <si>
    <t>Zakrytí vnějších ploch před znečištěním včetně pozdějšího odkrytí výplní otvorů a svislých ploch fólií přilepenou lepící páskou</t>
  </si>
  <si>
    <t>Podlahy a podlahové konstrukce</t>
  </si>
  <si>
    <t>126</t>
  </si>
  <si>
    <t>631311125</t>
  </si>
  <si>
    <t>Mazanina tl přes 80 do 120 mm z betonu prostého bez zvýšených nároků na prostředí tř. C 20/25</t>
  </si>
  <si>
    <t>580795801</t>
  </si>
  <si>
    <t>Mazanina z betonu prostého bez zvýšených nároků na prostředí tl. přes 80 do 120 mm tř. C 20/25</t>
  </si>
  <si>
    <t>rohož Z01</t>
  </si>
  <si>
    <t>2,05*1,3*0,1</t>
  </si>
  <si>
    <t>127</t>
  </si>
  <si>
    <t>631311135</t>
  </si>
  <si>
    <t>Mazanina tl přes 120 do 240 mm z betonu prostého bez zvýšených nároků na prostředí tř. C 20/25</t>
  </si>
  <si>
    <t>1868684707</t>
  </si>
  <si>
    <t>Mazanina z betonu prostého bez zvýšených nároků na prostředí tl. přes 120 do 240 mm tř. C 20/25</t>
  </si>
  <si>
    <t>F105*0,15</t>
  </si>
  <si>
    <t>128</t>
  </si>
  <si>
    <t>631319173</t>
  </si>
  <si>
    <t>Příplatek k mazanině tl přes 80 do 120 mm za stržení povrchu spodní vrstvy před vložením výztuže</t>
  </si>
  <si>
    <t>-1756281112</t>
  </si>
  <si>
    <t>Příplatek k cenám mazanin za stržení povrchu spodní vrstvy mazaniny latí před vložením výztuže nebo pletiva pro tl. obou vrstev mazaniny přes 80 do 120 mm</t>
  </si>
  <si>
    <t>129</t>
  </si>
  <si>
    <t>631319175</t>
  </si>
  <si>
    <t>Příplatek k mazanině tl přes 120 do 240 mm za stržení povrchu spodní vrstvy před vložením výztuže</t>
  </si>
  <si>
    <t>-1821809261</t>
  </si>
  <si>
    <t>Příplatek k cenám mazanin za stržení povrchu spodní vrstvy mazaniny latí před vložením výztuže nebo pletiva pro tl. obou vrstev mazaniny přes 120 do 240 mm</t>
  </si>
  <si>
    <t>130</t>
  </si>
  <si>
    <t>631351101</t>
  </si>
  <si>
    <t>Zřízení bednění rýh a hran v podlahách</t>
  </si>
  <si>
    <t>-1412076472</t>
  </si>
  <si>
    <t>Bednění v podlahách rýh a hran zřízení</t>
  </si>
  <si>
    <t>(2,05+1,3)*2*0,1</t>
  </si>
  <si>
    <t>131</t>
  </si>
  <si>
    <t>631351102</t>
  </si>
  <si>
    <t>Odstranění bednění rýh a hran v podlahách</t>
  </si>
  <si>
    <t>267071732</t>
  </si>
  <si>
    <t>Bednění v podlahách rýh a hran odstranění</t>
  </si>
  <si>
    <t>132</t>
  </si>
  <si>
    <t>631362021</t>
  </si>
  <si>
    <t>Výztuž mazanin svařovanými sítěmi Kari</t>
  </si>
  <si>
    <t>-525348866</t>
  </si>
  <si>
    <t>Výztuž mazanin ze svařovaných sítí z drátů typu KARI</t>
  </si>
  <si>
    <t>F105*0,00444*1,15</t>
  </si>
  <si>
    <t>2,05*1,3*0,0031*1,15</t>
  </si>
  <si>
    <t>133</t>
  </si>
  <si>
    <t>-367205117</t>
  </si>
  <si>
    <t>134</t>
  </si>
  <si>
    <t>632451254</t>
  </si>
  <si>
    <t>Potěr cementový samonivelační litý C30 tl přes 45 do 50 mm</t>
  </si>
  <si>
    <t>1714823688</t>
  </si>
  <si>
    <t>Potěr cementový samonivelační litý tř. C 30, tl. přes 45 do 50 mm</t>
  </si>
  <si>
    <t>135</t>
  </si>
  <si>
    <t>632451293</t>
  </si>
  <si>
    <t>Příplatek k cementovému samonivelačnímu litému potěru C30 ZKD 5 mm tl přes 50 mm</t>
  </si>
  <si>
    <t>-716867601</t>
  </si>
  <si>
    <t>Potěr cementový samonivelační litý Příplatek k cenám za každých dalších i započatých 5 mm tloušťky přes 50 mm tř. C 30</t>
  </si>
  <si>
    <t>F101*6</t>
  </si>
  <si>
    <t>F102*6</t>
  </si>
  <si>
    <t>F103*4</t>
  </si>
  <si>
    <t>F104*6</t>
  </si>
  <si>
    <t>136</t>
  </si>
  <si>
    <t>632481213</t>
  </si>
  <si>
    <t>Separační vrstva z PE fólie</t>
  </si>
  <si>
    <t>-34930196</t>
  </si>
  <si>
    <t>Separační vrstva k oddělení podlahových vrstev z polyetylénové fólie</t>
  </si>
  <si>
    <t>137</t>
  </si>
  <si>
    <t>632481215</t>
  </si>
  <si>
    <t>Separační vrstva z geotextilie (min.200g/1m2)</t>
  </si>
  <si>
    <t>-1699188240</t>
  </si>
  <si>
    <t>Separační vrstva k oddělení podlahových vrstev z geotextilie</t>
  </si>
  <si>
    <t>138</t>
  </si>
  <si>
    <t>633811111</t>
  </si>
  <si>
    <t>Broušení nerovností betonových podlah do 2 mm - stržení šlemu</t>
  </si>
  <si>
    <t>-1017296037</t>
  </si>
  <si>
    <t>Broušení betonových podlah nerovností do 2 mm (stržení šlemu)</t>
  </si>
  <si>
    <t>139</t>
  </si>
  <si>
    <t>633991111</t>
  </si>
  <si>
    <t>Nástřik betonových povrchů proti odpařování vody</t>
  </si>
  <si>
    <t>398505011</t>
  </si>
  <si>
    <t>Nástřik proti odpařování vody betonových povrchů</t>
  </si>
  <si>
    <t>140</t>
  </si>
  <si>
    <t>634112112</t>
  </si>
  <si>
    <t>Obvodová dilatace podlahovým páskem z pěnového PE mezi stěnou a mazaninou nebo potěrem v 100 mm</t>
  </si>
  <si>
    <t>-313397698</t>
  </si>
  <si>
    <t>Obvodová dilatace mezi stěnou a mazaninou nebo potěrem podlahovým páskem z pěnového PE tl. do 10 mm, výšky 100 mm</t>
  </si>
  <si>
    <t>(5,8+1,65+16,7+1,65)*2</t>
  </si>
  <si>
    <t>(3,2+3,2+3,2+6,5+3,05*4)*2</t>
  </si>
  <si>
    <t>(5,8+2,8)*2</t>
  </si>
  <si>
    <t>(1,55+1,4)*2*2</t>
  </si>
  <si>
    <t>(2,1+2,15)*2*2</t>
  </si>
  <si>
    <t>(2,03+1,55)*2*2</t>
  </si>
  <si>
    <t>(5,8+2+5,8+3,45)*2</t>
  </si>
  <si>
    <t>(2+4,2+2,5+2,83*3)*2</t>
  </si>
  <si>
    <t>(9+8,02+5,5+0,125)*2*2</t>
  </si>
  <si>
    <t>141</t>
  </si>
  <si>
    <t>634661111</t>
  </si>
  <si>
    <t>Výplň dilatačních spar šířky do 5 mm v mazaninách silikonovým tmelem</t>
  </si>
  <si>
    <t>-592185217</t>
  </si>
  <si>
    <t>Výplň dilatačních spar mazanin silikonovým tmelem, šířka spáry do 5 mm</t>
  </si>
  <si>
    <t>pozn.8</t>
  </si>
  <si>
    <t>4,5*4*2</t>
  </si>
  <si>
    <t>1,45+2,05</t>
  </si>
  <si>
    <t>142</t>
  </si>
  <si>
    <t>634911113</t>
  </si>
  <si>
    <t>Řezání dilatačních spár š 5 mm hl přes 20 do 50 mm v čerstvé betonové mazanině</t>
  </si>
  <si>
    <t>-2036412951</t>
  </si>
  <si>
    <t>Řezání dilatačních nebo smršťovacích spár v čerstvé betonové mazanině nebo potěru šířky do 5 mm, hloubky přes 20 do 50 mm</t>
  </si>
  <si>
    <t>Osazování výplní otvorů</t>
  </si>
  <si>
    <t>143</t>
  </si>
  <si>
    <t>642942111</t>
  </si>
  <si>
    <t>Osazování zárubní nebo rámů dveřních kovových do 2,5 m2 na MC</t>
  </si>
  <si>
    <t>-187271037</t>
  </si>
  <si>
    <t>Osazování zárubní nebo rámů kovových dveřních lisovaných nebo z úhelníků bez dveřních křídel na cementovou maltu, plochy otvoru do 2,5 m2</t>
  </si>
  <si>
    <t>144</t>
  </si>
  <si>
    <t>55343548-Z05</t>
  </si>
  <si>
    <t>dvířka revizní s otvory na plynová měřidla dvoukřídlá 900x600mm - specifikace viz tab.PSV ozn.Z05</t>
  </si>
  <si>
    <t>914319081</t>
  </si>
  <si>
    <t>145</t>
  </si>
  <si>
    <t>55343547-Z10</t>
  </si>
  <si>
    <t>dvířka revizní otvory na plynová měřidla 700x500mm - specifikace viz tab.PSV ozn.Z10</t>
  </si>
  <si>
    <t>-708881906</t>
  </si>
  <si>
    <t>146</t>
  </si>
  <si>
    <t>786721937</t>
  </si>
  <si>
    <t>147</t>
  </si>
  <si>
    <t>55331568</t>
  </si>
  <si>
    <t>zárubeň jednokřídlá ocelová pro zdění s protipožární úpravou tl stěny 160-200mm rozměru 900/1970mm</t>
  </si>
  <si>
    <t>-1245788640</t>
  </si>
  <si>
    <t>Zr03</t>
  </si>
  <si>
    <t>148</t>
  </si>
  <si>
    <t>55331562</t>
  </si>
  <si>
    <t>zárubeň jednokřídlá ocelová pro zdění s protipožární úpravou tl stěny 110-150mm rozměru 800/1970mm</t>
  </si>
  <si>
    <t>1014066853</t>
  </si>
  <si>
    <t>Zr04</t>
  </si>
  <si>
    <t>Zr05</t>
  </si>
  <si>
    <t>zr07</t>
  </si>
  <si>
    <t>149</t>
  </si>
  <si>
    <t>55331563</t>
  </si>
  <si>
    <t>zárubeň jednokřídlá ocelová pro zdění s protipožární úpravou tl stěny 110-150mm rozměru 900/1970mm</t>
  </si>
  <si>
    <t>-381665307</t>
  </si>
  <si>
    <t>Zr08</t>
  </si>
  <si>
    <t>150</t>
  </si>
  <si>
    <t>642946112</t>
  </si>
  <si>
    <t>Osazování pouzdra posuvných dveří s jednou kapsou pro jedno křídlo š přes 800 do 1200 mm do zděné příčky</t>
  </si>
  <si>
    <t>-1034502667</t>
  </si>
  <si>
    <t>Osazení stavebního pouzdra posuvných dveří do zděné příčky s jednou kapsou pro jedno dveřní křídlo průchozí šířky přes 800 do 1200 mm</t>
  </si>
  <si>
    <t>151</t>
  </si>
  <si>
    <t>642944121</t>
  </si>
  <si>
    <t>Osazování ocelových zárubní dodatečné pl do 2,5 m2</t>
  </si>
  <si>
    <t>-1979103786</t>
  </si>
  <si>
    <t>152</t>
  </si>
  <si>
    <t>553-D07</t>
  </si>
  <si>
    <t>pouzdro pro posuvné dveře vč.ocelové zárubně, vodících lišt. povrchová úprava 1100x1970mm - viz tab.PSV ozn.D07 + Zr06</t>
  </si>
  <si>
    <t>642360729</t>
  </si>
  <si>
    <t>153</t>
  </si>
  <si>
    <t>-839226066</t>
  </si>
  <si>
    <t>154</t>
  </si>
  <si>
    <t>55331452</t>
  </si>
  <si>
    <t>zárubeň jednokřídlá ocelová pro dodatečnou montáž tl stěny 260-300mm rozměru 800/1970mm</t>
  </si>
  <si>
    <t>-1377704893</t>
  </si>
  <si>
    <t>Zr01</t>
  </si>
  <si>
    <t>155</t>
  </si>
  <si>
    <t>55331453</t>
  </si>
  <si>
    <t>zárubeň jednokřídlá ocelová pro dodatečnou montáž tl stěny 260-300mm rozměru 900/1970mm</t>
  </si>
  <si>
    <t>94337266</t>
  </si>
  <si>
    <t>Zr02</t>
  </si>
  <si>
    <t>156</t>
  </si>
  <si>
    <t>644941112</t>
  </si>
  <si>
    <t>Osazování ventilačních mřížek velikosti přes 150 x 200 do 300 x 300 mm</t>
  </si>
  <si>
    <t>121407378</t>
  </si>
  <si>
    <t>Montáž průvětrníků nebo mřížek odvětrávacích velikosti přes 150 x 200 do 300 x 300 mm</t>
  </si>
  <si>
    <t>pozn.14</t>
  </si>
  <si>
    <t>157</t>
  </si>
  <si>
    <t>55341421</t>
  </si>
  <si>
    <t>průvětrník bez klapek se sítí 200x250mm</t>
  </si>
  <si>
    <t>-452507665</t>
  </si>
  <si>
    <t>Trubní vedení</t>
  </si>
  <si>
    <t>158</t>
  </si>
  <si>
    <t>877265211</t>
  </si>
  <si>
    <t>Montáž tvarovek z tvrdého PVC-systém KG nebo z polypropylenu-systém KG 2000 jednoosé DN 110</t>
  </si>
  <si>
    <t>-586079217</t>
  </si>
  <si>
    <t>Montáž tvarovek na kanalizačním potrubí z trub z plastu z tvrdého PVC nebo z polypropylenu v otevřeném výkopu jednoosých DN 110</t>
  </si>
  <si>
    <t>č.1.2.02 - Základy - odvětrání podloží</t>
  </si>
  <si>
    <t>159</t>
  </si>
  <si>
    <t>28611353</t>
  </si>
  <si>
    <t>koleno kanalizační PVC KG 110x87°</t>
  </si>
  <si>
    <t>-1475690147</t>
  </si>
  <si>
    <t>160</t>
  </si>
  <si>
    <t>877315211</t>
  </si>
  <si>
    <t>Montáž tvarovek z tvrdého PVC-systém KG nebo z polypropylenu-systém KG 2000 jednoosé DN 160</t>
  </si>
  <si>
    <t>-2021520988</t>
  </si>
  <si>
    <t>Montáž tvarovek na kanalizačním potrubí z trub z plastu z tvrdého PVC nebo z polypropylenu v otevřeném výkopu jednoosých DN 160</t>
  </si>
  <si>
    <t>161</t>
  </si>
  <si>
    <t>28611363</t>
  </si>
  <si>
    <t>koleno kanalizační PVC KG 160x87°</t>
  </si>
  <si>
    <t>904249469</t>
  </si>
  <si>
    <t>162</t>
  </si>
  <si>
    <t>877315221</t>
  </si>
  <si>
    <t>Montáž tvarovek z tvrdého PVC-systém KG nebo z polypropylenu-systém KG 2000 dvouosé DN 160</t>
  </si>
  <si>
    <t>-1633561911</t>
  </si>
  <si>
    <t>Montáž tvarovek na kanalizačním potrubí z trub z plastu z tvrdého PVC nebo z polypropylenu v otevřeném výkopu dvouosých DN 160</t>
  </si>
  <si>
    <t>163</t>
  </si>
  <si>
    <t>28611912</t>
  </si>
  <si>
    <t>odbočka kanalizační plastová s hrdlem KG 160/110/45°</t>
  </si>
  <si>
    <t>703815034</t>
  </si>
  <si>
    <t>164</t>
  </si>
  <si>
    <t>28611429</t>
  </si>
  <si>
    <t>odbočka kanalizační plastová s hrdlem KG 160/160/87°</t>
  </si>
  <si>
    <t>-143276445</t>
  </si>
  <si>
    <t>165</t>
  </si>
  <si>
    <t>893811111A</t>
  </si>
  <si>
    <t>Osazení šachty hranaté pl do 1,1 m2 hl do 1,2 m</t>
  </si>
  <si>
    <t>1241521556</t>
  </si>
  <si>
    <t>166</t>
  </si>
  <si>
    <t>562001</t>
  </si>
  <si>
    <t>sorpční vpusť 900x600x1015mm - viz výkres č.1.4C.04 s mříží a rámem pro mříž 40T vč.dopravy</t>
  </si>
  <si>
    <t>-1984229417</t>
  </si>
  <si>
    <t>167</t>
  </si>
  <si>
    <t>899104112</t>
  </si>
  <si>
    <t>Osazení poklopů litinových nebo ocelových včetně rámů pro třídu zatížení D400, E600</t>
  </si>
  <si>
    <t>1117195252</t>
  </si>
  <si>
    <t>Osazení poklopů litinových a ocelových včetně rámů pro třídu zatížení D400, E600</t>
  </si>
  <si>
    <t>Ostatní konstrukce a práce, bourání</t>
  </si>
  <si>
    <t>Lešení a stavební výtahy</t>
  </si>
  <si>
    <t>168</t>
  </si>
  <si>
    <t>941211111</t>
  </si>
  <si>
    <t>Montáž lešení řadového rámového lehkého zatížení do 200 kg/m2 š od 0,6 do 0,9 m v do 10 m</t>
  </si>
  <si>
    <t>1330799201</t>
  </si>
  <si>
    <t>Montáž lešení řadového rámového lehkého pracovního s podlahami s provozním zatížením tř. 3 do 200 kg/m2 šířky tř. SW06 od 0,6 do 0,9 m, výšky do 10 m</t>
  </si>
  <si>
    <t>(27+12+0,9*2)*2*4,7</t>
  </si>
  <si>
    <t>169</t>
  </si>
  <si>
    <t>941211211</t>
  </si>
  <si>
    <t>Příplatek k lešení řadovému rámovému lehkému š 0,9 m v přes 10 do 25 m za první a ZKD den použití</t>
  </si>
  <si>
    <t>-417999270</t>
  </si>
  <si>
    <t>Montáž lešení řadového rámového lehkého pracovního s podlahami s provozním zatížením tř. 3 do 200 kg/m2 Příplatek za první a každý další den použití lešení k ceně -1111 nebo -1112</t>
  </si>
  <si>
    <t>pronájem 9 měsíců</t>
  </si>
  <si>
    <t>383,52*30*9</t>
  </si>
  <si>
    <t>170</t>
  </si>
  <si>
    <t>941211811</t>
  </si>
  <si>
    <t>Demontáž lešení řadového rámového lehkého zatížení do 200 kg/m2 š od 0,6 do 0,9 m v do 10 m</t>
  </si>
  <si>
    <t>1324097557</t>
  </si>
  <si>
    <t>Demontáž lešení řadového rámového lehkého pracovního s provozním zatížením tř. 3 do 200 kg/m2 šířky tř. SW06 od 0,6 do 0,9 m, výšky do 10 m</t>
  </si>
  <si>
    <t>171</t>
  </si>
  <si>
    <t>944511111</t>
  </si>
  <si>
    <t>Montáž ochranné sítě z textilie z umělých vláken</t>
  </si>
  <si>
    <t>270953508</t>
  </si>
  <si>
    <t>Montáž ochranné sítě zavěšené na konstrukci lešení z textilie z umělých vláken</t>
  </si>
  <si>
    <t>172</t>
  </si>
  <si>
    <t>944511211</t>
  </si>
  <si>
    <t>Příplatek k ochranné síti za první a ZKD den použití</t>
  </si>
  <si>
    <t>-1754214867</t>
  </si>
  <si>
    <t>Montáž ochranné sítě Příplatek za první a každý další den použití sítě k ceně -1111</t>
  </si>
  <si>
    <t>173</t>
  </si>
  <si>
    <t>944511811</t>
  </si>
  <si>
    <t>Demontáž ochranné sítě z textilie z umělých vláken</t>
  </si>
  <si>
    <t>-1241954302</t>
  </si>
  <si>
    <t>Demontáž ochranné sítě zavěšené na konstrukci lešení z textilie z umělých vláken</t>
  </si>
  <si>
    <t>174</t>
  </si>
  <si>
    <t>949101111</t>
  </si>
  <si>
    <t>Lešení pomocné pro objekty pozemních staveb s lešeňovou podlahou v do 1,9 m zatížení do 150 kg/m2</t>
  </si>
  <si>
    <t>542566651</t>
  </si>
  <si>
    <t>Lešení pomocné pracovní pro objekty pozemních staveb pro zatížení do 150 kg/m2, o výšce lešeňové podlahy do 1,9 m</t>
  </si>
  <si>
    <t>262,67*2</t>
  </si>
  <si>
    <t>175</t>
  </si>
  <si>
    <t>993111111</t>
  </si>
  <si>
    <t>Dovoz a odvoz lešení řadového včetně naložení a složení</t>
  </si>
  <si>
    <t>-1846360839</t>
  </si>
  <si>
    <t>Dovoz a odvoz lešení včetně naložení a složení řadového</t>
  </si>
  <si>
    <t>Různé dokončovací konstrukce a práce pozemních staveb</t>
  </si>
  <si>
    <t>176</t>
  </si>
  <si>
    <t>952901111</t>
  </si>
  <si>
    <t>Vyčištění budov bytové a občanské výstavby při výšce podlaží do 4 m</t>
  </si>
  <si>
    <t>-629724138</t>
  </si>
  <si>
    <t>Vyčištění budov nebo objektů před předáním do užívání budov bytové nebo občanské výstavby, světlé výšky podlaží do 4 m</t>
  </si>
  <si>
    <t>27*12</t>
  </si>
  <si>
    <t>177</t>
  </si>
  <si>
    <t>953943124</t>
  </si>
  <si>
    <t>Osazování výrobků přes 15 do 30 kg/kus do betonu</t>
  </si>
  <si>
    <t>-1230613629</t>
  </si>
  <si>
    <t>Osazování drobných kovových předmětů výrobků ostatních jinde neuvedených do betonu se zajištěním polohy k bednění či k výztuži před zabetonováním hmotnosti přes 15 do 30 kg/kus</t>
  </si>
  <si>
    <t>pozn.7</t>
  </si>
  <si>
    <t>178</t>
  </si>
  <si>
    <t>-1645423576</t>
  </si>
  <si>
    <t>3,2*0,0064</t>
  </si>
  <si>
    <t>0,25*0,002*7</t>
  </si>
  <si>
    <t>0,024</t>
  </si>
  <si>
    <t>179</t>
  </si>
  <si>
    <t>13010428A</t>
  </si>
  <si>
    <t xml:space="preserve">příplatek za úpravu žárový pozink </t>
  </si>
  <si>
    <t>-794679316</t>
  </si>
  <si>
    <t>180</t>
  </si>
  <si>
    <t>953943211</t>
  </si>
  <si>
    <t>Osazování hasicího přístroje</t>
  </si>
  <si>
    <t>-937936726</t>
  </si>
  <si>
    <t>Osazování drobných kovových předmětů kotvených do stěny hasicího přístroje</t>
  </si>
  <si>
    <t>181</t>
  </si>
  <si>
    <t>44932114</t>
  </si>
  <si>
    <t>přístroj hasicí ruční práškový 21A/113B</t>
  </si>
  <si>
    <t>1742264145</t>
  </si>
  <si>
    <t>182</t>
  </si>
  <si>
    <t>44932112</t>
  </si>
  <si>
    <t>přístroj hasicí ruční práškový 183/B</t>
  </si>
  <si>
    <t>1263887285</t>
  </si>
  <si>
    <t>183</t>
  </si>
  <si>
    <t>953943212</t>
  </si>
  <si>
    <t>Osazování skříně pro hasicí přístroj</t>
  </si>
  <si>
    <t>789641840</t>
  </si>
  <si>
    <t>Osazování drobných kovových předmětů kotvených do stěny skříně pro hasicí přístroj</t>
  </si>
  <si>
    <t>184</t>
  </si>
  <si>
    <t>44983131-Z07</t>
  </si>
  <si>
    <t>skříňka na RHP - specifikace viz tab.PSV ozn.Z07</t>
  </si>
  <si>
    <t>-177093353</t>
  </si>
  <si>
    <t>skříňka na RHP</t>
  </si>
  <si>
    <t>185</t>
  </si>
  <si>
    <t>953961213</t>
  </si>
  <si>
    <t>Kotvy chemickou patronou M 12 hl do betonu, ŽB nebo kamene s vyvrtáním otvoru</t>
  </si>
  <si>
    <t>492135762</t>
  </si>
  <si>
    <t>Kotvy chemické s vyvrtáním otvoru do betonu, železobetonu nebo tvrdého kamene chemická patrona, velikost M 12, hloubka 110 mm</t>
  </si>
  <si>
    <t>sloupek Z08</t>
  </si>
  <si>
    <t>stojan U09</t>
  </si>
  <si>
    <t>186</t>
  </si>
  <si>
    <t>31197004</t>
  </si>
  <si>
    <t>tyč závitová Pz 4.6 M12</t>
  </si>
  <si>
    <t>356659158</t>
  </si>
  <si>
    <t>187</t>
  </si>
  <si>
    <t>953993311</t>
  </si>
  <si>
    <t>Osazení bezpečnostní, orientační nebo informační tabulky samolepicí</t>
  </si>
  <si>
    <t>1168753578</t>
  </si>
  <si>
    <t>188</t>
  </si>
  <si>
    <t>73534561</t>
  </si>
  <si>
    <t>tabulka bezpečnostní fotoluminiscenční samolepící</t>
  </si>
  <si>
    <t>647538686</t>
  </si>
  <si>
    <t>998</t>
  </si>
  <si>
    <t>Přesun hmot</t>
  </si>
  <si>
    <t>189</t>
  </si>
  <si>
    <t>998011001</t>
  </si>
  <si>
    <t>Přesun hmot pro budovy zděné v do 6 m</t>
  </si>
  <si>
    <t>847911175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</si>
  <si>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</si>
  <si>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</si>
  <si>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</si>
  <si>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</si>
  <si>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</si>
  <si>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190</t>
  </si>
  <si>
    <t>711111001</t>
  </si>
  <si>
    <t>Provedení izolace proti zemní vlhkosti vodorovné za studena nátěrem penetračním</t>
  </si>
  <si>
    <t>-1819747010</t>
  </si>
  <si>
    <t>Provedení izolace proti zemní vlhkosti natěradly a tmely za studena na ploše vodorovné V nátěrem penetračním</t>
  </si>
  <si>
    <t>(27,24-0,14*2)*(12,24-0,14*2)</t>
  </si>
  <si>
    <t>191</t>
  </si>
  <si>
    <t>711112001</t>
  </si>
  <si>
    <t>Provedení izolace proti zemní vlhkosti svislé za studena nátěrem penetračním</t>
  </si>
  <si>
    <t>-1362497711</t>
  </si>
  <si>
    <t>Provedení izolace proti zemní vlhkosti natěradly a tmely za studena na ploše svislé S nátěrem penetračním</t>
  </si>
  <si>
    <t>(27,24+12,24)*2*(0,2+1)</t>
  </si>
  <si>
    <t>viz detail soklu</t>
  </si>
  <si>
    <t>(26+11)*2*0,20</t>
  </si>
  <si>
    <t>192</t>
  </si>
  <si>
    <t>11163150</t>
  </si>
  <si>
    <t>lak penetrační asfaltový</t>
  </si>
  <si>
    <t>1755583385</t>
  </si>
  <si>
    <t>322,442*0,0003</t>
  </si>
  <si>
    <t>120,592*0,00035</t>
  </si>
  <si>
    <t>193</t>
  </si>
  <si>
    <t>711141559</t>
  </si>
  <si>
    <t>Provedení izolace proti zemní vlhkosti pásy přitavením vodorovné NAIP</t>
  </si>
  <si>
    <t>-2110394492</t>
  </si>
  <si>
    <t>Provedení izolace proti zemní vlhkosti pásy přitavením NAIP na ploše vodorovné V</t>
  </si>
  <si>
    <t>322,442*2</t>
  </si>
  <si>
    <t>194</t>
  </si>
  <si>
    <t>711142559</t>
  </si>
  <si>
    <t>Provedení izolace proti zemní vlhkosti pásy přitavením svislé NAIP</t>
  </si>
  <si>
    <t>-351348226</t>
  </si>
  <si>
    <t>Provedení izolace proti zemní vlhkosti pásy přitavením NAIP na ploše svislé S</t>
  </si>
  <si>
    <t>120,592*2</t>
  </si>
  <si>
    <t>195</t>
  </si>
  <si>
    <t>62853004</t>
  </si>
  <si>
    <t>pás asfaltový natavitelný modifikovaný SBS tl 4,0mm s vložkou ze skleněné tkaniny a spalitelnou PE fólií nebo jemnozrnným minerálním posypem na horním povrchu</t>
  </si>
  <si>
    <t>808711552</t>
  </si>
  <si>
    <t>322,442*1,15</t>
  </si>
  <si>
    <t>120,592*1,20</t>
  </si>
  <si>
    <t>196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</si>
  <si>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</si>
  <si>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</si>
  <si>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417667240</t>
  </si>
  <si>
    <t>197</t>
  </si>
  <si>
    <t>711112052</t>
  </si>
  <si>
    <t>Provedení izolace proti zemní vlhkosti svislé za studena 2x nátěr tekutou lepenkou</t>
  </si>
  <si>
    <t>1482451854</t>
  </si>
  <si>
    <t>Provedení izolace proti zemní vlhkosti natěradly a tmely za studena na ploše svislé S dvojnásobným nátěrem tekutou lepenkou</t>
  </si>
  <si>
    <t>198</t>
  </si>
  <si>
    <t>24551030</t>
  </si>
  <si>
    <t>stěrka hydroizolační dvousložková vyztužená vlákny proti zemní vlhkosti</t>
  </si>
  <si>
    <t>1968739165</t>
  </si>
  <si>
    <t>93,6*2*1,1</t>
  </si>
  <si>
    <t>199</t>
  </si>
  <si>
    <t>711161212</t>
  </si>
  <si>
    <t>Izolace proti zemní vlhkosti nopovou fólií svislá, nopek v 8,0 mm, tl do 0,6 mm</t>
  </si>
  <si>
    <t>-1577998135</t>
  </si>
  <si>
    <t>Izolace proti zemní vlhkosti a beztlakové vodě nopovými fóliemi na ploše svislé S vrstva ochranná, odvětrávací a drenážní výška nopku 8,0 mm, tl. fólie do 0,6 mm</t>
  </si>
  <si>
    <t>(27+12)*2*1</t>
  </si>
  <si>
    <t>200</t>
  </si>
  <si>
    <t>711161384</t>
  </si>
  <si>
    <t>Izolace proti zemní vlhkosti nopovou fólií ukončení provětrávací lištou</t>
  </si>
  <si>
    <t>925214286</t>
  </si>
  <si>
    <t>Izolace proti zemní vlhkosti a beztlakové vodě nopovými fóliemi ostatní ukončení izolace provětrávací lištou</t>
  </si>
  <si>
    <t>201</t>
  </si>
  <si>
    <t>998711101</t>
  </si>
  <si>
    <t>Přesun hmot tonážní pro izolace proti vodě, vlhkosti a plynům v objektech v do 6 m</t>
  </si>
  <si>
    <t>-1098527106</t>
  </si>
  <si>
    <t>Přesun hmot pro izolace proti vodě, vlhkosti a plynům stanovený z hmotnosti přesunovaného materiálu vodorovná dopravní vzdálenost do 50 m v objektech výšky do 6 m</t>
  </si>
  <si>
    <t>712</t>
  </si>
  <si>
    <t>Povlakové krytiny</t>
  </si>
  <si>
    <t>202</t>
  </si>
  <si>
    <t>712311101</t>
  </si>
  <si>
    <t>Provedení povlakové krytiny střech do 10° za studena lakem penetračním nebo asfaltovým</t>
  </si>
  <si>
    <t>938092914</t>
  </si>
  <si>
    <t>Provedení povlakové krytiny střech plochých do 10° natěradly a tmely za studena nátěrem lakem penetračním nebo asfaltovým</t>
  </si>
  <si>
    <t>27,1*12,1</t>
  </si>
  <si>
    <t>203</t>
  </si>
  <si>
    <t>712811101</t>
  </si>
  <si>
    <t>Provedení povlakové krytiny vytažením na konstrukce za studena nátěrem penetračním</t>
  </si>
  <si>
    <t>343599391</t>
  </si>
  <si>
    <t>Provedení povlakové krytiny střech samostatným vytažením izolačního povlaku za studena na konstrukce převyšující úroveň střechy, nátěrem penetračním</t>
  </si>
  <si>
    <t>(26,2+11)*2*0,85</t>
  </si>
  <si>
    <t>204</t>
  </si>
  <si>
    <t>1662909894</t>
  </si>
  <si>
    <t>327,91*0,0003</t>
  </si>
  <si>
    <t>63,24*0,00035</t>
  </si>
  <si>
    <t>205</t>
  </si>
  <si>
    <t>712341559</t>
  </si>
  <si>
    <t>Provedení povlakové krytiny střech do 10° pásy NAIP přitavením v plné ploše</t>
  </si>
  <si>
    <t>-1367780693</t>
  </si>
  <si>
    <t>Provedení povlakové krytiny střech plochých do 10° pásy přitavením NAIP v plné ploše</t>
  </si>
  <si>
    <t>206</t>
  </si>
  <si>
    <t>712841559</t>
  </si>
  <si>
    <t>Provedení povlakové krytiny vytažením na konstrukce pásy přitavením NAIP</t>
  </si>
  <si>
    <t>-714798556</t>
  </si>
  <si>
    <t>Provedení povlakové krytiny střech samostatným vytažením izolačního povlaku pásy přitavením na konstrukce převyšující úroveň střechy, NAIP</t>
  </si>
  <si>
    <t>207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</si>
  <si>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</si>
  <si>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</si>
  <si>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-493232806</t>
  </si>
  <si>
    <t>327,91*1,15</t>
  </si>
  <si>
    <t>63,24*1,20</t>
  </si>
  <si>
    <t>208</t>
  </si>
  <si>
    <t>712391171</t>
  </si>
  <si>
    <t>Provedení povlakové krytiny střech do 10° podkladní textilní vrstvy</t>
  </si>
  <si>
    <t>393036240</t>
  </si>
  <si>
    <t>Provedení povlakové krytiny střech plochých do 10° -ostatní práce provedení vrstvy textilní podkladní</t>
  </si>
  <si>
    <t>209</t>
  </si>
  <si>
    <t>712831101</t>
  </si>
  <si>
    <t>Provedení povlakové krytiny vytažením na konstrukce pásy na sucho AIP, NAIP nebo tkaninou</t>
  </si>
  <si>
    <t>961562206</t>
  </si>
  <si>
    <t>Provedení povlakové krytiny střech samostatným vytažením izolačního povlaku pásy na sucho na konstrukce převyšující úroveň střechy, AIP, NAIP nebo tkaninou</t>
  </si>
  <si>
    <t>210</t>
  </si>
  <si>
    <t>2615301110</t>
  </si>
  <si>
    <t>sklovláknitá separační netkaná textilie</t>
  </si>
  <si>
    <t>1623164234</t>
  </si>
  <si>
    <t>211</t>
  </si>
  <si>
    <t>712363605</t>
  </si>
  <si>
    <t xml:space="preserve">Provedení povlak krytiny mechanicky kotvenou do betonu TI tl přes 240 mm </t>
  </si>
  <si>
    <t>-1930801315</t>
  </si>
  <si>
    <t>Provedení povlakové krytiny střech plochých do 10° s mechanicky kotvenou izolací včetně položení fólie a horkovzdušného svaření tl. tepelné izolace přes 240 mm budovy výšky do 18 m, kotvené do betonu krajní pole</t>
  </si>
  <si>
    <t>212</t>
  </si>
  <si>
    <t>712861705</t>
  </si>
  <si>
    <t>Provedení povlakové krytiny vytažením na konstrukce fólií lepenou se svařovanými spoji</t>
  </si>
  <si>
    <t>55368252</t>
  </si>
  <si>
    <t>Provedení povlakové krytiny střech samostatným vytažením izolačního povlaku fólií na konstrukce převyšující úroveň střechy, přilepenou se svařovanými spoji</t>
  </si>
  <si>
    <t>213</t>
  </si>
  <si>
    <t>28322012</t>
  </si>
  <si>
    <t>fólie hydroizolační střešní mPVC mechanicky kotvená tl 1,5mm šedá - specifikace viz skladba S.1</t>
  </si>
  <si>
    <t>1008738884</t>
  </si>
  <si>
    <t>fólie hydroizolační střešní mPVC mechanicky kotvená tl 1,5mm šedá</t>
  </si>
  <si>
    <t>214</t>
  </si>
  <si>
    <t>712363115</t>
  </si>
  <si>
    <t>Provedení povlakové krytiny střech do 10° zaizolování prostupů kruhového průřezu D do 300 mm</t>
  </si>
  <si>
    <t>1499243109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</si>
  <si>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</si>
  <si>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Záchytný systém</t>
  </si>
  <si>
    <t>ostatní prostupy</t>
  </si>
  <si>
    <t>10+2</t>
  </si>
  <si>
    <t>215</t>
  </si>
  <si>
    <t>28342011</t>
  </si>
  <si>
    <t>manžeta těsnící pro prostupy hydroizolací z PVC uzavřená kruhová vnitřní průměr 40-70</t>
  </si>
  <si>
    <t>212988610</t>
  </si>
  <si>
    <t>216</t>
  </si>
  <si>
    <t>28342014</t>
  </si>
  <si>
    <t>manžeta těsnící pro prostupy hydroizolací z PVC uzavřená kruhová vnitřní průměr 120-180</t>
  </si>
  <si>
    <t>767676839</t>
  </si>
  <si>
    <t>217</t>
  </si>
  <si>
    <t>712363359</t>
  </si>
  <si>
    <t>Povlakové krytiny střech do 10° z tvarovaných poplastovaných lišt délky 2 m závětrná lišta rš 300 mm</t>
  </si>
  <si>
    <t>1168817268</t>
  </si>
  <si>
    <t>Povlakové krytiny střech plochých do 10° z tvarovaných poplastovaných lišt pro mPVC závětrná lišta rš 300 mm</t>
  </si>
  <si>
    <t>KV1</t>
  </si>
  <si>
    <t>218</t>
  </si>
  <si>
    <t>712363352</t>
  </si>
  <si>
    <t>Povlakové krytiny střech do 10° z tvarovaných poplastovaných lišt délky 2 m koutová lišta vnitřní rš 100 mm</t>
  </si>
  <si>
    <t>-620546825</t>
  </si>
  <si>
    <t>Povlakové krytiny střech plochých do 10° z tvarovaných poplastovaných lišt pro mPVC vnitřní koutová lišta rš 100 mm</t>
  </si>
  <si>
    <t>KV2</t>
  </si>
  <si>
    <t>83+26*2</t>
  </si>
  <si>
    <t>219</t>
  </si>
  <si>
    <t>712363353</t>
  </si>
  <si>
    <t>Povlakové krytiny střech do 10° z tvarovaných poplastovaných lišt délky 2 m koutová lišta vnější rš 100 mm</t>
  </si>
  <si>
    <t>1157338685</t>
  </si>
  <si>
    <t>Povlakové krytiny střech plochých do 10° z tvarovaných poplastovaných lišt pro mPVC vnější koutová lišta rš 100 mm</t>
  </si>
  <si>
    <t>KV3</t>
  </si>
  <si>
    <t>220</t>
  </si>
  <si>
    <t>712998202</t>
  </si>
  <si>
    <t xml:space="preserve">Montáž bezpečnostního přepadu z PVC </t>
  </si>
  <si>
    <t>-866103299</t>
  </si>
  <si>
    <t>č.1.1.03 - Půdorys střechy - pozn.9</t>
  </si>
  <si>
    <t>221</t>
  </si>
  <si>
    <t>56231128</t>
  </si>
  <si>
    <t xml:space="preserve">pojistný přepad ploché střechy s manžetou pro PVC-P hydroizolaci </t>
  </si>
  <si>
    <t>-984997851</t>
  </si>
  <si>
    <t>222</t>
  </si>
  <si>
    <t>712999003</t>
  </si>
  <si>
    <t>Montáž PVC-P manžety pro aplikaci fotovoltaických nebo solárních panelů včetně dodávky AL výztuhy a vrutů</t>
  </si>
  <si>
    <t>-488511459</t>
  </si>
  <si>
    <t>Provedení povlakové krytiny střech - ostatní práce montáž profilu pro aplikaci fotvoltaických nebo solárních panelů bez perforace hydroizolace PVC-P manžety</t>
  </si>
  <si>
    <t>223</t>
  </si>
  <si>
    <t>28341000</t>
  </si>
  <si>
    <t>manžeta PVC-P pro systémové řešení montáže fotovoltaikých nebo solárních panelů bez perforace hydroizolace PVC folie</t>
  </si>
  <si>
    <t>1241361609</t>
  </si>
  <si>
    <t>manžeta PVC-P pro systémové řešení montáže fotovoltaikých nebo solárních panelů bez perforace hydroizolace</t>
  </si>
  <si>
    <t>224</t>
  </si>
  <si>
    <t>712363681</t>
  </si>
  <si>
    <t>Provedení povlakové krytiny mechanicky kotvené prostupy do betonu</t>
  </si>
  <si>
    <t>8006795</t>
  </si>
  <si>
    <t>Provedení povlakové krytiny střech plochých do 10° s mechanicky kotvenou izolací ostatní práce mechanické kotvení kruhového prostupu do podkladu z betonu nebo pórobetonu</t>
  </si>
  <si>
    <t>prostup pro kabely</t>
  </si>
  <si>
    <t>225</t>
  </si>
  <si>
    <t>28399001A</t>
  </si>
  <si>
    <t>prostup pro kabely s integrovaným PVC límcem o průměru 110mm</t>
  </si>
  <si>
    <t>535906880</t>
  </si>
  <si>
    <t>226</t>
  </si>
  <si>
    <t>998712101</t>
  </si>
  <si>
    <t>Přesun hmot tonážní tonážní pro krytiny povlakové v objektech v do 6 m</t>
  </si>
  <si>
    <t>-813205755</t>
  </si>
  <si>
    <t>Přesun hmot pro povlakové krytiny stanovený z hmotnosti přesunovaného materiálu vodorovná dopravní vzdálenost do 50 m v objektech výšky do 6 m</t>
  </si>
  <si>
    <t>713</t>
  </si>
  <si>
    <t>Izolace tepelné</t>
  </si>
  <si>
    <t>227</t>
  </si>
  <si>
    <t>713121121</t>
  </si>
  <si>
    <t>Montáž izolace tepelné podlah volně kladenými rohožemi, pásy, dílci, deskami 2 vrstvy</t>
  </si>
  <si>
    <t>2001601821</t>
  </si>
  <si>
    <t>Montáž tepelné izolace podlah rohožemi, pásy, deskami, dílci, bloky (izolační materiál ve specifikaci) kladenými volně dvouvrstvá</t>
  </si>
  <si>
    <t>228</t>
  </si>
  <si>
    <t>28372306</t>
  </si>
  <si>
    <t>deska EPS 100 pro konstrukce s běžným zatížením λ=0,037 tl 60mm</t>
  </si>
  <si>
    <t>888555802</t>
  </si>
  <si>
    <t>167,25*1,05</t>
  </si>
  <si>
    <t>229</t>
  </si>
  <si>
    <t>28372307</t>
  </si>
  <si>
    <t>deska EPS 100 pro konstrukce s běžným zatížením λ=0,037 tl 70mm</t>
  </si>
  <si>
    <t>469823913</t>
  </si>
  <si>
    <t>230</t>
  </si>
  <si>
    <t>-1676262556</t>
  </si>
  <si>
    <t>231</t>
  </si>
  <si>
    <t>28375921</t>
  </si>
  <si>
    <t>deska EPS 200 pro konstrukce s velmi vysokým zatížením λ=0,034 tl 50mm</t>
  </si>
  <si>
    <t>-1217811885</t>
  </si>
  <si>
    <t>95,45*2*1,05</t>
  </si>
  <si>
    <t>232</t>
  </si>
  <si>
    <t>713131141</t>
  </si>
  <si>
    <t>Montáž izolace tepelné stěn a základů lepením celoplošně rohoží, pásů, dílců, desek</t>
  </si>
  <si>
    <t>-1117449076</t>
  </si>
  <si>
    <t>Montáž tepelné izolace stěn rohožemi, pásy, deskami, dílci, bloky (izolační materiál ve specifikaci) lepením celoplošně</t>
  </si>
  <si>
    <t>233</t>
  </si>
  <si>
    <t>28375944</t>
  </si>
  <si>
    <t>deska EPS 100 fasádní λ=0,037 tl 40mm</t>
  </si>
  <si>
    <t>1142267890</t>
  </si>
  <si>
    <t>39*1,05</t>
  </si>
  <si>
    <t>234</t>
  </si>
  <si>
    <t>-1469378225</t>
  </si>
  <si>
    <t>skladba K04</t>
  </si>
  <si>
    <t>(26,2+11)*2*0,75</t>
  </si>
  <si>
    <t>235</t>
  </si>
  <si>
    <t>28376017</t>
  </si>
  <si>
    <t>deska perimetrická fasádní soklová 150kPa λ=0,035 tl 100mm</t>
  </si>
  <si>
    <t>1324221223</t>
  </si>
  <si>
    <t>55,8*1,05</t>
  </si>
  <si>
    <t>236</t>
  </si>
  <si>
    <t>713141131</t>
  </si>
  <si>
    <t>Montáž izolace tepelné střech plochých lepené za studena plně 1 vrstva rohoží, pásů, dílců, desek</t>
  </si>
  <si>
    <t>-671797886</t>
  </si>
  <si>
    <t>Montáž tepelné izolace střech plochých rohožemi, pásy, deskami, dílci, bloky (izolační materiál ve specifikaci) přilepenými za studena zplna, jednovrstvá</t>
  </si>
  <si>
    <t>skladba S1</t>
  </si>
  <si>
    <t>26,2*11,2</t>
  </si>
  <si>
    <t>237</t>
  </si>
  <si>
    <t>28375914</t>
  </si>
  <si>
    <t>deska EPS 150 pro konstrukce s vysokým zatížením λ=0,035 tl 100mm</t>
  </si>
  <si>
    <t>-1665685124</t>
  </si>
  <si>
    <t>293,44*1,05</t>
  </si>
  <si>
    <t>238</t>
  </si>
  <si>
    <t>28375915</t>
  </si>
  <si>
    <t>deska EPS 150 pro konstrukce s vysokým zatížením λ=0,035 tl 120mm</t>
  </si>
  <si>
    <t>603681419</t>
  </si>
  <si>
    <t>239</t>
  </si>
  <si>
    <t>713141331</t>
  </si>
  <si>
    <t>Montáž izolace tepelné střech plochých lepené za studena zplna, spádová vrstva</t>
  </si>
  <si>
    <t>156413436</t>
  </si>
  <si>
    <t>Montáž tepelné izolace střech plochých spádovými klíny v ploše přilepenými za studena zplna</t>
  </si>
  <si>
    <t>240</t>
  </si>
  <si>
    <t>28376142</t>
  </si>
  <si>
    <t>klín izolační EPS 150 spád do 5%</t>
  </si>
  <si>
    <t>1028610971</t>
  </si>
  <si>
    <t>293,44*(0,04+0,32)/2</t>
  </si>
  <si>
    <t>52,819*0,05</t>
  </si>
  <si>
    <t>241</t>
  </si>
  <si>
    <t>713141351</t>
  </si>
  <si>
    <t>Montáž spádové izolace na zhlaví atiky š do 500 mm lepené za studena zplna</t>
  </si>
  <si>
    <t>-1694930986</t>
  </si>
  <si>
    <t>Montáž tepelné izolace střech plochých spádovými klíny na zhlaví atiky šířky do 500 mm přilepenými za studena zplna</t>
  </si>
  <si>
    <t>deatil atiky</t>
  </si>
  <si>
    <t>242</t>
  </si>
  <si>
    <t>28376105</t>
  </si>
  <si>
    <t>klín izolační z XPS spádový</t>
  </si>
  <si>
    <t>-2052598382</t>
  </si>
  <si>
    <t>78,4*0,5*0,06</t>
  </si>
  <si>
    <t>2,352*0,1</t>
  </si>
  <si>
    <t>243</t>
  </si>
  <si>
    <t>998713101</t>
  </si>
  <si>
    <t>Přesun hmot tonážní pro izolace tepelné v objektech v do 6 m</t>
  </si>
  <si>
    <t>-127650955</t>
  </si>
  <si>
    <t>Přesun hmot pro izolace tepelné stanovený z hmotnosti přesunovaného materiálu vodorovná dopravní vzdálenost do 50 m v objektech výšky do 6 m</t>
  </si>
  <si>
    <t>721</t>
  </si>
  <si>
    <t>Zdravotechnika - vnitřní kanalizace</t>
  </si>
  <si>
    <t>244</t>
  </si>
  <si>
    <t>721173317</t>
  </si>
  <si>
    <t>Potrubí kanalizační z PVC SN 4 dešťové DN 160</t>
  </si>
  <si>
    <t>-901190224</t>
  </si>
  <si>
    <t>Potrubí z trub PVC SN4 dešťové DN 160</t>
  </si>
  <si>
    <t>1+5</t>
  </si>
  <si>
    <t>245</t>
  </si>
  <si>
    <t>721279153</t>
  </si>
  <si>
    <t>Montáž hlavice ventilační polypropylen PP DN ostatní typ</t>
  </si>
  <si>
    <t>1705656917</t>
  </si>
  <si>
    <t>Ventilační hlavice montáž ventilační hlavice z polypropylenu (PP) ostatních typů DN 110</t>
  </si>
  <si>
    <t>č.1.1.03 - Půdorys střechy - odvětrání radonu</t>
  </si>
  <si>
    <t>246</t>
  </si>
  <si>
    <t>56231222</t>
  </si>
  <si>
    <t>souprava ventilační střešní PP DN 150 s manžetou PVC-P</t>
  </si>
  <si>
    <t>-1393277314</t>
  </si>
  <si>
    <t>247</t>
  </si>
  <si>
    <t>998721101</t>
  </si>
  <si>
    <t>Přesun hmot tonážní pro vnitřní kanalizace v objektech v do 6 m</t>
  </si>
  <si>
    <t>75783825</t>
  </si>
  <si>
    <t>Přesun hmot pro vnitřní kanalizace stanovený z hmotnosti přesunovaného materiálu vodorovná dopravní vzdálenost do 50 m v objektech výšky do 6 m</t>
  </si>
  <si>
    <t>725</t>
  </si>
  <si>
    <t>Zdravotechnika - zařizovací předměty</t>
  </si>
  <si>
    <t>248</t>
  </si>
  <si>
    <t>725311121</t>
  </si>
  <si>
    <t xml:space="preserve">Dřez jednoduchý nerezový se zápachovou uzávěrkou s odkapávací plochou  </t>
  </si>
  <si>
    <t>-765799513</t>
  </si>
  <si>
    <t xml:space="preserve">Dřezy bez výtokových armatur jednoduché se zápachovou uzávěrkou nerezové s odkapávací plochou  </t>
  </si>
  <si>
    <t>249</t>
  </si>
  <si>
    <t>725980123</t>
  </si>
  <si>
    <t>Dvířka do 30/30cm</t>
  </si>
  <si>
    <t>1491551691</t>
  </si>
  <si>
    <t>Dvířka 30/30</t>
  </si>
  <si>
    <t>č.1.1.02 - Půdorys 1.NP - pozn.20</t>
  </si>
  <si>
    <t>č107+110</t>
  </si>
  <si>
    <t>250</t>
  </si>
  <si>
    <t>998725101</t>
  </si>
  <si>
    <t>Přesun hmot tonážní pro zařizovací předměty v objektech v do 6 m</t>
  </si>
  <si>
    <t>838856485</t>
  </si>
  <si>
    <t>Přesun hmot pro zařizovací předměty stanovený z hmotnosti přesunovaného materiálu vodorovná dopravní vzdálenost do 50 m v objektech výšky do 6 m</t>
  </si>
  <si>
    <t>762</t>
  </si>
  <si>
    <t>Konstrukce tesařské</t>
  </si>
  <si>
    <t>251</t>
  </si>
  <si>
    <t>762361312A</t>
  </si>
  <si>
    <t>Konstrukční a vyrovnávací vrstva pod klempířské prvky (atiky) z desek březových tl 21 mm</t>
  </si>
  <si>
    <t>-88883620</t>
  </si>
  <si>
    <t>(27,1+12,1)*2*0,5</t>
  </si>
  <si>
    <t>252</t>
  </si>
  <si>
    <t>762395000</t>
  </si>
  <si>
    <t>Spojovací prostředky krovů, bednění, laťování, nadstřešních konstrukcí</t>
  </si>
  <si>
    <t>-403585291</t>
  </si>
  <si>
    <t>Spojovací prostředky krovů, bednění a laťování, nadstřešních konstrukcí svory, prkna, hřebíky, pásová ocel, vruty</t>
  </si>
  <si>
    <t>39,2*0,021</t>
  </si>
  <si>
    <t>253</t>
  </si>
  <si>
    <t>998762101</t>
  </si>
  <si>
    <t>Přesun hmot tonážní pro kce tesařské v objektech v do 6 m</t>
  </si>
  <si>
    <t>-79710470</t>
  </si>
  <si>
    <t>Přesun hmot pro konstrukce tesařské stanovený z hmotnosti přesunovaného materiálu vodorovná dopravní vzdálenost do 50 m v objektech výšky do 6 m</t>
  </si>
  <si>
    <t>763</t>
  </si>
  <si>
    <t>Konstrukce suché výstavby</t>
  </si>
  <si>
    <t>254</t>
  </si>
  <si>
    <t>763131451</t>
  </si>
  <si>
    <t>SDK podhled deska 1xH2 12,5 bez izolace dvouvrstvá spodní kce profil CD+UD</t>
  </si>
  <si>
    <t>-529656492</t>
  </si>
  <si>
    <t>Podhled ze sádrokartonových desek dvouvrstvá zavěšená spodní konstrukce z ocelových profilů CD, UD jednoduše opláštěná deskou impregnovanou H2, tl. 12,5 mm, bez izolace</t>
  </si>
  <si>
    <t>255</t>
  </si>
  <si>
    <t>763131765</t>
  </si>
  <si>
    <t>Příplatek k SDK podhledu za výšku zavěšení přes 0,5 do 1,0 m</t>
  </si>
  <si>
    <t>1674269090</t>
  </si>
  <si>
    <t>Podhled ze sádrokartonových desek Příplatek k cenám za výšku zavěšení přes 0,5 do 1,0 m</t>
  </si>
  <si>
    <t>256</t>
  </si>
  <si>
    <t>763164541</t>
  </si>
  <si>
    <t>SDK obklad kcí tvaru L š do 0,8 m desky 1xH2 12,5</t>
  </si>
  <si>
    <t>-645455294</t>
  </si>
  <si>
    <t>Obklad konstrukcí sádrokartonovými deskami včetně ochranných úhelníků ve tvaru L rozvinuté šíře přes 0,4 do 0,8 m, opláštěný deskou impregnovanou H2, tl. 12,5 mm</t>
  </si>
  <si>
    <t xml:space="preserve">č.1.1.02 - Půdorys 1.NP  - pozn.5</t>
  </si>
  <si>
    <t>257</t>
  </si>
  <si>
    <t>763164561</t>
  </si>
  <si>
    <t>SDK obklad kcí tvaru L š přes 0,8 m desky 1xH2 12,5</t>
  </si>
  <si>
    <t>-323737653</t>
  </si>
  <si>
    <t>Obklad konstrukcí sádrokartonovými deskami včetně ochranných úhelníků ve tvaru L rozvinuté šíře přes 0,8 m, opláštěný deskou impregnovanou H2, tl. 12,5 mm</t>
  </si>
  <si>
    <t xml:space="preserve">č.1.1.02 - Půdorys 1.NP  - pozn.17</t>
  </si>
  <si>
    <t>(1,3+0,5)*3</t>
  </si>
  <si>
    <t>258</t>
  </si>
  <si>
    <t>763172322</t>
  </si>
  <si>
    <t>Montáž dvířek revizních jednoplášťových SDK kcí vel. 300x300 mm pro příčky a předsazené stěny</t>
  </si>
  <si>
    <t>-532617477</t>
  </si>
  <si>
    <t>Montáž dvířek pro konstrukce ze sádrokartonových desek revizních jednoplášťových pro příčky a předsazené stěny velikost (šxv) 300 x 300 mm</t>
  </si>
  <si>
    <t>259</t>
  </si>
  <si>
    <t>59030750</t>
  </si>
  <si>
    <t>dvířka revizní jednokřídlá s automatickým zámkem 150x300mm pro obložení keramickým obkladem</t>
  </si>
  <si>
    <t>1380458850</t>
  </si>
  <si>
    <t>260</t>
  </si>
  <si>
    <t>763431001</t>
  </si>
  <si>
    <t>Montáž minerálního podhledu s vyjímatelnými panely vel. do 0,36 m2 na zavěšený viditelný rošt včetně dodávky roštu a lištování</t>
  </si>
  <si>
    <t>210916980</t>
  </si>
  <si>
    <t>Montáž podhledu minerálního včetně zavěšeného roštu viditelného s panely vyjímatelnými, velikosti panelů do 0,36 m2</t>
  </si>
  <si>
    <t>č101-105</t>
  </si>
  <si>
    <t>38,18+9,76+9,76+9,71+19,83</t>
  </si>
  <si>
    <t>261</t>
  </si>
  <si>
    <t>59036500</t>
  </si>
  <si>
    <t>deska podhledová minerální rovná bílá 15x600x600mm - specifikace viz podhled P1</t>
  </si>
  <si>
    <t>-1872519981</t>
  </si>
  <si>
    <t>87,24*1,05</t>
  </si>
  <si>
    <t>262</t>
  </si>
  <si>
    <t>-657250097</t>
  </si>
  <si>
    <t>č106-113</t>
  </si>
  <si>
    <t>16,24+2,17+3,23+2,84+2,12+3,23+2,84+16,18</t>
  </si>
  <si>
    <t>263</t>
  </si>
  <si>
    <t>63126354</t>
  </si>
  <si>
    <t xml:space="preserve">panel akustický hygienický povrch vodoodpudivé -  specifikace viz podhled P4</t>
  </si>
  <si>
    <t>1593242430</t>
  </si>
  <si>
    <t>48,85*1,05</t>
  </si>
  <si>
    <t>264</t>
  </si>
  <si>
    <t>763431041</t>
  </si>
  <si>
    <t>Příplatek k montáži minerálního podhledu na zavěšený rošt za výšku zavěšení přes 0,5 do 1,0 m</t>
  </si>
  <si>
    <t>869203767</t>
  </si>
  <si>
    <t>Montáž podhledu minerálního včetně zavěšeného roštu Příplatek k cenám: za výšku zavěšení přes 0,5 do 1,0 m</t>
  </si>
  <si>
    <t>265</t>
  </si>
  <si>
    <t>998763301</t>
  </si>
  <si>
    <t>Přesun hmot tonážní pro sádrokartonové konstrukce v objektech v do 6 m</t>
  </si>
  <si>
    <t>834237635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</si>
  <si>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</si>
  <si>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764</t>
  </si>
  <si>
    <t>Konstrukce klempířské</t>
  </si>
  <si>
    <t>266</t>
  </si>
  <si>
    <t>764216604</t>
  </si>
  <si>
    <t>Oplechování rovných parapetů mechanicky kotvené z Pz s povrchovou úpravou rš 330 mm včetně bočních krytek</t>
  </si>
  <si>
    <t>1104892621</t>
  </si>
  <si>
    <t>Oplechování parapetů z pozinkovaného plechu s povrchovou úpravou rovných mechanicky kotvené, bez rohů rš 330 mm</t>
  </si>
  <si>
    <t>K01-02</t>
  </si>
  <si>
    <t>1,06*9</t>
  </si>
  <si>
    <t>1,31*3</t>
  </si>
  <si>
    <t>267</t>
  </si>
  <si>
    <t>764216605</t>
  </si>
  <si>
    <t>Oplechování rovných parapetů mechanicky kotvené z Pz s povrchovou úpravou rš 400 mm včetně bočních krytek</t>
  </si>
  <si>
    <t>-238467824</t>
  </si>
  <si>
    <t>Oplechování parapetů z pozinkovaného plechu s povrchovou úpravou rovných mechanicky kotvené, bez rohů rš 400 mm</t>
  </si>
  <si>
    <t>K03</t>
  </si>
  <si>
    <t>1,31*5</t>
  </si>
  <si>
    <t>268</t>
  </si>
  <si>
    <t>764314612</t>
  </si>
  <si>
    <t>Lemování prostupů střech s krytinou skládanou nebo plechovou bez lišty z Pz s povrchovou úpravou</t>
  </si>
  <si>
    <t>278016448</t>
  </si>
  <si>
    <t>Lemování prostupů z pozinkovaného plechu s povrchovou úpravou bez lišty, střech s krytinou skládanou nebo z plechu</t>
  </si>
  <si>
    <t>č.1.1.03 - Půdorys střechy</t>
  </si>
  <si>
    <t>prostup DN400</t>
  </si>
  <si>
    <t>prostup 300x100mm</t>
  </si>
  <si>
    <t>1,5*2</t>
  </si>
  <si>
    <t>269</t>
  </si>
  <si>
    <t>998764101</t>
  </si>
  <si>
    <t>Přesun hmot tonážní pro konstrukce klempířské v objektech v do 6 m</t>
  </si>
  <si>
    <t>-1196736515</t>
  </si>
  <si>
    <t>Přesun hmot pro konstrukce klempířské stanovený z hmotnosti přesunovaného materiálu vodorovná dopravní vzdálenost do 50 m v objektech výšky do 6 m</t>
  </si>
  <si>
    <t>766</t>
  </si>
  <si>
    <t>Konstrukce truhlářské</t>
  </si>
  <si>
    <t>270</t>
  </si>
  <si>
    <t>766622131</t>
  </si>
  <si>
    <t>Montáž plastových oken plochy přes 1 m2 otevíravých v do 1,5 m s rámem do zdiva</t>
  </si>
  <si>
    <t>312492697</t>
  </si>
  <si>
    <t>Montáž oken plastových včetně montáže rámu plochy přes 1 m2 otevíravých do zdiva, výšky do 1,5 m</t>
  </si>
  <si>
    <t>271</t>
  </si>
  <si>
    <t>611-W07</t>
  </si>
  <si>
    <t>okno plast 1250x875mm vč.rámu a kování - specifikace viz tab.PSV ozn.W07</t>
  </si>
  <si>
    <t>-1450026084</t>
  </si>
  <si>
    <t>272</t>
  </si>
  <si>
    <t>766622132</t>
  </si>
  <si>
    <t>Montáž plastových oken plochy přes 1 m2 otevíravých v do 2,5 m s rámem do zdiva</t>
  </si>
  <si>
    <t>1199281887</t>
  </si>
  <si>
    <t>Montáž oken plastových včetně montáže rámu plochy přes 1 m2 otevíravých do zdiva, výšky přes 1,5 do 2,5 m</t>
  </si>
  <si>
    <t>273</t>
  </si>
  <si>
    <t>611-W02</t>
  </si>
  <si>
    <t>okno plast 1250x1750mm vč.rámu a kování - specifikace viz tab.PSV ozn.W02</t>
  </si>
  <si>
    <t>1154246966</t>
  </si>
  <si>
    <t>274</t>
  </si>
  <si>
    <t>611-W03</t>
  </si>
  <si>
    <t>okno plast 1250x1750mm vč.rámu a kování - specifikace viz tab.PSV ozn.W03</t>
  </si>
  <si>
    <t>414375953</t>
  </si>
  <si>
    <t>275</t>
  </si>
  <si>
    <t>766622216</t>
  </si>
  <si>
    <t>Montáž plastových oken plochy do 1 m2 otevíravých s rámem do zdiva</t>
  </si>
  <si>
    <t>-2056816407</t>
  </si>
  <si>
    <t>Montáž oken plastových plochy do 1 m2 včetně montáže rámu otevíravých do zdiva</t>
  </si>
  <si>
    <t>276</t>
  </si>
  <si>
    <t>611-W01</t>
  </si>
  <si>
    <t>okno plast 1000x875mm vč.rámu a kování - specifikace viz tab.PSV ozn.W01</t>
  </si>
  <si>
    <t>-92668876</t>
  </si>
  <si>
    <t>277</t>
  </si>
  <si>
    <t>766629215</t>
  </si>
  <si>
    <t>Příplatek k montáži oken za izolaci pro rovné ostění připojovací spára do 45 mm (M+D oboustranné folie)</t>
  </si>
  <si>
    <t>-1172149839</t>
  </si>
  <si>
    <t>Montáž oken dřevěných Příplatek k cenám za izolaci mezi ostěním a rámem okna při rovném ostění, připojovací spára tl. do 45 mm</t>
  </si>
  <si>
    <t>viz tab.PSV plastové výplně</t>
  </si>
  <si>
    <t>(0,9+2,17)*2*1</t>
  </si>
  <si>
    <t>278</t>
  </si>
  <si>
    <t>766660001</t>
  </si>
  <si>
    <t>Montáž dveřních křídel otvíravých jednokřídlových š do 0,8 m do ocelové zárubně</t>
  </si>
  <si>
    <t>1098778774</t>
  </si>
  <si>
    <t>Montáž dveřních křídel dřevěných nebo plastových otevíravých do ocelové zárubně povrchově upravených jednokřídlových, šířky do 800 mm</t>
  </si>
  <si>
    <t>279</t>
  </si>
  <si>
    <t>MSN.0027536.URS</t>
  </si>
  <si>
    <t>dveře interiérové jednokřídlé plné, DTD, HPL laminát, plné, 80x197cm</t>
  </si>
  <si>
    <t>-567198557</t>
  </si>
  <si>
    <t>D01</t>
  </si>
  <si>
    <t>D04</t>
  </si>
  <si>
    <t>280</t>
  </si>
  <si>
    <t>766660002</t>
  </si>
  <si>
    <t>Montáž dveřních křídel otvíravých jednokřídlových š přes 0,8 m do ocelové zárubně</t>
  </si>
  <si>
    <t>1492772194</t>
  </si>
  <si>
    <t>Montáž dveřních křídel dřevěných nebo plastových otevíravých do ocelové zárubně povrchově upravených jednokřídlových, šířky přes 800 mm</t>
  </si>
  <si>
    <t>281</t>
  </si>
  <si>
    <t>61162087</t>
  </si>
  <si>
    <t>dveře jednokřídlé dřevotřískové povrch laminátový CPL plné 900x1970mm</t>
  </si>
  <si>
    <t>-1602829639</t>
  </si>
  <si>
    <t>D02</t>
  </si>
  <si>
    <t>282</t>
  </si>
  <si>
    <t>MSN.0027537.URS</t>
  </si>
  <si>
    <t>dveře interiérové jednokřídlé plné, DTD, HPL laminát, plné, 90x197cm</t>
  </si>
  <si>
    <t>109901129</t>
  </si>
  <si>
    <t>D03</t>
  </si>
  <si>
    <t>D05</t>
  </si>
  <si>
    <t>410</t>
  </si>
  <si>
    <t>766660021</t>
  </si>
  <si>
    <t>Montáž dveřních křídel otvíravých jednokřídlových š do 0,8 m požárních do ocelové zárubně</t>
  </si>
  <si>
    <t>-670863288</t>
  </si>
  <si>
    <t>Montáž dveřních křídel dřevěných nebo plastových otevíravých do ocelové zárubně protipožárních jednokřídlových, šířky do 800 mm</t>
  </si>
  <si>
    <t>411</t>
  </si>
  <si>
    <t>61162098</t>
  </si>
  <si>
    <t>dveře vnitřní požárně odolné, dřevěné, CPL,odolnost EI (EW) 15 DP3, 1křídlové 80 x 197 cm vč.kování (zárubeň rozpočtově je v od.64)</t>
  </si>
  <si>
    <t>625314375</t>
  </si>
  <si>
    <t>D10</t>
  </si>
  <si>
    <t>408</t>
  </si>
  <si>
    <t>766660022</t>
  </si>
  <si>
    <t>Montáž dveřních křídel otvíravých jednokřídlových š přes 0,8 m požárních do ocelové zárubně</t>
  </si>
  <si>
    <t>58943715</t>
  </si>
  <si>
    <t>Montáž dveřních křídel dřevěných nebo plastových otevíravých do ocelové zárubně protipožárních jednokřídlových, šířky přes 800 mm</t>
  </si>
  <si>
    <t>409</t>
  </si>
  <si>
    <t>6116531R</t>
  </si>
  <si>
    <t>dveře vnitřní požárně odolné, dřevěné, CPL,odolnost EI (EW) 15 DP3, 1křídlové 90 x 197 cm vč.kování (zárubeň rozpočtově je v od.64)</t>
  </si>
  <si>
    <t>-116043296</t>
  </si>
  <si>
    <t>D08</t>
  </si>
  <si>
    <t>283</t>
  </si>
  <si>
    <t>766660312</t>
  </si>
  <si>
    <t>Montáž posuvných dveří jednokřídlových průchozí š přes 800 do 1200 mm do pouzdra s jednou kapsou</t>
  </si>
  <si>
    <t>-981609593</t>
  </si>
  <si>
    <t>Montáž dveřních křídel dřevěných nebo plastových posuvných dveří do pouzdra s jednou kapsou jednokřídlových, průchozí šířky přes 800 do 1200 mm</t>
  </si>
  <si>
    <t>284</t>
  </si>
  <si>
    <t>MSN.0027539.URS</t>
  </si>
  <si>
    <t>dveře interiérové jednokřídlé plné, DTD, HPL laminát, plné, 110x197cm</t>
  </si>
  <si>
    <t>-566581753</t>
  </si>
  <si>
    <t>D07</t>
  </si>
  <si>
    <t>285</t>
  </si>
  <si>
    <t>766660411</t>
  </si>
  <si>
    <t>Montáž vchodových dveří jednokřídlových bez nadsvětlíku do zdiva vč.rámu</t>
  </si>
  <si>
    <t>845634585</t>
  </si>
  <si>
    <t>Montáž dveřních křídel dřevěných nebo plastových vchodových dveří včetně rámu do zdiva jednokřídlových bez nadsvětlíku</t>
  </si>
  <si>
    <t>286</t>
  </si>
  <si>
    <t>611-W06</t>
  </si>
  <si>
    <t>dveře plast 900x2170mm vč.rámu a kování - specifikace viz tab.PSV ozn.W06</t>
  </si>
  <si>
    <t>-1379204651</t>
  </si>
  <si>
    <t>287</t>
  </si>
  <si>
    <t>766660718</t>
  </si>
  <si>
    <t>Montáž stavěče dveřního křídla</t>
  </si>
  <si>
    <t>-1785014241</t>
  </si>
  <si>
    <t>Montáž dveřních doplňků stavěče křídla</t>
  </si>
  <si>
    <t>288</t>
  </si>
  <si>
    <t>54916362</t>
  </si>
  <si>
    <t>kování dveřní stavěč dveří</t>
  </si>
  <si>
    <t>1888352959</t>
  </si>
  <si>
    <t>289</t>
  </si>
  <si>
    <t>766660720</t>
  </si>
  <si>
    <t>Osazení větrací mřížky s vyříznutím otvoru</t>
  </si>
  <si>
    <t>1436180537</t>
  </si>
  <si>
    <t>Montáž dveřních doplňků větrací mřížky s vyříznutím otvoru</t>
  </si>
  <si>
    <t>290</t>
  </si>
  <si>
    <t>5536001</t>
  </si>
  <si>
    <t xml:space="preserve">větrací mřížka kovová oboustranná 475x80mm vč. spojovacích prvků </t>
  </si>
  <si>
    <t>1106318240</t>
  </si>
  <si>
    <t>291</t>
  </si>
  <si>
    <t>766660728</t>
  </si>
  <si>
    <t>Montáž dveřního interiérového kování - zámku</t>
  </si>
  <si>
    <t>-1617702175</t>
  </si>
  <si>
    <t>Montáž dveřních doplňků dveřního kování interiérového zámku</t>
  </si>
  <si>
    <t>292</t>
  </si>
  <si>
    <t>54924011</t>
  </si>
  <si>
    <t xml:space="preserve">zámek </t>
  </si>
  <si>
    <t>1283139940</t>
  </si>
  <si>
    <t>293</t>
  </si>
  <si>
    <t>766660729</t>
  </si>
  <si>
    <t>Montáž dveřního interiérového kování - štítku s klikou</t>
  </si>
  <si>
    <t>1697398967</t>
  </si>
  <si>
    <t>Montáž dveřních doplňků dveřního kování interiérového štítku s klikou</t>
  </si>
  <si>
    <t>294</t>
  </si>
  <si>
    <t>54914123</t>
  </si>
  <si>
    <t>kování rozetové klika/klika</t>
  </si>
  <si>
    <t>2074106128</t>
  </si>
  <si>
    <t>295</t>
  </si>
  <si>
    <t>766660730</t>
  </si>
  <si>
    <t>Montáž dveřního interiérového kování - WC kliky se zámkem</t>
  </si>
  <si>
    <t>93489578</t>
  </si>
  <si>
    <t>Montáž dveřních doplňků dveřního kování interiérového WC kliky se zámkem</t>
  </si>
  <si>
    <t>296</t>
  </si>
  <si>
    <t>54914128</t>
  </si>
  <si>
    <t>kování rozetové pro WC</t>
  </si>
  <si>
    <t>530761429</t>
  </si>
  <si>
    <t>297</t>
  </si>
  <si>
    <t>766694116</t>
  </si>
  <si>
    <t>Montáž parapetních desek dřevěných nebo plastových š do 30 cm</t>
  </si>
  <si>
    <t>-1411340406</t>
  </si>
  <si>
    <t>Montáž ostatních truhlářských konstrukcí parapetních desek dřevěných nebo plastových šířky do 300 mm</t>
  </si>
  <si>
    <t>T01-02</t>
  </si>
  <si>
    <t>1*5</t>
  </si>
  <si>
    <t>1,25*3</t>
  </si>
  <si>
    <t>T03</t>
  </si>
  <si>
    <t>298</t>
  </si>
  <si>
    <t>61144401</t>
  </si>
  <si>
    <t>parapet plastový vnitřní komůrkový tl 20mm š 250mm</t>
  </si>
  <si>
    <t>1577720883</t>
  </si>
  <si>
    <t>1,25*5*1,1</t>
  </si>
  <si>
    <t>299</t>
  </si>
  <si>
    <t>61144402</t>
  </si>
  <si>
    <t>parapet plastový vnitřní komůrkový tl 20mm š 305mm</t>
  </si>
  <si>
    <t>1113196021</t>
  </si>
  <si>
    <t>1*5*1,1</t>
  </si>
  <si>
    <t>1,25*3*1,1</t>
  </si>
  <si>
    <t>300</t>
  </si>
  <si>
    <t>61144019</t>
  </si>
  <si>
    <t>koncovka k parapetu plastovému vnitřnímu 1 pár</t>
  </si>
  <si>
    <t>sada</t>
  </si>
  <si>
    <t>-1467932057</t>
  </si>
  <si>
    <t>301</t>
  </si>
  <si>
    <t>766811141</t>
  </si>
  <si>
    <t>Příplatek k montáži kuchyňských skříněk za usazení vestavěné trouby</t>
  </si>
  <si>
    <t>1118713310</t>
  </si>
  <si>
    <t>Montáž kuchyňských linek korpusu Příplatek k ceně za usazení vestavěných spotřebičů trouby</t>
  </si>
  <si>
    <t>302</t>
  </si>
  <si>
    <t>61190001A</t>
  </si>
  <si>
    <t>vestavná pečící trouba</t>
  </si>
  <si>
    <t>1504116400</t>
  </si>
  <si>
    <t>303</t>
  </si>
  <si>
    <t>61190002A</t>
  </si>
  <si>
    <t>vestavná mikrovlnná trouba</t>
  </si>
  <si>
    <t>-35640346</t>
  </si>
  <si>
    <t>304</t>
  </si>
  <si>
    <t>766811142</t>
  </si>
  <si>
    <t>Příplatek k montáži kuchyňských skříněk za usazení vestavěné myčky nádobí</t>
  </si>
  <si>
    <t>713768634</t>
  </si>
  <si>
    <t>Montáž kuchyňských linek korpusu Příplatek k ceně za usazení vestavěných spotřebičů myčky nádobí</t>
  </si>
  <si>
    <t>305</t>
  </si>
  <si>
    <t>61190003A</t>
  </si>
  <si>
    <t>myčka na nádobí</t>
  </si>
  <si>
    <t>-1315650353</t>
  </si>
  <si>
    <t>306</t>
  </si>
  <si>
    <t>766811143</t>
  </si>
  <si>
    <t>Příplatek k montáži kuchyňských skříněk za usazení vestavěné lednice</t>
  </si>
  <si>
    <t>319148061</t>
  </si>
  <si>
    <t>Montáž kuchyňských linek korpusu Příplatek k ceně za usazení vestavěných spotřebičů lednice</t>
  </si>
  <si>
    <t>307</t>
  </si>
  <si>
    <t>61190004A</t>
  </si>
  <si>
    <t>lednice kombinovaná s mrazákem</t>
  </si>
  <si>
    <t>640477135</t>
  </si>
  <si>
    <t>308</t>
  </si>
  <si>
    <t>766811144</t>
  </si>
  <si>
    <t>Příplatek k montáži kuchyňských skříněk za usazení vestavěné digestoře</t>
  </si>
  <si>
    <t>767814389</t>
  </si>
  <si>
    <t>Montáž kuchyňských linek korpusu Příplatek k ceně za usazení vestavěných spotřebičů digestoře</t>
  </si>
  <si>
    <t>309</t>
  </si>
  <si>
    <t>61190005A</t>
  </si>
  <si>
    <t>digestoř</t>
  </si>
  <si>
    <t>1099734220</t>
  </si>
  <si>
    <t>310</t>
  </si>
  <si>
    <t>766811222</t>
  </si>
  <si>
    <t>Příplatek k montáži kuchyňské pracovní desky za usazení varné desky</t>
  </si>
  <si>
    <t>-1732773380</t>
  </si>
  <si>
    <t>Montáž kuchyňských linek pracovní desky Příplatek k ceně za usazení varné desky (včetně silikonu)</t>
  </si>
  <si>
    <t>311</t>
  </si>
  <si>
    <t>61190006A</t>
  </si>
  <si>
    <t>indukční varná deska integrovaná do pracovní desky</t>
  </si>
  <si>
    <t>-1471425496</t>
  </si>
  <si>
    <t>312</t>
  </si>
  <si>
    <t>76681p001A</t>
  </si>
  <si>
    <t>M+D kuchyňské linky - specifikace viz tab.PSV dřevěná kuchyňská linka</t>
  </si>
  <si>
    <t>237640797</t>
  </si>
  <si>
    <t>313</t>
  </si>
  <si>
    <t>998766101</t>
  </si>
  <si>
    <t>Přesun hmot tonážní pro kce truhlářské v objektech v do 6 m</t>
  </si>
  <si>
    <t>-2035523649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</si>
  <si>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</si>
  <si>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</si>
  <si>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</si>
  <si>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314</t>
  </si>
  <si>
    <t>767531111</t>
  </si>
  <si>
    <t>Montáž vstupních kovových nebo plastových rohoží čistících zón</t>
  </si>
  <si>
    <t>1786392095</t>
  </si>
  <si>
    <t>Montáž vstupních čistících zón z rohoží kovových nebo plastových</t>
  </si>
  <si>
    <t>1,65*1,2*2</t>
  </si>
  <si>
    <t>315</t>
  </si>
  <si>
    <t>69752035</t>
  </si>
  <si>
    <t>rohož vstupní samonosná kovová - škrabák včetně rámu</t>
  </si>
  <si>
    <t>-722525958</t>
  </si>
  <si>
    <t>rohož vstupní samonosná kovová - škrabák</t>
  </si>
  <si>
    <t>Z01</t>
  </si>
  <si>
    <t>1,75*1*1,1</t>
  </si>
  <si>
    <t>316</t>
  </si>
  <si>
    <t>69752100</t>
  </si>
  <si>
    <t>rohož textilní provedení 100% PP, zatavený do měkčeného PVC</t>
  </si>
  <si>
    <t>-268232311</t>
  </si>
  <si>
    <t>Z02</t>
  </si>
  <si>
    <t>3,96*1,1 'Přepočtené koeficientem množství</t>
  </si>
  <si>
    <t>317</t>
  </si>
  <si>
    <t>767531121</t>
  </si>
  <si>
    <t>Osazení zapuštěného rámu z L profilů k čistícím rohožím</t>
  </si>
  <si>
    <t>-1211791439</t>
  </si>
  <si>
    <t>Montáž vstupních čistících zón z rohoží osazení rámu mosazného nebo hliníkového zapuštěného z L profilů</t>
  </si>
  <si>
    <t>(1,75+1)*2*1</t>
  </si>
  <si>
    <t>(1,65+1,2)*2*2</t>
  </si>
  <si>
    <t>318</t>
  </si>
  <si>
    <t>69752160</t>
  </si>
  <si>
    <t>rám pro zapuštění profil L-30/30 25/25 20/30 15/30-Al</t>
  </si>
  <si>
    <t>40716015</t>
  </si>
  <si>
    <t>(1,65+1,2)*2*2*1,1</t>
  </si>
  <si>
    <t>319</t>
  </si>
  <si>
    <t>737-W04</t>
  </si>
  <si>
    <t>M+D AL dveře 1500x2770mm vč.kování, samozavírače a doplňků - specifikace viz tab.PSV ozn.W04</t>
  </si>
  <si>
    <t>887511815</t>
  </si>
  <si>
    <t>320</t>
  </si>
  <si>
    <t>767627306</t>
  </si>
  <si>
    <t>Připojovací spára oken a stěn parotěsnou páskou interiérovou</t>
  </si>
  <si>
    <t>-2081060856</t>
  </si>
  <si>
    <t>Ostatní práce a doplňky při montáži oken a stěn připojovací spára oken a stěn mezi ostěním a rámem vnitřní parotěsná páska</t>
  </si>
  <si>
    <t>viz tab.PSV AL dveře</t>
  </si>
  <si>
    <t>(1,5+2,77)*2*1</t>
  </si>
  <si>
    <t>(1,1+2,05)*2*1</t>
  </si>
  <si>
    <t>(0,9+2,05)*2*1</t>
  </si>
  <si>
    <t>321</t>
  </si>
  <si>
    <t>767627307</t>
  </si>
  <si>
    <t>Připojovací spára oken a stěn paropropustnou páskou exteriérovou</t>
  </si>
  <si>
    <t>-2046234119</t>
  </si>
  <si>
    <t>Ostatní práce a doplňky při montáži oken a stěn připojovací spára oken a stěn mezi ostěním a rámem venkovní paropropustna páska</t>
  </si>
  <si>
    <t>325</t>
  </si>
  <si>
    <t>767649191</t>
  </si>
  <si>
    <t>Montáž dveří - samozavírače hydraulického</t>
  </si>
  <si>
    <t>-388066016</t>
  </si>
  <si>
    <t>Montáž dveří ocelových nebo hliníkových doplňků dveří samozavírače hydraulického</t>
  </si>
  <si>
    <t>326</t>
  </si>
  <si>
    <t>54917250A</t>
  </si>
  <si>
    <t>samozavírač dveří s hřebenovou technologií 10000 cyklů</t>
  </si>
  <si>
    <t>186665050</t>
  </si>
  <si>
    <t>327</t>
  </si>
  <si>
    <t>767649193</t>
  </si>
  <si>
    <t>Montáž dveří - stavěče křídel</t>
  </si>
  <si>
    <t>1533758754</t>
  </si>
  <si>
    <t>Montáž dveří ocelových nebo hliníkových doplňků dveří stavěče křídel</t>
  </si>
  <si>
    <t>328</t>
  </si>
  <si>
    <t>1585629685</t>
  </si>
  <si>
    <t>329</t>
  </si>
  <si>
    <t>767812611</t>
  </si>
  <si>
    <t>Montáž markýz fasádních do 2000 mm</t>
  </si>
  <si>
    <t>2088019873</t>
  </si>
  <si>
    <t>Montáž markýz fasádních, šířky do 2 000 mm</t>
  </si>
  <si>
    <t>330</t>
  </si>
  <si>
    <t>553-Z04</t>
  </si>
  <si>
    <t>markýza 1000x2000mm - specifikace viz tab.PSV ozn.Z04</t>
  </si>
  <si>
    <t>-1659356912</t>
  </si>
  <si>
    <t>331</t>
  </si>
  <si>
    <t>767821112</t>
  </si>
  <si>
    <t>Montáž poštovní schránky zavěšené</t>
  </si>
  <si>
    <t>-368391630</t>
  </si>
  <si>
    <t>Montáž poštovních schránek samostatných zavěšených</t>
  </si>
  <si>
    <t>332</t>
  </si>
  <si>
    <t>55348116-Z06</t>
  </si>
  <si>
    <t>schránka listová - specifikace viz tabulky PSV ozn.Z06</t>
  </si>
  <si>
    <t>1309192345</t>
  </si>
  <si>
    <t>333</t>
  </si>
  <si>
    <t>767832101</t>
  </si>
  <si>
    <t>Montáž venkovních požárních žebříků do zdiva se suchovodem</t>
  </si>
  <si>
    <t>-1141944562</t>
  </si>
  <si>
    <t>4,63+1,1</t>
  </si>
  <si>
    <t>334</t>
  </si>
  <si>
    <t>44983001</t>
  </si>
  <si>
    <t>žebřík venkovní se suchovodem a zábradlím v provedení žárový Zn - specifikace viz tab.PSV ozn.Z03</t>
  </si>
  <si>
    <t>-1727544059</t>
  </si>
  <si>
    <t>žebřík venkovní se suchovodem v provedení žárový Zn</t>
  </si>
  <si>
    <t>335</t>
  </si>
  <si>
    <t>767881115</t>
  </si>
  <si>
    <t>Montáž bodů záchytného systému do dutinového panelu expanzní kotvou, mechanickým kotvením</t>
  </si>
  <si>
    <t>167387622</t>
  </si>
  <si>
    <t>Montáž záchytného systému proti pádu bodů samostatných nebo v systému s poddajným kotvícím vedením do dutinového panelu expanzní kotvou, mechanickým kotvením</t>
  </si>
  <si>
    <t>336</t>
  </si>
  <si>
    <t>70921336</t>
  </si>
  <si>
    <t>kotvicí bod do prefabrikovaných dutinových panelů dl 600mm</t>
  </si>
  <si>
    <t>-1491198928</t>
  </si>
  <si>
    <t>337</t>
  </si>
  <si>
    <t>767881161</t>
  </si>
  <si>
    <t>Montáž lana do nástavců v záchytném systému poddajného kotvícího vedení</t>
  </si>
  <si>
    <t>999623643</t>
  </si>
  <si>
    <t>Montáž záchytného systému proti pádu nástavců určených k upevnění na sloupky nebo body v systému poddajného kotvícího vedení montáž lana uchycení lana k nástavcům</t>
  </si>
  <si>
    <t>338</t>
  </si>
  <si>
    <t>31452201</t>
  </si>
  <si>
    <t>nerezové lano určené pro systémy s požadavkem na permanentní kotvicí vedení tl 8mm</t>
  </si>
  <si>
    <t>294446085</t>
  </si>
  <si>
    <t>339</t>
  </si>
  <si>
    <t>31452203</t>
  </si>
  <si>
    <t>koncovka k nerez lanu napínací pro systémy s požadavkem na permanentní kotvicí vedení lano tl 8mm</t>
  </si>
  <si>
    <t>410253207</t>
  </si>
  <si>
    <t>340</t>
  </si>
  <si>
    <t>31452205</t>
  </si>
  <si>
    <t>koncovka k nerez lanu pevná určená k nalisování na nerezové lano lano tl 8mm</t>
  </si>
  <si>
    <t>1059674186</t>
  </si>
  <si>
    <t>341</t>
  </si>
  <si>
    <t>314523-01</t>
  </si>
  <si>
    <t>štítek</t>
  </si>
  <si>
    <t>-890806849</t>
  </si>
  <si>
    <t>342</t>
  </si>
  <si>
    <t>31452206</t>
  </si>
  <si>
    <t>oko spojovací k nerez lanu pro systémy pro systémy s požadavkem na permanentní kotvicí vedení</t>
  </si>
  <si>
    <t>719842385</t>
  </si>
  <si>
    <t>343</t>
  </si>
  <si>
    <t>314523-02</t>
  </si>
  <si>
    <t>kladka zlomového bodu</t>
  </si>
  <si>
    <t>842027472</t>
  </si>
  <si>
    <t>344</t>
  </si>
  <si>
    <t>767889001</t>
  </si>
  <si>
    <t>Revize záchytného systému a předání do užívání</t>
  </si>
  <si>
    <t>152048892</t>
  </si>
  <si>
    <t>345</t>
  </si>
  <si>
    <t>767995114</t>
  </si>
  <si>
    <t>Montáž atypických zámečnických konstrukcí hm přes 20 do 50 kg</t>
  </si>
  <si>
    <t>766319675</t>
  </si>
  <si>
    <t>Montáž ostatních atypických zámečnických konstrukcí hmotnosti přes 20 do 50 kg</t>
  </si>
  <si>
    <t>346</t>
  </si>
  <si>
    <t>13010746-OK</t>
  </si>
  <si>
    <t>ocelová konstrukce pro VZT včetně kotvení</t>
  </si>
  <si>
    <t>1608991457</t>
  </si>
  <si>
    <t>347</t>
  </si>
  <si>
    <t>13010746-OKA</t>
  </si>
  <si>
    <t>Příplatek za žárový Pz</t>
  </si>
  <si>
    <t>385253628</t>
  </si>
  <si>
    <t>348</t>
  </si>
  <si>
    <t>767-D06</t>
  </si>
  <si>
    <t>M+D AL dveře EW protipožární 1100x2050mm vč.rámu, kování a doplňků - specifikace viz tab.PSV ozn.D06</t>
  </si>
  <si>
    <t>-59222674</t>
  </si>
  <si>
    <t>349</t>
  </si>
  <si>
    <t>767-D09</t>
  </si>
  <si>
    <t>M+D AL dveře EW protipožární 900x2050mm vč.rámu, kování a doplňků - specifikace viz tab.PSV ozn.D09</t>
  </si>
  <si>
    <t>-1024829154</t>
  </si>
  <si>
    <t>350</t>
  </si>
  <si>
    <t>767-W05</t>
  </si>
  <si>
    <t xml:space="preserve">M+D sekčních vrat včetně motoru, ovládání, doplňky -  - specifikace viz tab.PSV ozn.W05</t>
  </si>
  <si>
    <t>-1245137346</t>
  </si>
  <si>
    <t>351</t>
  </si>
  <si>
    <t>998767101</t>
  </si>
  <si>
    <t>Přesun hmot tonážní pro zámečnické konstrukce v objektech v do 6 m</t>
  </si>
  <si>
    <t>-450509589</t>
  </si>
  <si>
    <t>Přesun hmot pro zámečnické konstrukce stanovený z hmotnosti přesunovaného materiálu vodorovná dopravní vzdálenost do 50 m v objektech výšky do 6 m</t>
  </si>
  <si>
    <t>771</t>
  </si>
  <si>
    <t>Podlahy z dlaždic</t>
  </si>
  <si>
    <t>352</t>
  </si>
  <si>
    <t>771111011</t>
  </si>
  <si>
    <t>Vysátí podkladu před pokládkou dlažby</t>
  </si>
  <si>
    <t>2071476020</t>
  </si>
  <si>
    <t>Příprava podkladu před provedením dlažby vysátí podlah</t>
  </si>
  <si>
    <t>353</t>
  </si>
  <si>
    <t>771121011</t>
  </si>
  <si>
    <t>Nátěr penetrační na podlahu</t>
  </si>
  <si>
    <t>-199326667</t>
  </si>
  <si>
    <t>Příprava podkladu před provedením dlažby nátěr penetrační na podlahu</t>
  </si>
  <si>
    <t>354</t>
  </si>
  <si>
    <t>771574261</t>
  </si>
  <si>
    <t>Montáž podlah keramických velkoformát pro mechanické zatížení protiskluzných lepených flexibilním lepidlem přes 2 do 4 ks/m2</t>
  </si>
  <si>
    <t>1618029586</t>
  </si>
  <si>
    <t>Montáž podlah z dlaždic keramických lepených flexibilním lepidlem velkoformátových pro vysoké mechanické zatížení protiskluzných nebo reliéfních (bezbariérových) přes 2 do 4 ks/m2</t>
  </si>
  <si>
    <t>355</t>
  </si>
  <si>
    <t>59761415</t>
  </si>
  <si>
    <t>dlažba velkoformátová keramická slinutá protiskluzná R10 pro vysoké mechanické namáhání přes 2 do 4ks/m2 - specifikace viz skladba F.1.03</t>
  </si>
  <si>
    <t>-1556221998</t>
  </si>
  <si>
    <t>16,43*1,15</t>
  </si>
  <si>
    <t>356</t>
  </si>
  <si>
    <t>771577111</t>
  </si>
  <si>
    <t>Příplatek k montáži podlah keramických lepených flexibilním lepidlem za plochu do 5 m2</t>
  </si>
  <si>
    <t>-1302770910</t>
  </si>
  <si>
    <t>Montáž podlah z dlaždic keramických lepených flexibilním lepidlem Příplatek k cenám za plochu do 5 m2 jednotlivě</t>
  </si>
  <si>
    <t>357</t>
  </si>
  <si>
    <t>771591112</t>
  </si>
  <si>
    <t>Izolace pod dlažbu nátěrem nebo stěrkou ve dvou vrstvách</t>
  </si>
  <si>
    <t>2134971893</t>
  </si>
  <si>
    <t>Izolace podlahy pod dlažbu nátěrem nebo stěrkou ve dvou vrstvách</t>
  </si>
  <si>
    <t>358</t>
  </si>
  <si>
    <t>771591241</t>
  </si>
  <si>
    <t>Izolace těsnícími pásy vnitřní kout</t>
  </si>
  <si>
    <t>20052732</t>
  </si>
  <si>
    <t>Izolace podlahy pod dlažbu těsnícími izolačními pásy vnitřní kout</t>
  </si>
  <si>
    <t>4+4</t>
  </si>
  <si>
    <t>5+5</t>
  </si>
  <si>
    <t>359</t>
  </si>
  <si>
    <t>771591242</t>
  </si>
  <si>
    <t>Izolace těsnícími pásy vnější roh</t>
  </si>
  <si>
    <t>-1440407683</t>
  </si>
  <si>
    <t>Izolace podlahy pod dlažbu těsnícími izolačními pásy vnější roh</t>
  </si>
  <si>
    <t>1+1</t>
  </si>
  <si>
    <t>360</t>
  </si>
  <si>
    <t>771591264</t>
  </si>
  <si>
    <t>Izolace těsnícími pásy mezi podlahou a stěnou</t>
  </si>
  <si>
    <t>1065136628</t>
  </si>
  <si>
    <t>Izolace podlahy pod dlažbu těsnícími izolačními pásy mezi podlahou a stěnu</t>
  </si>
  <si>
    <t>361</t>
  </si>
  <si>
    <t>771592011</t>
  </si>
  <si>
    <t>Čištění vnitřních ploch podlah nebo schodišť po položení dlažby chemickými prostředky</t>
  </si>
  <si>
    <t>-1827908652</t>
  </si>
  <si>
    <t>Čištění vnitřních ploch po položení dlažby podlah nebo schodišť chemickými prostředky</t>
  </si>
  <si>
    <t>362</t>
  </si>
  <si>
    <t>998771101</t>
  </si>
  <si>
    <t>Přesun hmot tonážní pro podlahy z dlaždic v objektech v do 6 m</t>
  </si>
  <si>
    <t>1957091507</t>
  </si>
  <si>
    <t>Přesun hmot pro podlahy z dlaždic stanovený z hmotnosti přesunovaného materiálu vodorovná dopravní vzdálenost do 50 m v objektech výšky do 6 m</t>
  </si>
  <si>
    <t>776</t>
  </si>
  <si>
    <t>Podlahy povlakové</t>
  </si>
  <si>
    <t>363</t>
  </si>
  <si>
    <t>776111311</t>
  </si>
  <si>
    <t>Vysátí podkladu povlakových podlah</t>
  </si>
  <si>
    <t>1709248736</t>
  </si>
  <si>
    <t>Příprava podkladu vysátí podlah</t>
  </si>
  <si>
    <t>364</t>
  </si>
  <si>
    <t>776121112</t>
  </si>
  <si>
    <t>Vodou ředitelná penetrace savého podkladu povlakových podlah</t>
  </si>
  <si>
    <t>824502369</t>
  </si>
  <si>
    <t>Příprava podkladu penetrace vodou ředitelná podlah</t>
  </si>
  <si>
    <t>365</t>
  </si>
  <si>
    <t>776141122</t>
  </si>
  <si>
    <t>Stěrka podlahová nivelační pro vyrovnání podkladu povlakových podlah pevnosti 30 MPa tl přes 3 do 5 mm</t>
  </si>
  <si>
    <t>358297924</t>
  </si>
  <si>
    <t>Příprava podkladu vyrovnání samonivelační stěrkou podlah min.pevnosti 30 MPa, tloušťky přes 3 do 5 mm</t>
  </si>
  <si>
    <t>366</t>
  </si>
  <si>
    <t>776241121</t>
  </si>
  <si>
    <t>Lepení pásů z vinylu včetně lepidla</t>
  </si>
  <si>
    <t>337237593</t>
  </si>
  <si>
    <t>Montáž podlahovin ze sametového vinylu lepením pásů vzorovaných</t>
  </si>
  <si>
    <t>367</t>
  </si>
  <si>
    <t>284-F.1.01</t>
  </si>
  <si>
    <t xml:space="preserve">zátěžová vinylová podlaha tl.2,0mm - specifikace viz  skladba F.1.01 </t>
  </si>
  <si>
    <t>1155424832</t>
  </si>
  <si>
    <t>F101*1,1</t>
  </si>
  <si>
    <t>368</t>
  </si>
  <si>
    <t>284-F.1.02</t>
  </si>
  <si>
    <t xml:space="preserve">zátěžová protiskluzná vinylová podlaha tl.2,0mm - specifikace viz  skladba F.1.02</t>
  </si>
  <si>
    <t>438604105</t>
  </si>
  <si>
    <t>F102*1,1</t>
  </si>
  <si>
    <t>369</t>
  </si>
  <si>
    <t>776411212</t>
  </si>
  <si>
    <t>Vytažení vinylu na sokl</t>
  </si>
  <si>
    <t>-955989493</t>
  </si>
  <si>
    <t>(5,8+1,65)*2</t>
  </si>
  <si>
    <t>-1,5+0,35*2</t>
  </si>
  <si>
    <t>-1,65+0,3*2</t>
  </si>
  <si>
    <t>(16,7+1,65)*2</t>
  </si>
  <si>
    <t>-1,65</t>
  </si>
  <si>
    <t>-0,9+0,15*2</t>
  </si>
  <si>
    <t>-0,9*7</t>
  </si>
  <si>
    <t>-0,9*4</t>
  </si>
  <si>
    <t>-0,8</t>
  </si>
  <si>
    <t>370</t>
  </si>
  <si>
    <t>1790979378</t>
  </si>
  <si>
    <t>92,6*0,1*1,15</t>
  </si>
  <si>
    <t>371</t>
  </si>
  <si>
    <t>1486412981</t>
  </si>
  <si>
    <t>31,6*0,1*1,15</t>
  </si>
  <si>
    <t>372</t>
  </si>
  <si>
    <t>28499001</t>
  </si>
  <si>
    <t>M+D obrubového soklu včetně rohů</t>
  </si>
  <si>
    <t>1674156837</t>
  </si>
  <si>
    <t>373</t>
  </si>
  <si>
    <t>998776101</t>
  </si>
  <si>
    <t>Přesun hmot tonážní pro podlahy povlakové v objektech v do 6 m</t>
  </si>
  <si>
    <t>2076664285</t>
  </si>
  <si>
    <t>Přesun hmot pro podlahy povlakové stanovený z hmotnosti přesunovaného materiálu vodorovná dopravní vzdálenost do 50 m v objektech výšky do 6 m</t>
  </si>
  <si>
    <t>777</t>
  </si>
  <si>
    <t>Podlahy lité</t>
  </si>
  <si>
    <t>374</t>
  </si>
  <si>
    <t>777111141</t>
  </si>
  <si>
    <t>Otryskání podkladu před provedením lité podlahy</t>
  </si>
  <si>
    <t>759374968</t>
  </si>
  <si>
    <t>Příprava podkladu před provedením litých podlah otryskání</t>
  </si>
  <si>
    <t>375</t>
  </si>
  <si>
    <t>777111111</t>
  </si>
  <si>
    <t>Vysátí podkladu před provedením lité podlahy</t>
  </si>
  <si>
    <t>-1561655283</t>
  </si>
  <si>
    <t>Příprava podkladu před provedením litých podlah vysátí</t>
  </si>
  <si>
    <t>376</t>
  </si>
  <si>
    <t>777111121</t>
  </si>
  <si>
    <t>Ruční broušení podkladu před provedením lité podlahy ( v místě styku se stěnou, v rozích apod.)</t>
  </si>
  <si>
    <t>14221116</t>
  </si>
  <si>
    <t>Příprava podkladu před provedením litých podlah obroušení ruční ( v místě styku se stěnou, v rozích apod.)</t>
  </si>
  <si>
    <t>-0,9+0,2*2</t>
  </si>
  <si>
    <t>-1,1*3+0,2*2</t>
  </si>
  <si>
    <t>-0,9*4+0,35*2</t>
  </si>
  <si>
    <t>-1,1+0,2*2</t>
  </si>
  <si>
    <t>-0,9*3</t>
  </si>
  <si>
    <t>377</t>
  </si>
  <si>
    <t>777131105</t>
  </si>
  <si>
    <t>Penetrační epoxidový nátěr podlahy na podklad z čerstvého betonu</t>
  </si>
  <si>
    <t>1677408422</t>
  </si>
  <si>
    <t>Penetrační nátěr podlahy epoxidový na podklad z čerstvého betonu</t>
  </si>
  <si>
    <t>378</t>
  </si>
  <si>
    <t>777511155A</t>
  </si>
  <si>
    <t>Krycí epoxidová stěrka tloušťky do 4 mm parkovacích ploch lité podlahy</t>
  </si>
  <si>
    <t>228975444</t>
  </si>
  <si>
    <t>Krycí stěrka parkovacích ploch epoxidová přes 2 do 3 mm</t>
  </si>
  <si>
    <t>379</t>
  </si>
  <si>
    <t>777911113</t>
  </si>
  <si>
    <t>Napojení lité podlahy na stěnu nebo sokl fabionem</t>
  </si>
  <si>
    <t>893985836</t>
  </si>
  <si>
    <t>380</t>
  </si>
  <si>
    <t>998777101</t>
  </si>
  <si>
    <t>Přesun hmot tonážní pro podlahy lité v objektech v do 6 m</t>
  </si>
  <si>
    <t>-1882986463</t>
  </si>
  <si>
    <t>Přesun hmot pro podlahy lité stanovený z hmotnosti přesunovaného materiálu vodorovná dopravní vzdálenost do 50 m v objektech výšky do 6 m</t>
  </si>
  <si>
    <t>781</t>
  </si>
  <si>
    <t>Dokončovací práce - obklady</t>
  </si>
  <si>
    <t>381</t>
  </si>
  <si>
    <t>781121011</t>
  </si>
  <si>
    <t>Nátěr penetrační na stěnu</t>
  </si>
  <si>
    <t>-1751981739</t>
  </si>
  <si>
    <t>Příprava podkladu před provedením obkladu nátěr penetrační na stěnu</t>
  </si>
  <si>
    <t>č105</t>
  </si>
  <si>
    <t>(2,1+3,05+0,6)*0,6</t>
  </si>
  <si>
    <t>1,5*1,5</t>
  </si>
  <si>
    <t>(1,55+1,4)*2*2*2</t>
  </si>
  <si>
    <t>(2,1+2,15)*2*2*2</t>
  </si>
  <si>
    <t>(2,03+1,55)*2*2*2</t>
  </si>
  <si>
    <t>-0,8*2*10</t>
  </si>
  <si>
    <t>-0,9*2*2+0,2*2*2*2</t>
  </si>
  <si>
    <t>(5,8+3,45)*2*2</t>
  </si>
  <si>
    <t>-0,9*2+0,2*2*2</t>
  </si>
  <si>
    <t>-1,1*2*3+0,2*2*2</t>
  </si>
  <si>
    <t>č115</t>
  </si>
  <si>
    <t>(5,8+2)*2*2</t>
  </si>
  <si>
    <t>č118</t>
  </si>
  <si>
    <t>(2,85+2,5)*2*2</t>
  </si>
  <si>
    <t>-0,9*2+0,3*2*2</t>
  </si>
  <si>
    <t>382</t>
  </si>
  <si>
    <t>781131112</t>
  </si>
  <si>
    <t>Izolace pod obklad nátěrem nebo stěrkou ve dvou vrstvách</t>
  </si>
  <si>
    <t>-508966089</t>
  </si>
  <si>
    <t>Izolace stěny pod obklad izolace nátěrem nebo stěrkou ve dvou vrstvách</t>
  </si>
  <si>
    <t>383</t>
  </si>
  <si>
    <t>781474153</t>
  </si>
  <si>
    <t>Montáž obkladů vnitřních keramických velkoformátových hladkých přes 2 do 4 ks/m2 lepených flexibilním lepidlem</t>
  </si>
  <si>
    <t>400782485</t>
  </si>
  <si>
    <t>Montáž obkladů vnitřních stěn z dlaždic keramických lepených flexibilním lepidlem velkoformátových hladkých přes 2 do 4 ks/m2</t>
  </si>
  <si>
    <t>384</t>
  </si>
  <si>
    <t>59761002</t>
  </si>
  <si>
    <t>obklad velkoformátový keramický hladký přes 2 do 4ks/m2</t>
  </si>
  <si>
    <t>159017212</t>
  </si>
  <si>
    <t>152,34*1,15</t>
  </si>
  <si>
    <t>385</t>
  </si>
  <si>
    <t>781494511</t>
  </si>
  <si>
    <t>Plastové profily ukončovací lepené flexibilním lepidlem</t>
  </si>
  <si>
    <t>-1327016250</t>
  </si>
  <si>
    <t>Obklad - dokončující práce profily ukončovací plastové lepené flexibilním lepidlem ukončovací</t>
  </si>
  <si>
    <t>2,1+3,05+0,6+0,6*2</t>
  </si>
  <si>
    <t>1,5+1,5*2</t>
  </si>
  <si>
    <t>-0,8*10</t>
  </si>
  <si>
    <t>-0,9*2+0,2*2*2+2*6</t>
  </si>
  <si>
    <t>(5,8+3,45)*2</t>
  </si>
  <si>
    <t>-0,9+0,2*2+2*2</t>
  </si>
  <si>
    <t>-1,1*3+0,2*2+2*4</t>
  </si>
  <si>
    <t>(5,8+2)*2</t>
  </si>
  <si>
    <t>-1,1+2</t>
  </si>
  <si>
    <t>(2,85+2,5)*2</t>
  </si>
  <si>
    <t>-0,9+0,3*2+2*2</t>
  </si>
  <si>
    <t>386</t>
  </si>
  <si>
    <t>781495115</t>
  </si>
  <si>
    <t>Spárování vnitřních obkladů silikonem</t>
  </si>
  <si>
    <t>581308519</t>
  </si>
  <si>
    <t>Obklad - dokončující práce ostatní práce spárování silikonem</t>
  </si>
  <si>
    <t>-1,1</t>
  </si>
  <si>
    <t>-0,9+0,3*2</t>
  </si>
  <si>
    <t>387</t>
  </si>
  <si>
    <t>781495141</t>
  </si>
  <si>
    <t>Průnik obkladem kruhový do DN 30</t>
  </si>
  <si>
    <t>1893011011</t>
  </si>
  <si>
    <t>Obklad - dokončující práce průnik obkladem kruhový, bez izolace do DN 30</t>
  </si>
  <si>
    <t>388</t>
  </si>
  <si>
    <t>781495142</t>
  </si>
  <si>
    <t>Průnik obkladem kruhový přes DN 30 do DN 90</t>
  </si>
  <si>
    <t>-1874653927</t>
  </si>
  <si>
    <t>Obklad - dokončující práce průnik obkladem kruhový, bez izolace přes DN 30 do DN 90</t>
  </si>
  <si>
    <t>389</t>
  </si>
  <si>
    <t>781495143</t>
  </si>
  <si>
    <t>Průnik obkladem kruhový přes DN 90</t>
  </si>
  <si>
    <t>2126496553</t>
  </si>
  <si>
    <t>Obklad - dokončující práce průnik obkladem kruhový, bez izolace přes DN 90</t>
  </si>
  <si>
    <t>390</t>
  </si>
  <si>
    <t>781495211</t>
  </si>
  <si>
    <t>Čištění vnitřních ploch stěn po provedení obkladu chemickými prostředky</t>
  </si>
  <si>
    <t>352695963</t>
  </si>
  <si>
    <t>Čištění vnitřních ploch po provedení obkladu stěn chemickými prostředky</t>
  </si>
  <si>
    <t>391</t>
  </si>
  <si>
    <t>998781101</t>
  </si>
  <si>
    <t>Přesun hmot tonážní pro obklady keramické v objektech v do 6 m</t>
  </si>
  <si>
    <t>544916596</t>
  </si>
  <si>
    <t>Přesun hmot pro obklady keramické stanovený z hmotnosti přesunovaného materiálu vodorovná dopravní vzdálenost do 50 m v objektech výšky do 6 m</t>
  </si>
  <si>
    <t>783</t>
  </si>
  <si>
    <t>Dokončovací práce - nátěry</t>
  </si>
  <si>
    <t>392</t>
  </si>
  <si>
    <t>783314201</t>
  </si>
  <si>
    <t>Základní antikorozní jednonásobný syntetický standardní nátěr zámečnických konstrukcí</t>
  </si>
  <si>
    <t>99451268</t>
  </si>
  <si>
    <t>Základní antikorozní nátěr zámečnických konstrukcí jednonásobný syntetický standardní</t>
  </si>
  <si>
    <t>2,15*0,6223*2*2*1,05</t>
  </si>
  <si>
    <t>3,5*0,768*6*2*1,05</t>
  </si>
  <si>
    <t>3,3*0,314*2*2</t>
  </si>
  <si>
    <t>393</t>
  </si>
  <si>
    <t>783317101</t>
  </si>
  <si>
    <t>Krycí jednonásobný syntetický standardní nátěr zámečnických konstrukcí</t>
  </si>
  <si>
    <t>-375171270</t>
  </si>
  <si>
    <t>Krycí nátěr (email) zámečnických konstrukcí jednonásobný syntetický standardní</t>
  </si>
  <si>
    <t>zárubně</t>
  </si>
  <si>
    <t>(0,8+2*2)*(0,3+0,05*2)*2</t>
  </si>
  <si>
    <t>(0,9+2*2)*(0,3+0,05*2)*3</t>
  </si>
  <si>
    <t>(0,9+2*2)*(0,2+0,05*2)*4</t>
  </si>
  <si>
    <t>(0,8+2*2)*(0,15+0,05*2)*2</t>
  </si>
  <si>
    <t>(0,8+2*2)*(0,13+0,05*2)*4</t>
  </si>
  <si>
    <t>(1,1+2*2)*(0,15+0,05*2)*1</t>
  </si>
  <si>
    <t>(0,8+2*2)*(0,15+0,05*2)*1</t>
  </si>
  <si>
    <t>(0,9+2*2)*(0,15+0,05*2)*2</t>
  </si>
  <si>
    <t>27,341</t>
  </si>
  <si>
    <t>394</t>
  </si>
  <si>
    <t>783337101A</t>
  </si>
  <si>
    <t xml:space="preserve">Krycí jednonásobný epoxidový nátěr -  specifikace viz skladba povrchová úprava N5 + N6</t>
  </si>
  <si>
    <t>27584096</t>
  </si>
  <si>
    <t>č114+115 = N5</t>
  </si>
  <si>
    <t>(5,8+2+5,8+3,45)*2*3,0</t>
  </si>
  <si>
    <t>č116-118 = N5</t>
  </si>
  <si>
    <t>(2+4,2+2,83*2)*2*3,0</t>
  </si>
  <si>
    <t>(2,5+2,83)*2*(3-2)</t>
  </si>
  <si>
    <t>č119+120 = N6</t>
  </si>
  <si>
    <t>(9+8,02+5,5+0,125)*2*3,45</t>
  </si>
  <si>
    <t>395</t>
  </si>
  <si>
    <t>783347101A</t>
  </si>
  <si>
    <t xml:space="preserve">Krycí jednonásobný polyuretanový nátěr omítek -  specifikace viz skladba povrchová úprava N1 + N3</t>
  </si>
  <si>
    <t>1352502645</t>
  </si>
  <si>
    <t>Krycí nátěr (email) zámečnických konstrukcí jednonásobný polyuretanový</t>
  </si>
  <si>
    <t>č101 = N1</t>
  </si>
  <si>
    <t>(5,8+1,65)*2*3,0</t>
  </si>
  <si>
    <t>(16,7+1,65)*2*3,0</t>
  </si>
  <si>
    <t>č106 = N3</t>
  </si>
  <si>
    <t>(5,8+2,8)*2*3,0</t>
  </si>
  <si>
    <t>č113 = N3</t>
  </si>
  <si>
    <t>396</t>
  </si>
  <si>
    <t>783823135</t>
  </si>
  <si>
    <t>Penetrační silikonový nátěr hladkých, tenkovrstvých zrnitých nebo štukových omítek</t>
  </si>
  <si>
    <t>1214737722</t>
  </si>
  <si>
    <t>Penetrační nátěr omítek hladkých omítek hladkých, zrnitých tenkovrstvých nebo štukových stupně členitosti 1 a 2 silikonový</t>
  </si>
  <si>
    <t>K01+K03+půdorys pozn.29 - K05</t>
  </si>
  <si>
    <t>397</t>
  </si>
  <si>
    <t>783827425</t>
  </si>
  <si>
    <t>Krycí dvojnásobný silikonový nátěr omítek stupně členitosti 1 a 2 - specifikace viz skladba K01+K03</t>
  </si>
  <si>
    <t>1168648920</t>
  </si>
  <si>
    <t>Krycí (ochranný ) nátěr omítek dvojnásobný hladkých omítek hladkých, zrnitých tenkovrstvých nebo štukových stupně členitosti 1 a 2 silikonový</t>
  </si>
  <si>
    <t>398</t>
  </si>
  <si>
    <t>783826615</t>
  </si>
  <si>
    <t>Hydrofobizační transparentní silikonový nátěr omítek stupně členitosti 1 a 2</t>
  </si>
  <si>
    <t>-1493450064</t>
  </si>
  <si>
    <t>Hydrofobizační nátěr omítek silikonový, transparentní, povrchů hladkých omítek hladkých, zrnitých tenkovrstvých nebo štukových stupně členitosti 1 a 2</t>
  </si>
  <si>
    <t>(27+12)*2*0,4*2</t>
  </si>
  <si>
    <t>784</t>
  </si>
  <si>
    <t>Dokončovací práce - malby a tapety</t>
  </si>
  <si>
    <t>399</t>
  </si>
  <si>
    <t>784181101</t>
  </si>
  <si>
    <t>Základní akrylátová jednonásobná bezbarvá penetrace podkladu v místnostech v do 3,80 m</t>
  </si>
  <si>
    <t>-1053178971</t>
  </si>
  <si>
    <t>Penetrace podkladu jednonásobná základní akrylátová bezbarvá v místnostech výšky do 3,80 m</t>
  </si>
  <si>
    <t>č102-105 = N2</t>
  </si>
  <si>
    <t>(3,2+3,2+3,2+6,5+3,05*4)*2*3,0</t>
  </si>
  <si>
    <t>č107-112 = N4</t>
  </si>
  <si>
    <t>(1,55+1,4)*2*(3-2)*2</t>
  </si>
  <si>
    <t>(2,1+2,15)*2*(3-2)*2</t>
  </si>
  <si>
    <t>(2,03+1,55)*2*(3-2)*2</t>
  </si>
  <si>
    <t>400</t>
  </si>
  <si>
    <t>784351031-1</t>
  </si>
  <si>
    <t>Malby antibakteriální v místnostech v do 3,80 m - specifikace viz skladba povrchová úprava N2</t>
  </si>
  <si>
    <t>217921679</t>
  </si>
  <si>
    <t>401</t>
  </si>
  <si>
    <t>784351031-2</t>
  </si>
  <si>
    <t>Malby antibakteriální v místnostech v do 3,80 m - specifikace viz skladba povrchová úprava N4</t>
  </si>
  <si>
    <t>-1198461629</t>
  </si>
  <si>
    <t>786</t>
  </si>
  <si>
    <t>Dokončovací práce - čalounické úpravy</t>
  </si>
  <si>
    <t>412</t>
  </si>
  <si>
    <t>786614001</t>
  </si>
  <si>
    <t>Montáž venkovní rolety ovládané motorem plochy do 4 m2</t>
  </si>
  <si>
    <t>-58849447</t>
  </si>
  <si>
    <t>Montáž venkovních rolet upevněných na rám okenního nebo dveřního otvoru nebo na ostění, ovládaných motorem, včetně horního boxu a vodících profilů, plochy do 4 m2</t>
  </si>
  <si>
    <t>413</t>
  </si>
  <si>
    <t>6312801R</t>
  </si>
  <si>
    <t xml:space="preserve">Exteriérová stínící roleta s integrovanou sítí proti hmyzu - rozměr okna 1250/1750 mm (viz. PSV - R01) </t>
  </si>
  <si>
    <t>-12731913</t>
  </si>
  <si>
    <t>01A - Zařízení pro vytápění staveb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</si>
  <si>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1.4A.01 TECHNICKÁ ZPRÁVA – UT 1.4A.02 PŮDORYS 1.NP – UT 1.4A.03 SCHÉMA ZAPOJENÍ – UT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</si>
  <si>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</si>
  <si>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</si>
  <si>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</si>
  <si>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</si>
  <si>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</si>
  <si>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>OST - Ostatní</t>
  </si>
  <si>
    <t>713463211</t>
  </si>
  <si>
    <t>Montáž izolace tepelné potrubí potrubními pouzdry s Al fólií staženými Al páskou 1x D do 50 mm</t>
  </si>
  <si>
    <t>-856264788</t>
  </si>
  <si>
    <t xml:space="preserve">Montáž izolace tepelné potrubí a ohybů tvarovkami nebo deskami  potrubními pouzdry s povrchovou úpravou hliníkovou fólií (izolační materiál ve specifikaci) přelepenými samolepící hliníkovou páskou potrubí jednovrstvá D do 50 mm</t>
  </si>
  <si>
    <t>63154530</t>
  </si>
  <si>
    <t>pouzdro izolační potrubní z minerální vlny s Al fólií max. 250/100°C 22/30mm</t>
  </si>
  <si>
    <t>506752629</t>
  </si>
  <si>
    <t>63154531</t>
  </si>
  <si>
    <t>pouzdro izolační potrubní z minerální vlny s Al fólií max. 250/100°C 28/30mm</t>
  </si>
  <si>
    <t>1417598552</t>
  </si>
  <si>
    <t>63154001</t>
  </si>
  <si>
    <t>páska samolepící hliníková š 50mm dl 50m</t>
  </si>
  <si>
    <t>1486077410</t>
  </si>
  <si>
    <t>713463411</t>
  </si>
  <si>
    <t>Montáž izolace tepelné potrubí a ohybů návlekovými izolačními pouzdry</t>
  </si>
  <si>
    <t>1282280313</t>
  </si>
  <si>
    <t xml:space="preserve">Montáž izolace tepelné potrubí a ohybů tvarovkami nebo deskami  potrubními pouzdry návlekovými izolačními hadicemi potrubí a ohybů</t>
  </si>
  <si>
    <t>20+30+30+30</t>
  </si>
  <si>
    <t>28377096</t>
  </si>
  <si>
    <t>pouzdro izolační potrubní z pěnového polyetylenu 15/20mm</t>
  </si>
  <si>
    <t>-1961979220</t>
  </si>
  <si>
    <t>28377106</t>
  </si>
  <si>
    <t>pouzdro izolační potrubní z pěnového polyetylenu 18/20mm</t>
  </si>
  <si>
    <t>1154291173</t>
  </si>
  <si>
    <t>28377046</t>
  </si>
  <si>
    <t>pouzdro izolační potrubní z pěnového polyetylenu 22/25mm</t>
  </si>
  <si>
    <t>-410840897</t>
  </si>
  <si>
    <t>28377049</t>
  </si>
  <si>
    <t>pouzdro izolační potrubní z pěnového polyetylenu 28/25mm</t>
  </si>
  <si>
    <t>1517406796</t>
  </si>
  <si>
    <t>24747001</t>
  </si>
  <si>
    <t>lepidlo pro lepení a těsnění izolačních pásů</t>
  </si>
  <si>
    <t>litr</t>
  </si>
  <si>
    <t>-1093733217</t>
  </si>
  <si>
    <t>110/40</t>
  </si>
  <si>
    <t>516152085</t>
  </si>
  <si>
    <t>732</t>
  </si>
  <si>
    <t>Ústřední vytápění - strojovny</t>
  </si>
  <si>
    <t>73252211R1</t>
  </si>
  <si>
    <t>Montáž vnitřní a venkovní jednotky tepelného čerpadla, včetně příslušenství a regulace</t>
  </si>
  <si>
    <t>-265374910</t>
  </si>
  <si>
    <t>484X76014</t>
  </si>
  <si>
    <t>Tepelné čerpadlo vzduch/voda-paket vnitřní a venkovní jednotky TČ</t>
  </si>
  <si>
    <t>585760522</t>
  </si>
  <si>
    <t xml:space="preserve">Tepelné čerpadlo vzduch/voda-paket vnitřní a venkovní jednotky TČ
Reverzibilní kompaktní tepelné čerpadlo vzduch/voda pro
venkovní instalaci s invertorovou technologií o topném
výkonu 11,7 kW A2/W35 dle EN14511
při 100% výkonu invertoru (COP=3,64 A2/W35 dle EN14825).
Obsahuje fluorované skleníkové plyny R410A/3,300
kg/GWP2.088 /6,890 toCO2e
Hermeticky uzavřeno
Součástí vnitřního modulu je regulace HMC300, manometr,
elektrický kotel s modulací od 2 do 9 kW, pojistný ventil 3 bar,
oběhové čerpadlo.
Součástí dodávky je čidlo topné vody a venkovní teploty,
filtrball
Paket obsahuje:
- Vnitřní jednotku TČ
- Venkovní jednotku TČ
- Topný kabel odvodu kondenzátu
- Připojovací potrubí INPA pro venkovní jednotku
Teplené čerpadlo musí umět komunikovat pomocí min. jednoho z protokolů  KNX, ModBus RTU, ModBus TCP ! Před objednáním tepelného čerpadla nutno tento požadavek projednat s dodavatelem systému měření a regulace!
</t>
  </si>
  <si>
    <t>73221930R2</t>
  </si>
  <si>
    <t>Montáž akumulačního zásobníku do objemu 300l</t>
  </si>
  <si>
    <t>-1740152558</t>
  </si>
  <si>
    <t>Montáž zásobníku teplé vody do objemu 300l</t>
  </si>
  <si>
    <t>4844122R1</t>
  </si>
  <si>
    <t>nádrž akumulační topné vody bez teplosměnného výměníku objemu 200 l</t>
  </si>
  <si>
    <t>-172030997</t>
  </si>
  <si>
    <t>73221930R1</t>
  </si>
  <si>
    <t>-22367692</t>
  </si>
  <si>
    <t>4844122R2</t>
  </si>
  <si>
    <t>nepřímoohřívaný zásobník TV o objemu 277 l s jedním výměníkem s tepelnou izolací</t>
  </si>
  <si>
    <t>-1825120478</t>
  </si>
  <si>
    <t>nepřímoohřívaný zásobník TV o objemu 277l s jedním výměníkem s tepelnou izolací</t>
  </si>
  <si>
    <t>484vp2b.8</t>
  </si>
  <si>
    <t>El.patrona 6 kW do zásobníku TUV</t>
  </si>
  <si>
    <t>-1919117378</t>
  </si>
  <si>
    <t>484vp2b.81</t>
  </si>
  <si>
    <t>Třícestný přepínací ventil LK 28 mm vč. motoru</t>
  </si>
  <si>
    <t>1339535822</t>
  </si>
  <si>
    <t>73221930R3</t>
  </si>
  <si>
    <t>Montáž prvků regulace</t>
  </si>
  <si>
    <t>1956390466</t>
  </si>
  <si>
    <t>484Xvp21</t>
  </si>
  <si>
    <t>Prvky regulace systému</t>
  </si>
  <si>
    <t>-1694723294</t>
  </si>
  <si>
    <t>Prvky systému regulace
- regulace - hlavní regulátor tepelného čerpadla
- IP modul, převodník EMSplus protokolu na webovou zprávu ze serveru
- KNX modul
–čidlo venkovní teploty 
- 2x digitální regulátor prostoru
- 1x čidlo do akumulační nádrže
- 1x čidlo do zásobníku vody
- 1x čidlo topného okruhu
- kabeláž</t>
  </si>
  <si>
    <t>484vp2b.7</t>
  </si>
  <si>
    <t>Termostat příl.20-90st. AT90</t>
  </si>
  <si>
    <t>1337790803</t>
  </si>
  <si>
    <t>484Xvp21b</t>
  </si>
  <si>
    <t>Software na parametrování převodníku MaR</t>
  </si>
  <si>
    <t>1303231708</t>
  </si>
  <si>
    <t>484Xvp22</t>
  </si>
  <si>
    <t>Instalační podružný materiál pro tepelné čerpadlo</t>
  </si>
  <si>
    <t>-1789466597</t>
  </si>
  <si>
    <t>73211212R8</t>
  </si>
  <si>
    <t>Montáž rozdělovače otopných okruhů 2/25/25</t>
  </si>
  <si>
    <t>1837580285</t>
  </si>
  <si>
    <t>4848773R11</t>
  </si>
  <si>
    <t>Rozdělovač otopných okruhů 2/25/25</t>
  </si>
  <si>
    <t>-154232766</t>
  </si>
  <si>
    <t>Rozdělovač otopných okruhů 2/25/25 včetně izolace</t>
  </si>
  <si>
    <t>484r61</t>
  </si>
  <si>
    <t>Sada pro nástěnnou montáž</t>
  </si>
  <si>
    <t>1998695601</t>
  </si>
  <si>
    <t>23119000R1</t>
  </si>
  <si>
    <t>Montáž předizolovaného potrubí pro tepelné čerpadlo</t>
  </si>
  <si>
    <t>-1751875709</t>
  </si>
  <si>
    <t>484Xvp23</t>
  </si>
  <si>
    <t>Předizolovaný dvoutrubní systém 2x Da40(DN32)-160</t>
  </si>
  <si>
    <t>-1009327038</t>
  </si>
  <si>
    <t>484vp2b.4</t>
  </si>
  <si>
    <t>Předizolovaný dvoutrubní systém - přechod DN32</t>
  </si>
  <si>
    <t>1640743992</t>
  </si>
  <si>
    <t>484Xvp24</t>
  </si>
  <si>
    <t>Předizolovaný dvoutrubní systém - ukončovací manžeta</t>
  </si>
  <si>
    <t>1856795367</t>
  </si>
  <si>
    <t>732199100</t>
  </si>
  <si>
    <t>Montáž orientačních štítků</t>
  </si>
  <si>
    <t>-986843088</t>
  </si>
  <si>
    <t xml:space="preserve">Montáž štítků  orientačních</t>
  </si>
  <si>
    <t>484xvp25</t>
  </si>
  <si>
    <t>Identifikační štítky, šipky toku média apod.</t>
  </si>
  <si>
    <t>-715841376</t>
  </si>
  <si>
    <t>732331615</t>
  </si>
  <si>
    <t>Nádoba tlaková expanzní pro topnou a chladicí soustavu s membránou závitové připojení PN 0,6 o objemu 35 l</t>
  </si>
  <si>
    <t>92391463</t>
  </si>
  <si>
    <t>Nádoby expanzní tlakové pro topné a chladicí soustavy s membránou bez pojistného ventilu se závitovým připojením PN 0,6 o objemu 35 l</t>
  </si>
  <si>
    <t>732331771</t>
  </si>
  <si>
    <t>Příslušenství k expanzním nádobám souprava s upínací páskou</t>
  </si>
  <si>
    <t>-313272681</t>
  </si>
  <si>
    <t>Nádoby expanzní tlakové příslušenství k expanzním nádobám souprava s upínací páskou</t>
  </si>
  <si>
    <t>732331777</t>
  </si>
  <si>
    <t>Příslušenství k expanzním nádobám bezpečnostní uzávěr G 3/4 k měření tlaku</t>
  </si>
  <si>
    <t>-2099081058</t>
  </si>
  <si>
    <t>Nádoby expanzní tlakové příslušenství k expanzním nádobám bezpečnostní uzávěr k měření tlaku G 3/4</t>
  </si>
  <si>
    <t>732421402</t>
  </si>
  <si>
    <t>Čerpadlo teplovodní mokroběžné závitové oběhové DN 25 výtlak do 4,0 m průtok 2,2 m3/h pro vytápění</t>
  </si>
  <si>
    <t>797661438</t>
  </si>
  <si>
    <t>Čerpadla teplovodní závitová mokroběžná oběhová pro teplovodní vytápění (elektronicky řízená) PN 10, do 110°C DN přípojky/dopravní výška H (m) - čerpací výkon Q (m3/h) DN 25 / do 4,0 m / 2,2 m3/h</t>
  </si>
  <si>
    <t>732421412</t>
  </si>
  <si>
    <t>Čerpadlo teplovodní mokroběžné závitové oběhové DN 25 výtlak do 6,0 m průtok 2,8 m3/h pro vytápění</t>
  </si>
  <si>
    <t>CS ÚRS 2022 01</t>
  </si>
  <si>
    <t>747574108</t>
  </si>
  <si>
    <t>Čerpadla teplovodní závitová mokroběžná oběhová pro teplovodní vytápění (elektronicky řízená) PN 10, do 110°C DN přípojky/dopravní výška H (m) - čerpací výkon Q (m3/h) DN 25 / do 6,0 m / 2,8 m3/h
(např. Grundfos Alpha2 25-60 180)</t>
  </si>
  <si>
    <t>X731vp11</t>
  </si>
  <si>
    <t>Kontrola zařízení před uvedením do provozu</t>
  </si>
  <si>
    <t>642468255</t>
  </si>
  <si>
    <t>X731vp12</t>
  </si>
  <si>
    <t>Uvedení tepelného čerpadla do provozu, revize</t>
  </si>
  <si>
    <t>-533119881</t>
  </si>
  <si>
    <t xml:space="preserve">Uvedení tepelného čerpadla do provozu, revize
Zahrnuje práci techniků, cestovné, spuštění tepelného čerpadla a kontrolu funkcí dle kontrolního seznamu, protokoly a dokumentace pro provozovatele. </t>
  </si>
  <si>
    <t>998732101</t>
  </si>
  <si>
    <t>Přesun hmot tonážní pro strojovny v objektech v do 6 m</t>
  </si>
  <si>
    <t>300574041</t>
  </si>
  <si>
    <t xml:space="preserve">Přesun hmot pro strojovny  stanovený z hmotnosti přesunovaného materiálu vodorovná dopravní vzdálenost do 50 m v objektech výšky do 6 m</t>
  </si>
  <si>
    <t>733</t>
  </si>
  <si>
    <t>Ústřední vytápění - rozvodné potrubí</t>
  </si>
  <si>
    <t>733222302</t>
  </si>
  <si>
    <t>Potrubí měděné polotvrdé spojované lisováním D 15x1 mm</t>
  </si>
  <si>
    <t>1212491745</t>
  </si>
  <si>
    <t>Potrubí z trubek měděných polotvrdých spojovaných lisováním PN 16, T= +110°C Ø 15/1</t>
  </si>
  <si>
    <t>10*2</t>
  </si>
  <si>
    <t>733222303</t>
  </si>
  <si>
    <t>Potrubí měděné polotvrdé spojované lisováním D 18x1 mm</t>
  </si>
  <si>
    <t>390475511</t>
  </si>
  <si>
    <t>Potrubí z trubek měděných polotvrdých spojovaných lisováním PN 16, T= +110°C Ø 18/1</t>
  </si>
  <si>
    <t>15*2</t>
  </si>
  <si>
    <t>733223303</t>
  </si>
  <si>
    <t>Potrubí měděné tvrdé spojované lisováním D 22x1 mm</t>
  </si>
  <si>
    <t>-838222302</t>
  </si>
  <si>
    <t>Potrubí z trubek měděných tvrdých spojovaných lisováním PN 16, T= +110°C Ø 22/1</t>
  </si>
  <si>
    <t>16*2+4*2</t>
  </si>
  <si>
    <t>733223304</t>
  </si>
  <si>
    <t>Potrubí měděné tvrdé spojované lisováním D 28x1,5 mm</t>
  </si>
  <si>
    <t>-1227525998</t>
  </si>
  <si>
    <t>Potrubí z trubek měděných tvrdých spojovaných lisováním PN 16, T= +110°C Ø 28/1,5</t>
  </si>
  <si>
    <t>20*2</t>
  </si>
  <si>
    <t>X733291101</t>
  </si>
  <si>
    <t>Montáž upevňovacích a nosných prvků rozvodu potrubí</t>
  </si>
  <si>
    <t>-1583922675</t>
  </si>
  <si>
    <t>286xvp1</t>
  </si>
  <si>
    <t>Upevňovací a nosné prvky rozvodu potrubí do DN 50</t>
  </si>
  <si>
    <t>-1541529109</t>
  </si>
  <si>
    <t>286Xvp21</t>
  </si>
  <si>
    <t>Hydroizolační manžeta (chránička) prostupová pro potrubí DN 160</t>
  </si>
  <si>
    <t>-1445078866</t>
  </si>
  <si>
    <t>733291101</t>
  </si>
  <si>
    <t>Zkouška těsnosti potrubí měděné D do 35x1,5</t>
  </si>
  <si>
    <t>844224092</t>
  </si>
  <si>
    <t xml:space="preserve">Zkoušky těsnosti potrubí z trubek měděných  Ø do 35/1,5</t>
  </si>
  <si>
    <t>20+30+40+40</t>
  </si>
  <si>
    <t>733390404</t>
  </si>
  <si>
    <t>Manžeta prostupová primárních okruhů průměru D 32 - 40</t>
  </si>
  <si>
    <t>-1488395319</t>
  </si>
  <si>
    <t>Manžety prostupové pro potrubí primárních okruhů tepelných čerpadel průměru D 32 - 40</t>
  </si>
  <si>
    <t>286vp2</t>
  </si>
  <si>
    <t>Požární ucpávky a dotěsnění prostupů UT vč.atestu</t>
  </si>
  <si>
    <t>-353473678</t>
  </si>
  <si>
    <t>998733101</t>
  </si>
  <si>
    <t>Přesun hmot tonážní pro rozvody potrubí v objektech v do 6 m</t>
  </si>
  <si>
    <t>-741790285</t>
  </si>
  <si>
    <t xml:space="preserve">Přesun hmot pro rozvody potrubí  stanovený z hmotnosti přesunovaného materiálu vodorovná dopravní vzdálenost do 50 m v objektech výšky do 6 m</t>
  </si>
  <si>
    <t>734</t>
  </si>
  <si>
    <t>Ústřední vytápění - armatury</t>
  </si>
  <si>
    <t>734211119</t>
  </si>
  <si>
    <t>Ventil závitový odvzdušňovací G 3/8 PN 14 do 120°C automatický</t>
  </si>
  <si>
    <t>-977434434</t>
  </si>
  <si>
    <t>Ventily odvzdušňovací závitové automatické PN 14 do 120°C G 3/8</t>
  </si>
  <si>
    <t>2+2+2+2+2+4</t>
  </si>
  <si>
    <t>734221682</t>
  </si>
  <si>
    <t>Termostatická hlavice kapalinová PN 10 do 110°C otopných těles VK</t>
  </si>
  <si>
    <t>1959182894</t>
  </si>
  <si>
    <t>Ventily regulační závitové hlavice termostatické, pro ovládání ventilů PN 10 do 110°C kapalinové otopných těles VK</t>
  </si>
  <si>
    <t>734242414</t>
  </si>
  <si>
    <t>Ventil závitový zpětný přímý G 1 PN 16 do 110°C</t>
  </si>
  <si>
    <t>867592108</t>
  </si>
  <si>
    <t>Ventily zpětné závitové PN 16 do 110°C přímé G 1</t>
  </si>
  <si>
    <t>73429502R1</t>
  </si>
  <si>
    <t>Směšovací ventil otopných a chladicích systémů závitový třícestný G 1/2" se servomotorem 24V DC</t>
  </si>
  <si>
    <t>-65316463</t>
  </si>
  <si>
    <t>Směšovací armatury otopných a chladících systémů ventily závitové PN 10 T= 120°C třícestné se servomotorem G 1/2 24V DC</t>
  </si>
  <si>
    <t>73429502R2</t>
  </si>
  <si>
    <t>Směšovací ventil otopných a chladicích systémů závitový třícestný G 3/4" se servomotorem 24V DC</t>
  </si>
  <si>
    <t>-376959967</t>
  </si>
  <si>
    <t>Směšovací armatury otopných a chladících systémů ventily závitové PN 10 T= 120°C třícestné se servomotorem G 3/4 24V DC</t>
  </si>
  <si>
    <t>734242413</t>
  </si>
  <si>
    <t>Ventil závitový zpětný přímý G 3/4 PN 16 do 110°C</t>
  </si>
  <si>
    <t>-189574483</t>
  </si>
  <si>
    <t>Ventily zpětné závitové PN 16 do 110°C přímé G 3/4</t>
  </si>
  <si>
    <t>734242415</t>
  </si>
  <si>
    <t>Ventil závitový zpětný přímý G 5/4 PN 16 do 110°C</t>
  </si>
  <si>
    <t>-1860964044</t>
  </si>
  <si>
    <t>Ventily zpětné závitové PN 16 do 110°C přímé G 5/4</t>
  </si>
  <si>
    <t>734251212</t>
  </si>
  <si>
    <t>Ventil závitový pojistný rohový G 3/4 provozní tlak od 2,5 do 6 barů</t>
  </si>
  <si>
    <t>-1316297608</t>
  </si>
  <si>
    <t>Ventily pojistné závitové a čepové rohové provozní tlak od 2,5 do 6 bar G 3/4</t>
  </si>
  <si>
    <t>734261402</t>
  </si>
  <si>
    <t>Armatura připojovací rohová G 1/2x18 PN 10 do 110°C radiátorů typu VK</t>
  </si>
  <si>
    <t>-864477858</t>
  </si>
  <si>
    <t>Šroubení připojovací armatury radiátorů VK PN 10 do 110°C, regulační uzavíratelné rohové G 1/2 x 18</t>
  </si>
  <si>
    <t>3+1+2</t>
  </si>
  <si>
    <t>734291123</t>
  </si>
  <si>
    <t>Kohout plnící a vypouštěcí G 1/2 PN 10 do 90°C závitový</t>
  </si>
  <si>
    <t>-1783152663</t>
  </si>
  <si>
    <t>Ostatní armatury kohouty plnicí a vypouštěcí PN 10 do 90°C G 1/2</t>
  </si>
  <si>
    <t>6+2+4+4</t>
  </si>
  <si>
    <t>734291264</t>
  </si>
  <si>
    <t>Filtr závitový přímý G 1 PN 30 do 110°C s vnitřními závity</t>
  </si>
  <si>
    <t>281444105</t>
  </si>
  <si>
    <t>Ostatní armatury filtry závitové PN 30 do 110°C přímé s vnitřními závity G 1</t>
  </si>
  <si>
    <t>734291265</t>
  </si>
  <si>
    <t>Filtr závitový přímý G 1 1/4 PN 30 do 110°C s vnitřními závity</t>
  </si>
  <si>
    <t>-2093156566</t>
  </si>
  <si>
    <t>Ostatní armatury filtry závitové PN 30 do 110°C přímé s vnitřními závity G 1 1/4</t>
  </si>
  <si>
    <t>734291275</t>
  </si>
  <si>
    <t>Filtr závitový přímý G 1 1/4 PN 30 do 110°C s vnitřními závity a integrovaným magnetem</t>
  </si>
  <si>
    <t>-461477730</t>
  </si>
  <si>
    <t>Ostatní armatury filtry závitové PN 30 do 110°C přímé s vnitřními závity a integrovaným magnetem G 1 1/4</t>
  </si>
  <si>
    <t>734292714</t>
  </si>
  <si>
    <t>Kohout kulový přímý G 3/4 PN 42 do 185°C vnitřní závit</t>
  </si>
  <si>
    <t>-121197662</t>
  </si>
  <si>
    <t>Ostatní armatury kulové kohouty PN 42 do 185°C přímé vnitřní závit G 3/4</t>
  </si>
  <si>
    <t>734292715</t>
  </si>
  <si>
    <t>Kohout kulový přímý G 1 PN 42 do 185°C vnitřní závit</t>
  </si>
  <si>
    <t>298526689</t>
  </si>
  <si>
    <t>Ostatní armatury kulové kohouty PN 42 do 185°C přímé vnitřní závit G 1</t>
  </si>
  <si>
    <t>734292716</t>
  </si>
  <si>
    <t>Kohout kulový přímý G 1 1/4 PN 42 do 185°C vnitřní závit</t>
  </si>
  <si>
    <t>-1868870648</t>
  </si>
  <si>
    <t>Ostatní armatury kulové kohouty PN 42 do 185°C přímé vnitřní závit G 1 1/4</t>
  </si>
  <si>
    <t>4+4+2</t>
  </si>
  <si>
    <t>734411102</t>
  </si>
  <si>
    <t>Teploměr technický s pevným stonkem a jímkou zadní připojení průměr 63 mm délky 75 mm</t>
  </si>
  <si>
    <t>1214379733</t>
  </si>
  <si>
    <t>Teploměry technické s pevným stonkem a jímkou zadní připojení (axiální) průměr 63 mm délka stonku 75 mm</t>
  </si>
  <si>
    <t>2+2+2+2</t>
  </si>
  <si>
    <t>734421111</t>
  </si>
  <si>
    <t>Tlakoměr s pevným stonkem a zpětnou klapkou tlak 0-16 bar průměr 50 mm zadní připojení</t>
  </si>
  <si>
    <t>-585873221</t>
  </si>
  <si>
    <t>Tlakoměry s pevným stonkem a zpětnou klapkou zadní připojení (axiální) tlaku 0–16 bar průměru 50 mm</t>
  </si>
  <si>
    <t>734494212</t>
  </si>
  <si>
    <t>Návarek s trubkovým závitem G 3/8</t>
  </si>
  <si>
    <t>271409695</t>
  </si>
  <si>
    <t>Měřicí armatury návarky s trubkovým závitem G 3/8</t>
  </si>
  <si>
    <t>734494213</t>
  </si>
  <si>
    <t>Návarek s trubkovým závitem G 1/2</t>
  </si>
  <si>
    <t>-1490338249</t>
  </si>
  <si>
    <t>Měřicí armatury návarky s trubkovým závitem G 1/2</t>
  </si>
  <si>
    <t>RGL.9109</t>
  </si>
  <si>
    <t>Čidlo teplotní Pt1000 do jímky s kabelem 4 m</t>
  </si>
  <si>
    <t>-486220039</t>
  </si>
  <si>
    <t>998734101</t>
  </si>
  <si>
    <t>Přesun hmot tonážní pro armatury v objektech v do 6 m</t>
  </si>
  <si>
    <t>1569372316</t>
  </si>
  <si>
    <t xml:space="preserve">Přesun hmot pro armatury  stanovený z hmotnosti přesunovaného materiálu vodorovná dopravní vzdálenost do 50 m v objektech výšky do 6 m</t>
  </si>
  <si>
    <t>735</t>
  </si>
  <si>
    <t>Ústřední vytápění - otopná tělesa</t>
  </si>
  <si>
    <t>735152293</t>
  </si>
  <si>
    <t>Otopné těleso panelové VK jednodeskové 1 přídavná přestupní plocha výška/délka 900/600 mm výkon 836 W</t>
  </si>
  <si>
    <t>-865002235</t>
  </si>
  <si>
    <t>Otopná tělesa panelová VK jednodesková PN 1,0 MPa, T do 110°C s jednou přídavnou přestupní plochou výšky tělesa 900 mm stavební délky / výkonu 600 mm / 836 W</t>
  </si>
  <si>
    <t>735152296</t>
  </si>
  <si>
    <t>Otopné těleso panelové VK jednodeskové 1 přídavná přestupní plocha výška/délka 900/900 mm výkon 1255W</t>
  </si>
  <si>
    <t>-1678717235</t>
  </si>
  <si>
    <t>Otopná tělesa panelová VK jednodesková PN 1,0 MPa, T do 110°C s jednou přídavnou přestupní plochou výšky tělesa 900 mm stavební délky / výkonu 900 mm / 1255 W</t>
  </si>
  <si>
    <t>735152597</t>
  </si>
  <si>
    <t>Otopné těleso panelové VK dvoudeskové 2 přídavné přestupní plochy výška/délka 900/1000 mm výkon 2313 W</t>
  </si>
  <si>
    <t>-1651642837</t>
  </si>
  <si>
    <t>Otopná tělesa panelová VK dvoudesková PN 1,0 MPa, T do 110°C se dvěma přídavnými přestupními plochami výšky tělesa 900 mm stavební délky / výkonu 1000 mm / 2313 W</t>
  </si>
  <si>
    <t>735152698</t>
  </si>
  <si>
    <t>Otopné těleso panelové VK třídeskové 3 přídavné přestupní plochy výška/délka 900/1100 mm výkon 3661 W</t>
  </si>
  <si>
    <t>974969391</t>
  </si>
  <si>
    <t>Otopná tělesa panelová VK třídesková PN 1,0 MPa, T do 110°C se třemi přídavnými přestupními plochami výšky tělesa 900 mm stavební délky / výkonu 1100 mm / 3661 W</t>
  </si>
  <si>
    <t>73516426R1</t>
  </si>
  <si>
    <t>Otopné těleso trubkové elektrické přímotopné výška/délka 1500/500 mm</t>
  </si>
  <si>
    <t>-893114026</t>
  </si>
  <si>
    <t>Otopná tělesa trubková přímotopná elektrická na stěnu výšky tělesa 1500 mm, délky 500 mm
včetně el.patrony</t>
  </si>
  <si>
    <t>735191910</t>
  </si>
  <si>
    <t>Napuštění vody do otopných těles</t>
  </si>
  <si>
    <t>-333778014</t>
  </si>
  <si>
    <t xml:space="preserve">Ostatní opravy otopných těles  napuštění vody do otopného systému včetně potrubí (bez kotle a ohříváků) otopných těles</t>
  </si>
  <si>
    <t>73551101R1</t>
  </si>
  <si>
    <t>Podlahové vytápění - rozvodné potrubí polyethylen PE-Xa 16x2,0 mm pro systémovou desku rozteč 150 mm</t>
  </si>
  <si>
    <t>630514025</t>
  </si>
  <si>
    <t>Trubkové teplovodní podlahové vytápění rozvod v systémové desce potrubí polyethylen PE-Xa rozvodné potrubí 16x2 mm, rozteč 150 mm</t>
  </si>
  <si>
    <t>380+520</t>
  </si>
  <si>
    <t>735511026</t>
  </si>
  <si>
    <t>Podlahové vytápění - systémová deska s kombinovanou tepelnou a kročejovou izolací celkové výšky 31 mm</t>
  </si>
  <si>
    <t>-310373747</t>
  </si>
  <si>
    <t>Trubkové teplovodní podlahové vytápění rozvod v systémové desce systémová deska s tepelnou izolací, celkové výšky 31 mm</t>
  </si>
  <si>
    <t>40+10+10+10+20+18+3+4+3+3+4+3+18+20+12</t>
  </si>
  <si>
    <t>735511062</t>
  </si>
  <si>
    <t>Podlahové vytápění - obvodový dilatační pás samolepící s folií</t>
  </si>
  <si>
    <t>1056871416</t>
  </si>
  <si>
    <t>Trubkové teplovodní podlahové vytápění doplňkové prvky okrajový izolační pruh</t>
  </si>
  <si>
    <t>14+14+13+18+18+22+18+18+18+18+15+16+18</t>
  </si>
  <si>
    <t>735511063</t>
  </si>
  <si>
    <t>Podlahové vytápění - ochranná trubka potrubí podlahového topení</t>
  </si>
  <si>
    <t>-618812596</t>
  </si>
  <si>
    <t>Trubkové teplovodní podlahové vytápění doplňkové prvky ochranná trubka</t>
  </si>
  <si>
    <t>735511064</t>
  </si>
  <si>
    <t>Podlahové vytápění - středový (spárový) dilatační profil</t>
  </si>
  <si>
    <t>1402858121</t>
  </si>
  <si>
    <t>Trubkové teplovodní podlahové vytápění doplňkové prvky spárový (dilatační) profil</t>
  </si>
  <si>
    <t>735511085R1</t>
  </si>
  <si>
    <t>Podlahové vytápění - rozdělovač mosazný s průtokoměry šestiokruhový s automat.reg.průtoku</t>
  </si>
  <si>
    <t>1288006072</t>
  </si>
  <si>
    <t>Trubkové teplovodní podlahové vytápění rozdělovače mosazné s průtokoměry šestiokruhové s automat.reg.průtoku</t>
  </si>
  <si>
    <t>735511086R2</t>
  </si>
  <si>
    <t>Podlahové vytápění - rozdělovač mosazný s průtokoměry sedmiokruhový s automat.reg.průtoku</t>
  </si>
  <si>
    <t>641624677</t>
  </si>
  <si>
    <t>Trubkové teplovodní podlahové vytápění rozdělovače mosazné s průtokoměry sedmiokruhové s automat.reg.průtoku</t>
  </si>
  <si>
    <t>735511123</t>
  </si>
  <si>
    <t>Podlahové vytápění - skříň nástěnná pro rozdělovač s 6-9 okruhy</t>
  </si>
  <si>
    <t>-427840496</t>
  </si>
  <si>
    <t>Trubkové teplovodní podlahové vytápění skříně rozdělovače na omítku, pro rozdělovač s počtem okruhů 6-9</t>
  </si>
  <si>
    <t>735511137</t>
  </si>
  <si>
    <t>Podlahové vytápění - svěrné šroubení se závitem EK 3/4" pro připojení potrubí 16x2,0 mm na rozdělovač</t>
  </si>
  <si>
    <t>684180670</t>
  </si>
  <si>
    <t>Trubkové teplovodní podlahové vytápění připojovací šroubení rozdělovače, potrubí 16x2,0 mm</t>
  </si>
  <si>
    <t>(6+7)*2</t>
  </si>
  <si>
    <t>GCM.R259X007</t>
  </si>
  <si>
    <t>Kulový kohout se šroubením, vnitřní x vnější, vrtulka, R259D, 1" x 1"</t>
  </si>
  <si>
    <t>1862267018</t>
  </si>
  <si>
    <t>735511143</t>
  </si>
  <si>
    <t>Podlahové vytápění - elektrotermická hlavice (termopohon)</t>
  </si>
  <si>
    <t>-167558563</t>
  </si>
  <si>
    <t>Trubkové teplovodní podlahové vytápění regulační zařízení elektrotermická hlavice</t>
  </si>
  <si>
    <t>735511144</t>
  </si>
  <si>
    <t>Podlahové topení - elektronický rozvaděč pro připojení max 6 prostorových termostatů</t>
  </si>
  <si>
    <t>-1843398334</t>
  </si>
  <si>
    <t>Trubkové teplovodní podlahové vytápění regulační zařízení elektronický rozvaděč</t>
  </si>
  <si>
    <t>24552540</t>
  </si>
  <si>
    <t>plastifikátor do betonu pro podlahové topení</t>
  </si>
  <si>
    <t>-369331181</t>
  </si>
  <si>
    <t>73519191R1</t>
  </si>
  <si>
    <t>Montáž automatického doplňovacího a plnicího zařízení, změkčovací patrony pro topné a chladicí soustavy</t>
  </si>
  <si>
    <t>-76335867</t>
  </si>
  <si>
    <t>541xvp25</t>
  </si>
  <si>
    <t>Automatické doplňovací a plnicí zařízení pro topné a chladicí soustavy</t>
  </si>
  <si>
    <t>-580427396</t>
  </si>
  <si>
    <t xml:space="preserve">Automatické doplňovací a plnicí zařízení pro topné a chladicí soustavy
např. Reflex Fillcontrol Plus Compact
Sestává z uzavírací armatury, systémového oddělovače zkontrolovaného DVGW (BA) dle DIN EN 12729, filtru, tlakového čidla, kulového kohoutu s pohonem, redukčního ventilu s kontrolním manometrem a mikroprocesorového řízení. Všechny komponenty jsou snadno přístupné a nenáročné na místo, jsou integrovány do krytu. 
Včetně externího tlakového čidla FE - kombinace s Fillsoftem -  aby bylo možné změřit potřebný doplňovací tlak</t>
  </si>
  <si>
    <t>541xvp26</t>
  </si>
  <si>
    <t>Armatura pro úpravu vody k doplňování topné vody</t>
  </si>
  <si>
    <t>93938070</t>
  </si>
  <si>
    <t>Armatura pro úpravu vody k doplňování topné vody dle VDI 2035
kapacita patrony pro změkčení (zelená) 6000 lx°dH
včetně uzavírání, vzorkovacího kohoutu a segmentového šroubení</t>
  </si>
  <si>
    <t>998735101</t>
  </si>
  <si>
    <t>Přesun hmot tonážní pro otopná tělesa v objektech v do 6 m</t>
  </si>
  <si>
    <t>-49583185</t>
  </si>
  <si>
    <t xml:space="preserve">Přesun hmot pro otopná tělesa  stanovený z hmotnosti přesunovaného materiálu vodorovná dopravní vzdálenost do 50 m v objektech výšky do 6 m</t>
  </si>
  <si>
    <t>741</t>
  </si>
  <si>
    <t>Elektroinstalace - silnoproud</t>
  </si>
  <si>
    <t>741110511</t>
  </si>
  <si>
    <t>Montáž lišta a kanálek vkládací šířky do 60 mm s víčkem</t>
  </si>
  <si>
    <t>438626450</t>
  </si>
  <si>
    <t>Montáž lišt a kanálků elektroinstalačních se spojkami, ohyby a rohy a s nasunutím do krabic vkládacích s víčkem, šířky do 60 mm</t>
  </si>
  <si>
    <t>34571002</t>
  </si>
  <si>
    <t>lišta elektroinstalační hranatá PVC 60x40mm</t>
  </si>
  <si>
    <t>773405546</t>
  </si>
  <si>
    <t>741122122</t>
  </si>
  <si>
    <t>Montáž kabel Cu plný kulatý žíla 3x1,5 až 6 mm2 zatažený v trubkách (např. CYKY)</t>
  </si>
  <si>
    <t>454499273</t>
  </si>
  <si>
    <t>Montáž kabelů měděných bez ukončení uložených v trubkách zatažených plných kulatých nebo bezhalogenových (např. CYKY) počtu a průřezu žil 3x1,5 až 6 mm2</t>
  </si>
  <si>
    <t>34111030</t>
  </si>
  <si>
    <t>kabel instalační jádro Cu plné izolace PVC plášť PVC 450/750V (CYKY) 3x1,5mm2</t>
  </si>
  <si>
    <t>1068810284</t>
  </si>
  <si>
    <t>741122131</t>
  </si>
  <si>
    <t>Montáž kabel Cu plný kulatý žíla 4x1,5 až 4 mm2 zatažený v trubkách (např. CYKY)</t>
  </si>
  <si>
    <t>-1650464555</t>
  </si>
  <si>
    <t>Montáž kabelů měděných bez ukončení uložených v trubkách zatažených plných kulatých nebo bezhalogenových (např. CYKY) počtu a průřezu žil 4x1,5 až 4 mm2</t>
  </si>
  <si>
    <t>34111060</t>
  </si>
  <si>
    <t>kabel instalační jádro Cu plné izolace PVC plášť PVC 450/750V (CYKY) 4x1,5mm2</t>
  </si>
  <si>
    <t>-171329172</t>
  </si>
  <si>
    <t>10+10+10</t>
  </si>
  <si>
    <t>741124703</t>
  </si>
  <si>
    <t>Montáž kabel Cu stíněný ovládací žíly 2 až 19x1 mm2 uložený volně (např. JYTY)</t>
  </si>
  <si>
    <t>1400640203</t>
  </si>
  <si>
    <t>Montáž kabelů měděných ovládacích bez ukončení uložených volně stíněných ovládacích s plným jádrem (např. JYTY) počtu a průměru žil 2 až 19x1 mm2</t>
  </si>
  <si>
    <t>34143154</t>
  </si>
  <si>
    <t>kabel ovládací flexibilní stíněný Cu opletením jádro Cu lanované izolace PVC plášť PVC 300/500V (CMFM) 2x1,00mm2</t>
  </si>
  <si>
    <t>384738462</t>
  </si>
  <si>
    <t>80+120+80+20</t>
  </si>
  <si>
    <t>34121233</t>
  </si>
  <si>
    <t>kabel sdělovací stíněný laminovanou Al fólií s příložným Cu drátem jádro Cu plné izolace PVC plášť PVC 300V (J-Y(St)Y…Lg) 2x2x0,8mm2</t>
  </si>
  <si>
    <t>1723499227</t>
  </si>
  <si>
    <t>741130111</t>
  </si>
  <si>
    <t>Ukončení šňůra 2x0,35 až 4 mm2 se zapojením</t>
  </si>
  <si>
    <t>-1696205113</t>
  </si>
  <si>
    <t>Ukončení šnůř se zapojením počtu a průřezu žil 2x0,35 až 4 mm2</t>
  </si>
  <si>
    <t>741132103</t>
  </si>
  <si>
    <t>Ukončení kabelů 3x1,5 až 4 mm2 smršťovací záklopkou nebo páskem bez letování</t>
  </si>
  <si>
    <t>1775674254</t>
  </si>
  <si>
    <t>Ukončení kabelů smršťovací záklopkou nebo páskou se zapojením bez letování, počtu a průřezu žil 3x1,5 až 4 mm2</t>
  </si>
  <si>
    <t>741132128</t>
  </si>
  <si>
    <t>Ukončení kabelů 4x1,5 až 4 mm2 smršťovací záklopkou nebo páskem bez letování</t>
  </si>
  <si>
    <t>2091432092</t>
  </si>
  <si>
    <t>Ukončení kabelů smršťovací záklopkou nebo páskou se zapojením bez letování, počtu a průřezu žil 4x1,5 až 4 mm2</t>
  </si>
  <si>
    <t>998741101</t>
  </si>
  <si>
    <t>Přesun hmot tonážní pro silnoproud v objektech v do 6 m</t>
  </si>
  <si>
    <t>-1065072995</t>
  </si>
  <si>
    <t>Přesun hmot pro silnoproud stanovený z hmotnosti přesunovaného materiálu vodorovná dopravní vzdálenost do 50 m v objektech výšky do 6 m</t>
  </si>
  <si>
    <t>OST</t>
  </si>
  <si>
    <t>Ostatní</t>
  </si>
  <si>
    <t>xOSTvp1</t>
  </si>
  <si>
    <t>Topná zkouška</t>
  </si>
  <si>
    <t>hod</t>
  </si>
  <si>
    <t>-2093840105</t>
  </si>
  <si>
    <t>xOSTvp2</t>
  </si>
  <si>
    <t>Výstupní revize všech instalovaných zařízení pro vytápění</t>
  </si>
  <si>
    <t>335695</t>
  </si>
  <si>
    <t>XOSTvp3</t>
  </si>
  <si>
    <t>Koordinace řemesel</t>
  </si>
  <si>
    <t>280683107</t>
  </si>
  <si>
    <t>XOSTvp4</t>
  </si>
  <si>
    <t>Zednické přípomoce, zřízení drážek a prostupů včetně zapravení</t>
  </si>
  <si>
    <t>630623122</t>
  </si>
  <si>
    <t>XOSTvp5</t>
  </si>
  <si>
    <t>Zaškolení obsluhy</t>
  </si>
  <si>
    <t>568524965</t>
  </si>
  <si>
    <t>XOSTvp6</t>
  </si>
  <si>
    <t>Zkušební provoz</t>
  </si>
  <si>
    <t>339836687</t>
  </si>
  <si>
    <t>Zkušební provoz
- spuštění a vyladění systému vytápění, MaR apod.</t>
  </si>
  <si>
    <t>XOSTvp7</t>
  </si>
  <si>
    <t>Náklady spojené s dopravou tepelného čerpadla na místo</t>
  </si>
  <si>
    <t>581053793</t>
  </si>
  <si>
    <t>XOSTvp8</t>
  </si>
  <si>
    <t>Kompletní zaregulování systému vytápění</t>
  </si>
  <si>
    <t>512</t>
  </si>
  <si>
    <t>-1354107693</t>
  </si>
  <si>
    <t>Zaregulování otopných těles pomocí přednastavení termostatického ventilu na základě výpočtu stupně přednastavení.
Kontrolní výpočet stupně přednastavení termostatického ventilu na základě skutečného provedení tras potrubí.</t>
  </si>
  <si>
    <t>01B - Zařízení vzduchotechniky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</si>
  <si>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1.4B.01 TECHNICKÁ ZPRÁVA – VZT PŘÍLOHA Č. 1 TABULKA VĚTRANÝCH MÍSTNOSTÍ 1.4B.02 PŮDORYS 1.NP – VZT 1.4B.03 STŘECHA – VZT 1.4B.04 ŘEZY – VZT</t>
  </si>
  <si>
    <t xml:space="preserve">    751-1 - VZT - Zařízení 1</t>
  </si>
  <si>
    <t xml:space="preserve">    751-2 - VZT - Zařízení 2</t>
  </si>
  <si>
    <t xml:space="preserve">    751-3 - VZT - Zařízení 3</t>
  </si>
  <si>
    <t xml:space="preserve">    751-4 - VZT - Zařízení 4</t>
  </si>
  <si>
    <t xml:space="preserve">    751-CH1 - CHL - Zařízení 1 kondenzační jednotka</t>
  </si>
  <si>
    <t xml:space="preserve">    OST - Ostatní</t>
  </si>
  <si>
    <t>751-1</t>
  </si>
  <si>
    <t>VZT - Zařízení 1</t>
  </si>
  <si>
    <t>751611141</t>
  </si>
  <si>
    <t>Montáž centrální vzduchotechnické jednotky s rekuperací tepla nástřešní s výměnou vzduchu do 5000 m3/h</t>
  </si>
  <si>
    <t>-452627115</t>
  </si>
  <si>
    <t>Montáž vzduchotechnické jednotky s rekuperací tepla centrální nástřešní s výměnou vzduchu do 5000 m3/h
POZOR!! Včetně dopravy na střechu objektu, např. Autojeřáb min. do výšky 14m.</t>
  </si>
  <si>
    <t>x1.01</t>
  </si>
  <si>
    <t>1.01 Vzduchotechnická jednotka s rekuperací tepla, elektro ohřevem a přímým výparníkem Vp=1000m3/h (250Pa); Vo=1000m3/h (250Pa)</t>
  </si>
  <si>
    <t>-1616702908</t>
  </si>
  <si>
    <t xml:space="preserve">1.01
Vzduchotechnická jednotka s rekuperací tepla, elektro ohřevem a přímým výparníkem
nástřešní provedení, ležaté provedení, vývody dle PD
Vp=1000m3/h (250Pa); Vo=1000m3/h (250Pa)
el. parametry: 230V, 20A, 4,52kW
el.ohřívač 3,6kW
přímý vyparník reverzibilní
ethernet
hmotnost: 750kg
Akustický výkon na plášti jednotky 62 [dB(A)] 
Akustický výkon sání 64 [dB(A)] 
Akustický výkon výtlak 76 [dB(A)] 
protiproudý rekuperační výměník, filtr přívod kazetový třída F7, filtr odtah kazetový třída M5, elektrický ohřívač, přímý chladič (chlazení/topení, reverzibilní), připojovací hrdla, pružné manžety, (by-passová klapka+ servopohon), vývod kondenzátu pr. 32/40 (nerez, vyhřívaný) včetně termostatu, podstavné nohy, systémová regulace pro jednotku vč. ethernet připojení, dotykový barevný ovládací panel
Jednotka splňuje ErP (Ecodesign) - nařízení EU 1253/2014, aktuální platné.
+ systém kotvení VZT jednotky
Systémová regulace pro řízení s možností připojení do nadřazeného systému (ModBus)
Jedná se o jednotný systém VZT jednotky, regulace a regulačních boxů. 
Při realizaci bude jednotný systém vyžadován!
</t>
  </si>
  <si>
    <t>751344114</t>
  </si>
  <si>
    <t>Montáž tlumiče hluku pro kruhové potrubí D přes 300 do 400 mm</t>
  </si>
  <si>
    <t>-1102482819</t>
  </si>
  <si>
    <t>Montáž tlumičů hluku pro kruhové potrubí, průměru přes 300 do 400 mm</t>
  </si>
  <si>
    <t>x1.02</t>
  </si>
  <si>
    <t>tlumič hluku kruhový Pz, D 315mm, l=1500mm</t>
  </si>
  <si>
    <t>-323643857</t>
  </si>
  <si>
    <t>tlumič hluku kruhový s děrovaným plechem Pz, D 315mm, l=1500mm
průtok vzduchu 1000m3/h
připojení na SPIRO
celková délka tlumiče 1700mm
hmotnost 34,8 kg</t>
  </si>
  <si>
    <t>751526751</t>
  </si>
  <si>
    <t>Montáž protidešťové stříšky nebo výfukové hlavice do plastového potrubí kruhové bez příruby D přes 300 do 400 mm</t>
  </si>
  <si>
    <t>562109379</t>
  </si>
  <si>
    <t>Montáž protidešťové stříšky nebo výfukové hlavice do plastového potrubí kruhové bez příruby, průměru přes 300 do 400 mm</t>
  </si>
  <si>
    <t>x1.03</t>
  </si>
  <si>
    <t>Výfukový díl prům. 315mm se sítí proti vniknutí ptactva - pozink.</t>
  </si>
  <si>
    <t>-448790777</t>
  </si>
  <si>
    <t>1.03 Výfukový díl prům. 315mm se sítí proti vniknutí ptactva - pozink.</t>
  </si>
  <si>
    <t>751514679</t>
  </si>
  <si>
    <t>Montáž škrtící klapky nebo zpětné klapky do plechového potrubí kruhové bez příruby D přes 100 do 200 mm</t>
  </si>
  <si>
    <t>-97361200</t>
  </si>
  <si>
    <t xml:space="preserve">Montáž škrtící klapky nebo zpětné klapky do plechového potrubí  kruhové bez příruby, průměru přes 100 do 200 mm</t>
  </si>
  <si>
    <t>42971002x</t>
  </si>
  <si>
    <t>klapka kruhová uzavírací Pz D 100mm</t>
  </si>
  <si>
    <t>290255907</t>
  </si>
  <si>
    <t>1.4
klapka kruhová uzavírací Pz D 100mm</t>
  </si>
  <si>
    <t>42971004x</t>
  </si>
  <si>
    <t>klapka kruhová uzavírací Pz D 140mm</t>
  </si>
  <si>
    <t>289560722</t>
  </si>
  <si>
    <t>1.5
klapka kruhová uzavírací Pz D 140mm</t>
  </si>
  <si>
    <t>751322131</t>
  </si>
  <si>
    <t>Montáž anemostatu čtvercového vířivého se skříní do 0,100 m2</t>
  </si>
  <si>
    <t>-1764858184</t>
  </si>
  <si>
    <t>Montáž talířových ventilů, anemostatů, dýz anemostatu čtvercového vířivého se skříní, průřezu do 0,100 m2</t>
  </si>
  <si>
    <t>x1.06</t>
  </si>
  <si>
    <t>anemostat vířivý pro přívod/odvod vzduchu čtvercový ocelový bílý 300x300mm 8 lamel</t>
  </si>
  <si>
    <t>-906006275</t>
  </si>
  <si>
    <t>anemostat vířivý pro přívod/odvod vzduchu čtvercový ocelový bílý 300x300mm 8 lamel
včetně boxu</t>
  </si>
  <si>
    <t>751322011</t>
  </si>
  <si>
    <t>Montáž talířového ventilu D do 100 mm</t>
  </si>
  <si>
    <t>849056040</t>
  </si>
  <si>
    <t xml:space="preserve">Montáž talířových ventilů, anemostatů, dýz  talířového ventilu, průměru do 100 mm</t>
  </si>
  <si>
    <t>42972212x</t>
  </si>
  <si>
    <t>ventil talířový pro odvod vzduchu kovový D 100mm</t>
  </si>
  <si>
    <t>-1327126659</t>
  </si>
  <si>
    <t>1.7
ventil talířový pro odvod vzduchu kovový D 100mm</t>
  </si>
  <si>
    <t>42972206x</t>
  </si>
  <si>
    <t>ventil talířový pro přívod vzduchu kovový D 100mm</t>
  </si>
  <si>
    <t>158623471</t>
  </si>
  <si>
    <t>1.8
ventil talířový pro přívod vzduchu kovový D 100mm</t>
  </si>
  <si>
    <t>751322012</t>
  </si>
  <si>
    <t>Montáž talířového ventilu D přes 100 do 200 mm</t>
  </si>
  <si>
    <t>726170021</t>
  </si>
  <si>
    <t xml:space="preserve">Montáž talířových ventilů, anemostatů, dýz  talířového ventilu, průměru přes 100 do 200 mm</t>
  </si>
  <si>
    <t>42972213x</t>
  </si>
  <si>
    <t>talířový ventil pro odvod vzduchu kovový D 125mm</t>
  </si>
  <si>
    <t>908436621</t>
  </si>
  <si>
    <t>1.9
talířový ventil pro odvod vzduchu kovový D 125mm</t>
  </si>
  <si>
    <t>751398023</t>
  </si>
  <si>
    <t>Montáž větrací mřížky stěnové přes 0,100 do 0,150 m2</t>
  </si>
  <si>
    <t>-36039700</t>
  </si>
  <si>
    <t>Montáž ostatních zařízení větrací mřížky stěnové, průřezu přes 0,100 do 0,150 m2</t>
  </si>
  <si>
    <t>42972306</t>
  </si>
  <si>
    <t>mřížka stěnová otevřená jednořadá kovová úhel lamel 0° 400x200mm</t>
  </si>
  <si>
    <t>549046564</t>
  </si>
  <si>
    <t>1.10
mřížka stěnová otevřená jednořadá kovová úhel lamel 0° 400x200mm</t>
  </si>
  <si>
    <t>751510041</t>
  </si>
  <si>
    <t>Vzduchotechnické potrubí z pozinkovaného plechu kruhové spirálně vinutá trouba bez příruby D do 100 mm</t>
  </si>
  <si>
    <t>103340392</t>
  </si>
  <si>
    <t>Vzduchotechnické potrubí z pozinkovaného plechu kruhové, trouba spirálně vinutá bez příruby, průměru do 100 mm</t>
  </si>
  <si>
    <t>SPIRO 100; 5,62% tvarovek</t>
  </si>
  <si>
    <t>1,1*6,88</t>
  </si>
  <si>
    <t>751510042</t>
  </si>
  <si>
    <t>Vzduchotechnické potrubí z pozinkovaného plechu kruhové spirálně vinutá trouba bez příruby D přes 100 do 200 mm</t>
  </si>
  <si>
    <t>696505265</t>
  </si>
  <si>
    <t>Vzduchotechnické potrubí z pozinkovaného plechu kruhové, trouba spirálně vinutá bez příruby, průměru přes 100 do 200 mm</t>
  </si>
  <si>
    <t>SPIRO 125; 8,62% tvarovek</t>
  </si>
  <si>
    <t>1,1*14,3</t>
  </si>
  <si>
    <t>SPIRO 140; 13,83% tvarovek</t>
  </si>
  <si>
    <t>1,1*23,18</t>
  </si>
  <si>
    <t>SPIRO 180; 10,06% tvarovek</t>
  </si>
  <si>
    <t>1,1*10,14</t>
  </si>
  <si>
    <t>SPIRO 200; 11,37% tvarovek</t>
  </si>
  <si>
    <t>1,1*17,64</t>
  </si>
  <si>
    <t>751510043</t>
  </si>
  <si>
    <t>Vzduchotechnické potrubí z pozinkovaného plechu kruhové spirálně vinutá trouba bez příruby D přes 200 do 300 mm</t>
  </si>
  <si>
    <t>161417204</t>
  </si>
  <si>
    <t>Vzduchotechnické potrubí z pozinkovaného plechu kruhové, trouba spirálně vinutá bez příruby, průměru přes 200 do 300 mm</t>
  </si>
  <si>
    <t>SPIRO 225; 16,34% tvarovek</t>
  </si>
  <si>
    <t>1,1*1,77</t>
  </si>
  <si>
    <t>SPIRO 250; 34,71% tvarovek</t>
  </si>
  <si>
    <t>1,1*3,97</t>
  </si>
  <si>
    <t>SPIRO 315; 26,53% tvarovek</t>
  </si>
  <si>
    <t>1,1*8</t>
  </si>
  <si>
    <t>751537146</t>
  </si>
  <si>
    <t>Montáž potrubí kruhového ohebného tepelně a zvukově izolovaného Al hadice D přes 100 do 150 mm</t>
  </si>
  <si>
    <t>1563934223</t>
  </si>
  <si>
    <t>Montáž potrubí ohebného kruhového izolovaného minerální vatou Al hadice (izolace tepelná i hluková), průměru přes 100 do 150 mm</t>
  </si>
  <si>
    <t>42981729</t>
  </si>
  <si>
    <t>hadice ohebná z Al s tepelnou a hlukovou izolací 25mm, délka 10m D 102mm</t>
  </si>
  <si>
    <t>-76881600</t>
  </si>
  <si>
    <t>42981730</t>
  </si>
  <si>
    <t>hadice ohebná z Al s tepelnou a hlukovou izolací 25mm, délka 10m D 127mm</t>
  </si>
  <si>
    <t>-1811550377</t>
  </si>
  <si>
    <t>713411141</t>
  </si>
  <si>
    <t>Montáž izolace tepelné potrubí pásy nebo rohožemi s Al fólií staženými Al páskou 1x</t>
  </si>
  <si>
    <t>-1832250006</t>
  </si>
  <si>
    <t>Montáž izolace tepelné potrubí a ohybů pásy nebo rohožemi s povrchovou úpravou hliníkovou fólií připevněnými samolepící hliníkovou páskou potrubí jednovrstvá</t>
  </si>
  <si>
    <t>27127206</t>
  </si>
  <si>
    <t>izolace plošná kaučuková s metalickým povrchem samolepící tl 15mm</t>
  </si>
  <si>
    <t>-1713387247</t>
  </si>
  <si>
    <t>(Pi*(0,1+2*0,015+2*0)*7,6)</t>
  </si>
  <si>
    <t>(Pi*(0,2+2*0,015+2*0)*72)</t>
  </si>
  <si>
    <t>(Pi*(0,3+2*0,015+2*0)*7)</t>
  </si>
  <si>
    <t>1991774092</t>
  </si>
  <si>
    <t>63151672</t>
  </si>
  <si>
    <t>rohož izolační z minerální vlny lamelová s Al fólií 50-60kg/m3 tl 60mm</t>
  </si>
  <si>
    <t>1310819736</t>
  </si>
  <si>
    <t>(Pi*(0,315+2*0,06+2*0)*10)</t>
  </si>
  <si>
    <t>(Pi*(0,45+2*0,06+2*0)*6)</t>
  </si>
  <si>
    <t>713391144</t>
  </si>
  <si>
    <t>Montáž izolace tepelné těles Al oplechování otvorů plochy tvarové</t>
  </si>
  <si>
    <t>244155298</t>
  </si>
  <si>
    <t>Montáž izolace tepelné těles - doplňky a konstrukční součásti oplechování licích otvorů včetně zakrytí hliníkovým plechem ploch tvarových</t>
  </si>
  <si>
    <t>19420845</t>
  </si>
  <si>
    <t>plech Al hladký polotvrdý tl 1,50mm tabule</t>
  </si>
  <si>
    <t>-1311821968</t>
  </si>
  <si>
    <t>24,4*4,05 'Přepočtené koeficientem množství</t>
  </si>
  <si>
    <t>751691111</t>
  </si>
  <si>
    <t>Zaregulování systému vzduchotechnického zařízení - 1 koncový (distribuční) prvek</t>
  </si>
  <si>
    <t>-1810546128</t>
  </si>
  <si>
    <t>Zaregulování systému vzduchotechnického zařízení za 1 koncový (distribuční) prvek</t>
  </si>
  <si>
    <t>998751101</t>
  </si>
  <si>
    <t>Přesun hmot tonážní pro vzduchotechniku v objektech výšky do 12 m</t>
  </si>
  <si>
    <t>392383976</t>
  </si>
  <si>
    <t>Přesun hmot pro vzduchotechniku stanovený z hmotnosti přesunovaného materiálu vodorovná dopravní vzdálenost do 100 m v objektech výšky do 12 m</t>
  </si>
  <si>
    <t>751-2</t>
  </si>
  <si>
    <t>VZT - Zařízení 2</t>
  </si>
  <si>
    <t>751111131</t>
  </si>
  <si>
    <t>Montáž ventilátoru axiálního nízkotlakého potrubního základního D do 200 mm</t>
  </si>
  <si>
    <t>-650043092</t>
  </si>
  <si>
    <t>Montáž ventilátoru axiálního nízkotlakého potrubního základního, průměru do 200 mm</t>
  </si>
  <si>
    <t>42914527</t>
  </si>
  <si>
    <t>ventiláor axiální diagonální potrubní tříotáčkový plastový IP44 připojení D 160mm</t>
  </si>
  <si>
    <t>-1840045727</t>
  </si>
  <si>
    <t>2.01
ventiláor axiální diagonální potrubní tříotáčkový plastový IP44 připojení D 160mm</t>
  </si>
  <si>
    <t>2.01.02</t>
  </si>
  <si>
    <t xml:space="preserve">Pružná spojka pro pružné připojení ventilátoru na  potrubí</t>
  </si>
  <si>
    <t>-308022820</t>
  </si>
  <si>
    <t>-239697224</t>
  </si>
  <si>
    <t>2.02</t>
  </si>
  <si>
    <t>160 zpětná klapka</t>
  </si>
  <si>
    <t>-421878276</t>
  </si>
  <si>
    <t>751322012.1</t>
  </si>
  <si>
    <t>Mtž talířového ventilu D do 200 mm</t>
  </si>
  <si>
    <t>CS ÚRS 2021 01</t>
  </si>
  <si>
    <t>-1345684194</t>
  </si>
  <si>
    <t>42972213</t>
  </si>
  <si>
    <t>-1445157424</t>
  </si>
  <si>
    <t>2.3
talířový ventil pro odvod vzduchu kovový D 125mm</t>
  </si>
  <si>
    <t>42972207</t>
  </si>
  <si>
    <t>ventil talířový pro přívod vzduchu kovový D 125mm</t>
  </si>
  <si>
    <t>-1159769159</t>
  </si>
  <si>
    <t>2.4
ventil talířový pro přívod vzduchu kovový D 125mm</t>
  </si>
  <si>
    <t>751311113</t>
  </si>
  <si>
    <t>Montáž vyústi čtyřhranné do kruhového potrubí přes 0,080 do 0,150 m2</t>
  </si>
  <si>
    <t>-1294531095</t>
  </si>
  <si>
    <t>Montáž vyústi čtyřhranné do kruhového potrubí, průřezu přes 0,080 do 0,150 m2</t>
  </si>
  <si>
    <t>42973103x2</t>
  </si>
  <si>
    <t>výusť jednořadá do kruhového potrubí SPIRO s regulační klapkou Pz 1225x75mm</t>
  </si>
  <si>
    <t>29937666</t>
  </si>
  <si>
    <t>2.5
výusť jednořadá do kruhového potrubí SPIRO s regulační klapkou Pz 1225x75mm</t>
  </si>
  <si>
    <t>751398051</t>
  </si>
  <si>
    <t>Montáž protidešťové žaluzie nebo žaluziové klapky na čtyřhranné potrubí do 0,150 m2</t>
  </si>
  <si>
    <t>138929405</t>
  </si>
  <si>
    <t>Montáž ostatních zařízení protidešťové žaluzie nebo žaluziové klapky na čtyřhranné potrubí, průřezu do 0,150 m2</t>
  </si>
  <si>
    <t>42972915x2</t>
  </si>
  <si>
    <t>žaluzie protidešťová s pevnými lamelami, pozink, pro potrubí 200x200mm</t>
  </si>
  <si>
    <t>1170735097</t>
  </si>
  <si>
    <t>2.6
žaluzie protidešťová s pevnými lamelami, pozink, pro potrubí 200x200mm</t>
  </si>
  <si>
    <t>-165028053</t>
  </si>
  <si>
    <t>x2.07</t>
  </si>
  <si>
    <t>klapka kruhová regulační Pz D 160mm, servopohon 230 pod napětím OTEVŘENO</t>
  </si>
  <si>
    <t>275118865</t>
  </si>
  <si>
    <t xml:space="preserve">2.7
klapka kruhová regulační Pz D 160mm,  servopohon 230 pod napětím OTEVŘENO</t>
  </si>
  <si>
    <t>751510012</t>
  </si>
  <si>
    <t>Vzduchotechnické potrubí z pozinkovaného plechu čtyřhranné s přírubou průřezu přes 0,03 do 0,07 m2</t>
  </si>
  <si>
    <t>1030594150</t>
  </si>
  <si>
    <t>Vzduchotechnické potrubí z pozinkovaného plechu čtyřhranné s přírubou, průřezu přes 0,03 do 0,07 m2</t>
  </si>
  <si>
    <t>-1185234054</t>
  </si>
  <si>
    <t>SPIRO 125; 13,71% tvarovek</t>
  </si>
  <si>
    <t>1,1*7,16</t>
  </si>
  <si>
    <t>SPIRO 160; 14,16% tvarovek</t>
  </si>
  <si>
    <t>1,1*(6,95+7+7)</t>
  </si>
  <si>
    <t>713vp_iz0012</t>
  </si>
  <si>
    <t>Montáž izolace tepelné potrubí pásy nebo rohožemi</t>
  </si>
  <si>
    <t>-920520481</t>
  </si>
  <si>
    <t>1526584580</t>
  </si>
  <si>
    <t>(Pi*(0,16+2*0,015+2*0)*24)</t>
  </si>
  <si>
    <t>0,8</t>
  </si>
  <si>
    <t>998751101.1</t>
  </si>
  <si>
    <t>Přesun hmot tonážní pro vzduchotechniku v objektech v do 12 m</t>
  </si>
  <si>
    <t>CS ÚRS 2021 02</t>
  </si>
  <si>
    <t>-359566374</t>
  </si>
  <si>
    <t>751-3</t>
  </si>
  <si>
    <t>VZT - Zařízení 3</t>
  </si>
  <si>
    <t>751122113</t>
  </si>
  <si>
    <t>Mtž vent rad ntl potrubního základního do 0,210 m2</t>
  </si>
  <si>
    <t>843561728</t>
  </si>
  <si>
    <t xml:space="preserve">Montáž ventilátoru radiálního nízkotlakého  potrubního základního do čtyřhranného potrubí, průřezu přes 0,140 do 0,210 m2</t>
  </si>
  <si>
    <t>3.01</t>
  </si>
  <si>
    <t>potrubní radiální ventilátor 1500m3/h (250Pa)</t>
  </si>
  <si>
    <t>-1429123526</t>
  </si>
  <si>
    <t xml:space="preserve">radiální ventilátor na potrubí 500x300mm
 potrubní radiální ventilátor 1500m3/h (250Pa)
400V, 0,93kW, 1,77A
</t>
  </si>
  <si>
    <t>5.01.01</t>
  </si>
  <si>
    <t>pružná spojka 500x300mm</t>
  </si>
  <si>
    <t>-1322242358</t>
  </si>
  <si>
    <t>pružná spojka</t>
  </si>
  <si>
    <t>5.01.02</t>
  </si>
  <si>
    <t>regulátor otáček</t>
  </si>
  <si>
    <t>-1369950510</t>
  </si>
  <si>
    <t>751344122</t>
  </si>
  <si>
    <t>Mtž tlumiče hluku pro čtyřhranné potrubí do 0,300 m2</t>
  </si>
  <si>
    <t>1365585425</t>
  </si>
  <si>
    <t xml:space="preserve">Montáž tlumičů  hluku pro čtyřhranné potrubí, průřezu přes 0,150 do 0,300 m2</t>
  </si>
  <si>
    <t>3.02</t>
  </si>
  <si>
    <t>tlumič hluku 500x300x1000mm</t>
  </si>
  <si>
    <t>202222422</t>
  </si>
  <si>
    <t>751311092</t>
  </si>
  <si>
    <t>Montáž vyústi čtyřhranné do čtyřhranného potrubí přes 0,040 do 0,080 m2</t>
  </si>
  <si>
    <t>-1611499805</t>
  </si>
  <si>
    <t>Montáž vyústi čtyřhranné do čtyřhranného potrubí, průřezu přes 0,040 do 0,080 m2</t>
  </si>
  <si>
    <t>3.03</t>
  </si>
  <si>
    <t>jednořadá vyústka na čtyřhranné potrubí 560x140mm</t>
  </si>
  <si>
    <t>-1229120925</t>
  </si>
  <si>
    <t>jednořadá vyústka na čtyřhranné potrubí 560x140mm
1A 560x140</t>
  </si>
  <si>
    <t>751398052</t>
  </si>
  <si>
    <t>Mtž protidešťové žaluzie potrubí do 0,300 m2</t>
  </si>
  <si>
    <t>-649129210</t>
  </si>
  <si>
    <t xml:space="preserve">Montáž ostatních zařízení  protidešťové žaluzie nebo žaluziové klapky na čtyřhranné potrubí, průřezu přes 0,150 do 0,300 m2</t>
  </si>
  <si>
    <t>3.04</t>
  </si>
  <si>
    <t>žaluziová klapka samotížná 500x500mm</t>
  </si>
  <si>
    <t>1546073616</t>
  </si>
  <si>
    <t>žaluziová klapka samotížná přetlaková
hliník</t>
  </si>
  <si>
    <t>2016491103</t>
  </si>
  <si>
    <t>42973103x3</t>
  </si>
  <si>
    <t>-1410474743</t>
  </si>
  <si>
    <t>3.5
výusť jednořadá do kruhového potrubí SPIRO s regulační klapkou Pz 1225x75mm</t>
  </si>
  <si>
    <t>751510014</t>
  </si>
  <si>
    <t>Vzduchotechnické potrubí z pozinkovaného plechu čtyřhranné s přírubou průřezu přes 0,13 do 0,28 m2</t>
  </si>
  <si>
    <t>1617530828</t>
  </si>
  <si>
    <t>Vzduchotechnické potrubí z pozinkovaného plechu čtyřhranné s přírubou, průřezu přes 0,13 do 0,28 m2</t>
  </si>
  <si>
    <t>2044956714</t>
  </si>
  <si>
    <t>-820164586</t>
  </si>
  <si>
    <t>1826180050</t>
  </si>
  <si>
    <t>8,4</t>
  </si>
  <si>
    <t>(Pi*(0,16+2*0,015+2*0)*3)</t>
  </si>
  <si>
    <t>-1819190343</t>
  </si>
  <si>
    <t>751-4</t>
  </si>
  <si>
    <t>VZT - Zařízení 4</t>
  </si>
  <si>
    <t>751377012</t>
  </si>
  <si>
    <t>Montáž odsávacího zákrytu (digestoř) bytového komínového</t>
  </si>
  <si>
    <t>-1826148836</t>
  </si>
  <si>
    <t xml:space="preserve">Montáž odsávacích stropů, zákrytů  odsávacího zákrytu (digestoř) bytového komínového</t>
  </si>
  <si>
    <t>42958002</t>
  </si>
  <si>
    <t>odsavač par komínový (digestoř) nerez, max. výkon 370 m3/hod</t>
  </si>
  <si>
    <t>761691999</t>
  </si>
  <si>
    <t>4.1
odsavač par komínový (digestoř) nerez, max. výkon 370 m3/hod</t>
  </si>
  <si>
    <t>-2092398869</t>
  </si>
  <si>
    <t>4.02</t>
  </si>
  <si>
    <t>150 zpětná klapka</t>
  </si>
  <si>
    <t>-1700747325</t>
  </si>
  <si>
    <t>751510042.2</t>
  </si>
  <si>
    <t>Vzduchotechnické potrubí pozink kruhové spirálně vinuté D do 200 mm</t>
  </si>
  <si>
    <t>306174683</t>
  </si>
  <si>
    <t xml:space="preserve">Vzduchotechnické potrubí z pozinkovaného plechu  kruhové, trouba spirálně vinutá bez příruby, průměru přes 100 do 200 mm</t>
  </si>
  <si>
    <t>751398051.1</t>
  </si>
  <si>
    <t>Mtž protidešťové žaluzie potrubí do 0,150 m2</t>
  </si>
  <si>
    <t>1991656327</t>
  </si>
  <si>
    <t>42972915.1</t>
  </si>
  <si>
    <t>1838460009</t>
  </si>
  <si>
    <t>182818643</t>
  </si>
  <si>
    <t>631izol_001</t>
  </si>
  <si>
    <t xml:space="preserve">Tepelná izolace tl.15mm ALS -  z pěnového polyetylenu laminované hliníkovou fólií, samolepící</t>
  </si>
  <si>
    <t>-1096069375</t>
  </si>
  <si>
    <t>Nezasítěný pěnový polyetylen s uzavřenou buněčnou strukturou</t>
  </si>
  <si>
    <t>(Pi*(0,15+2*0,015+2*0)*4)</t>
  </si>
  <si>
    <t>-765171166</t>
  </si>
  <si>
    <t>751-CH1</t>
  </si>
  <si>
    <t>CHL - Zařízení 1 kondenzační jednotka</t>
  </si>
  <si>
    <t>751741111</t>
  </si>
  <si>
    <t>Montáž kompaktního chladiče - jednofázové napájení</t>
  </si>
  <si>
    <t>-1486447751</t>
  </si>
  <si>
    <t>Montáž chladiče kompaktního, napájení jednofázové</t>
  </si>
  <si>
    <t>xCH1.1.1</t>
  </si>
  <si>
    <t>Venkovní kondenzační jednotka (chlazení 3,4 kW, 230V)</t>
  </si>
  <si>
    <t>-752847917</t>
  </si>
  <si>
    <t>Zdroj chladu pro VZT jednotku s přímým výparníkem (chlazení 3,2 kW, 230V)
EL.PARAMETRY-0,8kW/230V/3,3A
JIŠTĚNÍ 16
AKUSTICKÝ TLAK- 52dB(A)
CHLADIVO-R32</t>
  </si>
  <si>
    <t>xCH1.1.02</t>
  </si>
  <si>
    <t>Komunikační rozhraní/modul pro připojení do nadřazeného systému MaR</t>
  </si>
  <si>
    <t>-228631749</t>
  </si>
  <si>
    <t>Komunikační rozhraní/modul pro připojení do nadřazeného systému MaR
ModBus</t>
  </si>
  <si>
    <t>xCH1.1.03</t>
  </si>
  <si>
    <t>Systémový regulace</t>
  </si>
  <si>
    <t>-839523768</t>
  </si>
  <si>
    <t>Systémový regulace
propojení s regulací VZT jednotky</t>
  </si>
  <si>
    <t>xCH1.02.05</t>
  </si>
  <si>
    <t>Chladivo R32</t>
  </si>
  <si>
    <t>l</t>
  </si>
  <si>
    <t>-41189134</t>
  </si>
  <si>
    <t>Chladivo</t>
  </si>
  <si>
    <t>x429CH-s</t>
  </si>
  <si>
    <t>Rozvody Cu, vč. konzol, lávek, tepelné izolace a komunikačního kabelu</t>
  </si>
  <si>
    <t>90116918</t>
  </si>
  <si>
    <t>Rozvody Cu vč. konzol, lávek, tepelné izolace a komunikačního karelu.
Ve venkovním prostředí tepelná izolace potrubí s UV ochranou.</t>
  </si>
  <si>
    <t>vp_pr_002</t>
  </si>
  <si>
    <t>Dopojení na přímý chladič VZT jednotky vč. armatur, uvedení do provozu</t>
  </si>
  <si>
    <t>264703817</t>
  </si>
  <si>
    <t>869462498</t>
  </si>
  <si>
    <t>x_ost001</t>
  </si>
  <si>
    <t>Stavební přípomoce</t>
  </si>
  <si>
    <t>2052639620</t>
  </si>
  <si>
    <t>Stavební výpomoce</t>
  </si>
  <si>
    <t>x_ost003</t>
  </si>
  <si>
    <t>Zaregulování zařízení vzduchotechniky</t>
  </si>
  <si>
    <t>1810612732</t>
  </si>
  <si>
    <t>Zaregulování zařízení vzduchotzechniky</t>
  </si>
  <si>
    <t>x_ost004</t>
  </si>
  <si>
    <t>Protokol o jakosti, kompletnosti a komplexním vyzkoušení smontované VZT jednotky</t>
  </si>
  <si>
    <t>-887435679</t>
  </si>
  <si>
    <t>x_ost005</t>
  </si>
  <si>
    <t>Protokol o měření hlučnosti z provozu VZT zařízení</t>
  </si>
  <si>
    <t>1150515124</t>
  </si>
  <si>
    <t>x_ost006</t>
  </si>
  <si>
    <t>Vypracování provozních předpisů pro VZT zařízení</t>
  </si>
  <si>
    <t>-19852007</t>
  </si>
  <si>
    <t>x_ost007</t>
  </si>
  <si>
    <t>Kotvící, spojovací, těsnící a závěsný materiál</t>
  </si>
  <si>
    <t>1731041031</t>
  </si>
  <si>
    <t>x_ost008</t>
  </si>
  <si>
    <t>Vypracování protokolů o funkčních zkouškách</t>
  </si>
  <si>
    <t>1205684141</t>
  </si>
  <si>
    <t>x_ost009</t>
  </si>
  <si>
    <t>Systémové utěsnění prostupu obvodovým zdivem - vzduchotěsnost</t>
  </si>
  <si>
    <t>-1970268776</t>
  </si>
  <si>
    <t>Systémové utěsnění prostupu obvodovým zdivem - vzduchotěsnost
1x 500x500mm
5x 200x200mm</t>
  </si>
  <si>
    <t>x_ost010</t>
  </si>
  <si>
    <t>Systémové utěsnění prostupu stropem - vzduchotěsnost</t>
  </si>
  <si>
    <t>-165654402</t>
  </si>
  <si>
    <t xml:space="preserve">Systémové utěsnění prostupu stropem - vzduchotěsnost
utěsnění prostupu parozábranou
2x prům 315mm
</t>
  </si>
  <si>
    <t>x_ost011</t>
  </si>
  <si>
    <t>Pomocná konstrukce pro kotvení vzduchotechnického potrubí na střeše objektu</t>
  </si>
  <si>
    <t>-471066519</t>
  </si>
  <si>
    <t>Potrubí vedené po střešní konstrukci bude osazeno na pomocné systémové konstrukci s využitím střešních patek, izolačního podkladu a nosníků</t>
  </si>
  <si>
    <t>x_ost012</t>
  </si>
  <si>
    <t>Náklady spojené se stíženou montáží - požadavek na vzduchotěsnost</t>
  </si>
  <si>
    <t>247141718</t>
  </si>
  <si>
    <t>01C - Zařízení zdravotnětechnických instalací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</si>
  <si>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1.4C.01 TECHNICKÁ ZPRÁVA  - ZTI 1.4C.02 ZÁKLADY – LEŽATÁ KANALIZACE 1.4C.03 PŮDORYS 1.NP – ZTI 1.4C.04 SORPČNÍ VPUST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</si>
  <si>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</si>
  <si>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</si>
  <si>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</si>
  <si>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>1557961902</t>
  </si>
  <si>
    <t>(10.5+53+6.5)*0.6*((0.75+1.3)/2)</t>
  </si>
  <si>
    <t>2138069940</t>
  </si>
  <si>
    <t>43,050-25,158</t>
  </si>
  <si>
    <t>-392980079</t>
  </si>
  <si>
    <t>17,892*8 'Přepočtené koeficientem množství</t>
  </si>
  <si>
    <t>272096598</t>
  </si>
  <si>
    <t>0,278128400435256*64,33 'Přepočtené koeficientem množství</t>
  </si>
  <si>
    <t>174151101</t>
  </si>
  <si>
    <t>Zásyp jam, šachet rýh nebo kolem objektů sypaninou se zhutněním</t>
  </si>
  <si>
    <t>-1295236174</t>
  </si>
  <si>
    <t>Zásyp sypaninou z jakékoliv horniny strojně s uložením výkopku ve vrstvách se zhutněním jam, šachet, rýh nebo kolem objektů v těchto vykopávkách</t>
  </si>
  <si>
    <t>43,05-4,2-13,692</t>
  </si>
  <si>
    <t>175151101</t>
  </si>
  <si>
    <t>Obsypání potrubí strojně sypaninou bez prohození, uloženou do 3 m</t>
  </si>
  <si>
    <t>-821181010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</si>
  <si>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</si>
  <si>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10.5*(0.2+0.110)*0.6</t>
  </si>
  <si>
    <t>53*(0.2+0.125)*0.6</t>
  </si>
  <si>
    <t>6.5*(0.2+0.160)*0.6</t>
  </si>
  <si>
    <t>58337302</t>
  </si>
  <si>
    <t>štěrkopísek frakce 0/16</t>
  </si>
  <si>
    <t>1027379207</t>
  </si>
  <si>
    <t>13,692*1,89 'Přepočtené koeficientem množství</t>
  </si>
  <si>
    <t>451572111</t>
  </si>
  <si>
    <t>Lože pod potrubí otevřený výkop z kameniva drobného těženého</t>
  </si>
  <si>
    <t>1795025432</t>
  </si>
  <si>
    <t>Lože pod potrubí, stoky a drobné objekty v otevřeném výkopu z kameniva drobného těženého 0 až 4 mm</t>
  </si>
  <si>
    <t>(10.5+53+6.5)*0.6*0.1</t>
  </si>
  <si>
    <t>1742486779</t>
  </si>
  <si>
    <t>4,2*1,89 'Přepočtené koeficientem množství</t>
  </si>
  <si>
    <t>89594110</t>
  </si>
  <si>
    <t>Osazení sorpční vpusti</t>
  </si>
  <si>
    <t>1532295278</t>
  </si>
  <si>
    <t>592244XX</t>
  </si>
  <si>
    <t>Sorpční vpust NS4 vč. litinové mříže pro tř. zatížení D400 - viz. výkres č. 1.4C.04</t>
  </si>
  <si>
    <t>1204997827</t>
  </si>
  <si>
    <t>713463311</t>
  </si>
  <si>
    <t>Montáž izolace tepelné potrubí potrubními pouzdry s Al fólií s přesahem Al páskou 1x D do 50 mm</t>
  </si>
  <si>
    <t>1253582212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</si>
  <si>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</si>
  <si>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4+4+5</t>
  </si>
  <si>
    <t>63154004</t>
  </si>
  <si>
    <t>pouzdro izolační potrubní z minerální vlny s Al fólií max. 250/100°C 22/20mm</t>
  </si>
  <si>
    <t>895117156</t>
  </si>
  <si>
    <t>3,92156862745098*1,02 'Přepočtené koeficientem množství</t>
  </si>
  <si>
    <t>63154006</t>
  </si>
  <si>
    <t>pouzdro izolační potrubní z minerální vlny s Al fólií max. 250/100°C 35/20mm</t>
  </si>
  <si>
    <t>1986220405</t>
  </si>
  <si>
    <t>4,90196078431373*1,02 'Přepočtené koeficientem množství</t>
  </si>
  <si>
    <t>63154602</t>
  </si>
  <si>
    <t>pouzdro izolační potrubní z minerální vlny s Al fólií max. 250/100°C 35/50mm</t>
  </si>
  <si>
    <t>1551681118</t>
  </si>
  <si>
    <t>713463313</t>
  </si>
  <si>
    <t>Montáž izolace tepelné potrubí potrubními pouzdry s Al fólií s přesahem Al páskou 1x D přes 100 do 150 mm</t>
  </si>
  <si>
    <t>1542369908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</si>
  <si>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100 do 150 mm</t>
  </si>
  <si>
    <t>9.5+9</t>
  </si>
  <si>
    <t>63154541</t>
  </si>
  <si>
    <t>pouzdro izolační potrubní z minerální vlny s Al fólií max. 250/100°C 114/30mm</t>
  </si>
  <si>
    <t>16932754</t>
  </si>
  <si>
    <t>18,1372549019608*1,02 'Přepočtené koeficientem množství</t>
  </si>
  <si>
    <t>721173401</t>
  </si>
  <si>
    <t>Potrubí kanalizační z PVC SN 4 svodné DN 110</t>
  </si>
  <si>
    <t>-938203214</t>
  </si>
  <si>
    <t>Potrubí z trub PVC SN4 svodné (ležaté) DN 110</t>
  </si>
  <si>
    <t>2+1+1+2.5</t>
  </si>
  <si>
    <t>3+1</t>
  </si>
  <si>
    <t>721173402</t>
  </si>
  <si>
    <t>Potrubí kanalizační z PVC SN 4 svodné DN 125</t>
  </si>
  <si>
    <t>-1794956119</t>
  </si>
  <si>
    <t>Potrubí z trub PVC SN4 svodné (ležaté) DN 125</t>
  </si>
  <si>
    <t>8+8</t>
  </si>
  <si>
    <t>9+6+6+10</t>
  </si>
  <si>
    <t>721173403</t>
  </si>
  <si>
    <t>Potrubí kanalizační z PVC SN 8 svodné DN 160</t>
  </si>
  <si>
    <t>-2035666883</t>
  </si>
  <si>
    <t>Potrubí z trub PVC SN8 svodné (ležaté) DN 160</t>
  </si>
  <si>
    <t>6.5</t>
  </si>
  <si>
    <t>23020501R</t>
  </si>
  <si>
    <t>Montáž těsnící manžety</t>
  </si>
  <si>
    <t>85242790</t>
  </si>
  <si>
    <t>Montáž potrubí PE průměru do 110 mm návin nebo tyč, svařované na tupo nebo elektrospojkou Ø 40, tl. stěny 3,7 mm</t>
  </si>
  <si>
    <t>5+1+9</t>
  </si>
  <si>
    <t>HLE.HL8004050</t>
  </si>
  <si>
    <t>Těsnicí manžeta pro potrubní prostupy DN40-50 s asfaltovou manžetou</t>
  </si>
  <si>
    <t>1031538336</t>
  </si>
  <si>
    <t>HLE.HL8006375</t>
  </si>
  <si>
    <t xml:space="preserve">Těsnicí manžeta pro potrubní prostupy DN63-75 s asfaltovou  manžetou</t>
  </si>
  <si>
    <t>-804987226</t>
  </si>
  <si>
    <t>HLE.HL800110</t>
  </si>
  <si>
    <t xml:space="preserve">Těsnicí manžeta pro prostup potrubí DN110 s asfaltovou  manžetou</t>
  </si>
  <si>
    <t>-384967537</t>
  </si>
  <si>
    <t>721174024</t>
  </si>
  <si>
    <t>Potrubí kanalizační z PP odpadní DN 75</t>
  </si>
  <si>
    <t>-1568271227</t>
  </si>
  <si>
    <t>Potrubí z trub polypropylenových odpadní (svislé) DN 75</t>
  </si>
  <si>
    <t>721174025</t>
  </si>
  <si>
    <t>Potrubí kanalizační z PP odpadní DN 110</t>
  </si>
  <si>
    <t>-308756353</t>
  </si>
  <si>
    <t>Potrubí z trub polypropylenových odpadní (svislé) DN 110</t>
  </si>
  <si>
    <t>721174041</t>
  </si>
  <si>
    <t>Potrubí kanalizační z PP připojovací DN 32</t>
  </si>
  <si>
    <t>-1415823949</t>
  </si>
  <si>
    <t>Potrubí z trub polypropylenových připojovací DN 32</t>
  </si>
  <si>
    <t>2+8+2</t>
  </si>
  <si>
    <t>721174042</t>
  </si>
  <si>
    <t>Potrubí kanalizační z PP připojovací DN 40</t>
  </si>
  <si>
    <t>1361331552</t>
  </si>
  <si>
    <t>Potrubí z trub polypropylenových připojovací DN 40</t>
  </si>
  <si>
    <t>1+1+2+2</t>
  </si>
  <si>
    <t>721174043</t>
  </si>
  <si>
    <t>Potrubí kanalizační z PP připojovací DN 50</t>
  </si>
  <si>
    <t>-208619805</t>
  </si>
  <si>
    <t>Potrubí z trub polypropylenových připojovací DN 50</t>
  </si>
  <si>
    <t>2+1+1+2+1+1+1+0.5+1</t>
  </si>
  <si>
    <t>721174045</t>
  </si>
  <si>
    <t>Potrubí kanalizační z PP připojovací DN 110</t>
  </si>
  <si>
    <t>1595374963</t>
  </si>
  <si>
    <t>Potrubí z trub polypropylenových připojovací DN 110</t>
  </si>
  <si>
    <t>721174055</t>
  </si>
  <si>
    <t>Potrubí kanalizační z PP dešťové DN 110</t>
  </si>
  <si>
    <t>1940000048</t>
  </si>
  <si>
    <t>Potrubí z trub polypropylenových dešťové DN 110</t>
  </si>
  <si>
    <t>4.5*2</t>
  </si>
  <si>
    <t>721174063</t>
  </si>
  <si>
    <t>Potrubí kanalizační z PP větrací DN 110</t>
  </si>
  <si>
    <t>254492142</t>
  </si>
  <si>
    <t>Potrubí z trub polypropylenových větrací DN 110</t>
  </si>
  <si>
    <t>4.5+5</t>
  </si>
  <si>
    <t>721194103</t>
  </si>
  <si>
    <t>Vyvedení a upevnění odpadních výpustek DN 32</t>
  </si>
  <si>
    <t>752772135</t>
  </si>
  <si>
    <t>Vyměření přípojek na potrubí vyvedení a upevnění odpadních výpustek DN 32</t>
  </si>
  <si>
    <t>721194104</t>
  </si>
  <si>
    <t>Vyvedení a upevnění odpadních výpustek DN 40</t>
  </si>
  <si>
    <t>-1644668993</t>
  </si>
  <si>
    <t>Vyměření přípojek na potrubí vyvedení a upevnění odpadních výpustek DN 40</t>
  </si>
  <si>
    <t>2+1+1</t>
  </si>
  <si>
    <t>721194105</t>
  </si>
  <si>
    <t>Vyvedení a upevnění odpadních výpustek DN 50</t>
  </si>
  <si>
    <t>-1021263917</t>
  </si>
  <si>
    <t>Vyměření přípojek na potrubí vyvedení a upevnění odpadních výpustek DN 50</t>
  </si>
  <si>
    <t>2+2+2+1</t>
  </si>
  <si>
    <t>721194109</t>
  </si>
  <si>
    <t>Vyvedení a upevnění odpadních výpustek DN 110</t>
  </si>
  <si>
    <t>-168527193</t>
  </si>
  <si>
    <t>Vyměření přípojek na potrubí vyvedení a upevnění odpadních výpustek DN 110</t>
  </si>
  <si>
    <t>2+1+3</t>
  </si>
  <si>
    <t>721211913</t>
  </si>
  <si>
    <t>Montáž vpustí podlahových DN 110 ostatní typ</t>
  </si>
  <si>
    <t>-856558056</t>
  </si>
  <si>
    <t>Podlahové vpusti montáž podlahových vpustí ostatních typů DN 110</t>
  </si>
  <si>
    <t>1+3+1</t>
  </si>
  <si>
    <t>HLE.HL510NPR</t>
  </si>
  <si>
    <t>Podlahová vpust DN50 s vodorovným odtokem, zápachový uzávěr se zachovanou funkčností jak s tak i bez vody</t>
  </si>
  <si>
    <t>802214901</t>
  </si>
  <si>
    <t xml:space="preserve">Podlahová vpust DN50 s vodorovným odtokem, zápachový uzávěr se zachovanou funkčností jak s tak i bez vody; 
min. kapacita	0,50 l/s
min. třída zatížení	K - 300 kg
</t>
  </si>
  <si>
    <t>HLE.HL310NPR</t>
  </si>
  <si>
    <t xml:space="preserve">Podlahová vpust DN110 se svislým odtokem,  zápachový uzávěr se zachovanou funkčností jak s tak i bez vody</t>
  </si>
  <si>
    <t>-1985687461</t>
  </si>
  <si>
    <t xml:space="preserve">Podlahová vpust DN110 se svislým odtokem,  zápachový uzávěr se zachovanou funkčností jak s tak i bez vody
min. kapacita	0,50 l/s
min. třída zatížení	K - 300 kg
</t>
  </si>
  <si>
    <t>HLE.HL310N2</t>
  </si>
  <si>
    <t>Balkónový a terasový vtok DN110 se svislým odtokem, se suchou nezámrzou zápachovou klapkou</t>
  </si>
  <si>
    <t>380895836</t>
  </si>
  <si>
    <t xml:space="preserve">kapacita	     0,90 l/s
třída zatížení K3 - 300 kg
</t>
  </si>
  <si>
    <t>721219128</t>
  </si>
  <si>
    <t>Montáž odtokového sprchového žlabu délky do 1050 mm</t>
  </si>
  <si>
    <t>328622786</t>
  </si>
  <si>
    <t>Odtokové sprchové žlaby montáž odtokových sprchových žlabů ostatních typů délky do 1050 mm</t>
  </si>
  <si>
    <t>AZP.PZ013800ALFA1</t>
  </si>
  <si>
    <t>Podlahový sprchový žlábek délky 800 mm - technický list ZTI č. 11</t>
  </si>
  <si>
    <t>-1615122114</t>
  </si>
  <si>
    <t>podlahový žlábek do prostoru; viditelná délka 800 mm; celková výška včetně odpadu 100 mm; odpad (d=50 mm) včetně zápachové uzávěry je situován na střed žlabu; směr výtoku je nastavitelný o 360°; bez stavěcích nožek; materiál nerez AISI 304; povrch matný - tryskáno balotinou; krycí rošt, lesklý</t>
  </si>
  <si>
    <t>721229111</t>
  </si>
  <si>
    <t>Montáž zápachové uzávěrky pro pračku a myčku do DN 50 ostatní typ</t>
  </si>
  <si>
    <t>-1511522249</t>
  </si>
  <si>
    <t>Zápachové uzávěrky montáž zápachových uzávěrek ostatních typů do DN 50</t>
  </si>
  <si>
    <t>HLE.HL136N</t>
  </si>
  <si>
    <t>Vodní ZU pro odvod kondenzátu DN40 s připojením DN32 popř. d 12-18 mm, s přídavnou mechanickou uzávěrkou a čistící vložkou, s otáčivým ramenem odtoku</t>
  </si>
  <si>
    <t>996856914</t>
  </si>
  <si>
    <t>HLE.HL138H</t>
  </si>
  <si>
    <t>Podomítková vodní ZU pro odvod kondenzátu s hygienickým adaptérem, pro klimatizační jednotky DN32 - 100x100mm</t>
  </si>
  <si>
    <t>-1434244739</t>
  </si>
  <si>
    <t>HLE.HL21.2</t>
  </si>
  <si>
    <t>Vtok (nálevka) DN32 se zápachovou uzávěrkou a kuličkou pro suchý stav</t>
  </si>
  <si>
    <t>699497494</t>
  </si>
  <si>
    <t>55161834</t>
  </si>
  <si>
    <t>uzávěrka zápachová pro pračku a myčku podomítková s přípojem vody DN 40/50 - technický list ZTI č. 7 a 8</t>
  </si>
  <si>
    <t>-811780274</t>
  </si>
  <si>
    <t>uzávěrka zápachová pro pračku a myčku podomítková s přípojem vody DN 40/50</t>
  </si>
  <si>
    <t>721239114</t>
  </si>
  <si>
    <t>Montáž střešního vtoku svislý odtok do DN 160 ostatní typ</t>
  </si>
  <si>
    <t>892339828</t>
  </si>
  <si>
    <t>Střešní vtoky (vpusti) montáž střešních vtoků ostatních typů se svislým odtokem do DN 160</t>
  </si>
  <si>
    <t>TWT.TWE110BITS</t>
  </si>
  <si>
    <t>Vpust/vtok střešní DN110, svislý, vyhřívaný s integrovanou bitumenovou manžetou - technický list ZTI č. 10</t>
  </si>
  <si>
    <t>1475196379</t>
  </si>
  <si>
    <t>TWT.TWNEV500PVC</t>
  </si>
  <si>
    <t xml:space="preserve">Nástavec střešní vpusti (příslušenství ke vpusti),  s integrovanou PVC manžetou, pro výšku tepelné izolace 120 -500 mm  - technický list ZTI č. 10</t>
  </si>
  <si>
    <t>1244608533</t>
  </si>
  <si>
    <t>TWT.TWT3528</t>
  </si>
  <si>
    <t>Termostat univerzální vnitřn, 90×50 mm - příslušenství vpusti</t>
  </si>
  <si>
    <t>-251988841</t>
  </si>
  <si>
    <t>Univerzální vnitřní termostat k ovládání vyhřívaných střešních vpustí (střešních vtoků) určený do rozvodné skříně včetně kabelu o délce 4 m s teplotním čidlem pro měření venkovní teploty. Na jeden termostat lze zapojit až 16 ks vpustí (vtoků).
Montáž vč. propojení s vpustmi řeší část EI.</t>
  </si>
  <si>
    <t>Montáž hlavice ventilační polypropylen PP DN 110 ostatní typ</t>
  </si>
  <si>
    <t>2098400446</t>
  </si>
  <si>
    <t>TWT.TWOP110PVC</t>
  </si>
  <si>
    <t>Odvětrání kanalizace DN100, s integrovanou PVC manžetou</t>
  </si>
  <si>
    <t>1849121602</t>
  </si>
  <si>
    <t>TWT.TWOD110BIT</t>
  </si>
  <si>
    <t>Prostup parozábranou DN100, s integrovanou bitumenovou manžetou</t>
  </si>
  <si>
    <t>883247567</t>
  </si>
  <si>
    <t>7212210R</t>
  </si>
  <si>
    <t>Zednické a stavební přípomoce pro vnitřní kanalizaci</t>
  </si>
  <si>
    <t>1259989852</t>
  </si>
  <si>
    <t>Zednické a stavební přípomoce pro vnitřní kanalizaci
 - vyfrézování drážek do zdi a podlahy, provedení průrazů prostupů ve stropních konstrukcích a zdech
 - hrubé zapravení drážek a prostupů po provedení instalace potrubí</t>
  </si>
  <si>
    <t>721290111</t>
  </si>
  <si>
    <t>Zkouška těsnosti potrubí kanalizace vodou DN do 125</t>
  </si>
  <si>
    <t>1528414481</t>
  </si>
  <si>
    <t>Zkouška těsnosti kanalizace v objektech vodou do DN 125</t>
  </si>
  <si>
    <t>24,5+53+1+2+2+6+10,5+2+9+9,5+10</t>
  </si>
  <si>
    <t>721290112</t>
  </si>
  <si>
    <t>Zkouška těsnosti potrubí kanalizace vodou DN 150/DN 200</t>
  </si>
  <si>
    <t>1456739498</t>
  </si>
  <si>
    <t>Zkouška těsnosti kanalizace v objektech vodou DN 150 nebo DN 200</t>
  </si>
  <si>
    <t>-266957436</t>
  </si>
  <si>
    <t>722</t>
  </si>
  <si>
    <t>Zdravotechnika - vnitřní vodovod</t>
  </si>
  <si>
    <t>722130233</t>
  </si>
  <si>
    <t>Potrubí vodovodní ocelové závitové pozinkované svařované běžné DN 25</t>
  </si>
  <si>
    <t>1848915291</t>
  </si>
  <si>
    <t>Potrubí z ocelových trubek pozinkovaných závitových svařovaných běžných DN 25</t>
  </si>
  <si>
    <t>722130234</t>
  </si>
  <si>
    <t>Potrubí vodovodní ocelové závitové pozinkované svařované běžné DN 32</t>
  </si>
  <si>
    <t>1816939002</t>
  </si>
  <si>
    <t>Potrubí z ocelových trubek pozinkovaných závitových svařovaných běžných DN 32</t>
  </si>
  <si>
    <t>18+1.5+1</t>
  </si>
  <si>
    <t>722175002</t>
  </si>
  <si>
    <t>Potrubí vodovodní plastové PP-RCT svar polyfúze D 20x2,8 mm</t>
  </si>
  <si>
    <t>2083833742</t>
  </si>
  <si>
    <t>Potrubí z plastových trubek z polypropylenu PP-RCT svařovaných polyfúzně D 20 x 2,8</t>
  </si>
  <si>
    <t>2+1.5+6*2+2+2*2+4+4</t>
  </si>
  <si>
    <t>5+2+12</t>
  </si>
  <si>
    <t>2*2+12+4+5</t>
  </si>
  <si>
    <t>3+1.5+3</t>
  </si>
  <si>
    <t>722175003</t>
  </si>
  <si>
    <t>Potrubí vodovodní plastové PP-RCT svar polyfúze D 25x3,5 mm</t>
  </si>
  <si>
    <t>2110023627</t>
  </si>
  <si>
    <t>Potrubí z plastových trubek z polypropylenu PP-RCT svařovaných polyfúzně D 25 x 3,5</t>
  </si>
  <si>
    <t>7+3+2</t>
  </si>
  <si>
    <t>722175004</t>
  </si>
  <si>
    <t>Potrubí vodovodní plastové PP-RCT svar polyfúze D 32x4,4 mm</t>
  </si>
  <si>
    <t>-1464841917</t>
  </si>
  <si>
    <t>Potrubí z plastových trubek z polypropylenu PP-RCT svařovaných polyfúzně D 32 x 4,4</t>
  </si>
  <si>
    <t>17+7</t>
  </si>
  <si>
    <t>5+5+3</t>
  </si>
  <si>
    <t>722175005</t>
  </si>
  <si>
    <t>Potrubí vodovodní plastové PP-RCT svar polyfúze D 40x5,5 mm</t>
  </si>
  <si>
    <t>-430035357</t>
  </si>
  <si>
    <t>Potrubí z plastových trubek z polypropylenu PP-RCT svařovaných polyfúzně D 40 x 5,5</t>
  </si>
  <si>
    <t>11+10+1</t>
  </si>
  <si>
    <t>722181221</t>
  </si>
  <si>
    <t>Ochrana vodovodního potrubí přilepenými termoizolačními trubicemi z PE tl přes 6 do 9 mm DN do 22 mm</t>
  </si>
  <si>
    <t>-1397493720</t>
  </si>
  <si>
    <t>Ochrana potrubí termoizolačními trubicemi z pěnového polyetylenu PE přilepenými v příčných a podélných spojích, tloušťky izolace přes 6 do 9 mm, vnitřního průměru izolace DN do 22 mm</t>
  </si>
  <si>
    <t>98-4</t>
  </si>
  <si>
    <t>722181222</t>
  </si>
  <si>
    <t>Ochrana vodovodního potrubí přilepenými termoizolačními trubicemi z PE tl přes 6 do 9 mm DN přes 22 do 45 mm</t>
  </si>
  <si>
    <t>660562010</t>
  </si>
  <si>
    <t>Ochrana potrubí termoizolačními trubicemi z pěnového polyetylenu PE přilepenými v příčných a podélných spojích, tloušťky izolace přes 6 do 9 mm, vnitřního průměru izolace DN přes 22 do 45 mm</t>
  </si>
  <si>
    <t>0.5+20.5+12+37+22</t>
  </si>
  <si>
    <t>-4*2-1</t>
  </si>
  <si>
    <t>722220111</t>
  </si>
  <si>
    <t>Nástěnka pro výtokový ventil G 1/2" s jedním závitem</t>
  </si>
  <si>
    <t>-719117367</t>
  </si>
  <si>
    <t>Armatury s jedním závitem nástěnky pro výtokový ventil G 1/2"</t>
  </si>
  <si>
    <t>2*2+2+1+1</t>
  </si>
  <si>
    <t>2*2+1</t>
  </si>
  <si>
    <t>1+1+2</t>
  </si>
  <si>
    <t>722220121</t>
  </si>
  <si>
    <t>Nástěnka pro baterii G 1/2" s jedním závitem</t>
  </si>
  <si>
    <t>pár</t>
  </si>
  <si>
    <t>1094489228</t>
  </si>
  <si>
    <t>Armatury s jedním závitem nástěnky pro baterii G 1/2"</t>
  </si>
  <si>
    <t>2+2</t>
  </si>
  <si>
    <t>722221134</t>
  </si>
  <si>
    <t>Ventil výtokový G 1/2" s jedním závitem - viz. technický list č. 5</t>
  </si>
  <si>
    <t>-2042214678</t>
  </si>
  <si>
    <t>Armatury s jedním závitem ventily výtokové G 1/2"</t>
  </si>
  <si>
    <t>722224115</t>
  </si>
  <si>
    <t>Kohout plnicí nebo vypouštěcí G 1/2" PN 10 s jedním závitem</t>
  </si>
  <si>
    <t>454708841</t>
  </si>
  <si>
    <t>Armatury s jedním závitem kohouty plnicí a vypouštěcí PN 10 G 1/2"</t>
  </si>
  <si>
    <t>722229101</t>
  </si>
  <si>
    <t>Montáž vodovodních armatur s jedním závitem G 1/2" ostatní typ</t>
  </si>
  <si>
    <t>2063833814</t>
  </si>
  <si>
    <t>Armatury s jedním závitem montáž vodovodních armatur s jedním závitem ostatních typů G 1/2"</t>
  </si>
  <si>
    <t>6000005113</t>
  </si>
  <si>
    <t>Ventil nezámrzný s rukojetí DN15 délka 435 mm</t>
  </si>
  <si>
    <t>1253942629</t>
  </si>
  <si>
    <t>722231072</t>
  </si>
  <si>
    <t>Ventil zpětný mosazný G 1/2" PN 10 do 110°C se dvěma závity</t>
  </si>
  <si>
    <t>339858430</t>
  </si>
  <si>
    <t>Armatury se dvěma závity ventily zpětné mosazné PN 10 do 110°C G 1/2"</t>
  </si>
  <si>
    <t>722231074</t>
  </si>
  <si>
    <t>Ventil zpětný mosazný G 1" PN 10 do 110°C se dvěma závity</t>
  </si>
  <si>
    <t>1980793068</t>
  </si>
  <si>
    <t>Armatury se dvěma závity ventily zpětné mosazné PN 10 do 110°C G 1"</t>
  </si>
  <si>
    <t>722231075</t>
  </si>
  <si>
    <t>Ventil zpětný mosazný G 5/4" PN 10 do 110°C se dvěma závity</t>
  </si>
  <si>
    <t>1789933694</t>
  </si>
  <si>
    <t>Armatury se dvěma závity ventily zpětné mosazné PN 10 do 110°C G 5/4"</t>
  </si>
  <si>
    <t>722231085</t>
  </si>
  <si>
    <t>Ventil zpětný G 5/4" PN 16 do 90°C (třída EA)</t>
  </si>
  <si>
    <t>-834990318</t>
  </si>
  <si>
    <t>Armatury se dvěma závity ventily zpětné mosazné PN 16 do 90°C vnitřní závit G 5/4"</t>
  </si>
  <si>
    <t>722231222</t>
  </si>
  <si>
    <t>Ventil pojistný mosazný G 3/4" PN 6 do 100°C k bojleru s vnitřním x vnějším závitem</t>
  </si>
  <si>
    <t>-517641070</t>
  </si>
  <si>
    <t>Armatury se dvěma závity ventily pojistné k bojleru mosazné PN 6 do 100°C G 3/4"</t>
  </si>
  <si>
    <t>722232043</t>
  </si>
  <si>
    <t>Kohout kulový přímý G 1/2" PN 42 do 185°C vnitřní závit</t>
  </si>
  <si>
    <t>970633518</t>
  </si>
  <si>
    <t>Armatury se dvěma závity kulové kohouty PN 42 do 185 °C přímé vnitřní závit G 1/2"</t>
  </si>
  <si>
    <t>722232044</t>
  </si>
  <si>
    <t>Kohout kulový přímý G 3/4" PN 42 do 185°C vnitřní závit</t>
  </si>
  <si>
    <t>1981354924</t>
  </si>
  <si>
    <t>Armatury se dvěma závity kulové kohouty PN 42 do 185 °C přímé vnitřní závit G 3/4"</t>
  </si>
  <si>
    <t>722232045</t>
  </si>
  <si>
    <t>Kohout kulový přímý G 1" PN 42 do 185°C vnitřní závit</t>
  </si>
  <si>
    <t>918891890</t>
  </si>
  <si>
    <t>Armatury se dvěma závity kulové kohouty PN 42 do 185 °C přímé vnitřní závit G 1"</t>
  </si>
  <si>
    <t>722232046</t>
  </si>
  <si>
    <t>Kohout kulový přímý G 5/4" PN 42 do 185°C vnitřní závit</t>
  </si>
  <si>
    <t>1507591338</t>
  </si>
  <si>
    <t>Armatury se dvěma závity kulové kohouty PN 42 do 185 °C přímé vnitřní závit G 5/4"</t>
  </si>
  <si>
    <t>722232061</t>
  </si>
  <si>
    <t>Kohout kulový přímý G 1/2" PN 42 do 185°C vnitřní závit s vypouštěním</t>
  </si>
  <si>
    <t>2072765265</t>
  </si>
  <si>
    <t>Armatury se dvěma závity kulové kohouty PN 42 do 185 °C přímé vnitřní závit s vypouštěním G 1/2"</t>
  </si>
  <si>
    <t>722232062</t>
  </si>
  <si>
    <t>Kohout kulový přímý G 3/4" PN 42 do 185°C vnitřní závit s vypouštěním</t>
  </si>
  <si>
    <t>-174617871</t>
  </si>
  <si>
    <t>Armatury se dvěma závity kulové kohouty PN 42 do 185 °C přímé vnitřní závit s vypouštěním G 3/4"</t>
  </si>
  <si>
    <t>722234263</t>
  </si>
  <si>
    <t>Filtr mosazný G 1/2" PN 20 do 80°C s 2x vnitřním závitem</t>
  </si>
  <si>
    <t>-1746638171</t>
  </si>
  <si>
    <t>Armatury se dvěma závity filtry mosazný PN 20 do 80 °C G 1/2"</t>
  </si>
  <si>
    <t>722239101</t>
  </si>
  <si>
    <t>Montáž armatur vodovodních se dvěma závity G 1/2"</t>
  </si>
  <si>
    <t>273387645</t>
  </si>
  <si>
    <t>Armatury se dvěma závity montáž vodovodních armatur se dvěma závity ostatních typů G 1/2"</t>
  </si>
  <si>
    <t>42611280</t>
  </si>
  <si>
    <t>Čerpadlo oběhové teplovodní závitové DN15 cirkulační pro TV (od systému pitné vody)</t>
  </si>
  <si>
    <t>-1559135147</t>
  </si>
  <si>
    <t xml:space="preserve">Parametry
Dopravní výška	1,4 m
Typ připojení	závitové
Velikost	1/2"
Síťová přípojka	1~230 V, 50/60 Hz
Max. průtok	3 m3/h
s funkcí AUTOADPAT přizpůsobující provoz čerpadla
</t>
  </si>
  <si>
    <t>722250133</t>
  </si>
  <si>
    <t>Hydrantový systém s tvarově stálou hadicí D 25 x 30 m celoplechový</t>
  </si>
  <si>
    <t>162886822</t>
  </si>
  <si>
    <t>Požární příslušenství a armatury hydrantový systém s tvarově stálou hadicí celoplechový D 25 x 30 m</t>
  </si>
  <si>
    <t>722290226</t>
  </si>
  <si>
    <t>Zkouška těsnosti vodovodního potrubí závitového DN do 50</t>
  </si>
  <si>
    <t>-424537776</t>
  </si>
  <si>
    <t>Zkoušky, proplach a desinfekce vodovodního potrubí zkoušky těsnosti vodovodního potrubí závitového do DN 50</t>
  </si>
  <si>
    <t>0.5+20.5+98+12+37+22</t>
  </si>
  <si>
    <t>722290234</t>
  </si>
  <si>
    <t>Proplach a dezinfekce vodovodního potrubí DN do 80</t>
  </si>
  <si>
    <t>-1732001612</t>
  </si>
  <si>
    <t>Zkoušky, proplach a desinfekce vodovodního potrubí proplach a desinfekce vodovodního potrubí do DN 80</t>
  </si>
  <si>
    <t>72229900R</t>
  </si>
  <si>
    <t>Informační štítek s popisem armatur /D+M/</t>
  </si>
  <si>
    <t>398569489</t>
  </si>
  <si>
    <t>722303R</t>
  </si>
  <si>
    <t>Zednické a stavební přípomoce pro vnitřní vodovod</t>
  </si>
  <si>
    <t>-70283488</t>
  </si>
  <si>
    <t>Zednické a stavební přípomoce pro vnitřní vodovod
 - vysekání (vyfrézování) drážek do zdi a podlahy, provedení průrazů prostupů ve stropních konstrukcích a zdech
 - hrubé zapravení drážek a prostupů po provedení istalace potrubí</t>
  </si>
  <si>
    <t>998722101</t>
  </si>
  <si>
    <t>Přesun hmot tonážní pro vnitřní vodovod v objektech v do 6 m</t>
  </si>
  <si>
    <t>333724941</t>
  </si>
  <si>
    <t>Přesun hmot pro vnitřní vodovod stanovený z hmotnosti přesunovaného materiálu vodorovná dopravní vzdálenost do 50 m v objektech výšky do 6 m</t>
  </si>
  <si>
    <t>724</t>
  </si>
  <si>
    <t>Zdravotechnika - strojní vybavení</t>
  </si>
  <si>
    <t>724231128</t>
  </si>
  <si>
    <t>Příslušenství domovních vodáren měřící tlakoměr deformační 0 - 1 MPa</t>
  </si>
  <si>
    <t>1255115071</t>
  </si>
  <si>
    <t>Příslušenství domovních vodáren měřicí tlakoměr deformační</t>
  </si>
  <si>
    <t>724233011</t>
  </si>
  <si>
    <t>Nádoba expanzní tlaková pro akumulační ohřev TV průtočná s membránou závitové připojení PN 1,0 o objemu 8 l vč. průtočné armatury 3/4"</t>
  </si>
  <si>
    <t>899115047</t>
  </si>
  <si>
    <t>Nádoby expanzní tlakové pro rozvody pitné vody s membránou bez pojistného ventilu se závitovým připojením průtočné PN 1,0 o objemu 8 l</t>
  </si>
  <si>
    <t>998724101</t>
  </si>
  <si>
    <t>Přesun hmot tonážní pro strojní vybavení v objektech v do 6 m</t>
  </si>
  <si>
    <t>-764920574</t>
  </si>
  <si>
    <t>Přesun hmot pro strojní vybavení stanovený z hmotnosti přesunovaného materiálu vodorovná dopravní vzdálenost do 50 m v objektech výšky do 6 m</t>
  </si>
  <si>
    <t>725111231</t>
  </si>
  <si>
    <t>Splachovač nádržkový keramický s armaturou boční nebo spodní napouštění (splachování výlevky)</t>
  </si>
  <si>
    <t>378741807</t>
  </si>
  <si>
    <t>Zařízení záchodů splachovače nádržkové keramické s armaturou boční nebo spodní napouštění</t>
  </si>
  <si>
    <t>725119125</t>
  </si>
  <si>
    <t>Montáž klozetových mís závěsných na nosné stěny</t>
  </si>
  <si>
    <t>-746828048</t>
  </si>
  <si>
    <t>Zařízení záchodů montáž klozetových mís závěsných na nosné stěny</t>
  </si>
  <si>
    <t>64236031</t>
  </si>
  <si>
    <t>klozet keramický bílý závěsný hluboké splachování 530x360x350mm - technický list ZTI č. 2</t>
  </si>
  <si>
    <t>1835783389</t>
  </si>
  <si>
    <t>klozet keramický bílý závěsný hluboké splachování 530x360x350mm</t>
  </si>
  <si>
    <t>725119131</t>
  </si>
  <si>
    <t>Montáž klozetových sedátek standardních</t>
  </si>
  <si>
    <t>-1537712628</t>
  </si>
  <si>
    <t>Zařízení záchodů montáž klozetových sedátek standardních</t>
  </si>
  <si>
    <t>55167381</t>
  </si>
  <si>
    <t>sedátko klozetové duroplastové bílé s poklopem - technický list ZTI č. 2</t>
  </si>
  <si>
    <t>405777849</t>
  </si>
  <si>
    <t>sedátko klozetové duroplastové bílé s poklopem</t>
  </si>
  <si>
    <t>725129101</t>
  </si>
  <si>
    <t>Montáž pisoáru keramického</t>
  </si>
  <si>
    <t>-2113036331</t>
  </si>
  <si>
    <t>Pisoárové záchodky montáž ostatních typů keramických</t>
  </si>
  <si>
    <t>64251334X</t>
  </si>
  <si>
    <t>pisoár automatický se sifonem kapacitní s automatickým inteligentním splachovačem - technický list ZTI č. 3</t>
  </si>
  <si>
    <t>775728932</t>
  </si>
  <si>
    <t>MAXIMÁLNÍ ÚPLNÝ POŽADOVANÝ OBJEM SPLACHOVACÍ VODY 1 LITR.</t>
  </si>
  <si>
    <t>6425134X</t>
  </si>
  <si>
    <t>Zdroje bezpečného napětí 230/12 V, 50 Hz (příslušenství k pisoáru) - technický list ZTI č. 3</t>
  </si>
  <si>
    <t>-1564891146</t>
  </si>
  <si>
    <t>725219101</t>
  </si>
  <si>
    <t>Montáž umyvadla připevněného na konzoly</t>
  </si>
  <si>
    <t>267889961</t>
  </si>
  <si>
    <t>Umyvadla montáž umyvadel ostatních typů na konzoly</t>
  </si>
  <si>
    <t>64211005</t>
  </si>
  <si>
    <t>umyvadlo keramické závěsné bílé 550x420mm - technický list ZTI č. 1</t>
  </si>
  <si>
    <t>159785769</t>
  </si>
  <si>
    <t>umyvadlo keramické závěsné bílé 550x420mm</t>
  </si>
  <si>
    <t>725239101</t>
  </si>
  <si>
    <t>Montáž bidetů bez výtokových armatur ostatní typ</t>
  </si>
  <si>
    <t>-72910490</t>
  </si>
  <si>
    <t>Bidety montáž ostatních typů</t>
  </si>
  <si>
    <t>64240414</t>
  </si>
  <si>
    <t>bidet keramický závěsný s otvorem pro baterii bílý - technický list ZTI č. 9</t>
  </si>
  <si>
    <t>-1680663837</t>
  </si>
  <si>
    <t>bidet keramický závěsný s otvorem pro baterii bílý</t>
  </si>
  <si>
    <t>725244904</t>
  </si>
  <si>
    <t>Montáž sprchových dveří</t>
  </si>
  <si>
    <t>1501099564</t>
  </si>
  <si>
    <t>Sprchové dveře a zástěny montáž sprchových dveří</t>
  </si>
  <si>
    <t>55495007X</t>
  </si>
  <si>
    <t xml:space="preserve">sprchové dveře 1000 mm, 1x posuvný a 1 pevný segment  - technický list ZTI č. 11</t>
  </si>
  <si>
    <t>-913356655</t>
  </si>
  <si>
    <t>sprchové dveře 1000 mm, 1x posuvný a 1 pevný segment
Stříbrný lesklý profil, 6 mm sklo s dekorací a úpravou perla glass, madla chrom</t>
  </si>
  <si>
    <t>725319111</t>
  </si>
  <si>
    <t>Montáž dřezu ostatních typů</t>
  </si>
  <si>
    <t>1199568876</t>
  </si>
  <si>
    <t>Dřezy bez výtokových armatur montáž dřezů ostatních typů</t>
  </si>
  <si>
    <t>55231100X</t>
  </si>
  <si>
    <t>Nerezový pracovní stůl s jednodřezem 700x2000x850 - technický list ZTI č. 13</t>
  </si>
  <si>
    <t>-453145926</t>
  </si>
  <si>
    <t>Mycí stůl bude kotven do zdiva šrouby.</t>
  </si>
  <si>
    <t>725339111</t>
  </si>
  <si>
    <t>Montáž výlevky</t>
  </si>
  <si>
    <t>1892886802</t>
  </si>
  <si>
    <t>Výlevky montáž výlevky</t>
  </si>
  <si>
    <t>64271101</t>
  </si>
  <si>
    <t>výlevka keramická bílá - technický list ZTI č. 4</t>
  </si>
  <si>
    <t>429294032</t>
  </si>
  <si>
    <t>výlevka keramická bílá</t>
  </si>
  <si>
    <t>725813111</t>
  </si>
  <si>
    <t>Ventil rohový včetně připojovací trubičky nebo flexi hadičky G 1/2"</t>
  </si>
  <si>
    <t>-1500295251</t>
  </si>
  <si>
    <t>1+1+2+8</t>
  </si>
  <si>
    <t>725829101</t>
  </si>
  <si>
    <t>Montáž baterie nástěnné dřezové pákové a klasické</t>
  </si>
  <si>
    <t>-1379047688</t>
  </si>
  <si>
    <t>Baterie dřezové montáž ostatních typů nástěnných pákových nebo klasických</t>
  </si>
  <si>
    <t>55143169X</t>
  </si>
  <si>
    <t>baterie dřezová páková nástěnná s plochým ústím 300mm - technický list ZTI č. 4</t>
  </si>
  <si>
    <t>1651469899</t>
  </si>
  <si>
    <t>MAXIMÁLNÍ PRŮTOK BATERIE 6 l/min.</t>
  </si>
  <si>
    <t>55143975X</t>
  </si>
  <si>
    <t xml:space="preserve">baterie dřezová páková nástěnná  - technický list ZTI č. 13</t>
  </si>
  <si>
    <t>1606189331</t>
  </si>
  <si>
    <t>725829111</t>
  </si>
  <si>
    <t>Montáž baterie stojánkové dřezové G 1/2"</t>
  </si>
  <si>
    <t>-1402242017</t>
  </si>
  <si>
    <t>Baterie dřezové montáž ostatních typů stojánkových G 1/2"</t>
  </si>
  <si>
    <t>55143974X</t>
  </si>
  <si>
    <t xml:space="preserve">baterie dřezová páková stojánková s otáčivým ústím  - technický list ZTI č. 6</t>
  </si>
  <si>
    <t>1359019080</t>
  </si>
  <si>
    <t>725829131</t>
  </si>
  <si>
    <t>Montáž baterie umyvadlové stojánkové G 1/2" ostatní typ</t>
  </si>
  <si>
    <t>-1196638676</t>
  </si>
  <si>
    <t>Baterie umyvadlové montáž ostatních typů stojánkových G 1/2"</t>
  </si>
  <si>
    <t>55145686X</t>
  </si>
  <si>
    <t>baterie umyvadlová stojánková páková - technický list ZTI č. 1</t>
  </si>
  <si>
    <t>-1606599479</t>
  </si>
  <si>
    <t>MAXIMÁLNÍ PRŮTOK UMYVADLOVÉ BATERIE 6 l/min.</t>
  </si>
  <si>
    <t>725829141</t>
  </si>
  <si>
    <t>Montáž baterie bidetové stojánkové soupravy pákové ostatní typ</t>
  </si>
  <si>
    <t>-598262228</t>
  </si>
  <si>
    <t>Baterie bidetové montáž ostatních typů stojánkových pákových souprav</t>
  </si>
  <si>
    <t>55145514X</t>
  </si>
  <si>
    <t>baterie bidetová stojánková páková chrom - technický list ZTI č. 9</t>
  </si>
  <si>
    <t>1737696710</t>
  </si>
  <si>
    <t>725849411</t>
  </si>
  <si>
    <t>Montáž baterie sprchové nástěnná s nastavitelnou výškou sprchy</t>
  </si>
  <si>
    <t>81065429</t>
  </si>
  <si>
    <t>Baterie sprchové montáž nástěnných baterií s nastavitelnou výškou sprchy</t>
  </si>
  <si>
    <t>55145537X</t>
  </si>
  <si>
    <t>baterie sprchová nástěnná s příslušenstvím - technický list ZTI č. 11</t>
  </si>
  <si>
    <t>1801944731</t>
  </si>
  <si>
    <t>MAXIMÁLNÍ PRŮTOK BATERIE 8 l/min.</t>
  </si>
  <si>
    <t>725869101</t>
  </si>
  <si>
    <t>Montáž zápachových uzávěrek umyvadlových do DN 40</t>
  </si>
  <si>
    <t>-325905730</t>
  </si>
  <si>
    <t>Zápachové uzávěrky zařizovacích předmětů montáž zápachových uzávěrek umyvadlových do DN 40</t>
  </si>
  <si>
    <t>55162001</t>
  </si>
  <si>
    <t>uzávěrka zápachová umyvadlová s celokovovým kulatým designem 5/4“ – 32 mm, chrom - technický list ZTI č. 1</t>
  </si>
  <si>
    <t>-1385549003</t>
  </si>
  <si>
    <t>725869204</t>
  </si>
  <si>
    <t>Montáž zápachových uzávěrek dřezových jednodílných DN 50</t>
  </si>
  <si>
    <t>-1692890143</t>
  </si>
  <si>
    <t>Zápachové uzávěrky zařizovacích předmětů montáž zápachových uzávěrek dřezových jednodílných DN 50</t>
  </si>
  <si>
    <t>55161116</t>
  </si>
  <si>
    <t>uzávěrka zápachová dřezová s kulovým kloubem DN 50 - technický list ZTI č. 6</t>
  </si>
  <si>
    <t>1252160416</t>
  </si>
  <si>
    <t>uzávěrka zápachová dřezová s kulovým kloubem DN 50</t>
  </si>
  <si>
    <t>820550126</t>
  </si>
  <si>
    <t>726</t>
  </si>
  <si>
    <t>Zdravotechnika - předstěnové instalace</t>
  </si>
  <si>
    <t>726111202</t>
  </si>
  <si>
    <t>Instalační předstěna pro montáž bidetu do masivní zděné kce</t>
  </si>
  <si>
    <t>1241333443</t>
  </si>
  <si>
    <t>Předstěnové instalační systémy pro zazdění do masivních zděných konstrukcí montáž ostatních typů bidetů</t>
  </si>
  <si>
    <t>55281748</t>
  </si>
  <si>
    <t>montážní prvek pro bidet do zděných konstrukcí hl 120mm</t>
  </si>
  <si>
    <t>862412482</t>
  </si>
  <si>
    <t>726111204</t>
  </si>
  <si>
    <t>Instalační předstěna pro montáž klozetu do masivní zděné kce</t>
  </si>
  <si>
    <t>2100905679</t>
  </si>
  <si>
    <t>Předstěnové instalační systémy pro zazdění do masivních zděných konstrukcí montáž ostatních typů klozetů</t>
  </si>
  <si>
    <t>55281700</t>
  </si>
  <si>
    <t>montážní prvek pro závěsné WC do zděných konstrukcí ovládání zepředu hl 120mm stavební v 1080mm vč. ovládacího tlačítka - technický list ZTI č. 2</t>
  </si>
  <si>
    <t>-1534248158</t>
  </si>
  <si>
    <t>POŽADAVEK NA MAXIMÁLNÍ ÚPLNÝ OBJEM SPLACHOVACÍ VODY WC 6 LITRŮ.</t>
  </si>
  <si>
    <t>998726111</t>
  </si>
  <si>
    <t>Přesun hmot tonážní pro instalační prefabrikáty v objektech v do 6 m</t>
  </si>
  <si>
    <t>2067829672</t>
  </si>
  <si>
    <t>Přesun hmot pro instalační prefabrikáty stanovený z hmotnosti přesunovaného materiálu vodorovná dopravní vzdálenost do 50 m v objektech výšky do 6 m</t>
  </si>
  <si>
    <t>01D_a - Zařízení silnoproudé elektrotechniky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</si>
  <si>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1.4D.01 TECHNICKÁ ZPRÁVA – EI PŘÍLOHA Č.1 VÝPOČET UMĚLÉHO OSVĚTLENÍ PŘÍLOHA Č.2 VÝPOČET RIZIK PŘÍLOHA Č.3 PROTOKOL VNĚJŠÍCH VLIVŮ 1.4D.02 PŮDORYS 1.NP – EI 1.4D.03 STŘECHA – EI, BLESKOSVOD 1.4D.04 SCHÉMA RH1 1.4D.05 SCHÉMA RH2</t>
  </si>
  <si>
    <t xml:space="preserve">    742 - Elektroinstalace - slaboproud</t>
  </si>
  <si>
    <t>M - Práce a dodávky M</t>
  </si>
  <si>
    <t>741110062</t>
  </si>
  <si>
    <t>Montáž trubka plastová ohebná D přes 23 do 35 mm uložená pod omítku</t>
  </si>
  <si>
    <t>514213608</t>
  </si>
  <si>
    <t>Montáž trubek elektroinstalačních s nasunutím nebo našroubováním do krabic plastových ohebných, uložených pod omítku, vnější Ø přes 23 do 35 mm</t>
  </si>
  <si>
    <t>34571073</t>
  </si>
  <si>
    <t>trubka elektroinstalační ohebná z PVC (EN) 2325</t>
  </si>
  <si>
    <t>552533629</t>
  </si>
  <si>
    <t>741110063</t>
  </si>
  <si>
    <t>Montáž trubka plastová ohebná D přes 35 mm uložená pod omítku</t>
  </si>
  <si>
    <t>267008701</t>
  </si>
  <si>
    <t>Montáž trubek elektroinstalačních s nasunutím nebo našroubováním do krabic plastových ohebných, uložených pod omítku, vnější Ø přes 35 mm</t>
  </si>
  <si>
    <t>34571360</t>
  </si>
  <si>
    <t>trubka elektroinstalační HDPE tuhá dvouplášťová korugovaná D 32/40mm</t>
  </si>
  <si>
    <t>-129840218</t>
  </si>
  <si>
    <t>741110513</t>
  </si>
  <si>
    <t>Montáž lišta a kanálek vkládací šířky přes 120 do 180 mm s víčkem</t>
  </si>
  <si>
    <t>-701948887</t>
  </si>
  <si>
    <t>Montáž lišt a kanálků elektroinstalačních se spojkami, ohyby a rohy a s nasunutím do krabic vkládacích s víčkem, šířky do přes 120 do 180 mm</t>
  </si>
  <si>
    <t>34571221</t>
  </si>
  <si>
    <t>kanál elektroinstalační hranatý PVC 180x60mm</t>
  </si>
  <si>
    <t>1055432510</t>
  </si>
  <si>
    <t>11+5</t>
  </si>
  <si>
    <t>741112001</t>
  </si>
  <si>
    <t>Montáž krabice zapuštěná plastová kruhová</t>
  </si>
  <si>
    <t>-550430822</t>
  </si>
  <si>
    <t>Montáž krabic elektroinstalačních bez napojení na trubky a lišty, demontáže a montáže víčka a přístroje protahovacích nebo odbočných zapuštěných plastových kruhových</t>
  </si>
  <si>
    <t>34571450</t>
  </si>
  <si>
    <t>krabice pod omítku PVC přístrojová kruhová D 70mm</t>
  </si>
  <si>
    <t>-232494569</t>
  </si>
  <si>
    <t>X34571450</t>
  </si>
  <si>
    <t>vzduchotěsná krabice pod omítku PVC přístrojová kruhová D 70mm</t>
  </si>
  <si>
    <t>542960767</t>
  </si>
  <si>
    <t>34571451</t>
  </si>
  <si>
    <t>krabice pod omítku PVC přístrojová kruhová D 70mm hluboká</t>
  </si>
  <si>
    <t>165503154</t>
  </si>
  <si>
    <t>34571458</t>
  </si>
  <si>
    <t>krabice pod omítku PVC odbočná kruhová D 100mm s víčkem</t>
  </si>
  <si>
    <t>-1446995399</t>
  </si>
  <si>
    <t>741112023</t>
  </si>
  <si>
    <t>Montáž krabice nástěnná plastová čtyřhranná do 250x250 mm</t>
  </si>
  <si>
    <t>1293598258</t>
  </si>
  <si>
    <t>Montáž krabic elektroinstalačních bez napojení na trubky a lišty, demontáže a montáže víčka a přístroje protahovacích nebo odbočných nástěnných plastových čtyřhranných, vel. do 250x250 mm</t>
  </si>
  <si>
    <t>34571481</t>
  </si>
  <si>
    <t>krabice v uzavřeném provedení PP s krytím IP 66 obdélníková 125x175mm</t>
  </si>
  <si>
    <t>-1312774114</t>
  </si>
  <si>
    <t>741124603</t>
  </si>
  <si>
    <t>Montáž kabel Cu topný volné délky uložený na konstrukci</t>
  </si>
  <si>
    <t>1267413476</t>
  </si>
  <si>
    <t>Montáž kabelů měděných topných bez ukončení volné délky, uložených na konstrukci</t>
  </si>
  <si>
    <t>X1000320082</t>
  </si>
  <si>
    <t>Automoatický topný kabel 10m, 120W</t>
  </si>
  <si>
    <t>783362406</t>
  </si>
  <si>
    <t>741331062</t>
  </si>
  <si>
    <t>Montáž spínač mechanický s týdenním programem bez zapojení vodičů</t>
  </si>
  <si>
    <t>1950437678</t>
  </si>
  <si>
    <t>Montáž měřicích přístrojů bez zapojení vodičů spínače mechanického s týdenním programem</t>
  </si>
  <si>
    <t>35889830</t>
  </si>
  <si>
    <t>hodiny spínací týdenní 1 kanál</t>
  </si>
  <si>
    <t>-1602816577</t>
  </si>
  <si>
    <t>35826000</t>
  </si>
  <si>
    <t>multifunkční časové relé s 1c/o</t>
  </si>
  <si>
    <t>-732551998</t>
  </si>
  <si>
    <t>741331075</t>
  </si>
  <si>
    <t>Montáž termostatu se zapojení vodičů</t>
  </si>
  <si>
    <t>-1066143900</t>
  </si>
  <si>
    <t>Montáž měřicích přístrojů bez zapojení vodičů termostatu</t>
  </si>
  <si>
    <t>741350011</t>
  </si>
  <si>
    <t>Montáž transformátor jednofázový nn vestavný 1x primár - 2x sekundár do 200 VA se zapojením vodičů</t>
  </si>
  <si>
    <t>872174325</t>
  </si>
  <si>
    <t>Montáž jednofázových transformátorů nn se zapojením vodičů vestavných 1x primár - 2x sekundár do 200 VA</t>
  </si>
  <si>
    <t>X10.867.834</t>
  </si>
  <si>
    <t xml:space="preserve">jednofázový bezpečnostní transformátor  230V AC /24V DC, 4A, 100W</t>
  </si>
  <si>
    <t>-143690171</t>
  </si>
  <si>
    <t>X10.867.834.2</t>
  </si>
  <si>
    <t xml:space="preserve">jednofázový bezpečnostní transformátor  230V AC /24V DC, 1.5A, 36W</t>
  </si>
  <si>
    <t>-1913338829</t>
  </si>
  <si>
    <t>X10.867.834.3</t>
  </si>
  <si>
    <t xml:space="preserve">jednofázový zvonkový transformátor  230V AC /24V AC, 20VA</t>
  </si>
  <si>
    <t>1074605727</t>
  </si>
  <si>
    <t>742121001</t>
  </si>
  <si>
    <t>Montáž kabelů sdělovacích pro vnitřní rozvody do 15 žil</t>
  </si>
  <si>
    <t>-462031175</t>
  </si>
  <si>
    <t>Montáž kabelů sdělovacích pro vnitřní rozvody počtu žil do 15</t>
  </si>
  <si>
    <t>1607512386</t>
  </si>
  <si>
    <t>100*1,2 'Přepočtené koeficientem množství</t>
  </si>
  <si>
    <t>741120401</t>
  </si>
  <si>
    <t>Montáž vodič Cu izolovaný drátovací plný a laněný žíla 0,35-6 mm2 v rozváděči (např. CY)</t>
  </si>
  <si>
    <t>-2118865882</t>
  </si>
  <si>
    <t>Montáž vodičů izolovaných měděných drátovacích bez ukončení v rozváděčích plných a laněných (např. CY), průřezu žily 0,35 až 6 mm2</t>
  </si>
  <si>
    <t>34141025</t>
  </si>
  <si>
    <t>vodič propojovací flexibilní jádro Cu lanované izolace PVC 450/750V (H07V-K) 1x2,5mm2</t>
  </si>
  <si>
    <t>1854508436</t>
  </si>
  <si>
    <t>15+20+30+30+35</t>
  </si>
  <si>
    <t>34141026</t>
  </si>
  <si>
    <t>vodič propojovací flexibilní jádro Cu lanované izolace PVC 450/750V (H07V-K) 1x4mm2</t>
  </si>
  <si>
    <t>1829660134</t>
  </si>
  <si>
    <t>60+50</t>
  </si>
  <si>
    <t>110*1,15 'Přepočtené koeficientem množství</t>
  </si>
  <si>
    <t>34141027</t>
  </si>
  <si>
    <t>vodič propojovací flexibilní jádro Cu lanované izolace PVC 450/750V (H07V-K) 1x6mm2</t>
  </si>
  <si>
    <t>1622128957</t>
  </si>
  <si>
    <t>50*1,15 'Přepočtené koeficientem množství</t>
  </si>
  <si>
    <t>741120403</t>
  </si>
  <si>
    <t>Montáž vodič Cu izolovaný drátovací plný a laněný žíla 10-16 mm2 v rozváděči (např. CY)</t>
  </si>
  <si>
    <t>-2121326593</t>
  </si>
  <si>
    <t>Montáž vodičů izolovaných měděných drátovacích bez ukončení v rozváděčích plných a laněných (např. CY), průřezu žily 10 až 16 mm2</t>
  </si>
  <si>
    <t>34141028</t>
  </si>
  <si>
    <t>vodič propojovací flexibilní jádro Cu lanované izolace PVC 450/750V (H07V-K) 1x10mm2</t>
  </si>
  <si>
    <t>-57702030</t>
  </si>
  <si>
    <t>20*1,15 'Přepočtené koeficientem množství</t>
  </si>
  <si>
    <t>34141029</t>
  </si>
  <si>
    <t>vodič propojovací flexibilní jádro Cu lanované izolace PVC 450/750V (H07V-K) 1x16mm2</t>
  </si>
  <si>
    <t>-1749307887</t>
  </si>
  <si>
    <t>40+20+20</t>
  </si>
  <si>
    <t>80*1,15 'Přepočtené koeficientem množství</t>
  </si>
  <si>
    <t>741122011</t>
  </si>
  <si>
    <t>Montáž kabel Cu bez ukončení uložený pod omítku plný kulatý 2x1,5 až 2,5 mm2 (např. CYKY)</t>
  </si>
  <si>
    <t>564532771</t>
  </si>
  <si>
    <t>Montáž kabelů měděných bez ukončení uložených pod omítku plných kulatých (např. CYKY), počtu a průřezu žil 2x1,5 až 2,5 mm2</t>
  </si>
  <si>
    <t>34111005</t>
  </si>
  <si>
    <t>kabel instalační jádro Cu plné izolace PVC plášť PVC 450/750V (CYKY) 2x1,5mm2</t>
  </si>
  <si>
    <t>-1639804259</t>
  </si>
  <si>
    <t>30*1,15 'Přepočtené koeficientem množství</t>
  </si>
  <si>
    <t>741122015</t>
  </si>
  <si>
    <t>Montáž kabel Cu bez ukončení uložený pod omítku plný kulatý 3x1,5 mm2 (např. CYKY)</t>
  </si>
  <si>
    <t>1741169357</t>
  </si>
  <si>
    <t>Montáž kabelů měděných bez ukončení uložených pod omítku plných kulatých (např. CYKY), počtu a průřezu žil 3x1,5 mm2</t>
  </si>
  <si>
    <t>1356961434</t>
  </si>
  <si>
    <t>50+40+30+30+30+35+35+40+30+20+30</t>
  </si>
  <si>
    <t>50+50+30+40+50+150</t>
  </si>
  <si>
    <t>740*1,15 'Přepočtené koeficientem množství</t>
  </si>
  <si>
    <t>741122016</t>
  </si>
  <si>
    <t>Montáž kabel Cu bez ukončení uložený pod omítku plný kulatý 3x2,5 až 6 mm2 (např. CYKY)</t>
  </si>
  <si>
    <t>2142312874</t>
  </si>
  <si>
    <t>Montáž kabelů měděných bez ukončení uložených pod omítku plných kulatých (např. CYKY), počtu a průřezu žil 3x2,5 až 6 mm2</t>
  </si>
  <si>
    <t>34111036</t>
  </si>
  <si>
    <t>kabel instalační jádro Cu plné izolace PVC plášť PVC 450/750V (CYKY) 3x2,5mm2</t>
  </si>
  <si>
    <t>1354310452</t>
  </si>
  <si>
    <t>20+20</t>
  </si>
  <si>
    <t>200+15+30+40+50+30+25+25+50+25+25+150</t>
  </si>
  <si>
    <t>20+20+20+30+30+30+30+150+50+40+40+40</t>
  </si>
  <si>
    <t>1205*1,15 'Přepočtené koeficientem množství</t>
  </si>
  <si>
    <t>34111042</t>
  </si>
  <si>
    <t>kabel instalační jádro Cu plné izolace PVC plášť PVC 450/750V (CYKY) 3x4mm2</t>
  </si>
  <si>
    <t>800799910</t>
  </si>
  <si>
    <t>741122021</t>
  </si>
  <si>
    <t>Montáž kabel Cu bez ukončení uložený pod omítku plný kulatý 4x1,5 mm2 (např. CYKY)</t>
  </si>
  <si>
    <t>-777228400</t>
  </si>
  <si>
    <t>Montáž kabelů měděných bez ukončení uložených pod omítku plných kulatých (např. CYKY), počtu a průřezu žil 4x1,5 mm2</t>
  </si>
  <si>
    <t>34111569</t>
  </si>
  <si>
    <t>kabel silový oheň retardující bezhalogenový s funkčností při požáru 180min a P60-R reakce na oheň B2cas1d1a1 jádro Cu 0,6/1kV (1-CSKH-V) 4x1,5mm2</t>
  </si>
  <si>
    <t>-481833627</t>
  </si>
  <si>
    <t>741122031</t>
  </si>
  <si>
    <t>Montáž kabel Cu bez ukončení uložený pod omítku plný kulatý 5x1,5 až 2,5 mm2 (např. CYKY)</t>
  </si>
  <si>
    <t>-955152917</t>
  </si>
  <si>
    <t>Montáž kabelů měděných bez ukončení uložených pod omítku plných kulatých (např. CYKY), počtu a průřezu žil 5x1,5 až 2,5 mm2</t>
  </si>
  <si>
    <t>34111090</t>
  </si>
  <si>
    <t>kabel instalační jádro Cu plné izolace PVC plášť PVC 450/750V (CYKY) 5x1,5mm2</t>
  </si>
  <si>
    <t>1224607594</t>
  </si>
  <si>
    <t>50+20+50+50</t>
  </si>
  <si>
    <t>170*1,15 'Přepočtené koeficientem množství</t>
  </si>
  <si>
    <t>34111094</t>
  </si>
  <si>
    <t>kabel instalační jádro Cu plné izolace PVC plášť PVC 450/750V (CYKY) 5x2,5mm2</t>
  </si>
  <si>
    <t>-664028646</t>
  </si>
  <si>
    <t>20+20+10+20+30+25</t>
  </si>
  <si>
    <t>125*1,15 'Přepočtené koeficientem množství</t>
  </si>
  <si>
    <t>34113030</t>
  </si>
  <si>
    <t>kabel instalační flexibilní jádro Cu lanované izolace PVC plášť PVC 300/500V (H05VV-F) 5x2,50mm2</t>
  </si>
  <si>
    <t>248291309</t>
  </si>
  <si>
    <t>741122032</t>
  </si>
  <si>
    <t>Montáž kabel Cu bez ukončení uložený pod omítku plný kulatý 5x4 až 6 mm2 (např. CYKY)</t>
  </si>
  <si>
    <t>-59951411</t>
  </si>
  <si>
    <t>Montáž kabelů měděných bez ukončení uložených pod omítku plných kulatých (např. CYKY), počtu a průřezu žil 5x4 až 6 mm2</t>
  </si>
  <si>
    <t>34111100</t>
  </si>
  <si>
    <t>kabel instalační jádro Cu plné izolace PVC plášť PVC 450/750V (CYKY) 5x6mm2</t>
  </si>
  <si>
    <t>-720475171</t>
  </si>
  <si>
    <t>-1237270443</t>
  </si>
  <si>
    <t>205*4</t>
  </si>
  <si>
    <t>741132132</t>
  </si>
  <si>
    <t>Ukončení kabelů 4x10 mm2 smršťovací záklopkou nebo páskem bez letování</t>
  </si>
  <si>
    <t>1670112359</t>
  </si>
  <si>
    <t>Ukončení kabelů smršťovací záklopkou nebo páskou se zapojením bez letování, počtu a průřezu žil 4x10 mm2</t>
  </si>
  <si>
    <t>741132134</t>
  </si>
  <si>
    <t>Ukončení kabelů 4x25 mm2 smršťovací záklopkou nebo páskem bez letování</t>
  </si>
  <si>
    <t>1435899375</t>
  </si>
  <si>
    <t>Ukončení kabelů smršťovací záklopkou nebo páskou se zapojením bez letování, počtu a průřezu žil 4x25 mm2</t>
  </si>
  <si>
    <t>741132145</t>
  </si>
  <si>
    <t>Ukončení kabelů 5x1,5 až 4 mm2 smršťovací záklopkou nebo páskem bez letování</t>
  </si>
  <si>
    <t>668368634</t>
  </si>
  <si>
    <t>Ukončení kabelů smršťovací záklopkou nebo páskou se zapojením bez letování, počtu a průřezu žil 5x1,5 až 4 mm2</t>
  </si>
  <si>
    <t>741132146</t>
  </si>
  <si>
    <t>Ukončení kabelů 5x6 mm2 smršťovací záklopkou nebo páskem bez letování</t>
  </si>
  <si>
    <t>-346808454</t>
  </si>
  <si>
    <t>Ukončení kabelů smršťovací záklopkou nebo páskou se zapojením bez letování, počtu a průřezu žil 5x6 mm2</t>
  </si>
  <si>
    <t>741210001</t>
  </si>
  <si>
    <t>Montáž rozvodnice oceloplechová nebo plastová běžná do 20 kg</t>
  </si>
  <si>
    <t>-589862601</t>
  </si>
  <si>
    <t>Montáž rozvodnic oceloplechových nebo plastových bez zapojení vodičů běžných, hmotnosti do 20 kg</t>
  </si>
  <si>
    <t>35713138</t>
  </si>
  <si>
    <t>rozvodnice zapuštěná, průhledné dveře, 1 řada, šířka 8 modulárních jednotek</t>
  </si>
  <si>
    <t>2032748920</t>
  </si>
  <si>
    <t>741210004</t>
  </si>
  <si>
    <t>Montáž rozvodnice oceloplechová nebo plastová běžná do 150 kg</t>
  </si>
  <si>
    <t>420046810</t>
  </si>
  <si>
    <t>Montáž rozvodnic oceloplechových nebo plastových bez zapojení vodičů běžných, hmotnosti do 150 kg</t>
  </si>
  <si>
    <t>X1526702</t>
  </si>
  <si>
    <t>rozvodnice osleovoplechová vestavná 11x33 modulů, 2021x806x250, včetně příslušenství</t>
  </si>
  <si>
    <t>1194662001</t>
  </si>
  <si>
    <t>X1526702.1</t>
  </si>
  <si>
    <t>rozvodnice ocelovoplechová vestavná 5x13 modulů, 825x380x110, včetně příslušenství</t>
  </si>
  <si>
    <t>98526146</t>
  </si>
  <si>
    <t>741310001</t>
  </si>
  <si>
    <t>Montáž spínač nástěnný 1-jednopólový prostředí normální se zapojením vodičů</t>
  </si>
  <si>
    <t>1001802030</t>
  </si>
  <si>
    <t>Montáž spínačů jedno nebo dvoupólových nástěnných se zapojením vodičů, pro prostředí normální spínačů, řazení 1-jednopólových</t>
  </si>
  <si>
    <t>34535015</t>
  </si>
  <si>
    <t>spínač nástěnný jednopólový, řazení 1, IP44, bezsroubové svorky</t>
  </si>
  <si>
    <t>1524245077</t>
  </si>
  <si>
    <t>spínač nástěnný jednopólový, řazení 1, IP44, šroubové svorky</t>
  </si>
  <si>
    <t>741310021</t>
  </si>
  <si>
    <t>Montáž přepínač nástěnný 5-sériový prostředí normální se zapojením vodičů</t>
  </si>
  <si>
    <t>1828828252</t>
  </si>
  <si>
    <t>Montáž spínačů jedno nebo dvoupólových nástěnných se zapojením vodičů, pro prostředí normální přepínačů, řazení 5-sériových</t>
  </si>
  <si>
    <t>34535073</t>
  </si>
  <si>
    <t>přepínač nástěnný sériový, řazení 5, IP44, bezšroubové svorky</t>
  </si>
  <si>
    <t>816161345</t>
  </si>
  <si>
    <t>741310022</t>
  </si>
  <si>
    <t>Montáž přepínač nástěnný 6-střídavý prostředí normální se zapojením vodičů</t>
  </si>
  <si>
    <t>-164808939</t>
  </si>
  <si>
    <t>Montáž spínačů jedno nebo dvoupólových nástěnných se zapojením vodičů, pro prostředí normální přepínačů, řazení 6-střídavých</t>
  </si>
  <si>
    <t>34535018</t>
  </si>
  <si>
    <t>přepínač nástěnný střídavý, řazení 6, IP44, bezsroubové svorky</t>
  </si>
  <si>
    <t>100787066</t>
  </si>
  <si>
    <t>přepínač nástěnný střídavý, řazení 6, IP44, šroubové svorky</t>
  </si>
  <si>
    <t>741310111</t>
  </si>
  <si>
    <t>Montáž ovladač (polo)zapuštěný bezšroubové připojení 0/1-tlačítkový vypínací se zapojením vodičů</t>
  </si>
  <si>
    <t>-1738188186</t>
  </si>
  <si>
    <t>Montáž spínačů jedno nebo dvoupólových polozapuštěných nebo zapuštěných se zapojením vodičů bezšroubové připojení ovladačů, řazení 0/1-tlačítkových vypínacích</t>
  </si>
  <si>
    <t>ABB.3558A01340</t>
  </si>
  <si>
    <t>Přístroj spínače jednopólového, řazení 1, 1So</t>
  </si>
  <si>
    <t>390414773</t>
  </si>
  <si>
    <t>x558A01340</t>
  </si>
  <si>
    <t>Přístroj tlačitko jednopólového, řazení 1, 1So</t>
  </si>
  <si>
    <t>-823303629</t>
  </si>
  <si>
    <t>741310121</t>
  </si>
  <si>
    <t>Montáž přepínač (polo)zapuštěný bezšroubové připojení 5-seriový se zapojením vodičů</t>
  </si>
  <si>
    <t>-316351634</t>
  </si>
  <si>
    <t>Montáž spínačů jedno nebo dvoupólových polozapuštěných nebo zapuštěných se zapojením vodičů bezšroubové připojení přepínačů, řazení 5-sériových</t>
  </si>
  <si>
    <t>ABB.3558A05340</t>
  </si>
  <si>
    <t>Přístroj přepínače sériového, řazení 5</t>
  </si>
  <si>
    <t>660741846</t>
  </si>
  <si>
    <t>741310122</t>
  </si>
  <si>
    <t>Montáž přepínač (polo)zapuštěný bezšroubové připojení 6-střídavý se zapojením vodičů</t>
  </si>
  <si>
    <t>-866263469</t>
  </si>
  <si>
    <t>Montáž spínačů jedno nebo dvoupólových polozapuštěných nebo zapuštěných se zapojením vodičů bezšroubové připojení přepínačů, řazení 6-střídavých</t>
  </si>
  <si>
    <t>ABB.3558A06340</t>
  </si>
  <si>
    <t>Přístroj přepínače střídavého, řazení 6, 6So</t>
  </si>
  <si>
    <t>-404177561</t>
  </si>
  <si>
    <t>741310221</t>
  </si>
  <si>
    <t>Montáž spínač (polo)zapuštěný šroubové připojení řazení 2-pro žaluzie se zapojením vodičů</t>
  </si>
  <si>
    <t>1868170927</t>
  </si>
  <si>
    <t>Montáž spínačů jedno nebo dvoupólových polozapuštěných nebo zapuštěných se zapojením vodičů šroubové připojení, pro prostředí normální spínačů, řazení 2-pro žaluzie</t>
  </si>
  <si>
    <t>10.029.267</t>
  </si>
  <si>
    <t>Žaluziový spínač</t>
  </si>
  <si>
    <t>1285582176</t>
  </si>
  <si>
    <t>ABB Tělo 6410-0-0380 žaluziového spínače</t>
  </si>
  <si>
    <t>741311003</t>
  </si>
  <si>
    <t>Montáž čidlo pohybu vestavné se zapojením vodičů</t>
  </si>
  <si>
    <t>116241496</t>
  </si>
  <si>
    <t>Montáž spínačů speciálních se zapojením vodičů čidla pohybu vestavného</t>
  </si>
  <si>
    <t>X40461058</t>
  </si>
  <si>
    <t>čidlo pohybové a přítomnostní stropní 360°</t>
  </si>
  <si>
    <t>-1971148540</t>
  </si>
  <si>
    <t>čidlo pohybové a prezenční stropní 360°</t>
  </si>
  <si>
    <t>741311004</t>
  </si>
  <si>
    <t>Montáž čidlo pohybu nástěnné se zapojením vodičů</t>
  </si>
  <si>
    <t>152208237</t>
  </si>
  <si>
    <t>Montáž spínačů speciálních se zapojením vodičů čidla pohybu nástěnného</t>
  </si>
  <si>
    <t>X40461059</t>
  </si>
  <si>
    <t>čidlo pohybové nástěnné 210°</t>
  </si>
  <si>
    <t>-254758723</t>
  </si>
  <si>
    <t>čidlo přítomnosti nástěnné</t>
  </si>
  <si>
    <t>741313001</t>
  </si>
  <si>
    <t>Montáž zásuvka (polo)zapuštěná bezšroubové připojení 2P+PE se zapojením vodičů</t>
  </si>
  <si>
    <t>-825390205</t>
  </si>
  <si>
    <t>Montáž zásuvek domovních se zapojením vodičů bezšroubové připojení polozapuštěných nebo zapuštěných 10/16 A, provedení 2P + PE</t>
  </si>
  <si>
    <t>34555241</t>
  </si>
  <si>
    <t>přístroj zásuvky zápustné jednonásobné, krytka s clonkami, bezšroubové svorky</t>
  </si>
  <si>
    <t>2141768261</t>
  </si>
  <si>
    <t>X34555241</t>
  </si>
  <si>
    <t>přístroj zásuvky zápustné jednonásobné, krytka s clonkami, bezšroubové svorky, modul 45x45</t>
  </si>
  <si>
    <t>1522726744</t>
  </si>
  <si>
    <t>741313003</t>
  </si>
  <si>
    <t>Montáž zásuvka (polo)zapuštěná bezšroubové připojení 2x(2P+PE) dvojnásobná se zapojením vodičů</t>
  </si>
  <si>
    <t>-525772429</t>
  </si>
  <si>
    <t>Montáž zásuvek domovních se zapojením vodičů bezšroubové připojení polozapuštěných nebo zapuštěných 10/16 A, provedení 2x (2P + PE) dvojnásobná</t>
  </si>
  <si>
    <t>X513JC02357B1</t>
  </si>
  <si>
    <t>Zásuvka dvojnásobná s ochr. kolíky, s clonkami, s natočenou dutinou Swing®L</t>
  </si>
  <si>
    <t>923060718</t>
  </si>
  <si>
    <t>741313005</t>
  </si>
  <si>
    <t>Montáž zásuvka (polo)zapuštěná bezšroubové připojení 2P + PE s přepěťovou ochranou se zapojením vodičů</t>
  </si>
  <si>
    <t>1749786846</t>
  </si>
  <si>
    <t>Montáž zásuvek domovních se zapojením vodičů bezšroubové připojení polozapuštěných nebo zapuštěných 10/16 A, provedení 2P + PE s ochrannými clonkami a přepěťovou ochranou</t>
  </si>
  <si>
    <t>X34555244</t>
  </si>
  <si>
    <t>přístroj zásuvky zápustné jednonásobné s optickou přepěťovou ochranou, krytka s clonkami, bezšroubové svorky modul 45x45</t>
  </si>
  <si>
    <t>1522551113</t>
  </si>
  <si>
    <t>přístroj zásuvky zápustné jednonásobné s optickou přepěťovou ochranou, krytka s clonkami, bezšroubové svorky</t>
  </si>
  <si>
    <t>34555244</t>
  </si>
  <si>
    <t>1617573157</t>
  </si>
  <si>
    <t>741313082</t>
  </si>
  <si>
    <t>Montáž zásuvka chráněná v krabici šroubové připojení 2P+PE prostředí venkovní, mokré se zapojením vodičů</t>
  </si>
  <si>
    <t>-1607578025</t>
  </si>
  <si>
    <t>Montáž zásuvek domovních se zapojením vodičů šroubové připojení venkovní nebo mokré, provedení 2P + PE</t>
  </si>
  <si>
    <t>34555233</t>
  </si>
  <si>
    <t>zásuvka nástěnná jednonásobná chráněná, s víčkem, IP54, šroubové svorky</t>
  </si>
  <si>
    <t>-1747520093</t>
  </si>
  <si>
    <t>741320105</t>
  </si>
  <si>
    <t>Montáž jističů jednopólových nn do 25 A ve skříni se zapojením vodičů</t>
  </si>
  <si>
    <t>731082717</t>
  </si>
  <si>
    <t>Montáž jističů se zapojením vodičů jednopólových nn do 25 A ve skříni</t>
  </si>
  <si>
    <t>35822117</t>
  </si>
  <si>
    <t>jistič 1-pólový 10 A vypínací charakteristika B vypínací schopnost 10 kA</t>
  </si>
  <si>
    <t>-1010012721</t>
  </si>
  <si>
    <t>jistič 1-pólový 10 A vypínací charakteristika C vypínací schopnost 10 kA</t>
  </si>
  <si>
    <t>35822107</t>
  </si>
  <si>
    <t>jistič 1-pólový 6 A vypínací charakteristika B vypínací schopnost 10 kA</t>
  </si>
  <si>
    <t>1124329192</t>
  </si>
  <si>
    <t>35822111</t>
  </si>
  <si>
    <t>jistič 1-pólový 16 A vypínací charakteristika B vypínací schopnost 10 kA</t>
  </si>
  <si>
    <t>1910969470</t>
  </si>
  <si>
    <t>X35822129</t>
  </si>
  <si>
    <t>jistič 1-pólový 20 A vypínací charakteristika C vypínací schopnost 10 kA</t>
  </si>
  <si>
    <t>318083586</t>
  </si>
  <si>
    <t>jistič 1-pólový 20 A vypínací charakteristika D vypínací schopnost 10 kA</t>
  </si>
  <si>
    <t>X10.840.358</t>
  </si>
  <si>
    <t>Odpínač 1-válcových pojistek</t>
  </si>
  <si>
    <t>1955471059</t>
  </si>
  <si>
    <t>X10.081.639</t>
  </si>
  <si>
    <t xml:space="preserve">Pojistka válcová   2A-GG</t>
  </si>
  <si>
    <t>-285100127</t>
  </si>
  <si>
    <t>X10.081.619</t>
  </si>
  <si>
    <t xml:space="preserve">Pojistka válcová   6A-GG</t>
  </si>
  <si>
    <t>-1062890568</t>
  </si>
  <si>
    <t>741320165</t>
  </si>
  <si>
    <t>Montáž jističů třípólových nn do 25 A ve skříni se zapojením vodičů</t>
  </si>
  <si>
    <t>90303927</t>
  </si>
  <si>
    <t>Montáž jističů se zapojením vodičů třípólových nn do 25 A ve skříni</t>
  </si>
  <si>
    <t>35822401</t>
  </si>
  <si>
    <t>jistič 3-pólový 16 A vypínací charakteristika B vypínací schopnost 10 kA</t>
  </si>
  <si>
    <t>8578995</t>
  </si>
  <si>
    <t>35822402</t>
  </si>
  <si>
    <t>jistič 3-pólový 20 A vypínací charakteristika B vypínací schopnost 10 kA</t>
  </si>
  <si>
    <t>-722919047</t>
  </si>
  <si>
    <t>35822160</t>
  </si>
  <si>
    <t>jistič 3-pólový 10 A vypínací charakteristika C vypínací schopnost 10 kA</t>
  </si>
  <si>
    <t>812963666</t>
  </si>
  <si>
    <t>741320175</t>
  </si>
  <si>
    <t>Montáž jističů třípólových nn do 63 A ve skříni se zapojením vodičů</t>
  </si>
  <si>
    <t>186226243</t>
  </si>
  <si>
    <t>Montáž jističů se zapojením vodičů třípólových nn do 63 A ve skříni</t>
  </si>
  <si>
    <t>35822178</t>
  </si>
  <si>
    <t>vypínač 3-pólový 40 A vypínací schopnost 10 kA</t>
  </si>
  <si>
    <t>-1060614395</t>
  </si>
  <si>
    <t>jistič 3-pólový 40 A vypínací charakteristika B vypínací schopnost 10 kA</t>
  </si>
  <si>
    <t>741320201</t>
  </si>
  <si>
    <t>Montáž jistič deionový vestavný do 100 A se zapojením vodičů</t>
  </si>
  <si>
    <t>-1847140951</t>
  </si>
  <si>
    <t>Montáž jističů se zapojením vodičů čtyřpólových nn deionových vestavných do 100 A</t>
  </si>
  <si>
    <t>X1621609</t>
  </si>
  <si>
    <t>AUTO PREPINAC SITI 40A/4P</t>
  </si>
  <si>
    <t>-1700360813</t>
  </si>
  <si>
    <t>741320405</t>
  </si>
  <si>
    <t>Montáž jističů čtyřpólových nn do 25 A ve skříni se zapojením vodičů</t>
  </si>
  <si>
    <t>-278496022</t>
  </si>
  <si>
    <t>Montáž jističů se zapojením vodičů čtyřpólových nn do 25 A ve skříni</t>
  </si>
  <si>
    <t>RMAT0014</t>
  </si>
  <si>
    <t xml:space="preserve">jistič 4-póllový  25/3N/B vypínací schopnost 10 kA</t>
  </si>
  <si>
    <t>-264077641</t>
  </si>
  <si>
    <t>jistič -25/3N/B 25A 10kA</t>
  </si>
  <si>
    <t>X741320105</t>
  </si>
  <si>
    <t>Montáž signálky se zapojením vodičů</t>
  </si>
  <si>
    <t>-274173506</t>
  </si>
  <si>
    <t>34535092</t>
  </si>
  <si>
    <t>signálka 115-230V~ ,červená/zelená</t>
  </si>
  <si>
    <t>1124859109</t>
  </si>
  <si>
    <t>741330001</t>
  </si>
  <si>
    <t>Montáž stykač stejnosměrný vestavný jednopólový do 40 A se zapojením vodičů</t>
  </si>
  <si>
    <t>1154558585</t>
  </si>
  <si>
    <t>Montáž stykačů nn se zapojením vodičů stejnosměrných vestavných jednopólových do 40 A</t>
  </si>
  <si>
    <t>X10.059.862</t>
  </si>
  <si>
    <t>Kontakty pomocné</t>
  </si>
  <si>
    <t>1604646667</t>
  </si>
  <si>
    <t>35822632</t>
  </si>
  <si>
    <t>spoušť vypínací (podpěťová), AC/DC 24,48V</t>
  </si>
  <si>
    <t>371571231</t>
  </si>
  <si>
    <t>spoušť vypínací (napěťová), AC/DC 24,48V</t>
  </si>
  <si>
    <t>X1239908</t>
  </si>
  <si>
    <t xml:space="preserve">INST. STYKAC 20A/2V/24V </t>
  </si>
  <si>
    <t>-1584324938</t>
  </si>
  <si>
    <t>35826003</t>
  </si>
  <si>
    <t>relé instalační 230V AC/ 2V/ 20A</t>
  </si>
  <si>
    <t>-992064392</t>
  </si>
  <si>
    <t>relé instalační 230V AC/ 110V DC 2No</t>
  </si>
  <si>
    <t>X35826003</t>
  </si>
  <si>
    <t>relé instalační 230V AC/ 2Z/ 20A</t>
  </si>
  <si>
    <t>126616722</t>
  </si>
  <si>
    <t>741330042</t>
  </si>
  <si>
    <t>Montáž stykač střídavý vestavný třípólový do 25 A se zapojením vodičů</t>
  </si>
  <si>
    <t>1867484304</t>
  </si>
  <si>
    <t>Montáž stykačů nn se zapojením vodičů střídavých vestavných třípólových do 25 A</t>
  </si>
  <si>
    <t>X35826003.1</t>
  </si>
  <si>
    <t>relé instalační 230V AC/ 4V/ 20A</t>
  </si>
  <si>
    <t>-1341883794</t>
  </si>
  <si>
    <t>741321003</t>
  </si>
  <si>
    <t>Montáž proudových chráničů dvoupólových nn do 25 A ve skříni se zapojením vodičů</t>
  </si>
  <si>
    <t>1862010035</t>
  </si>
  <si>
    <t>Montáž proudových chráničů se zapojením vodičů dvoupólových nn do 25 A ve skříni</t>
  </si>
  <si>
    <t>RMAT0015</t>
  </si>
  <si>
    <t>Proudový chránič s jističem 10/1N/B/003-A 10A 30mA A 10kA</t>
  </si>
  <si>
    <t>-339027487</t>
  </si>
  <si>
    <t>RMAT0016</t>
  </si>
  <si>
    <t>Proudový chránič s jističem 16/1N/B/003-A 16A 30mA A 10kA</t>
  </si>
  <si>
    <t>536068831</t>
  </si>
  <si>
    <t>741321043</t>
  </si>
  <si>
    <t>Montáž proudových chráničů čtyřpólových nn do 63 A ve skříni se zapojením vodičů</t>
  </si>
  <si>
    <t>2045884733</t>
  </si>
  <si>
    <t>Montáž proudových chráničů se zapojením vodičů čtyřpólových nn do 63 A ve skříni</t>
  </si>
  <si>
    <t>RMAT0017</t>
  </si>
  <si>
    <t>proudový chránič čtyřpólový 40/4/003 A 40A, 30mA, 10kA</t>
  </si>
  <si>
    <t>-1438464925</t>
  </si>
  <si>
    <t>741322012</t>
  </si>
  <si>
    <t>Montáž svodiče bleskových proudů nn typ 1 třípólových impulzní proud do 100 kA se zapojením vodičů</t>
  </si>
  <si>
    <t>1289421938</t>
  </si>
  <si>
    <t>Montáž přepěťových ochran nn se zapojením vodičů svodiče bleskových proudů – typ 1 třípólových, pro impulsní proud do 100 kA</t>
  </si>
  <si>
    <t>X1168555</t>
  </si>
  <si>
    <t>SVODIC PREPETI 12,5 V/4 T1+T2, TN-C-S</t>
  </si>
  <si>
    <t>-1161466275</t>
  </si>
  <si>
    <t>SVODIC PREPETI FLP-12,5 V/3</t>
  </si>
  <si>
    <t>X7413130V4</t>
  </si>
  <si>
    <t>Montáž požárního tlačítka</t>
  </si>
  <si>
    <t>1973265735</t>
  </si>
  <si>
    <t>X358112592.32</t>
  </si>
  <si>
    <t>pořární tlačítko T STOP</t>
  </si>
  <si>
    <t>1949178364</t>
  </si>
  <si>
    <t>741313121</t>
  </si>
  <si>
    <t>Montáž zásuvek průmyslových spojovacích provedení IP 67 3P+N+PE 16 A se zapojením vodičů</t>
  </si>
  <si>
    <t>-532905485</t>
  </si>
  <si>
    <t>Montáž zásuvek průmyslových se zapojením vodičů spojovacích, provedení IP 67 3P+N+PE 16 A</t>
  </si>
  <si>
    <t>35811308</t>
  </si>
  <si>
    <t>zásuvka spojovací 16A - 5pól, řazení 3P+N+PE IP67, šroubové svorky</t>
  </si>
  <si>
    <t>1756400890</t>
  </si>
  <si>
    <t>741314122</t>
  </si>
  <si>
    <t>Montáž vidlic průmyslových nástěnných 32 A, 3P+N+PE se zapojením vodičů</t>
  </si>
  <si>
    <t>-920258662</t>
  </si>
  <si>
    <t>Montáž vidlic průmyslových se zapojením vodičů nástěnných, provedení 3P+N+PE 32 A</t>
  </si>
  <si>
    <t>35811631</t>
  </si>
  <si>
    <t>přívodka nástěnná 32A - 5pól, řazení 3P+N+PE, IP67, šroubové svorky</t>
  </si>
  <si>
    <t>-603180227</t>
  </si>
  <si>
    <t>741370021</t>
  </si>
  <si>
    <t>Montáž svítidlo LED bytové stropní vestavné 1 zdroj</t>
  </si>
  <si>
    <t>1819240829</t>
  </si>
  <si>
    <t>Montáž svítidel žárovkových se zapojením vodičů bytových nebo společenských místností stropních vestavných 1 zdroj</t>
  </si>
  <si>
    <t>11+4+14+4+8+10</t>
  </si>
  <si>
    <t>RMAT0001</t>
  </si>
  <si>
    <t>svítidlo C1 vestavné 24W, 2650lm, 4000K, UGR 19, IP 20/40</t>
  </si>
  <si>
    <t>41116636</t>
  </si>
  <si>
    <t>svítidlo žárovkové vestavné</t>
  </si>
  <si>
    <t>RMAT0001.1</t>
  </si>
  <si>
    <t>svítidlo C1/N vestavné 24W, 2650lm, 4000K, UGR 19, IP 20/40, nouzový zdroj 60 min.</t>
  </si>
  <si>
    <t>-397836625</t>
  </si>
  <si>
    <t>RMAT0001.0</t>
  </si>
  <si>
    <t>svítidlo C2 vestavné 24W, 2650lm, 4000K, UGR 19, IP 20/40, DALI</t>
  </si>
  <si>
    <t>413859090</t>
  </si>
  <si>
    <t>RMAT0001.2</t>
  </si>
  <si>
    <t>svítidlo C2/N vestavné 24W, 2650lm, 4000K, UGR 19, IP 20/40, nouzový zdroj 60 min., DALI</t>
  </si>
  <si>
    <t>1457770777</t>
  </si>
  <si>
    <t>RMAT0002</t>
  </si>
  <si>
    <t>svítidlo D1 vestavné kruhové pr. 210mm, 19W 1950lm, 4000K, IP 54</t>
  </si>
  <si>
    <t>-680296657</t>
  </si>
  <si>
    <t>RMAT0004</t>
  </si>
  <si>
    <t>svítidlo NS nouzové s piktogramem, LED 3W, s nouzovým zdrojem 60 min.</t>
  </si>
  <si>
    <t>94231265</t>
  </si>
  <si>
    <t>741370101</t>
  </si>
  <si>
    <t>Montáž svítidlo žárovkové průmyslové stropní přisazené 1 zdroj bez koše</t>
  </si>
  <si>
    <t>-681179123</t>
  </si>
  <si>
    <t>Montáž svítidel žárovkových se zapojením vodičů průmyslových stropních přisazených 1 zdroj bez koše</t>
  </si>
  <si>
    <t>RMAT0006</t>
  </si>
  <si>
    <t>svítidlo B2 průmyslové LED, 38W, 4900lm, 4000K, IP 65</t>
  </si>
  <si>
    <t>1165904093</t>
  </si>
  <si>
    <t>svítidlo průmyslové žárovkové přisazené</t>
  </si>
  <si>
    <t>RMAT0007</t>
  </si>
  <si>
    <t>svítidlo B2 průmyslové LED, 38W, 4900lm, 4000K, IP 65, nouzový zdroj 60 min</t>
  </si>
  <si>
    <t>1986455059</t>
  </si>
  <si>
    <t>RMAT0008</t>
  </si>
  <si>
    <t>svítidlo F LED reflektor 50W, 6000lm, 4000K, IP 65</t>
  </si>
  <si>
    <t>781509845</t>
  </si>
  <si>
    <t>X741313003</t>
  </si>
  <si>
    <t xml:space="preserve">Montáž čidla </t>
  </si>
  <si>
    <t>28705592</t>
  </si>
  <si>
    <t>RMAT0009</t>
  </si>
  <si>
    <t>čidlo CO+NO2</t>
  </si>
  <si>
    <t>-349887</t>
  </si>
  <si>
    <t>X741313003.1</t>
  </si>
  <si>
    <t>Montáž komponet pro detekci kouře</t>
  </si>
  <si>
    <t>1006646714</t>
  </si>
  <si>
    <t>RMAT0010</t>
  </si>
  <si>
    <t>akustická siréna</t>
  </si>
  <si>
    <t>413429971</t>
  </si>
  <si>
    <t>RMAT0011</t>
  </si>
  <si>
    <t>informační tabule LED - ÚNIK PLYNU</t>
  </si>
  <si>
    <t>10644584</t>
  </si>
  <si>
    <t>X741313003.2</t>
  </si>
  <si>
    <t>Montáž řídídí jednotky pro detekci kouře, včetně nastavení</t>
  </si>
  <si>
    <t>1929291038</t>
  </si>
  <si>
    <t>RMAT0013</t>
  </si>
  <si>
    <t>řídící jednotka detekce plynů CO A NO2</t>
  </si>
  <si>
    <t>-72199832</t>
  </si>
  <si>
    <t>X741320115.1</t>
  </si>
  <si>
    <t>Montáž řídící jednotky kouře</t>
  </si>
  <si>
    <t>793195255</t>
  </si>
  <si>
    <t>X35822917.4</t>
  </si>
  <si>
    <t>řídídíc jednotka por kouřové detektory</t>
  </si>
  <si>
    <t>-280767289</t>
  </si>
  <si>
    <t xml:space="preserve">
referenční výrobek ABV24-300/D výrobce Regin</t>
  </si>
  <si>
    <t>X741320115.2</t>
  </si>
  <si>
    <t>Montáž detektoru kouře do VZT potrubí</t>
  </si>
  <si>
    <t>120874930</t>
  </si>
  <si>
    <t>X35822917.5</t>
  </si>
  <si>
    <t>detektor kouře pro VZT potrubí</t>
  </si>
  <si>
    <t>1419695896</t>
  </si>
  <si>
    <t xml:space="preserve">
referenční výrobek SDD - S60 - R výrobce Regin</t>
  </si>
  <si>
    <t>X741320115.3</t>
  </si>
  <si>
    <t>Montáž baterie do skříně</t>
  </si>
  <si>
    <t>1514617397</t>
  </si>
  <si>
    <t>X35822917.6</t>
  </si>
  <si>
    <t>AKU 12V 9Ah</t>
  </si>
  <si>
    <t>1928300470</t>
  </si>
  <si>
    <t>X74362930R8</t>
  </si>
  <si>
    <t>Montáž ekvipotencionální svorkovnice</t>
  </si>
  <si>
    <t>-1908431812</t>
  </si>
  <si>
    <t>X354421102</t>
  </si>
  <si>
    <t>uzemňovací ekvipotencionální svorkovnice nastěná</t>
  </si>
  <si>
    <t>-517893355</t>
  </si>
  <si>
    <t>X741313003.4</t>
  </si>
  <si>
    <t>Montáž bezpečnostního oka</t>
  </si>
  <si>
    <t>-1980961147</t>
  </si>
  <si>
    <t>RMAT0012</t>
  </si>
  <si>
    <t>bezpečnostní oko pro motorgenerátor</t>
  </si>
  <si>
    <t>1658783980</t>
  </si>
  <si>
    <t>742</t>
  </si>
  <si>
    <t>Elektroinstalace - slaboproud</t>
  </si>
  <si>
    <t>Práce a dodávky M</t>
  </si>
  <si>
    <t>741810003</t>
  </si>
  <si>
    <t>Celková prohlídka elektrického rozvodu a zařízení přes 0,5 do 1 milionu Kč</t>
  </si>
  <si>
    <t>940482140</t>
  </si>
  <si>
    <t>Zkoušky a prohlídky elektrických rozvodů a zařízení celková prohlídka a vyhotovení revizní zprávy pro objem montážních prací přes 500 do 1000 tis. Kč</t>
  </si>
  <si>
    <t>X.1016</t>
  </si>
  <si>
    <t>Zednické práce, frézování drážek, prostupy, zapravení, začistění drážek a prostupů apod.</t>
  </si>
  <si>
    <t>-2121668025</t>
  </si>
  <si>
    <t>X0168</t>
  </si>
  <si>
    <t>Koordinace s EG.D připojení FVE</t>
  </si>
  <si>
    <t>262144</t>
  </si>
  <si>
    <t>-255987765</t>
  </si>
  <si>
    <t>Propojení dispečerného systému Eon s kogeneračními jednotky KGJ1 a KGJ2
včetně příslušné kabeláže a případné úpravy dle dodaných kogeneračních jedotek</t>
  </si>
  <si>
    <t>X018.123</t>
  </si>
  <si>
    <t>Drobný materiál k zapravení, začistění drážek, prostupů apod.</t>
  </si>
  <si>
    <t>-1536099116</t>
  </si>
  <si>
    <t>PR3</t>
  </si>
  <si>
    <t>Ostatní drobný el. montážní materiál</t>
  </si>
  <si>
    <t>-2007536367</t>
  </si>
  <si>
    <t>wago svorky, vázací pásky, upevonovací materál, izolační pásky, atd.</t>
  </si>
  <si>
    <t>x016</t>
  </si>
  <si>
    <t>-1954173049</t>
  </si>
  <si>
    <t>X0161</t>
  </si>
  <si>
    <t>1263925772</t>
  </si>
  <si>
    <t>X01623</t>
  </si>
  <si>
    <t>Systémová těsnící manžeta DN100</t>
  </si>
  <si>
    <t>-768890571</t>
  </si>
  <si>
    <t>01D_b - Bleskosvod</t>
  </si>
  <si>
    <t>741410002</t>
  </si>
  <si>
    <t>Montáž vodič uzemňovací pásek D do 300 mm2 na povrchu</t>
  </si>
  <si>
    <t>107333191</t>
  </si>
  <si>
    <t>Montáž uzemňovacího vedení s upevněním, propojením a připojením pomocí svorek na povrchu pásku průřezu do 300 mm2</t>
  </si>
  <si>
    <t>35442062</t>
  </si>
  <si>
    <t>pás zemnící 30x4mm FeZn</t>
  </si>
  <si>
    <t>1710485707</t>
  </si>
  <si>
    <t>105/1,05</t>
  </si>
  <si>
    <t>35442183</t>
  </si>
  <si>
    <t>držák zemnící pásky</t>
  </si>
  <si>
    <t>1677342419</t>
  </si>
  <si>
    <t>741410003</t>
  </si>
  <si>
    <t>Montáž vodič uzemňovací drát nebo lano D do 10 mm na povrchu</t>
  </si>
  <si>
    <t>-2139459566</t>
  </si>
  <si>
    <t>Montáž uzemňovacího vedení s upevněním, propojením a připojením pomocí svorek na povrchu drátu nebo lana Ø do 10 mm</t>
  </si>
  <si>
    <t>20+40</t>
  </si>
  <si>
    <t>35441073</t>
  </si>
  <si>
    <t>drát D 10mm FeZn</t>
  </si>
  <si>
    <t>-1442209133</t>
  </si>
  <si>
    <t>20*1,61</t>
  </si>
  <si>
    <t>35441077</t>
  </si>
  <si>
    <t>drát D 8mm AlMgSi</t>
  </si>
  <si>
    <t>-1191055044</t>
  </si>
  <si>
    <t>40*0,135</t>
  </si>
  <si>
    <t>35442252</t>
  </si>
  <si>
    <t>podpěra vedení na ploché střechy k nalepení výšky 100mm, FeZn, základna 100x100mm</t>
  </si>
  <si>
    <t>2041608504</t>
  </si>
  <si>
    <t>741420002</t>
  </si>
  <si>
    <t>Montáž drát nebo lano hromosvodné svodové D přes 10 mm s podpěrou</t>
  </si>
  <si>
    <t>-1398324275</t>
  </si>
  <si>
    <t>Montáž hromosvodného vedení svodových drátů nebo lan s podpěrami, Ø přes 10 mm</t>
  </si>
  <si>
    <t>X1000300386</t>
  </si>
  <si>
    <t xml:space="preserve">vodič s vysokonapětovou izolaci, dostatečná vzdálenost pro vzduch min.  s = 45cm</t>
  </si>
  <si>
    <t>-389020415</t>
  </si>
  <si>
    <t>6*8</t>
  </si>
  <si>
    <t>X1000300405</t>
  </si>
  <si>
    <t xml:space="preserve">Podpěra vedení pro vysokonapětové vodiče s plastovou základnou   nerez</t>
  </si>
  <si>
    <t>652142914</t>
  </si>
  <si>
    <t>6*5</t>
  </si>
  <si>
    <t>741420021</t>
  </si>
  <si>
    <t>Montáž svorka hromosvodná se 2 šrouby</t>
  </si>
  <si>
    <t>-412659517</t>
  </si>
  <si>
    <t>Montáž hromosvodného vedení svorek se 2 šrouby</t>
  </si>
  <si>
    <t>35442034</t>
  </si>
  <si>
    <t>svorka uzemnění nerez zkušební, 81mm</t>
  </si>
  <si>
    <t>-210447087</t>
  </si>
  <si>
    <t>35442033</t>
  </si>
  <si>
    <t>svorka uzemnění nerez spojovací</t>
  </si>
  <si>
    <t>1188216813</t>
  </si>
  <si>
    <t>X1000300404</t>
  </si>
  <si>
    <t xml:space="preserve">Uzemňovací svorka pro oblast koncovky </t>
  </si>
  <si>
    <t>2004655750</t>
  </si>
  <si>
    <t xml:space="preserve">DEHN Podpěra vedení pro vodiče HVI/CUI D 20-23mm se závitem M8   nerez</t>
  </si>
  <si>
    <t>741420022</t>
  </si>
  <si>
    <t>Montáž svorka hromosvodná se 3 a více šrouby</t>
  </si>
  <si>
    <t>1819114730</t>
  </si>
  <si>
    <t>Montáž hromosvodného vedení svorek se 3 a více šrouby</t>
  </si>
  <si>
    <t>35442039</t>
  </si>
  <si>
    <t>svorka uzemnění nerez pro zemnící pásku</t>
  </si>
  <si>
    <t>1815888375</t>
  </si>
  <si>
    <t>35442040</t>
  </si>
  <si>
    <t>svorka uzemnění nerez pro zemnící pásku a drát</t>
  </si>
  <si>
    <t>-1871398124</t>
  </si>
  <si>
    <t>741420083</t>
  </si>
  <si>
    <t>Montáž vedení hromosvodné-štítek k označení svodu</t>
  </si>
  <si>
    <t>404469308</t>
  </si>
  <si>
    <t>Montáž hromosvodného vedení doplňků štítků k označení svodů</t>
  </si>
  <si>
    <t>35442110</t>
  </si>
  <si>
    <t>štítek plastový - čísla svodů</t>
  </si>
  <si>
    <t>-1655716821</t>
  </si>
  <si>
    <t>741430005</t>
  </si>
  <si>
    <t>Montáž tyč jímací délky do 3 m na stojan</t>
  </si>
  <si>
    <t>-913475335</t>
  </si>
  <si>
    <t>Montáž jímacích tyčí délky do 3 m, na stojan</t>
  </si>
  <si>
    <t>X1030039911</t>
  </si>
  <si>
    <t xml:space="preserve">Jímací stožár d 30mm  pro vodič s vysokonapětovou izolaci, s třínohým stativem  celková delka 3100mm</t>
  </si>
  <si>
    <t>1509192509</t>
  </si>
  <si>
    <t>X1327474</t>
  </si>
  <si>
    <t>BETON. PODST. 337/17KG S PODLOZ. A KLIN.</t>
  </si>
  <si>
    <t>727792</t>
  </si>
  <si>
    <t>3*6</t>
  </si>
  <si>
    <t>X1000313139</t>
  </si>
  <si>
    <t>Podložka plast D 280mm černá</t>
  </si>
  <si>
    <t>-463451079</t>
  </si>
  <si>
    <t>X1030039833</t>
  </si>
  <si>
    <t xml:space="preserve">Upevňovací sada pro podpůrnou trubku D 30mm pro čtyři vodiče  </t>
  </si>
  <si>
    <t>-1014761824</t>
  </si>
  <si>
    <t>741810002</t>
  </si>
  <si>
    <t>Celková prohlídka elektrického rozvodu a zařízení do 500 000,- Kč</t>
  </si>
  <si>
    <t>-1359612004</t>
  </si>
  <si>
    <t>Zkoušky a prohlídky elektrických rozvodů a zařízení celková prohlídka a vyhotovení revizní zprávy pro objem montážních prací přes 100 do 500 tis. Kč</t>
  </si>
  <si>
    <t>741820001</t>
  </si>
  <si>
    <t>Měření zemních odporů zemniče</t>
  </si>
  <si>
    <t>-1284727919</t>
  </si>
  <si>
    <t>X74362930</t>
  </si>
  <si>
    <t>1977478529</t>
  </si>
  <si>
    <t>X35442110</t>
  </si>
  <si>
    <t>uzemňovací ekvipotencionální svorkovnice</t>
  </si>
  <si>
    <t>-2130211277</t>
  </si>
  <si>
    <t>803118357</t>
  </si>
  <si>
    <t>X741420002</t>
  </si>
  <si>
    <t>Montáž propojovacího prvku na kabel s vysokonapětovou izolaci</t>
  </si>
  <si>
    <t>603604537</t>
  </si>
  <si>
    <t>X1000300389</t>
  </si>
  <si>
    <t>Připojovací členy + montážní materiál pro vodič vysokonapětovou izolaci</t>
  </si>
  <si>
    <t>1609183220</t>
  </si>
  <si>
    <t>DEHN Připojovací členy + montážní materiál pro vodič HVI-light</t>
  </si>
  <si>
    <t>74362930R1</t>
  </si>
  <si>
    <t>Svařované spoje</t>
  </si>
  <si>
    <t>304421017</t>
  </si>
  <si>
    <t>74362930R2</t>
  </si>
  <si>
    <t>Ochranný nátěr spojů</t>
  </si>
  <si>
    <t>-2116392548</t>
  </si>
  <si>
    <t>01E - Zařizení slaboproudé elektroinstalace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</si>
  <si>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1.4E.01 TECHNICKÁ ZPRÁVA – SLP 1.4E.02 PŮDORYS 1.NP – SLP 1.4E.03 BLOKOVÉ SCHÉMA – SLP</t>
  </si>
  <si>
    <t xml:space="preserve">    742-1 - Elektroinstalace - slaboproud STA</t>
  </si>
  <si>
    <t xml:space="preserve">    21-M - Elektromontáže</t>
  </si>
  <si>
    <t>X210010132</t>
  </si>
  <si>
    <t>Montáž bytového zvonku</t>
  </si>
  <si>
    <t>850059618</t>
  </si>
  <si>
    <t>X377141350</t>
  </si>
  <si>
    <t>zvonek bytový</t>
  </si>
  <si>
    <t>1584402467</t>
  </si>
  <si>
    <t>624232732</t>
  </si>
  <si>
    <t>1497340667</t>
  </si>
  <si>
    <t>10*1,15 'Přepočtené koeficientem množství</t>
  </si>
  <si>
    <t>386378275</t>
  </si>
  <si>
    <t>35711021</t>
  </si>
  <si>
    <t>rozvodnice nástěnná, plné dveře, IP65, 12 modulárních jednotek, vč. N/pE</t>
  </si>
  <si>
    <t>-974881959</t>
  </si>
  <si>
    <t>741310031</t>
  </si>
  <si>
    <t>Montáž spínač nástěnný 1-jednopólový prostředí venkovní/mokré se zapojením vodičů</t>
  </si>
  <si>
    <t>483326974</t>
  </si>
  <si>
    <t>Montáž spínačů jedno nebo dvoupólových nástěnných se zapojením vodičů, pro prostředí venkovní nebo mokré spínačů, řazení 1-jednopólových</t>
  </si>
  <si>
    <t>34535010</t>
  </si>
  <si>
    <t>ovladač zapínací s orientační doutnavkou kompletní, zápustný, řazení 1/0So, šroubové svorky</t>
  </si>
  <si>
    <t>318179016</t>
  </si>
  <si>
    <t>742110002</t>
  </si>
  <si>
    <t>Montáž trubek pro slaboproud plastových ohebných uložených pod omítku</t>
  </si>
  <si>
    <t>1838381653</t>
  </si>
  <si>
    <t>Montáž trubek elektroinstalačních plastových ohebných uložených pod omítku</t>
  </si>
  <si>
    <t>-816257181</t>
  </si>
  <si>
    <t>15+10+10+10+10+30+20</t>
  </si>
  <si>
    <t>34571072</t>
  </si>
  <si>
    <t>trubka elektroinstalační ohebná z PVC (EN) 2320</t>
  </si>
  <si>
    <t>-1805113719</t>
  </si>
  <si>
    <t>30+20+20+30+30</t>
  </si>
  <si>
    <t>34571075</t>
  </si>
  <si>
    <t>trubka elektroinstalační ohebná z PVC (EN) 2340</t>
  </si>
  <si>
    <t>329002126</t>
  </si>
  <si>
    <t>10+5+5</t>
  </si>
  <si>
    <t>742110102</t>
  </si>
  <si>
    <t>Montáž kabelového žlabu pro slaboproud drátěného 150/100 mm</t>
  </si>
  <si>
    <t>1228177180</t>
  </si>
  <si>
    <t>Montáž kabelového žlabu drátěného 150/100 mm</t>
  </si>
  <si>
    <t>25+13</t>
  </si>
  <si>
    <t>X34575600</t>
  </si>
  <si>
    <t>žlab kabelový drátěný galvanicky zinkovaný 100/50mm</t>
  </si>
  <si>
    <t>883383806</t>
  </si>
  <si>
    <t>žlab kabelový drátěný galvanicky zinkovaný 150/100mm</t>
  </si>
  <si>
    <t>x1000287692</t>
  </si>
  <si>
    <t>žlab kabelový drátěný galvanicky zinkovaný 50/50mm</t>
  </si>
  <si>
    <t>1896644035</t>
  </si>
  <si>
    <t xml:space="preserve">ARKYS ARK-211110 Žlab MERKUR 2     50/50 "GZ" - vzdálenost podpěr cc</t>
  </si>
  <si>
    <t>7+6</t>
  </si>
  <si>
    <t>34575383</t>
  </si>
  <si>
    <t>spojka kabelového žlabu drátěného galvanicky zinkovaná šroubová</t>
  </si>
  <si>
    <t>-1304210979</t>
  </si>
  <si>
    <t>38/2</t>
  </si>
  <si>
    <t>34575388</t>
  </si>
  <si>
    <t>nosník kabelového žlabu drátěného galvanicky zinkovaný 150mm</t>
  </si>
  <si>
    <t>1140406639</t>
  </si>
  <si>
    <t>34575346</t>
  </si>
  <si>
    <t>tyč závitová pro kabelové trasy protipožární P-90R M8</t>
  </si>
  <si>
    <t>793260887</t>
  </si>
  <si>
    <t>21*2</t>
  </si>
  <si>
    <t>742110122</t>
  </si>
  <si>
    <t>Montáž nosníku s konzolami nebo závitovými tyčemi pro slaboproud šířky 150 mm</t>
  </si>
  <si>
    <t>32977810</t>
  </si>
  <si>
    <t>Montáž kabelového žlabu nosníku včetně konzol nebo závitových tyčí, šířky 150 mm</t>
  </si>
  <si>
    <t>X1381211</t>
  </si>
  <si>
    <t>ŽLAB PLNÝ 100/50 ZZ 0,8MM- BEZ PERF.</t>
  </si>
  <si>
    <t>-2079050488</t>
  </si>
  <si>
    <t>X1231268</t>
  </si>
  <si>
    <t>SPOJKA 2/50 ZZ (210MM)</t>
  </si>
  <si>
    <t>2146272772</t>
  </si>
  <si>
    <t>742123001</t>
  </si>
  <si>
    <t>Montáž přepěťové ochrany pro slaboproudá zařízení</t>
  </si>
  <si>
    <t>-2080136418</t>
  </si>
  <si>
    <t>ADI.0062589.URS</t>
  </si>
  <si>
    <t>Přepěťová ochrana v sítích Ethernet Cat.5e před pulsním přepětím, výstup vzadu</t>
  </si>
  <si>
    <t>-1419724587</t>
  </si>
  <si>
    <t>X0062589</t>
  </si>
  <si>
    <t>Přepěťová ochrana Koax 75omh před pulsním přepětím, výstup vzadu (ST1)</t>
  </si>
  <si>
    <t>-1248316361</t>
  </si>
  <si>
    <t>X0062589.2</t>
  </si>
  <si>
    <t>Přepěťová ochrana Koax 75omh před pulsním přepětím, výstup vzadu (ST2+3)</t>
  </si>
  <si>
    <t>-149028356</t>
  </si>
  <si>
    <t>X0062589.1</t>
  </si>
  <si>
    <t>Přepěťová ochrana Koax 50omh před pulsním přepětím, výstup vzadu</t>
  </si>
  <si>
    <t>-318082027</t>
  </si>
  <si>
    <t>X0062589.3</t>
  </si>
  <si>
    <t>Přepěťová ochrana Koax 50omh před pulsním přepětím, výstup vzadu (ST2+3)</t>
  </si>
  <si>
    <t>1282003336</t>
  </si>
  <si>
    <t>742330023</t>
  </si>
  <si>
    <t>Montáž vyvazovacího panelu 1U</t>
  </si>
  <si>
    <t>-1924617046</t>
  </si>
  <si>
    <t>Montáž strukturované kabeláže příslušenství a ostatní práce k rozvaděčům vyvazovacíhoho panelu 1U</t>
  </si>
  <si>
    <t>37451145</t>
  </si>
  <si>
    <t>panel vyvazovací 5x plastové oko s průchody 1U 19"</t>
  </si>
  <si>
    <t>897489954</t>
  </si>
  <si>
    <t>742330036</t>
  </si>
  <si>
    <t>Montáž optické vany - sestavení</t>
  </si>
  <si>
    <t>-625646817</t>
  </si>
  <si>
    <t>Montáž strukturované kabeláže příslušenství a ostatní práce k rozvaděčům sestavení optické vany</t>
  </si>
  <si>
    <t>35759000</t>
  </si>
  <si>
    <t>vana optická neosazená výsuvná 1U 1xkazeta pro 24 svárů 24xSC simplex</t>
  </si>
  <si>
    <t>1326490474</t>
  </si>
  <si>
    <t>998742102</t>
  </si>
  <si>
    <t>Přesun hmot tonážní pro slaboproud v objektech v do 12 m</t>
  </si>
  <si>
    <t>1656759962</t>
  </si>
  <si>
    <t>Přesun hmot pro slaboproud stanovený z hmotnosti přesunovaného materiálu vodorovná dopravní vzdálenost do 50 m v objektech výšky přes 6 do 12 m</t>
  </si>
  <si>
    <t>X741711011</t>
  </si>
  <si>
    <t>Montáž nosných podpěr pod žlab</t>
  </si>
  <si>
    <t>-1223872097</t>
  </si>
  <si>
    <t>Montáž nosné konstrukce fotovoltaických panelů umístěné na ploché střeše</t>
  </si>
  <si>
    <t>X1231269</t>
  </si>
  <si>
    <t>Betonová podděra 400x400x50 + PVC podložka</t>
  </si>
  <si>
    <t>1058821925</t>
  </si>
  <si>
    <t>1963061717</t>
  </si>
  <si>
    <t>34121120</t>
  </si>
  <si>
    <t>kabel sdělovací stíněný laminovanou Al fólií s příložným Cu drátem jádro Cu plné izolace PVC plášť PVC 100V (SYKFY) 4x2x0,5mm2</t>
  </si>
  <si>
    <t>-1898822002</t>
  </si>
  <si>
    <t>20+10</t>
  </si>
  <si>
    <t>30*1,2 'Přepočtené koeficientem množství</t>
  </si>
  <si>
    <t>742330001</t>
  </si>
  <si>
    <t>Montáž rozvaděče nástěnného</t>
  </si>
  <si>
    <t>-550971786</t>
  </si>
  <si>
    <t>Montáž strukturované kabeláže rozvaděče nástěnného</t>
  </si>
  <si>
    <t>742330022</t>
  </si>
  <si>
    <t>Montáž napájecího panelu do rozvaděče</t>
  </si>
  <si>
    <t>168869780</t>
  </si>
  <si>
    <t>Montáž strukturované kabeláže příslušenství a ostatní práce k rozvaděčům napájecího panelu</t>
  </si>
  <si>
    <t>X1327484</t>
  </si>
  <si>
    <t>Napájecí panel PRIVOD RACK-1U 8x zásuvka + SPD III se signalizaci</t>
  </si>
  <si>
    <t>-1447596782</t>
  </si>
  <si>
    <t>742330024</t>
  </si>
  <si>
    <t>Montáž patch panelu 24 portů</t>
  </si>
  <si>
    <t>1644367661</t>
  </si>
  <si>
    <t>Montáž strukturované kabeláže příslušenství a ostatní práce k rozvaděčům patch panelu 24 portů</t>
  </si>
  <si>
    <t>37451110</t>
  </si>
  <si>
    <t>patch panel Cat6 PCB 1U 24 portů 19" UTP</t>
  </si>
  <si>
    <t>907137186</t>
  </si>
  <si>
    <t>742330044</t>
  </si>
  <si>
    <t>Montáž datové zásuvky 1 až 6 pozic</t>
  </si>
  <si>
    <t>1085438528</t>
  </si>
  <si>
    <t>Montáž strukturované kabeláže zásuvek datových pod omítku, do nábytku, do parapetního žlabu nebo podlahové krabice 1 až 6 pozic</t>
  </si>
  <si>
    <t>X37451170</t>
  </si>
  <si>
    <t>modul zásuvkový se záclonkou přímý (neosazený) pro keystone 2xRJ45 45x45mm do parapeního žlabu</t>
  </si>
  <si>
    <t>-1986030563</t>
  </si>
  <si>
    <t>modul zásuvkový se záclonkou přímý (neosazený) pro keystone 2xRJ45 45x45mm</t>
  </si>
  <si>
    <t>X374511701</t>
  </si>
  <si>
    <t>datová zásuvka 2xRJ45 včetně rámečku</t>
  </si>
  <si>
    <t>-219958189</t>
  </si>
  <si>
    <t>34539061</t>
  </si>
  <si>
    <t>rámeček trojnásobný</t>
  </si>
  <si>
    <t>844738392</t>
  </si>
  <si>
    <t>34539060</t>
  </si>
  <si>
    <t>rámeček dvojnásobný</t>
  </si>
  <si>
    <t>1203957967</t>
  </si>
  <si>
    <t>34539059</t>
  </si>
  <si>
    <t>rámeček jednonásobný</t>
  </si>
  <si>
    <t>1788244795</t>
  </si>
  <si>
    <t>742330051</t>
  </si>
  <si>
    <t>Popis portu datové zásuvky</t>
  </si>
  <si>
    <t>-1132441479</t>
  </si>
  <si>
    <t>Montáž strukturované kabeláže zásuvek datových popis portu zásuvky</t>
  </si>
  <si>
    <t>742330052</t>
  </si>
  <si>
    <t>Popis portů patchpanelu</t>
  </si>
  <si>
    <t>-1314269087</t>
  </si>
  <si>
    <t>Montáž strukturované kabeláže zásuvek datových popis portů patchpanelu</t>
  </si>
  <si>
    <t>742330101</t>
  </si>
  <si>
    <t>Měření metalického segmentu s vyhotovením protokolu</t>
  </si>
  <si>
    <t>51417667</t>
  </si>
  <si>
    <t>Montáž strukturované kabeláže měření segmentu metalického s vyhotovením protokolu</t>
  </si>
  <si>
    <t>742110504</t>
  </si>
  <si>
    <t>Montáž krabic pro slaboproud zapuštěných plastových odbočných kruhových s víčkem</t>
  </si>
  <si>
    <t>-1887013115</t>
  </si>
  <si>
    <t>Montáž krabic elektroinstalačních s víčkem zapuštěných plastových odbočných kruhových</t>
  </si>
  <si>
    <t>34571475</t>
  </si>
  <si>
    <t>krabice lištová PVC přístrojová čtvercová 80x80mm mělká</t>
  </si>
  <si>
    <t>1686649712</t>
  </si>
  <si>
    <t>273376114</t>
  </si>
  <si>
    <t>742110505</t>
  </si>
  <si>
    <t>Montáž krabic pro slaboproud zapuštěných plastových odbočných čtyřhranných s víčkem</t>
  </si>
  <si>
    <t>-2081591816</t>
  </si>
  <si>
    <t>Montáž krabic elektroinstalačních s víčkem zapuštěných plastových odbočných čtyřhranných</t>
  </si>
  <si>
    <t>34571459</t>
  </si>
  <si>
    <t>krabice pod omítku PVC odbočná čtvercová 100x100mm s víčkem</t>
  </si>
  <si>
    <t>-1489926942</t>
  </si>
  <si>
    <t>34571544</t>
  </si>
  <si>
    <t>skříň rozvodná, 205x255mm, hloubka 66mm</t>
  </si>
  <si>
    <t>-1391937841</t>
  </si>
  <si>
    <t>742124001</t>
  </si>
  <si>
    <t>Montáž kabelů datových FTP, UTP, STP pro vnitřní rozvody do žlabu nebo lišty</t>
  </si>
  <si>
    <t>1412120427</t>
  </si>
  <si>
    <t>660+36</t>
  </si>
  <si>
    <t>34121266</t>
  </si>
  <si>
    <t>kabel datový venkovní celkově stíněný Al fólií jádro Cu plné plášť PE (F/UTP) kategorie 5e</t>
  </si>
  <si>
    <t>752829436</t>
  </si>
  <si>
    <t>34121325</t>
  </si>
  <si>
    <t>kabel datový bezhalogenový celkově stíněný Al fólií jádro Cu plné (F/UTP) kategorie 6</t>
  </si>
  <si>
    <t>476299189</t>
  </si>
  <si>
    <t>2*(30+20+20+40+40+15+15+20+20+20+15+20)</t>
  </si>
  <si>
    <t>742124005</t>
  </si>
  <si>
    <t>Montáž kabelů datových FTP, UTP, STP ukončení kabelu konektorem</t>
  </si>
  <si>
    <t>1136816545</t>
  </si>
  <si>
    <t>37459020</t>
  </si>
  <si>
    <t>konektor na drát/lanko s vložkou RJ45 UTP Cat6 nestíněný</t>
  </si>
  <si>
    <t>1217616832</t>
  </si>
  <si>
    <t>14*4</t>
  </si>
  <si>
    <t>37459010</t>
  </si>
  <si>
    <t>konektor na drát/lanko RJ45 UTP Cat5E nestíněný</t>
  </si>
  <si>
    <t>185653747</t>
  </si>
  <si>
    <t>742190003</t>
  </si>
  <si>
    <t>Vyvazování kabeláže ve žlabech pro slaboproud</t>
  </si>
  <si>
    <t>-646133026</t>
  </si>
  <si>
    <t>Ostatní práce pro trasy vyvazování kabeláže ve žlabech</t>
  </si>
  <si>
    <t>34572331</t>
  </si>
  <si>
    <t>páska stahovací kabelová 12,6x230mm</t>
  </si>
  <si>
    <t>100 kus</t>
  </si>
  <si>
    <t>-1421928346</t>
  </si>
  <si>
    <t>742-1</t>
  </si>
  <si>
    <t>Elektroinstalace - slaboproud STA</t>
  </si>
  <si>
    <t>X742330001</t>
  </si>
  <si>
    <t>Montáž zapuštěného rozvaděče STA</t>
  </si>
  <si>
    <t>43649390</t>
  </si>
  <si>
    <t>X35712018</t>
  </si>
  <si>
    <t>Vestavná multi rozvodnice rozměr 400x600x110, včetně příslušenství</t>
  </si>
  <si>
    <t>-1692141889</t>
  </si>
  <si>
    <t>742420021</t>
  </si>
  <si>
    <t>Montáž antenního stožáru včetně upevňovacího materiálu</t>
  </si>
  <si>
    <t>1664217339</t>
  </si>
  <si>
    <t>31686012</t>
  </si>
  <si>
    <t xml:space="preserve">tříramenný anténní stožrár,  polohovatelný  (+- 10° )  včetně upevňovacího materiálu a 9x beton. dlaždice 500x500x50</t>
  </si>
  <si>
    <t>-1233046261</t>
  </si>
  <si>
    <t>-1973339345</t>
  </si>
  <si>
    <t>34121301</t>
  </si>
  <si>
    <t>kabel koaxiální, jádro CU, izolace PVC, bílý, impedance 75 Ohm, pr. 7,05mm</t>
  </si>
  <si>
    <t>-510370420</t>
  </si>
  <si>
    <t>20+20+20</t>
  </si>
  <si>
    <t>60*1,2 'Přepočtené koeficientem množství</t>
  </si>
  <si>
    <t>34121302</t>
  </si>
  <si>
    <t>kabel koaxiální, jádro CU, izolace PVC, černý, impedance 75 Ohm, UV odolné, pr. 7,1mm</t>
  </si>
  <si>
    <t>-708067525</t>
  </si>
  <si>
    <t>40*1,2 'Přepočtené koeficientem množství</t>
  </si>
  <si>
    <t>X34121302</t>
  </si>
  <si>
    <t>kabel koaxiální, jádro CU, izolace PVC, černý, impedance 50 ohm, UV odolné,</t>
  </si>
  <si>
    <t>-847178701</t>
  </si>
  <si>
    <t>80*1,2 'Přepočtené koeficientem množství</t>
  </si>
  <si>
    <t>742420001</t>
  </si>
  <si>
    <t>Montáž venkovní televizní antény</t>
  </si>
  <si>
    <t>941547306</t>
  </si>
  <si>
    <t>Montáž společné televizní antény venkovní televizní antény</t>
  </si>
  <si>
    <t>38454001</t>
  </si>
  <si>
    <t>anténa pro příjem DVB-T2 19 dBi bez zdroje filtr LTE třmen na uchycení hliník a sklolaminát</t>
  </si>
  <si>
    <t>847670060</t>
  </si>
  <si>
    <t>742420041</t>
  </si>
  <si>
    <t>Montáž anténního domovního zesilovače</t>
  </si>
  <si>
    <t>1463545105</t>
  </si>
  <si>
    <t>Montáž společné televizní antény antenního domovního zesilovače</t>
  </si>
  <si>
    <t>38445003</t>
  </si>
  <si>
    <t>zesilovač pásmový za anténu na kabel konektor F DAB zisk 12dB</t>
  </si>
  <si>
    <t>1040516945</t>
  </si>
  <si>
    <t>742420051</t>
  </si>
  <si>
    <t>Montáž anténního rozbočovače</t>
  </si>
  <si>
    <t>-2119839250</t>
  </si>
  <si>
    <t>Montáž společné televizní antény antenního rozbočovače</t>
  </si>
  <si>
    <t>34539090</t>
  </si>
  <si>
    <t>rozbočovač napájení neprůchozí konektory vertikální pro 6TV</t>
  </si>
  <si>
    <t>-1288388413</t>
  </si>
  <si>
    <t>742420081</t>
  </si>
  <si>
    <t>Montáž systémového zdroje do rozvaděče</t>
  </si>
  <si>
    <t>-1075610126</t>
  </si>
  <si>
    <t>Montáž společné televizní antény systémového zdroje do rozvaděče</t>
  </si>
  <si>
    <t>35671260</t>
  </si>
  <si>
    <t>zdroj 12V/200mA s napájecí výhybkou 2 výstupy</t>
  </si>
  <si>
    <t>1268512359</t>
  </si>
  <si>
    <t>742420111</t>
  </si>
  <si>
    <t>Montáž F konektoru</t>
  </si>
  <si>
    <t>-1733839336</t>
  </si>
  <si>
    <t>Montáž společné televizní antény F konektoru</t>
  </si>
  <si>
    <t>37459004</t>
  </si>
  <si>
    <t>konektor F šroubovací gumový kroužek 5 mm</t>
  </si>
  <si>
    <t>-1875747033</t>
  </si>
  <si>
    <t>4+2</t>
  </si>
  <si>
    <t>742420121</t>
  </si>
  <si>
    <t>Montáž televizní zásuvky koncové nebo průběžné</t>
  </si>
  <si>
    <t>517076741</t>
  </si>
  <si>
    <t>Montáž společné televizní antény televizní zásuvky koncové nebo průběžné</t>
  </si>
  <si>
    <t>X37451028</t>
  </si>
  <si>
    <t>zásuvka koncová TV/R/SAT do parapetního žlabu</t>
  </si>
  <si>
    <t>350498908</t>
  </si>
  <si>
    <t>37451006</t>
  </si>
  <si>
    <t>přístroj zásuvky TV+R+SAT, koncový (typ EU 3303)</t>
  </si>
  <si>
    <t>2108344200</t>
  </si>
  <si>
    <t>742420201</t>
  </si>
  <si>
    <t>Nastavení zesilovače dle úrovně na zásuvkách</t>
  </si>
  <si>
    <t>938496451</t>
  </si>
  <si>
    <t>Montáž společné televizní antény nastavení zesilovače dle úrovně na zásuvkách</t>
  </si>
  <si>
    <t>21-M</t>
  </si>
  <si>
    <t>Elektromontáže</t>
  </si>
  <si>
    <t>X016</t>
  </si>
  <si>
    <t>Zednické práce, frézování drážek, prostupy, zapravení a začistění drážek a prostupů apod.</t>
  </si>
  <si>
    <t>1957486651</t>
  </si>
  <si>
    <t>3*8*2</t>
  </si>
  <si>
    <t>X017</t>
  </si>
  <si>
    <t xml:space="preserve">Systémové utěsnění prostupu obvodovým zdivem - vzduchotěsnost </t>
  </si>
  <si>
    <t>-1613161064</t>
  </si>
  <si>
    <t>DN 20</t>
  </si>
  <si>
    <t>X018</t>
  </si>
  <si>
    <t>Drobný materiál k zapravení a začistění drážek, prostupů apod.</t>
  </si>
  <si>
    <t>1338959531</t>
  </si>
  <si>
    <t>X01R821</t>
  </si>
  <si>
    <t>Osazení a připojení koncových zařízení</t>
  </si>
  <si>
    <t>1878346634</t>
  </si>
  <si>
    <t>2*16</t>
  </si>
  <si>
    <t>462639382</t>
  </si>
  <si>
    <t>X9720540</t>
  </si>
  <si>
    <t>Montáž systémového prostupu hydroizolací - sdružené kabelové vedení</t>
  </si>
  <si>
    <t>-49669740</t>
  </si>
  <si>
    <t>XPR2</t>
  </si>
  <si>
    <t>Systémový hydroizolační prostup sdruženého kabelového vedení DN 100</t>
  </si>
  <si>
    <t>1355840135</t>
  </si>
  <si>
    <t>atest proti pronikání radonu</t>
  </si>
  <si>
    <t>XPR4</t>
  </si>
  <si>
    <t>těsnící vložka DN100 s prostupy 2x DN40</t>
  </si>
  <si>
    <t>1017258816</t>
  </si>
  <si>
    <t>XPR3</t>
  </si>
  <si>
    <t>těsnící vložka DN100 s prostupy 8-12mm</t>
  </si>
  <si>
    <t>1835820956</t>
  </si>
  <si>
    <t>741920363</t>
  </si>
  <si>
    <t>Ucpávka prostupu kabelového svazku pěnou otvorem D 140 mm zaplnění prostupu kabely z 10% stěnou tl 150 mm požární odolnost EI 60</t>
  </si>
  <si>
    <t>870038642</t>
  </si>
  <si>
    <t>Protipožární ucpávky svazků kabelů prostup stěnou tloušťky 150 mm pěnou, požární odolnost EI 60 při 10% zaplnění prostupu kabely průměr prostupu 140 mm</t>
  </si>
  <si>
    <t>741920395</t>
  </si>
  <si>
    <t>Ucpávka prostupu kabelového svazku rukávem otvorem přes D 113 do D 122 mm zaplnění prostupu kabely z 50% stěnou tl 300 mm požární odolnost EI 90</t>
  </si>
  <si>
    <t>-1107993960</t>
  </si>
  <si>
    <t>Protipožární ucpávky svazků kabelů prostup stěnou tloušťky 300 mm rukávem, požární odolnost EI 90 při 50% zaplnění prostupu kabely průměr prostupu přes 113 do 122 mm</t>
  </si>
  <si>
    <t>X97205402</t>
  </si>
  <si>
    <t>Montáž tesnícíc vložky</t>
  </si>
  <si>
    <t>181956778</t>
  </si>
  <si>
    <t>01F - Měření a regulace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</si>
  <si>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1.4F.01 TECHNICKÁ ZPRÁVA – MaR 1.4F.02 PŮDORYS 1NP 1.4F.03 SCHÉMA DT1</t>
  </si>
  <si>
    <t>741110001</t>
  </si>
  <si>
    <t>Montáž trubka plastová tuhá D přes 16 do 23 mm uložená pevně</t>
  </si>
  <si>
    <t>1013092540</t>
  </si>
  <si>
    <t>Montáž trubek elektroinstalačních s nasunutím nebo našroubováním do krabic plastových tuhých, uložených pevně, vnější Ø přes 16 do 23 mm</t>
  </si>
  <si>
    <t>34571092</t>
  </si>
  <si>
    <t>trubka elektroinstalační tuhá z PVC D 17,4/20 mm, délka 3m</t>
  </si>
  <si>
    <t>-1256393628</t>
  </si>
  <si>
    <t>40*1,05 'Přepočtené koeficientem množství</t>
  </si>
  <si>
    <t>741110041</t>
  </si>
  <si>
    <t>Montáž trubka plastová ohebná D přes 11 do 23 mm uložená pevně</t>
  </si>
  <si>
    <t>2008342023</t>
  </si>
  <si>
    <t>Montáž trubek elektroinstalačních s nasunutím nebo našroubováním do krabic plastových ohebných, uložených pevně, vnější Ø přes 11 do 23 mm</t>
  </si>
  <si>
    <t>279671118</t>
  </si>
  <si>
    <t>100*1,05 'Přepočtené koeficientem množství</t>
  </si>
  <si>
    <t>-2027015074</t>
  </si>
  <si>
    <t>-1791990014</t>
  </si>
  <si>
    <t>40+30</t>
  </si>
  <si>
    <t>70*1,15 'Přepočtené koeficientem množství</t>
  </si>
  <si>
    <t>-849087899</t>
  </si>
  <si>
    <t>-863310028</t>
  </si>
  <si>
    <t>45*1,15 'Přepočtené koeficientem množství</t>
  </si>
  <si>
    <t>-359209044</t>
  </si>
  <si>
    <t>34111098</t>
  </si>
  <si>
    <t>kabel instalační jádro Cu plné izolace PVC plášť PVC 450/750V (CYKY) 5x4mm2</t>
  </si>
  <si>
    <t>-425089879</t>
  </si>
  <si>
    <t>15*1,15 'Přepočtené koeficientem množství</t>
  </si>
  <si>
    <t>1527394092</t>
  </si>
  <si>
    <t>34113150</t>
  </si>
  <si>
    <t>kabel ovládací průmyslový stíněný laminovanou Al fólií s příložným Cu drátem jádro Cu plné izolace PVC plášť PVC 250V (JYTY) 4x1,00mm2</t>
  </si>
  <si>
    <t>-1996574769</t>
  </si>
  <si>
    <t>40*1,15 'Přepočtené koeficientem množství</t>
  </si>
  <si>
    <t>34113148</t>
  </si>
  <si>
    <t>kabel ovládací průmyslový stíněný laminovanou Al fólií s příložným Cu drátem jádro Cu plné izolace PVC plášť PVC 250V (JYTY) 2x1,00mm2</t>
  </si>
  <si>
    <t>434495507</t>
  </si>
  <si>
    <t>1149893925</t>
  </si>
  <si>
    <t>rozvodnice ocelovoplechová vestavná 6x13 modulů, 917x380x110, včetně příslušenství</t>
  </si>
  <si>
    <t>973217901</t>
  </si>
  <si>
    <t>1816068537</t>
  </si>
  <si>
    <t>35822124</t>
  </si>
  <si>
    <t>jistič 1-pólový 16 A vypínací charakteristika C vypínací schopnost 10 kA</t>
  </si>
  <si>
    <t>-322698224</t>
  </si>
  <si>
    <t>1658065745</t>
  </si>
  <si>
    <t>35822120</t>
  </si>
  <si>
    <t>jistič 1-pólový 13 A vypínací charakteristika B vypínací schopnost 10 kA</t>
  </si>
  <si>
    <t>888628709</t>
  </si>
  <si>
    <t>2088564302</t>
  </si>
  <si>
    <t>2111153982</t>
  </si>
  <si>
    <t>X8500134120</t>
  </si>
  <si>
    <t>Odpínač pojistkový 10-3</t>
  </si>
  <si>
    <t>-922609437</t>
  </si>
  <si>
    <t>Odpínač pojistkový OEZ OPVP10-3</t>
  </si>
  <si>
    <t>X35822404</t>
  </si>
  <si>
    <t>vypnínač 3-pólový 32 A vypínací schopnost 10 kA</t>
  </si>
  <si>
    <t>-70147426</t>
  </si>
  <si>
    <t>jistič 3-pólový 32 A vypínací charakteristika B vypínací schopnost 10 kA</t>
  </si>
  <si>
    <t>1963891670</t>
  </si>
  <si>
    <t>741322122</t>
  </si>
  <si>
    <t>Montáž svodiče přepětí nn typ 2 čtyřpólových dvoudílných s vložením modulu se zapojením vodičů</t>
  </si>
  <si>
    <t>-1805261352</t>
  </si>
  <si>
    <t>Montáž přepěťových ochran nn se zapojením vodičů svodiče přepětí – typ 2 čtyřpólových dvoudílných s vložením modulu</t>
  </si>
  <si>
    <t>8501510912</t>
  </si>
  <si>
    <t>Svodič přepětí T2 Saltek SLP-275 V/4</t>
  </si>
  <si>
    <t>-1399854263</t>
  </si>
  <si>
    <t>741322141</t>
  </si>
  <si>
    <t>Montáž svodiče přepětí nn typ 3 jednopólových na DIN lištu se zapojením vodičů</t>
  </si>
  <si>
    <t>-1162459109</t>
  </si>
  <si>
    <t>Montáž přepěťových ochran nn se zapojením vodičů svodiče přepětí – typ 3 na DIN lištu jednopólových</t>
  </si>
  <si>
    <t>35889540</t>
  </si>
  <si>
    <t>svodič přepětí - ochrana 3.stupně odnímatelné provedení, 230 V, s vf filtrem, signalizace, na DIN lištu</t>
  </si>
  <si>
    <t>-288198072</t>
  </si>
  <si>
    <t>svodič přepětí - ochrana 3.stupně odnímatelné provedení, 230 V, signalizace, na DIN lištu</t>
  </si>
  <si>
    <t>741350001</t>
  </si>
  <si>
    <t>Montáž transformátor jednofázový nn vestavný 1x primár - 1x sekundár do 200 VA se zapojením vodičů</t>
  </si>
  <si>
    <t>2060907291</t>
  </si>
  <si>
    <t>Montáž jednofázových transformátorů nn se zapojením vodičů vestavných 1x primár - 1x sekundár do 200 VA</t>
  </si>
  <si>
    <t>transformátor jednofázový 230V AC/ 24V DC 3,84A, 100W</t>
  </si>
  <si>
    <t>-315495552</t>
  </si>
  <si>
    <t>RMAT0003</t>
  </si>
  <si>
    <t>transformátor jednofázový 230V AC/ 24V DC 0,63A, 15,2W</t>
  </si>
  <si>
    <t>1819245306</t>
  </si>
  <si>
    <t>741791003</t>
  </si>
  <si>
    <t>Montáž elektroměru třífázového pro fotovoltaické systémy</t>
  </si>
  <si>
    <t>-1107585413</t>
  </si>
  <si>
    <t>Montáž ostatních zařízení a příslušenství fotovoltaických systémů elektroměru třífázového</t>
  </si>
  <si>
    <t>35889009</t>
  </si>
  <si>
    <t>obousměrný elektroměr s optimalizací vlastní spotřeby pro třífázové měniče</t>
  </si>
  <si>
    <t>1163435220</t>
  </si>
  <si>
    <t>měřící transformátory proudu násuvé 3 fáze 30A</t>
  </si>
  <si>
    <t>-1335348071</t>
  </si>
  <si>
    <t>X001</t>
  </si>
  <si>
    <t>Montáž řídící jednotky</t>
  </si>
  <si>
    <t>-753123536</t>
  </si>
  <si>
    <t>RMAT004</t>
  </si>
  <si>
    <t>Řídící jednotka PLC</t>
  </si>
  <si>
    <t>-1813878709</t>
  </si>
  <si>
    <t>RMAT005</t>
  </si>
  <si>
    <t>modul 2x RS 485</t>
  </si>
  <si>
    <t>1856161452</t>
  </si>
  <si>
    <t>X002</t>
  </si>
  <si>
    <t>Montáž aktorů, modulů</t>
  </si>
  <si>
    <t>-1463674272</t>
  </si>
  <si>
    <t>RMAT006</t>
  </si>
  <si>
    <t xml:space="preserve">převodník M-bus - RS 323  </t>
  </si>
  <si>
    <t>-1040828694</t>
  </si>
  <si>
    <t>RMAT007</t>
  </si>
  <si>
    <t>rozšiřujcí modul 4xAO: 0-10V/4-20mA</t>
  </si>
  <si>
    <t>-1984853544</t>
  </si>
  <si>
    <t>RMAT009</t>
  </si>
  <si>
    <t>reléový modul 11xRO, spínací kontak, 230V/16A zatížení náběhovým proudem 800A</t>
  </si>
  <si>
    <t>1903628974</t>
  </si>
  <si>
    <t>RMAT010</t>
  </si>
  <si>
    <t xml:space="preserve">rozšiřujcí modul  8xAI: 16bit, 4-20mA, 0-10V, Ni1000, 2xAO: 10 bit/0÷10 V,</t>
  </si>
  <si>
    <t>-1089034441</t>
  </si>
  <si>
    <t>X004</t>
  </si>
  <si>
    <t>Montáž žaluziových aktorů</t>
  </si>
  <si>
    <t>-1322178741</t>
  </si>
  <si>
    <t>RMAT011</t>
  </si>
  <si>
    <t>žaluziový aktor 2x RO závislé spínaní, lokální funkce), 230VAC/16A, 2x DI</t>
  </si>
  <si>
    <t>-1167621082</t>
  </si>
  <si>
    <t>X003</t>
  </si>
  <si>
    <t>Montáž SSR polovodičového spínače</t>
  </si>
  <si>
    <t>-941332977</t>
  </si>
  <si>
    <t>RMAT008</t>
  </si>
  <si>
    <t xml:space="preserve">SSR  230V, 15A, 24V DC/AC, integrovaný chladič</t>
  </si>
  <si>
    <t>-1272055473</t>
  </si>
  <si>
    <t>Montáž termostatu bez zapojení vodičů</t>
  </si>
  <si>
    <t>1787697091</t>
  </si>
  <si>
    <t>RMAT013</t>
  </si>
  <si>
    <t xml:space="preserve">Termosat, nástěný ovladač </t>
  </si>
  <si>
    <t>-141423858</t>
  </si>
  <si>
    <t>X005</t>
  </si>
  <si>
    <t>Montáž meteostanice</t>
  </si>
  <si>
    <t>-1591097944</t>
  </si>
  <si>
    <t>RMAT012</t>
  </si>
  <si>
    <t>Metostanice - rychlost a směr větru, vlhkost, rosný bod, abs. tlak, sluneční záření, napájení 12V/60mA, POE pasívní</t>
  </si>
  <si>
    <t>-2025392733</t>
  </si>
  <si>
    <t>X741331075</t>
  </si>
  <si>
    <t>Montáž teplotního čidla</t>
  </si>
  <si>
    <t>-274662120</t>
  </si>
  <si>
    <t>RMAT014</t>
  </si>
  <si>
    <t>Teplotní senzor podlahový 12kohm</t>
  </si>
  <si>
    <t>1401681597</t>
  </si>
  <si>
    <t>RMAT015</t>
  </si>
  <si>
    <t>Teplotní senzor příložný/jímka 12kohm</t>
  </si>
  <si>
    <t>478854890</t>
  </si>
  <si>
    <t>742124003</t>
  </si>
  <si>
    <t>Montáž kabelů datových FTP, UTP, STP pro vnitřní rozvody pevně</t>
  </si>
  <si>
    <t>650709820</t>
  </si>
  <si>
    <t>34121263</t>
  </si>
  <si>
    <t>kabel datový jádro Cu plné plášť PVC (U/UTP) kategorie 6</t>
  </si>
  <si>
    <t>2036725607</t>
  </si>
  <si>
    <t>x34121263</t>
  </si>
  <si>
    <t>kabel datový jádro Cu plné plášť PVC (U/UTP) kategorie 6 UV</t>
  </si>
  <si>
    <t>107928516</t>
  </si>
  <si>
    <t>-504364012</t>
  </si>
  <si>
    <t>1587786282</t>
  </si>
  <si>
    <t>125*1,2 'Přepočtené koeficientem množství</t>
  </si>
  <si>
    <t>344922144</t>
  </si>
  <si>
    <t>-1060282908</t>
  </si>
  <si>
    <t>X008</t>
  </si>
  <si>
    <t>Zprovoznění</t>
  </si>
  <si>
    <t>2069516212</t>
  </si>
  <si>
    <t>X006</t>
  </si>
  <si>
    <t>Programování, nastavení MaR</t>
  </si>
  <si>
    <t>1278013759</t>
  </si>
  <si>
    <t>X007</t>
  </si>
  <si>
    <t>Proškolení a zaškolení obsluhy</t>
  </si>
  <si>
    <t>571168282</t>
  </si>
  <si>
    <t>48177515</t>
  </si>
  <si>
    <t>X009</t>
  </si>
  <si>
    <t>SW vybavení řídícího systému</t>
  </si>
  <si>
    <t>911975018</t>
  </si>
  <si>
    <t>SO-02 - Příprava staveniště</t>
  </si>
  <si>
    <t>02-01 - Bourání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</si>
  <si>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2_3.00 TECHNICKÁ ZPRÁVA – SPOLEČNÁ PRO SO-02 A SO-03 2.01 SITUAČNÍ VÝKRES – PŘÍPRAVA STAVENIŠTĚ</t>
  </si>
  <si>
    <t xml:space="preserve">    997 - Přesun sutě</t>
  </si>
  <si>
    <t>111211101</t>
  </si>
  <si>
    <t>Odstranění křovin a stromů průměru kmene do 100 mm i s kořeny sklonu terénu do 1:5 ručně</t>
  </si>
  <si>
    <t>1749199318</t>
  </si>
  <si>
    <t>Odstranění křovin a stromů s odstraněním kořenů ručně průměru kmene do 100 mm jakékoliv plochy v rovině nebo ve svahu o sklonu do 1:5</t>
  </si>
  <si>
    <t>112101105</t>
  </si>
  <si>
    <t>Odstranění stromů listnatých průměru kmene přes 900 do 1100 mm</t>
  </si>
  <si>
    <t>2002792586</t>
  </si>
  <si>
    <t>Odstranění stromů s odřezáním kmene a s odvětvením listnatých, průměru kmene přes 900 do 1100 mm</t>
  </si>
  <si>
    <t>112101122</t>
  </si>
  <si>
    <t>Odstranění stromů jehličnatých průměru kmene přes 300 do 500 mm</t>
  </si>
  <si>
    <t>-1947275266</t>
  </si>
  <si>
    <t>Odstranění stromů s odřezáním kmene a s odvětvením jehličnatých bez odkornění, průměru kmene přes 300 do 500 mm</t>
  </si>
  <si>
    <t>112251102</t>
  </si>
  <si>
    <t>Odstranění pařezů průměru přes 300 do 500 mm</t>
  </si>
  <si>
    <t>1346606430</t>
  </si>
  <si>
    <t>Odstranění pařezů strojně s jejich vykopáním nebo vytrháním průměru přes 300 do 500 mm</t>
  </si>
  <si>
    <t>112251105</t>
  </si>
  <si>
    <t>Odstranění pařezů průměru přes 900 do 1100 mm</t>
  </si>
  <si>
    <t>-696597357</t>
  </si>
  <si>
    <t>Odstranění pařezů strojně s jejich vykopáním nebo vytrháním průměru přes 900 do 1100 mm</t>
  </si>
  <si>
    <t>113106023</t>
  </si>
  <si>
    <t>Rozebrání dlažeb při překopech komunikací pro pěší ze zámkové dlažby ručně</t>
  </si>
  <si>
    <t>1246117963</t>
  </si>
  <si>
    <t>Rozebrání dlažeb a dílců při překopechí s přemístěním hmot na skládku na vzdálenost do 3 m nebo s naložením na dopravní prostředek ručně komunikací pro pěší s ložem z kameniva nebo živice a s výplní spár ze zámkové dlažby</t>
  </si>
  <si>
    <t>30*2,5</t>
  </si>
  <si>
    <t>113107221A</t>
  </si>
  <si>
    <t xml:space="preserve">Odstranění podkladu z antuky tl do 100 mm strojně </t>
  </si>
  <si>
    <t>101363241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</si>
  <si>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</si>
  <si>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35*16</t>
  </si>
  <si>
    <t>113107211A</t>
  </si>
  <si>
    <t xml:space="preserve">Odstranění podkladu z škváry tl do 100 mm strojně </t>
  </si>
  <si>
    <t>1409466870</t>
  </si>
  <si>
    <t>113107222</t>
  </si>
  <si>
    <t>Odstranění podkladu z kameniva drceného tl přes 100 do 200 mm strojně pl přes 200 m2</t>
  </si>
  <si>
    <t>-550334706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</si>
  <si>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</si>
  <si>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113204111</t>
  </si>
  <si>
    <t>Vytrhání obrub záhonových</t>
  </si>
  <si>
    <t>519735585</t>
  </si>
  <si>
    <t>Vytrhání obrub s vybouráním lože, s přemístěním hmot na skládku na vzdálenost do 3 m nebo s naložením na dopravní prostředek záhonových</t>
  </si>
  <si>
    <t>162201406</t>
  </si>
  <si>
    <t>Vodorovné přemístění větví stromů jehličnatých do 1 km D kmene přes 300 do 500 mm</t>
  </si>
  <si>
    <t>1770305346</t>
  </si>
  <si>
    <t>Vodorovné přemístění větví, kmenů nebo pařezů s naložením, složením a dopravou do 1000 m větví stromů jehličnatých, průměru kmene přes 300 do 500 mm</t>
  </si>
  <si>
    <t>162301942</t>
  </si>
  <si>
    <t>Příplatek k vodorovnému přemístění větví stromů jehličnatých D kmene přes 300 do 500 mm ZKD 1 km</t>
  </si>
  <si>
    <t>-2054730671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</si>
  <si>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</si>
  <si>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4*9</t>
  </si>
  <si>
    <t>162201416</t>
  </si>
  <si>
    <t>Vodorovné přemístění kmenů stromů jehličnatých do 1 km D kmene přes 300 do 500 mm</t>
  </si>
  <si>
    <t>924844838</t>
  </si>
  <si>
    <t>Vodorovné přemístění větví, kmenů nebo pařezů s naložením, složením a dopravou do 1000 m kmenů stromů jehličnatých, průměru přes 300 do 500 mm</t>
  </si>
  <si>
    <t>162301962</t>
  </si>
  <si>
    <t>Příplatek k vodorovnému přemístění kmenů stromů jehličnatých D kmene přes 300 do 500 mm ZKD 1 km</t>
  </si>
  <si>
    <t>-29495349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</si>
  <si>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</si>
  <si>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162201422</t>
  </si>
  <si>
    <t>Vodorovné přemístění pařezů do 1 km D přes 300 do 500 mm</t>
  </si>
  <si>
    <t>1367259974</t>
  </si>
  <si>
    <t>Vodorovné přemístění větví, kmenů nebo pařezů s naložením, složením a dopravou do 1000 m pařezů kmenů, průměru přes 300 do 500 mm</t>
  </si>
  <si>
    <t>162301972</t>
  </si>
  <si>
    <t>Příplatek k vodorovnému přemístění pařezů D přes 300 do 500 mm ZKD 1 km</t>
  </si>
  <si>
    <t>1897665497</t>
  </si>
  <si>
    <t>Vodorovné přemístění větví, kmenů nebo pařezů s naložením, složením a dopravou Příplatek k cenám za každých dalších i započatých 1000 m přes 1000 m pařezů kmenů, průměru přes 300 do 500 mm</t>
  </si>
  <si>
    <t>162201520</t>
  </si>
  <si>
    <t>Vodorovné přemístění pařezů do 1 km D přes 900 do 1100 mm</t>
  </si>
  <si>
    <t>-1456005853</t>
  </si>
  <si>
    <t>Vodorovné přemístění větví, kmenů nebo pařezů s naložením, složením a dopravou do 1000 m pařezů kmenů, průměru přes 900 do 1100 mm</t>
  </si>
  <si>
    <t>162301975</t>
  </si>
  <si>
    <t>Příplatek k vodorovnému přemístění pařezů D přes 900 do 1100 mm ZKD 1 km</t>
  </si>
  <si>
    <t>1084441430</t>
  </si>
  <si>
    <t>Vodorovné přemístění větví, kmenů nebo pařezů s naložením, složením a dopravou Příplatek k cenám za každých dalších i započatých 1000 m přes 1000 m pařezů kmenů, průměru přes 900 do 1100 mm</t>
  </si>
  <si>
    <t>162201500</t>
  </si>
  <si>
    <t>Vodorovné přemístění větví stromů listnatých do 1 km D kmene přes 900 do 1100 mm</t>
  </si>
  <si>
    <t>-172486377</t>
  </si>
  <si>
    <t>Vodorovné přemístění větví, kmenů nebo pařezů s naložením, složením a dopravou do 1000 m větví stromů listnatých, průměru kmene přes 900 do 1100 mm</t>
  </si>
  <si>
    <t>162301935</t>
  </si>
  <si>
    <t>Příplatek k vodorovnému přemístění větví stromů listnatých D kmene přes 900 do 1100 mm ZKD 1 km</t>
  </si>
  <si>
    <t>-1615206189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</si>
  <si>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</si>
  <si>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162201510</t>
  </si>
  <si>
    <t>Vodorovné přemístění kmenů stromů listnatých do 1 km D kmene přes 900 do 1100 mm</t>
  </si>
  <si>
    <t>-887917592</t>
  </si>
  <si>
    <t>Vodorovné přemístění větví, kmenů nebo pařezů s naložením, složením a dopravou do 1000 m kmenů stromů listnatých, průměru přes 900 do 1100 mm</t>
  </si>
  <si>
    <t>162301955</t>
  </si>
  <si>
    <t>Příplatek k vodorovnému přemístění kmenů stromů listnatých D kmene přes 900 do 1100 mm ZKD 1 km</t>
  </si>
  <si>
    <t>1775519249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</si>
  <si>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</si>
  <si>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162301501</t>
  </si>
  <si>
    <t>Vodorovné přemístění křovin do 5 km D kmene do 100 mm</t>
  </si>
  <si>
    <t>-1050998314</t>
  </si>
  <si>
    <t>Vodorovné přemístění smýcených křovin do průměru kmene 100 mm na vzdálenost do 5 000 m</t>
  </si>
  <si>
    <t>162301981</t>
  </si>
  <si>
    <t>Příplatek k vodorovnému přemístění křovin D kmene do 100 mm ZKD 1 km</t>
  </si>
  <si>
    <t>130937691</t>
  </si>
  <si>
    <t>Vodorovné přemístění smýcených křovin Příplatek k ceně za každých dalších i započatých 1 000 m</t>
  </si>
  <si>
    <t>10*5</t>
  </si>
  <si>
    <t>919735113</t>
  </si>
  <si>
    <t>Řezání stávajícího živičného krytu hl přes 100 do 150 mm</t>
  </si>
  <si>
    <t>-1829446293</t>
  </si>
  <si>
    <t>Řezání stávajícího živičného krytu nebo podkladu hloubky přes 100 do 150 mm</t>
  </si>
  <si>
    <t>961044111</t>
  </si>
  <si>
    <t>Bourání základů z betonu prostého</t>
  </si>
  <si>
    <t>-1539918471</t>
  </si>
  <si>
    <t>Bourání základů z betonu prostého</t>
  </si>
  <si>
    <t>kamenná podezdívka</t>
  </si>
  <si>
    <t>12*0,6*0,9</t>
  </si>
  <si>
    <t>962022491</t>
  </si>
  <si>
    <t>Bourání zdiva nadzákladového kamenného na MC přes 1 m3</t>
  </si>
  <si>
    <t>496196838</t>
  </si>
  <si>
    <t>Bourání zdiva nadzákladového kamenného na maltu cementovou, objemu přes 1 m3</t>
  </si>
  <si>
    <t>kamenná nadezdívka</t>
  </si>
  <si>
    <t>12*0,45*1,5</t>
  </si>
  <si>
    <t>962032314</t>
  </si>
  <si>
    <t>Bourání pilířů cihelných z dutých nebo plných cihel pálených i nepálených na jakoukoli maltu</t>
  </si>
  <si>
    <t>-1809525550</t>
  </si>
  <si>
    <t>Bourání zdiva nadzákladového z cihel nebo tvárnic pilířů cihelných průřezu do 0,36 m2</t>
  </si>
  <si>
    <t>plotový sloupek</t>
  </si>
  <si>
    <t>0,45*0,45*1,3*2</t>
  </si>
  <si>
    <t>962052211</t>
  </si>
  <si>
    <t>Bourání zdiva nadzákladového ze ŽB přes 1 m3</t>
  </si>
  <si>
    <t>264140871</t>
  </si>
  <si>
    <t>Bourání zdiva železobetonového nadzákladového, objemu přes 1 m3</t>
  </si>
  <si>
    <t>železobetonová stěna</t>
  </si>
  <si>
    <t>8*0,3*3</t>
  </si>
  <si>
    <t>krycí deska kamenné podezdívky</t>
  </si>
  <si>
    <t>12*0,6*0,15</t>
  </si>
  <si>
    <t>966049831</t>
  </si>
  <si>
    <t>Rozebrání prefabrikovaných plotových desek betonových</t>
  </si>
  <si>
    <t>604651644</t>
  </si>
  <si>
    <t>112/3</t>
  </si>
  <si>
    <t>966052121</t>
  </si>
  <si>
    <t>Bourání sloupků a vzpěr ŽB plotových s betonovou patkou</t>
  </si>
  <si>
    <t>1805082699</t>
  </si>
  <si>
    <t>Bourání plotových sloupků a vzpěr železobetonových výšky do 2,5 m s betonovou patkou</t>
  </si>
  <si>
    <t>966052121A</t>
  </si>
  <si>
    <t>Bourání sloupků kamenných plotových s betonovou patkou</t>
  </si>
  <si>
    <t>-1607277568</t>
  </si>
  <si>
    <t>966071711</t>
  </si>
  <si>
    <t>Bourání sloupků a vzpěr plotových ocelových do 2,5 m zabetonovaných s betonovou patkou</t>
  </si>
  <si>
    <t>1889574190</t>
  </si>
  <si>
    <t>Bourání plotových sloupků a vzpěr ocelových trubkových nebo profilovaných výšky do 2,50 m zabetonovaných</t>
  </si>
  <si>
    <t>hřiště</t>
  </si>
  <si>
    <t>oplocení</t>
  </si>
  <si>
    <t>38+12</t>
  </si>
  <si>
    <t>966071823</t>
  </si>
  <si>
    <t>Rozebrání oplocení z drátěného pletiva se čtvercovými oky v přes 2,0 do 4,0 m</t>
  </si>
  <si>
    <t>501713302</t>
  </si>
  <si>
    <t>Rozebrání oplocení z pletiva drátěného se čtvercovými oky, výšky přes 2,0 do 4,0 m</t>
  </si>
  <si>
    <t>(35+25)*2</t>
  </si>
  <si>
    <t>966072811</t>
  </si>
  <si>
    <t>Rozebrání rámového oplocení na ocelové sloupky v přes 1 do 2 m</t>
  </si>
  <si>
    <t>-27736967</t>
  </si>
  <si>
    <t>Rozebrání oplocení z dílců rámových na ocelové sloupky, výšky přes 1 do 2 m</t>
  </si>
  <si>
    <t>plot na kamenné podezdívce</t>
  </si>
  <si>
    <t>981011111</t>
  </si>
  <si>
    <t>Demolice budov dřevěných lehkých jednostranně obitých postupným rozebíráním</t>
  </si>
  <si>
    <t>-928970538</t>
  </si>
  <si>
    <t>Demolice budov postupným rozebíráním dřevěných lehkých, jednostranně obitých</t>
  </si>
  <si>
    <t>5*3*3,5</t>
  </si>
  <si>
    <t>981513116</t>
  </si>
  <si>
    <t>Demolice konstrukcí objektů z betonu prostého těžkou mechanizací</t>
  </si>
  <si>
    <t>-1083612364</t>
  </si>
  <si>
    <t>Demolice konstrukcí objektů těžkými mechanizačními prostředky konstrukcí z betonu prostého</t>
  </si>
  <si>
    <t>sklad - patky</t>
  </si>
  <si>
    <t>1*1*1*4</t>
  </si>
  <si>
    <t>1*1*1*38</t>
  </si>
  <si>
    <t>železobetonová stěna - základ</t>
  </si>
  <si>
    <t>8*1,2*1,2</t>
  </si>
  <si>
    <t>997</t>
  </si>
  <si>
    <t>Přesun sutě</t>
  </si>
  <si>
    <t>997006512</t>
  </si>
  <si>
    <t>Vodorovné doprava suti s naložením a složením na skládku přes 100 m do 1 km</t>
  </si>
  <si>
    <t>-1348238772</t>
  </si>
  <si>
    <t>Vodorovná doprava suti na skládku s naložením na dopravní prostředek a složením přes 100 m do 1 km</t>
  </si>
  <si>
    <t>997006519</t>
  </si>
  <si>
    <t>Příplatek k vodorovnému přemístění suti na skládku ZKD 1 km přes 1 km</t>
  </si>
  <si>
    <t>-1206991651</t>
  </si>
  <si>
    <t>Vodorovná doprava suti na skládku Příplatek k ceně -6512 za každý další i započatý 1 km</t>
  </si>
  <si>
    <t>584,348*17</t>
  </si>
  <si>
    <t>997013609</t>
  </si>
  <si>
    <t>Poplatek za uložení na skládce (skládkovné) stavebního odpadu ze směsí nebo oddělených frakcí betonu, cihel a keramických výrobků kód odpadu 17 01 07</t>
  </si>
  <si>
    <t>1238199124</t>
  </si>
  <si>
    <t>Poplatek za uložení stavebního odpadu na skládce (skládkovné) ze směsí nebo oddělených frakcí betonu, cihel a keramických výrobků zatříděného do Katalogu odpadů pod kódem 17 01 07</t>
  </si>
  <si>
    <t>584,348</t>
  </si>
  <si>
    <t>-103,68</t>
  </si>
  <si>
    <t>480,668*0,1 'Přepočtené koeficientem množství</t>
  </si>
  <si>
    <t>997013601A</t>
  </si>
  <si>
    <t>Poplatek za uložení na skládce (skládkovné) škváry</t>
  </si>
  <si>
    <t>618247039</t>
  </si>
  <si>
    <t>997013869</t>
  </si>
  <si>
    <t>Poplatek za uložení stavebního odpadu na recyklační skládce (skládkovné) ze směsí betonu, cihel a keramických výrobků kód odpadu 17 01 07</t>
  </si>
  <si>
    <t>208077029</t>
  </si>
  <si>
    <t>Poplatek za uložení stavebního odpadu na recyklační skládce (skládkovné) ze směsí nebo oddělených frakcí betonu, cihel a keramických výrobků zatříděného do Katalogu odpadů pod kódem 17 01 07</t>
  </si>
  <si>
    <t>480,668*0,9 'Přepočtené koeficientem množství</t>
  </si>
  <si>
    <t>SO-03 - Sadové a čisté terénní úpravy</t>
  </si>
  <si>
    <t>03_01 - Sadové a čisté terénní úpravy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</si>
  <si>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2_3.00 ECHNICKÁ ZPRÁVA – SPOLEČNÁ PRO SO-02 A SO-03 C3. KOORDINAČNÍ SITUAČNÍ VÝKRES</t>
  </si>
  <si>
    <t>121151103</t>
  </si>
  <si>
    <t>Sejmutí ornice plochy do 100 m2 tl vrstvy do 200 mm strojně</t>
  </si>
  <si>
    <t>-1181716384</t>
  </si>
  <si>
    <t>Sejmutí ornice strojně při souvislé ploše do 100 m2, tl. vrstvy do 200 mm</t>
  </si>
  <si>
    <t>167151101</t>
  </si>
  <si>
    <t>Nakládání výkopku z hornin třídy těžitelnosti I skupiny 1 až 3 do 100 m3</t>
  </si>
  <si>
    <t>1857990505</t>
  </si>
  <si>
    <t>Nakládání, skládání a překládání neulehlého výkopku nebo sypaniny strojně nakládání, množství do 100 m3, z horniny třídy těžitelnosti I, skupiny 1 až 3</t>
  </si>
  <si>
    <t>34*0,20</t>
  </si>
  <si>
    <t>162651112</t>
  </si>
  <si>
    <t>Vodorovné přemístění přes 4 000 do 5000 m výkopku/sypaniny z horniny třídy těžitelnosti I skupiny 1 až 3</t>
  </si>
  <si>
    <t>-1189186931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</si>
  <si>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</si>
  <si>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odvoz ornice na meziskládku</t>
  </si>
  <si>
    <t>6,8</t>
  </si>
  <si>
    <t>dovoz ornice z meziskládky</t>
  </si>
  <si>
    <t>171251201</t>
  </si>
  <si>
    <t>Uložení sypaniny na skládky nebo meziskládky</t>
  </si>
  <si>
    <t>887033836</t>
  </si>
  <si>
    <t>Uložení sypaniny na skládky nebo meziskládky bez hutnění s upravením uložené sypaniny do předepsaného tvaru</t>
  </si>
  <si>
    <t>181351003</t>
  </si>
  <si>
    <t>Rozprostření ornice tl vrstvy do 200 mm pl do 100 m2 v rovině nebo ve svahu do 1:5 strojně</t>
  </si>
  <si>
    <t>748247041</t>
  </si>
  <si>
    <t>Rozprostření a urovnání ornice v rovině nebo ve svahu sklonu do 1:5 strojně při souvislé ploše do 100 m2, tl. vrstvy do 200 mm</t>
  </si>
  <si>
    <t>181111111</t>
  </si>
  <si>
    <t>Plošná úprava terénu do 500 m2 zemina skupiny 1 až 4 nerovnosti přes 50 do 100 mm v rovinně a svahu do 1:5</t>
  </si>
  <si>
    <t>1251555598</t>
  </si>
  <si>
    <t>Plošná úprava terénu v zemině skupiny 1 až 4 s urovnáním povrchu bez doplnění ornice souvislé plochy do 500 m2 při nerovnostech terénu přes 50 do 100 mm v rovině nebo na svahu do 1:5</t>
  </si>
  <si>
    <t>181411131</t>
  </si>
  <si>
    <t>Založení parkového trávníku výsevem pl do 1000 m2 v rovině a ve svahu do 1:5</t>
  </si>
  <si>
    <t>104113451</t>
  </si>
  <si>
    <t>Založení trávníku na půdě předem připravené plochy do 1000 m2 výsevem včetně utažení parkového v rovině nebo na svahu do 1:5</t>
  </si>
  <si>
    <t>00572450</t>
  </si>
  <si>
    <t>osivo směs travní golfová I</t>
  </si>
  <si>
    <t>-1183031387</t>
  </si>
  <si>
    <t>34*0,02 'Přepočtené koeficientem množství</t>
  </si>
  <si>
    <t>182303111</t>
  </si>
  <si>
    <t>Doplnění zeminy nebo substrátu na travnatých plochách tl 50 mm rovina v rovinně a svahu do 1:5</t>
  </si>
  <si>
    <t>-1918588795</t>
  </si>
  <si>
    <t>Doplnění zeminy nebo substrátu na travnatých plochách tloušťky do 50 mm v rovině nebo na svahu do 1:5</t>
  </si>
  <si>
    <t>10371500</t>
  </si>
  <si>
    <t xml:space="preserve">substrát pro trávníky </t>
  </si>
  <si>
    <t>-1570527526</t>
  </si>
  <si>
    <t>substrát pro trávníky VL</t>
  </si>
  <si>
    <t>34*0,05</t>
  </si>
  <si>
    <t>1,7*0,05</t>
  </si>
  <si>
    <t>183403113</t>
  </si>
  <si>
    <t>Obdělání půdy frézováním v rovině a svahu do 1:5</t>
  </si>
  <si>
    <t>1690921641</t>
  </si>
  <si>
    <t>Obdělání půdy frézováním v rovině nebo na svahu do 1:5</t>
  </si>
  <si>
    <t>183403153</t>
  </si>
  <si>
    <t>Obdělání půdy hrabáním v rovině a svahu do 1:5</t>
  </si>
  <si>
    <t>1443379047</t>
  </si>
  <si>
    <t>Obdělání půdy hrabáním v rovině nebo na svahu do 1:5</t>
  </si>
  <si>
    <t>183403161</t>
  </si>
  <si>
    <t>Obdělání půdy válením v rovině a svahu do 1:5</t>
  </si>
  <si>
    <t>-221456307</t>
  </si>
  <si>
    <t>Obdělání půdy válením v rovině nebo na svahu do 1:5</t>
  </si>
  <si>
    <t>183404111</t>
  </si>
  <si>
    <t>Hubení plevele plošným postřikem ploch do 5 ha</t>
  </si>
  <si>
    <t>ha</t>
  </si>
  <si>
    <t>-485053696</t>
  </si>
  <si>
    <t xml:space="preserve">Hubení plevele chemickými prostředky  plošným postřikem, na ploše jednotlivě do 5 ha</t>
  </si>
  <si>
    <t>0,0034*2</t>
  </si>
  <si>
    <t>25234001</t>
  </si>
  <si>
    <t>herbicid totální systémový neselektivní</t>
  </si>
  <si>
    <t>-1482332482</t>
  </si>
  <si>
    <t>185804312</t>
  </si>
  <si>
    <t>Zalití rostlin vodou plocha přes 20 m2</t>
  </si>
  <si>
    <t>1560888221</t>
  </si>
  <si>
    <t>Zalití rostlin vodou plochy záhonů jednotlivě přes 20 m2</t>
  </si>
  <si>
    <t>trávník 5L/1m2</t>
  </si>
  <si>
    <t>34*0,005*3</t>
  </si>
  <si>
    <t>998231311</t>
  </si>
  <si>
    <t>Přesun hmot pro sadovnické a krajinářské úpravy vodorovně do 5000 m</t>
  </si>
  <si>
    <t>224901284</t>
  </si>
  <si>
    <t>Přesun hmot pro sadovnické a krajinářské úpravy dopravní vzdálenost do 200 m</t>
  </si>
  <si>
    <t>SO-04 - Fotovoltaická elektrárna</t>
  </si>
  <si>
    <t>04_01 - FVE technologie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</si>
  <si>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4.01 TECHNICKÁ ZPRÁVA – FVE 4.02 PŮDORYS STŘECHY – FVE 4.03 BLOKOVÉ SCHÉMA FVE 4.04 SCHÉMA ZAPOJENÍ FVE</t>
  </si>
  <si>
    <t xml:space="preserve">    741-1 - FVE - konstrukce</t>
  </si>
  <si>
    <t xml:space="preserve">    741-2 - FVE - technologie</t>
  </si>
  <si>
    <t xml:space="preserve">    741-3 - Elektroinstalce - silnoproud rozvaděč - RFVE</t>
  </si>
  <si>
    <t xml:space="preserve">    741-4 - Elektroinstalce - kabeláž</t>
  </si>
  <si>
    <t xml:space="preserve">    741-5 - Elektroinstalce - ostatní</t>
  </si>
  <si>
    <t>741120324</t>
  </si>
  <si>
    <t>Montáž fotovoltaických kabelů uložených pevně průměru přes 4 do 6 mm</t>
  </si>
  <si>
    <t>-743734905</t>
  </si>
  <si>
    <t>Montáž fotovoltaických kabelů bez ukončení, uložených pevně, průměru přes 4 do 6 mm</t>
  </si>
  <si>
    <t>34111851</t>
  </si>
  <si>
    <t>kabel fotovoltaický černý nebo červený průměr 6mm</t>
  </si>
  <si>
    <t>-1579100523</t>
  </si>
  <si>
    <t>(25+21+30)*2</t>
  </si>
  <si>
    <t>(25+10)*2</t>
  </si>
  <si>
    <t>362*1,2 'Přepočtené koeficientem množství</t>
  </si>
  <si>
    <t>741721211</t>
  </si>
  <si>
    <t>Montáž fotovoltaických panelů krystalických na plochou střechu výkonu přes 300 Wp</t>
  </si>
  <si>
    <t>2110678303</t>
  </si>
  <si>
    <t>Montáž fotovoltaických panelů výkonu přes 300 Wp, umístěných na ploché střeše krystalických</t>
  </si>
  <si>
    <t>X35001006</t>
  </si>
  <si>
    <t>panel fotovoltaický monokrystalický, výkon 450Wp, rozměr 2108x1048x35mm</t>
  </si>
  <si>
    <t>917025517</t>
  </si>
  <si>
    <t>Pol3</t>
  </si>
  <si>
    <t>MC4 konektory pro solární panely</t>
  </si>
  <si>
    <t>1860716366</t>
  </si>
  <si>
    <t>40+12</t>
  </si>
  <si>
    <t>741732062</t>
  </si>
  <si>
    <t>Montáž výkonového optimizéru na panel max. výkon přes 500 do 650 W</t>
  </si>
  <si>
    <t>269943589</t>
  </si>
  <si>
    <t>Montáž stejnosměrného měniče napětí DC/DC fotovoltaických systémů výkonového optimizéru, výstupní výkon přes 500 do 650 W</t>
  </si>
  <si>
    <t>35671255</t>
  </si>
  <si>
    <t>optimizér přídavný na panel jemnovitý DC výkon 650W</t>
  </si>
  <si>
    <t>-911142780</t>
  </si>
  <si>
    <t>998741102</t>
  </si>
  <si>
    <t>Přesun hmot tonážní pro silnoproud v objektech v přes 6 do 12 m</t>
  </si>
  <si>
    <t>998211028</t>
  </si>
  <si>
    <t>Přesun hmot pro silnoproud stanovený z hmotnosti přesunovaného materiálu vodorovná dopravní vzdálenost do 50 m v objektech výšky přes 6 do 12 m</t>
  </si>
  <si>
    <t>741-1</t>
  </si>
  <si>
    <t>FVE - konstrukce</t>
  </si>
  <si>
    <t>741711011</t>
  </si>
  <si>
    <t>Montáž nosné konstrukce fotovoltaických panelů na ploché střeše nosníky</t>
  </si>
  <si>
    <t>-1684007375</t>
  </si>
  <si>
    <t>X42412413</t>
  </si>
  <si>
    <t>konstrukce nosná pro fotovoltaické panely samozátěžová sklon 15 stupňů - orientace jih, set pro 4 panelů</t>
  </si>
  <si>
    <t>-1563715753</t>
  </si>
  <si>
    <t>konstrukce nosná pro fotovoltaické panely samozátěžová sklon 15 stupňů - orientace jih, set pro 6 panelů</t>
  </si>
  <si>
    <t>Pol13</t>
  </si>
  <si>
    <t>Držák kabelů</t>
  </si>
  <si>
    <t>92635869</t>
  </si>
  <si>
    <t>Pol16</t>
  </si>
  <si>
    <t>Zadní větrný deflektor</t>
  </si>
  <si>
    <t>799181403</t>
  </si>
  <si>
    <t>Pol18</t>
  </si>
  <si>
    <t>Krajní větrný deflektor - XL</t>
  </si>
  <si>
    <t>1832939221</t>
  </si>
  <si>
    <t>Pol17</t>
  </si>
  <si>
    <t>Držák nosné konstrukce pro kotvení do jeklových profilů na střeše</t>
  </si>
  <si>
    <t>-1579642138</t>
  </si>
  <si>
    <t>Držák pro zátěž</t>
  </si>
  <si>
    <t>10*15</t>
  </si>
  <si>
    <t>741-2</t>
  </si>
  <si>
    <t>FVE - technologie</t>
  </si>
  <si>
    <t>741730036</t>
  </si>
  <si>
    <t>Montáž střídače napětí DC/AC hybridního třífázového pro fotovoltaické systémy, max. výstupní výkon přes 10000 W</t>
  </si>
  <si>
    <t>1129419147</t>
  </si>
  <si>
    <t>Montáž střídače napětí DC/AC fotovoltaických systémů včetně osazení a připojení hybridního DC/AC třífázového, maximální výstupní výkon přes 10 000 W</t>
  </si>
  <si>
    <t>Pol25</t>
  </si>
  <si>
    <t>Třífázový střídač nástěnný 10 kVA, beztransformátorový IP65, LAN</t>
  </si>
  <si>
    <t>288943284</t>
  </si>
  <si>
    <t>X741730076</t>
  </si>
  <si>
    <t>Montáž měřícího modulu</t>
  </si>
  <si>
    <t>-1145928099</t>
  </si>
  <si>
    <t>Pol26</t>
  </si>
  <si>
    <t>Třífázový měřící modul, RS 485, FTP CAT6</t>
  </si>
  <si>
    <t>839609813</t>
  </si>
  <si>
    <t>X741730076.1</t>
  </si>
  <si>
    <t>Montáž, nastevaní, zprovozněí technologie</t>
  </si>
  <si>
    <t>480725013</t>
  </si>
  <si>
    <t>741-3</t>
  </si>
  <si>
    <t>Elektroinstalce - silnoproud rozvaděč - RFVE</t>
  </si>
  <si>
    <t>741210002</t>
  </si>
  <si>
    <t>Montáž rozvodnice oceloplechová nebo plastová běžná do 50 kg</t>
  </si>
  <si>
    <t>-1244025793</t>
  </si>
  <si>
    <t>Montáž rozvodnic oceloplechových nebo plastových bez zapojení vodičů běžných, hmotnosti do 50 kg</t>
  </si>
  <si>
    <t>Pol36</t>
  </si>
  <si>
    <t>Nástěnná rozvodnice IP 66, 48 modulů, 3 řády, 550 x 328 x 140 mm</t>
  </si>
  <si>
    <t>-1375692878</t>
  </si>
  <si>
    <t>Pol37</t>
  </si>
  <si>
    <t>Spojovací materiál</t>
  </si>
  <si>
    <t>-868386433</t>
  </si>
  <si>
    <t>1650856233</t>
  </si>
  <si>
    <t>1936005305</t>
  </si>
  <si>
    <t>741320135</t>
  </si>
  <si>
    <t>Montáž jističů dvoupólových nn do 25 A ve skříni se zapojením vodičů</t>
  </si>
  <si>
    <t>1728400489</t>
  </si>
  <si>
    <t>Montáž jističů se zapojením vodičů dvoupólových nn do 25 A ve skříni</t>
  </si>
  <si>
    <t>4+4+4</t>
  </si>
  <si>
    <t>Pol28</t>
  </si>
  <si>
    <t>Držák pojistkový, 2modulový, In=32A, DC 1000V</t>
  </si>
  <si>
    <t>-1940398550</t>
  </si>
  <si>
    <t>Pol29</t>
  </si>
  <si>
    <t>Pojistka válcová 16A gPV, 1000V DC</t>
  </si>
  <si>
    <t>1428067560</t>
  </si>
  <si>
    <t>Pojistka válcová 16A gG</t>
  </si>
  <si>
    <t>X1000169334</t>
  </si>
  <si>
    <t>Odpínač 1000 V DC, 20 A, 2pól</t>
  </si>
  <si>
    <t>1104872592</t>
  </si>
  <si>
    <t>X10.059.768</t>
  </si>
  <si>
    <t>Podpětová vypinací cívka 230V/50Hz</t>
  </si>
  <si>
    <t>887810897</t>
  </si>
  <si>
    <t>-973915071</t>
  </si>
  <si>
    <t>-1421731178</t>
  </si>
  <si>
    <t>741322052</t>
  </si>
  <si>
    <t>Montáž svodiče přepětí nn typ 2 jednopólových dvoudílných s modulem se zapojením vodičů</t>
  </si>
  <si>
    <t>1716373837</t>
  </si>
  <si>
    <t>Montáž přepěťových ochran nn se zapojením vodičů svodiče přepětí – typ 2 jednopólových dvoudílných s vložením modulu</t>
  </si>
  <si>
    <t>Pol30</t>
  </si>
  <si>
    <t>Svodič přepětí DC, 2modulový, Isc= 1000A DC, Uc= 1000V DC</t>
  </si>
  <si>
    <t>98449064</t>
  </si>
  <si>
    <t>741322111</t>
  </si>
  <si>
    <t>Montáž svodiče přepětí nn typ 2 čtyřpólových jednodílných se zapojením vodičů</t>
  </si>
  <si>
    <t>546155717</t>
  </si>
  <si>
    <t>Montáž přepěťových ochran nn se zapojením vodičů svodiče přepětí – typ 2 čtyřpólových jednodílných</t>
  </si>
  <si>
    <t>Pol31</t>
  </si>
  <si>
    <t>Svodič přepětíAC, 4 modulový, Up&lt;1,5kV, Max.přípustné U svodiče= 280V AC</t>
  </si>
  <si>
    <t>-172193514</t>
  </si>
  <si>
    <t>741330053</t>
  </si>
  <si>
    <t>Montáž stykač střídavý vestavný čtyřpólový do 40 A se zapojením vodičů</t>
  </si>
  <si>
    <t>502274465</t>
  </si>
  <si>
    <t>Montáž stykačů nn se zapojením vodičů střídavých vestavných čtyřpólových do 40 A</t>
  </si>
  <si>
    <t>Pol32</t>
  </si>
  <si>
    <t>Instalační stykač, 4modulový, In= 20A, V= 400V</t>
  </si>
  <si>
    <t>-372260018</t>
  </si>
  <si>
    <t>Instalační stykač, 4modulový, In= 40A, V= 400V</t>
  </si>
  <si>
    <t>471384187</t>
  </si>
  <si>
    <t>1835005499</t>
  </si>
  <si>
    <t>741-4</t>
  </si>
  <si>
    <t>Elektroinstalce - kabeláž</t>
  </si>
  <si>
    <t>741110002</t>
  </si>
  <si>
    <t>Montáž trubka plastová tuhá D přes 23 do 35 mm uložená pevně</t>
  </si>
  <si>
    <t>607735804</t>
  </si>
  <si>
    <t>Montáž trubek elektroinstalačních s nasunutím nebo našroubováním do krabic plastových tuhých, uložených pevně, vnější Ø přes 23 do 35 mm</t>
  </si>
  <si>
    <t>34571093</t>
  </si>
  <si>
    <t>trubka elektroinstalační tuhá z PVC D 22,1/25 mm, délka 3m</t>
  </si>
  <si>
    <t>-1670638505</t>
  </si>
  <si>
    <t>741420001</t>
  </si>
  <si>
    <t>Montáž drát nebo lano hromosvodné svodové D do 10 mm s podpěrou</t>
  </si>
  <si>
    <t>-611926396</t>
  </si>
  <si>
    <t>Montáž hromosvodného vedení svodových drátů nebo lan s podpěrami, Ø do 10 mm</t>
  </si>
  <si>
    <t>55+50</t>
  </si>
  <si>
    <t>-1029670578</t>
  </si>
  <si>
    <t>105*0,135</t>
  </si>
  <si>
    <t>1078613048</t>
  </si>
  <si>
    <t>741420020</t>
  </si>
  <si>
    <t>Montáž svorka hromosvodná s jedním šroubem</t>
  </si>
  <si>
    <t>-932312774</t>
  </si>
  <si>
    <t>Montáž hromosvodného vedení svorek s jedním šroubem</t>
  </si>
  <si>
    <t>35442036</t>
  </si>
  <si>
    <t>svorka uzemnění nerez připojovací</t>
  </si>
  <si>
    <t>-1894519845</t>
  </si>
  <si>
    <t>360582330</t>
  </si>
  <si>
    <t>35441885</t>
  </si>
  <si>
    <t>svorka spojovací pro lano D 8-10mm</t>
  </si>
  <si>
    <t>-846161239</t>
  </si>
  <si>
    <t>10+5+10</t>
  </si>
  <si>
    <t>741120001</t>
  </si>
  <si>
    <t>Montáž vodič Cu izolovaný plný a laněný žíla 0,35-6 mm2 pod omítku (např. CY)</t>
  </si>
  <si>
    <t>1396430950</t>
  </si>
  <si>
    <t>Montáž vodičů izolovaných měděných bez ukončení uložených pod omítku plných a laněných (např. CY), průřezu žíly 0,35 až 6 mm2</t>
  </si>
  <si>
    <t>Pol41</t>
  </si>
  <si>
    <t>Zelenožlutý vodič CY 6</t>
  </si>
  <si>
    <t>1249297226</t>
  </si>
  <si>
    <t>741120003</t>
  </si>
  <si>
    <t>Montáž vodič Cu izolovaný plný a laněný žíla 10-16 mm2 pod omítku (např. CY)</t>
  </si>
  <si>
    <t>1604201038</t>
  </si>
  <si>
    <t>Montáž vodičů izolovaných měděných bez ukončení uložených pod omítku plných a laněných (např. CY), průřezu žíly 10 až 16 mm2</t>
  </si>
  <si>
    <t>Pol43</t>
  </si>
  <si>
    <t>Zelenožlutý vodič CY 16</t>
  </si>
  <si>
    <t>-1928262420</t>
  </si>
  <si>
    <t>30+10</t>
  </si>
  <si>
    <t>-1112766414</t>
  </si>
  <si>
    <t>-115940834</t>
  </si>
  <si>
    <t>1396666014</t>
  </si>
  <si>
    <t>564075662</t>
  </si>
  <si>
    <t>1029448276</t>
  </si>
  <si>
    <t>Pol44</t>
  </si>
  <si>
    <t>Plechový kabelový žlab 50/100 délka 2m, žárový zinek, bez preforace</t>
  </si>
  <si>
    <t>282236367</t>
  </si>
  <si>
    <t>Pol45</t>
  </si>
  <si>
    <t xml:space="preserve">Zemnící spojky </t>
  </si>
  <si>
    <t>1461443319</t>
  </si>
  <si>
    <t>Zemnící spojky SUM 1</t>
  </si>
  <si>
    <t>Pol46</t>
  </si>
  <si>
    <t xml:space="preserve">Spojky žlabů </t>
  </si>
  <si>
    <t>-1832279323</t>
  </si>
  <si>
    <t>Spojky žlabů SZM1</t>
  </si>
  <si>
    <t>604929070</t>
  </si>
  <si>
    <t>Pol47</t>
  </si>
  <si>
    <t>Držáky, včetně kotvících šroubů, hmoždinky atd.)</t>
  </si>
  <si>
    <t>407705584</t>
  </si>
  <si>
    <t>Pol48</t>
  </si>
  <si>
    <t>Betonové dlaždice 300x300x50mm s PVC podložkou</t>
  </si>
  <si>
    <t>1308880157</t>
  </si>
  <si>
    <t>-527090522</t>
  </si>
  <si>
    <t>Pol39</t>
  </si>
  <si>
    <t>FTP CAT6 UV</t>
  </si>
  <si>
    <t>676900809</t>
  </si>
  <si>
    <t>FTP CAT6</t>
  </si>
  <si>
    <t>X742330028</t>
  </si>
  <si>
    <t>Montáž konektoru RJ45</t>
  </si>
  <si>
    <t>1276310190</t>
  </si>
  <si>
    <t>Pol40</t>
  </si>
  <si>
    <t>Konektor RJ45 CAT6</t>
  </si>
  <si>
    <t>ks</t>
  </si>
  <si>
    <t>578068233</t>
  </si>
  <si>
    <t>741-5</t>
  </si>
  <si>
    <t>Elektroinstalce - ostatní</t>
  </si>
  <si>
    <t>-2084012032</t>
  </si>
  <si>
    <t>0168</t>
  </si>
  <si>
    <t>Koordinace s EG.D první paralérní připojení</t>
  </si>
  <si>
    <t>1258959845</t>
  </si>
  <si>
    <t>Zednické práce,zapravení, začistění drážek a prostupů apod.</t>
  </si>
  <si>
    <t>265456319</t>
  </si>
  <si>
    <t xml:space="preserve">Zednické a stavební přípomoce pro vnitřní elektroinstalaci
 - vysekání (vyfrézování) drážek do zdi, podlahy a stropů, provedení průrazů prostupů ve stropních konstrukcích a zdech
 - hrubé zapravení drážek a prostupů po provedení elektroinstalace </t>
  </si>
  <si>
    <t>X01681</t>
  </si>
  <si>
    <t>Nastavení střidače dle parametrů smlovy s EG.D</t>
  </si>
  <si>
    <t>1881954797</t>
  </si>
  <si>
    <t>1919346086</t>
  </si>
  <si>
    <t>ADI.0062588.URS</t>
  </si>
  <si>
    <t>Přepěťová ochrana v sítích Ethernet Cat.6 před pulsním přepětím, výstup vpředu</t>
  </si>
  <si>
    <t>106227291</t>
  </si>
  <si>
    <t>IO-01 - Zpevněné plochy a oplocení</t>
  </si>
  <si>
    <t>IO-01a - Zpevněn plochy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</si>
  <si>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IO-01.01	TECHNICKÁ ZPRÁVA IO-01 IO-01.02	ŘEZY ZPEVNĚNÝMI PLOCHAMI</t>
  </si>
  <si>
    <t xml:space="preserve">    5 - Komunikace pozemní</t>
  </si>
  <si>
    <t xml:space="preserve">      V-01 - Skladba V-01</t>
  </si>
  <si>
    <t xml:space="preserve">      V-02 - Skladba V-02</t>
  </si>
  <si>
    <t xml:space="preserve">      V-03 - Skladba V-03</t>
  </si>
  <si>
    <t xml:space="preserve">      V-04 - Skladba V-04</t>
  </si>
  <si>
    <t xml:space="preserve">      V-05 - Skladba V-05</t>
  </si>
  <si>
    <t xml:space="preserve">      V-06 - Skladba V-06</t>
  </si>
  <si>
    <t xml:space="preserve">      V-07 - Skladba V-07</t>
  </si>
  <si>
    <t xml:space="preserve">      V-08 - Skladba V-08</t>
  </si>
  <si>
    <t>131151100</t>
  </si>
  <si>
    <t>Hloubení jam nezapažených v hornině třídy těžitelnosti I skupiny 1 a 2 objem do 20 m3 strojně</t>
  </si>
  <si>
    <t>-2104779834</t>
  </si>
  <si>
    <t>Hloubení nezapažených jam a zářezů strojně s urovnáním dna do předepsaného profilu a spádu v hornině třídy těžitelnosti I skupiny 1 a 2 do 20 m3</t>
  </si>
  <si>
    <t>V01</t>
  </si>
  <si>
    <t>580*0,41*1,1</t>
  </si>
  <si>
    <t>V02</t>
  </si>
  <si>
    <t>4*0,41*1,1</t>
  </si>
  <si>
    <t>8*0,35*1,1</t>
  </si>
  <si>
    <t>V04</t>
  </si>
  <si>
    <t>150*0,24*1,1</t>
  </si>
  <si>
    <t>V05</t>
  </si>
  <si>
    <t>9*0,47*1,1</t>
  </si>
  <si>
    <t>V06</t>
  </si>
  <si>
    <t>11*0,47*1,1</t>
  </si>
  <si>
    <t>V07</t>
  </si>
  <si>
    <t>41*0,47*1,1</t>
  </si>
  <si>
    <t>V08</t>
  </si>
  <si>
    <t>41*0,24*1,1</t>
  </si>
  <si>
    <t>133212811</t>
  </si>
  <si>
    <t>Hloubení nezapažených šachet v hornině třídy těžitelnosti I skupiny 3 plocha výkopu do 4 m2 ručně</t>
  </si>
  <si>
    <t>1012737608</t>
  </si>
  <si>
    <t>Hloubení nezapažených šachet ručně v horninách třídy těžitelnosti I skupiny 3, půdorysná plocha výkopu do 4 m2</t>
  </si>
  <si>
    <t>0,4*0,4*0,5</t>
  </si>
  <si>
    <t>stojan na kola</t>
  </si>
  <si>
    <t>0,5*0,3*0,5*2</t>
  </si>
  <si>
    <t>1256751497</t>
  </si>
  <si>
    <t>348,425</t>
  </si>
  <si>
    <t>0,230</t>
  </si>
  <si>
    <t>1535424423</t>
  </si>
  <si>
    <t>348,655*8</t>
  </si>
  <si>
    <t>-150885353</t>
  </si>
  <si>
    <t>348,655*2,1</t>
  </si>
  <si>
    <t>-1819622714</t>
  </si>
  <si>
    <t>580*1,1</t>
  </si>
  <si>
    <t>4*1,1</t>
  </si>
  <si>
    <t>8*1,1</t>
  </si>
  <si>
    <t>150*1,1</t>
  </si>
  <si>
    <t>9*1,1</t>
  </si>
  <si>
    <t>11*1,1</t>
  </si>
  <si>
    <t>41*1,1</t>
  </si>
  <si>
    <t>043154000</t>
  </si>
  <si>
    <t>Zkoušky hutnicí</t>
  </si>
  <si>
    <t>…</t>
  </si>
  <si>
    <t>-1455226598</t>
  </si>
  <si>
    <t>275313611</t>
  </si>
  <si>
    <t>Základové patky z betonu tř. C 16/20</t>
  </si>
  <si>
    <t>219809724</t>
  </si>
  <si>
    <t>Základy z betonu prostého patky a bloky z betonu kamenem neprokládaného tř. C 16/20</t>
  </si>
  <si>
    <t>275351121</t>
  </si>
  <si>
    <t>Zřízení bednění základových patek</t>
  </si>
  <si>
    <t>1316513052</t>
  </si>
  <si>
    <t>Bednění základů patek zřízení</t>
  </si>
  <si>
    <t>(0,4+0,4)*2*0,5</t>
  </si>
  <si>
    <t>(0,5+0,3)*2*0,5*2</t>
  </si>
  <si>
    <t>275351122</t>
  </si>
  <si>
    <t>Odstranění bednění základových patek</t>
  </si>
  <si>
    <t>1196297600</t>
  </si>
  <si>
    <t>Bednění základů patek odstranění</t>
  </si>
  <si>
    <t>Komunikace pozemní</t>
  </si>
  <si>
    <t>V-01</t>
  </si>
  <si>
    <t>Skladba V-01</t>
  </si>
  <si>
    <t>564851111</t>
  </si>
  <si>
    <t>Podklad ze štěrkodrtě ŠD plochy přes 100 m2 tl 150 mm</t>
  </si>
  <si>
    <t>-811017933</t>
  </si>
  <si>
    <t>Podklad ze štěrkodrti ŠD s rozprostřením a zhutněním plochy přes 100 m2, po zhutnění tl. 150 mm</t>
  </si>
  <si>
    <t>Frakce 0/63</t>
  </si>
  <si>
    <t>-1441114122</t>
  </si>
  <si>
    <t>Frakce 0/32</t>
  </si>
  <si>
    <t>580</t>
  </si>
  <si>
    <t>573191111</t>
  </si>
  <si>
    <t>Postřik infiltrační kationaktivní emulzí v množství 1 kg/m2</t>
  </si>
  <si>
    <t>-548256686</t>
  </si>
  <si>
    <t>Postřik infiltrační kationaktivní emulzí v množství 1,00 kg/m2</t>
  </si>
  <si>
    <t>565155121</t>
  </si>
  <si>
    <t>Asfaltový beton vrstva podkladní ACP 16 (obalované kamenivo OKS) tl 70 mm š přes 3 m</t>
  </si>
  <si>
    <t>1570212823</t>
  </si>
  <si>
    <t>Asfaltový beton vrstva podkladní ACP 16 (obalované kamenivo střednězrnné - OKS) s rozprostřením a zhutněním v pruhu šířky přes 3 m, po zhutnění tl. 70 mm</t>
  </si>
  <si>
    <t>573231106</t>
  </si>
  <si>
    <t>Postřik živičný spojovací ze silniční emulze v množství 0,30 kg/m2</t>
  </si>
  <si>
    <t>1825292036</t>
  </si>
  <si>
    <t>Postřik spojovací PS bez posypu kamenivem ze silniční emulze, v množství 0,30 kg/m2</t>
  </si>
  <si>
    <t>577134121</t>
  </si>
  <si>
    <t>Asfaltový beton vrstva obrusná ACO 11 (ABS) tř. I tl 40 mm š přes 3 m z nemodifikovaného asfaltu</t>
  </si>
  <si>
    <t>554688087</t>
  </si>
  <si>
    <t>Asfaltový beton vrstva obrusná ACO 11 (ABS) s rozprostřením a se zhutněním z nemodifikovaného asfaltu v pruhu šířky přes 3 m tř. I, po zhutnění tl. 40 mm</t>
  </si>
  <si>
    <t>V-02</t>
  </si>
  <si>
    <t>Skladba V-02</t>
  </si>
  <si>
    <t>564851011</t>
  </si>
  <si>
    <t>Podklad ze štěrkodrtě ŠD plochy do 100 m2 tl 150 mm</t>
  </si>
  <si>
    <t>1539075279</t>
  </si>
  <si>
    <t>Podklad ze štěrkodrti ŠD s rozprostřením a zhutněním plochy jednotlivě do 100 m2, po zhutnění tl. 150 mm</t>
  </si>
  <si>
    <t>564821011</t>
  </si>
  <si>
    <t>Podklad ze štěrkodrtě ŠD plochy do 100 m2 tl 80 mm</t>
  </si>
  <si>
    <t>1079208189</t>
  </si>
  <si>
    <t>Podklad ze štěrkodrti ŠD s rozprostřením a zhutněním plochy jednotlivě do 100 m2, po zhutnění tl. 80 mm</t>
  </si>
  <si>
    <t>451317777</t>
  </si>
  <si>
    <t>Podklad nebo lože pod dlažbu nebo přídlažbu vodorovný nebo do sklonu 1:5 z betonu prostého tl přes 50 do 100 mm</t>
  </si>
  <si>
    <t>887399069</t>
  </si>
  <si>
    <t>Podklad nebo lože pod dlažbu (přídlažbu) v ploše vodorovné nebo ve sklonu do 1:5, tloušťky od 50 do 100 mm z betonu prostého</t>
  </si>
  <si>
    <t>915491211</t>
  </si>
  <si>
    <t>Osazení vodícího proužku z betonových desek do betonového lože tl do 100 mm š proužku 250 mm</t>
  </si>
  <si>
    <t>1218395300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</si>
  <si>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</si>
  <si>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4/0,25</t>
  </si>
  <si>
    <t>59218002</t>
  </si>
  <si>
    <t>krajník betonový silniční 500x250x100mm</t>
  </si>
  <si>
    <t>-389370494</t>
  </si>
  <si>
    <t>16*1,02</t>
  </si>
  <si>
    <t>931994132</t>
  </si>
  <si>
    <t>Těsnění spáry betonové konstrukce silikonovým tmelem do pl 4,0 cm2</t>
  </si>
  <si>
    <t>1910776605</t>
  </si>
  <si>
    <t>V-03</t>
  </si>
  <si>
    <t>Skladba V-03</t>
  </si>
  <si>
    <t>564760101</t>
  </si>
  <si>
    <t>Podklad z kameniva hrubého drceného vel. 0-32 mm plochy do 100 m2 tl 200 mm</t>
  </si>
  <si>
    <t>1053984893</t>
  </si>
  <si>
    <t>Podklad nebo kryt z kameniva hrubého drceného vel. 0-32 mm s rozprostřením a zhutněním plochy jednotlivě do 100 m2, po zhutnění tl. 200 mm</t>
  </si>
  <si>
    <t>-1399004048</t>
  </si>
  <si>
    <t>596841220</t>
  </si>
  <si>
    <t>Kladení betonové dlažby komunikací pro pěší do lože z cement malty velikosti přes 0,09 do 0,25 m2 pl do 50 m2</t>
  </si>
  <si>
    <t>1495183250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</si>
  <si>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do 50 m2</t>
  </si>
  <si>
    <t>59245320</t>
  </si>
  <si>
    <t>dlažba plošná betonová 400x400x50mm přírodní</t>
  </si>
  <si>
    <t>18545308</t>
  </si>
  <si>
    <t>8*1,03</t>
  </si>
  <si>
    <t>V-04</t>
  </si>
  <si>
    <t>Skladba V-04</t>
  </si>
  <si>
    <t>1581814077</t>
  </si>
  <si>
    <t>596211112</t>
  </si>
  <si>
    <t>Kladení zámkové dlažby komunikací pro pěší ručně tl 60 mm skupiny A pl přes 100 do 300 m2</t>
  </si>
  <si>
    <t>-592646088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</si>
  <si>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</si>
  <si>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59245018</t>
  </si>
  <si>
    <t>dlažba obdélník betonová 200x100x60mm přírodní vč.tvarovek</t>
  </si>
  <si>
    <t>48678792</t>
  </si>
  <si>
    <t>150*1,02</t>
  </si>
  <si>
    <t>V-05</t>
  </si>
  <si>
    <t>Skladba V-05</t>
  </si>
  <si>
    <t>564861011</t>
  </si>
  <si>
    <t>Podklad ze štěrkodrtě ŠD plochy do 100 m2 tl 200 mm</t>
  </si>
  <si>
    <t>-1222919852</t>
  </si>
  <si>
    <t>Podklad ze štěrkodrti ŠD s rozprostřením a zhutněním plochy jednotlivě do 100 m2, po zhutnění tl. 200 mm</t>
  </si>
  <si>
    <t>1348847489</t>
  </si>
  <si>
    <t>596212210</t>
  </si>
  <si>
    <t>Kladení zámkové dlažby pozemních komunikací ručně tl 80 mm skupiny A pl do 50 m2</t>
  </si>
  <si>
    <t>-1401078011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</si>
  <si>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</si>
  <si>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59245226</t>
  </si>
  <si>
    <t>dlažba obdélník betonová pro nevidomé 200x100x80mm barevná vč.tvarovek</t>
  </si>
  <si>
    <t>-2002400719</t>
  </si>
  <si>
    <t>9*1,03</t>
  </si>
  <si>
    <t>V-06</t>
  </si>
  <si>
    <t>Skladba V-06</t>
  </si>
  <si>
    <t>2077902390</t>
  </si>
  <si>
    <t>919446944</t>
  </si>
  <si>
    <t>-1783208008</t>
  </si>
  <si>
    <t>2011247724</t>
  </si>
  <si>
    <t>11*1,03</t>
  </si>
  <si>
    <t>V-07</t>
  </si>
  <si>
    <t>Skladba V-07</t>
  </si>
  <si>
    <t>-1660578335</t>
  </si>
  <si>
    <t>-463442429</t>
  </si>
  <si>
    <t>866298305</t>
  </si>
  <si>
    <t>59245020</t>
  </si>
  <si>
    <t>dlažba obdélník betonová 200x100x80mm přírodní vč.tvarovek</t>
  </si>
  <si>
    <t>-1717500234</t>
  </si>
  <si>
    <t>41*1,03</t>
  </si>
  <si>
    <t>V-08</t>
  </si>
  <si>
    <t>Skladba V-08</t>
  </si>
  <si>
    <t>855203595</t>
  </si>
  <si>
    <t>596211110</t>
  </si>
  <si>
    <t>Kladení zámkové dlažby komunikací pro pěší ručně tl 60 mm skupiny A pl do 50 m2 (dlažba použita stávající)</t>
  </si>
  <si>
    <t>2017091136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</si>
  <si>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</si>
  <si>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936174311</t>
  </si>
  <si>
    <t>Montáž stojanu na kola pro 5 kol kotevními šrouby na pevný podklad</t>
  </si>
  <si>
    <t>-377578080</t>
  </si>
  <si>
    <t>Montáž stojanu na kola přichyceného kotevními šrouby 5 kol</t>
  </si>
  <si>
    <t>74910151-Z09</t>
  </si>
  <si>
    <t>stojan na kola na 5 kol - specifikace viz tabulky PSV ozn.Z09</t>
  </si>
  <si>
    <t>777752627</t>
  </si>
  <si>
    <t>912111112</t>
  </si>
  <si>
    <t>Montáž zábrany parkovací sloupku v do 800 mm se zabetonovanou patkou včetně kotvení</t>
  </si>
  <si>
    <t>1875436877</t>
  </si>
  <si>
    <t>553-Z08</t>
  </si>
  <si>
    <t>ochranný sloupek - specifikace viz tab.PSV ozn.Z08</t>
  </si>
  <si>
    <t>-1997953273</t>
  </si>
  <si>
    <t>914111111</t>
  </si>
  <si>
    <t>Montáž svislé dopravní značky do velikosti 1 m2 objímkami na sloupek nebo konzolu</t>
  </si>
  <si>
    <t>1478012855</t>
  </si>
  <si>
    <t>Montáž svislé dopravní značky základní velikosti do 1 m2 objímkami na sloupky nebo konzoly</t>
  </si>
  <si>
    <t>40445626</t>
  </si>
  <si>
    <t>informativní značky provozní IP22 750x1000mm reflexní</t>
  </si>
  <si>
    <t>-1044691889</t>
  </si>
  <si>
    <t>40445625</t>
  </si>
  <si>
    <t>informativní značky provozní IP12 500x700mm</t>
  </si>
  <si>
    <t>1559762086</t>
  </si>
  <si>
    <t>40445650</t>
  </si>
  <si>
    <t>dodatkové tabulky E13 500x300mm</t>
  </si>
  <si>
    <t>25954719</t>
  </si>
  <si>
    <t>914511112</t>
  </si>
  <si>
    <t>Montáž sloupku dopravních značek délky do 3,5 m s betonovým základem a patkou D 60 mm s dodávkou patky</t>
  </si>
  <si>
    <t>-1592211423</t>
  </si>
  <si>
    <t>Montáž sloupku dopravních značek délky do 3,5 m do hliníkové patky pro sloupek D 60 mm</t>
  </si>
  <si>
    <t>40445235</t>
  </si>
  <si>
    <t>sloupek pro dopravní značku Al D 60mm v 3,5m</t>
  </si>
  <si>
    <t>-1139578429</t>
  </si>
  <si>
    <t>40445253</t>
  </si>
  <si>
    <t>víčko plastové na sloupek D 60mm</t>
  </si>
  <si>
    <t>2066716711</t>
  </si>
  <si>
    <t>40445256</t>
  </si>
  <si>
    <t>svorka upínací na sloupek dopravní značky D 60mm</t>
  </si>
  <si>
    <t>1897923758</t>
  </si>
  <si>
    <t>915111111</t>
  </si>
  <si>
    <t>Vodorovné dopravní značení dělící čáry souvislé š 125 mm základní bílá barva</t>
  </si>
  <si>
    <t>271035792</t>
  </si>
  <si>
    <t>Vodorovné dopravní značení stříkané barvou dělící čára šířky 125 mm souvislá bílá základní</t>
  </si>
  <si>
    <t>916131213</t>
  </si>
  <si>
    <t>Osazení silničního obrubníku betonového stojatého s boční opěrou do lože z betonu prostého</t>
  </si>
  <si>
    <t>-1530920076</t>
  </si>
  <si>
    <t>Osazení silničního obrubníku betonového se zřízením lože, s vyplněním a zatřením spár cementovou maltou stojatého s boční opěrou z betonu prostého, do lože z betonu prostého</t>
  </si>
  <si>
    <t>59217034</t>
  </si>
  <si>
    <t>obrubník betonový silniční 1000x150x300mm</t>
  </si>
  <si>
    <t>-1989826312</t>
  </si>
  <si>
    <t>181*1,02</t>
  </si>
  <si>
    <t>916231213</t>
  </si>
  <si>
    <t>Osazení chodníkového obrubníku betonového stojatého s boční opěrou do lože z betonu prostého</t>
  </si>
  <si>
    <t>-111998162</t>
  </si>
  <si>
    <t>Osazení chodníkového obrubníku betonového se zřízením lože, s vyplněním a zatřením spár cementovou maltou stojatého s boční opěrou z betonu prostého, do lože z betonu prostého</t>
  </si>
  <si>
    <t>4+117</t>
  </si>
  <si>
    <t>59217016</t>
  </si>
  <si>
    <t>obrubník betonový chodníkový 1000x80x250mm</t>
  </si>
  <si>
    <t>2069300422</t>
  </si>
  <si>
    <t>117*1,02</t>
  </si>
  <si>
    <t>59217001</t>
  </si>
  <si>
    <t>obrubník betonový 1000x50x250mm</t>
  </si>
  <si>
    <t>-733176167</t>
  </si>
  <si>
    <t>4*1,02</t>
  </si>
  <si>
    <t>916991121</t>
  </si>
  <si>
    <t>Lože pod obrubníky, krajníky nebo obruby z dlažebních kostek z betonu prostého</t>
  </si>
  <si>
    <t>-395548114</t>
  </si>
  <si>
    <t>Lože pod obrubníky, krajníky nebo obruby z dlažebních kostek z betonu prostého</t>
  </si>
  <si>
    <t>181*0,35*0,3</t>
  </si>
  <si>
    <t>121*0,3*0,25</t>
  </si>
  <si>
    <t>919121222</t>
  </si>
  <si>
    <t>Těsnění spár zálivkou za studena pro komůrky š 15 mm hl 25 mm bez těsnicího profilu</t>
  </si>
  <si>
    <t>-1808932428</t>
  </si>
  <si>
    <t>Utěsnění dilatačních spár zálivkou za studena v cementobetonovém nebo živičném krytu včetně adhezního nátěru bez těsnicího profilu pod zálivkou, pro komůrky šířky 15 mm, hloubky 25 mm</t>
  </si>
  <si>
    <t>919731123</t>
  </si>
  <si>
    <t>Zarovnání styčné plochy podkladu nebo krytu živičného tl přes 100 do 200 mm</t>
  </si>
  <si>
    <t>1593455281</t>
  </si>
  <si>
    <t>Zarovnání styčné plochy podkladu nebo krytu podél vybourané části komunikace nebo zpevněné plochy živičné tl. přes 100 do 200 mm</t>
  </si>
  <si>
    <t>979051121</t>
  </si>
  <si>
    <t>Očištění zámkových dlaždic se spárováním z kameniva těženého</t>
  </si>
  <si>
    <t>-166146020</t>
  </si>
  <si>
    <t>998223011</t>
  </si>
  <si>
    <t>Přesun hmot pro pozemní komunikace s krytem dlážděným</t>
  </si>
  <si>
    <t>-1562512294</t>
  </si>
  <si>
    <t>Přesun hmot pro pozemní komunikace s krytem dlážděným dopravní vzdálenost do 200 m jakékoliv délky objektu</t>
  </si>
  <si>
    <t>910,106</t>
  </si>
  <si>
    <t>-587,836</t>
  </si>
  <si>
    <t>998225111</t>
  </si>
  <si>
    <t>Přesun hmot pro pozemní komunikace s krytem z kamene, monolitickým betonovým nebo živičným</t>
  </si>
  <si>
    <t>-404116299</t>
  </si>
  <si>
    <t>Přesun hmot pro komunikace s krytem z kameniva, monolitickým betonovým nebo živičným dopravní vzdálenost do 200 m jakékoliv délky objektu</t>
  </si>
  <si>
    <t>IO-01b - Oplocení</t>
  </si>
  <si>
    <t>131111333</t>
  </si>
  <si>
    <t>Vrtání jamek pro plotové sloupky D přes 200 do 300 mm ručně s motorovým vrtákem</t>
  </si>
  <si>
    <t>1136467427</t>
  </si>
  <si>
    <t>Vrtání jamek ručním motorovým vrtákem průměru přes 200 do 300 mm</t>
  </si>
  <si>
    <t>0,7*(39+16)</t>
  </si>
  <si>
    <t>1888190689</t>
  </si>
  <si>
    <t>3,14*0,15*0,15*38,5</t>
  </si>
  <si>
    <t>1427272899</t>
  </si>
  <si>
    <t>2,72*8</t>
  </si>
  <si>
    <t>-1712451302</t>
  </si>
  <si>
    <t>2,72*2,1</t>
  </si>
  <si>
    <t>338171123</t>
  </si>
  <si>
    <t>Osazování sloupků a vzpěr plotových ocelových v přes 2 do 2,6 m se zabetonováním do 0,08 m3 do připravených jamek</t>
  </si>
  <si>
    <t>-1842018326</t>
  </si>
  <si>
    <t>Montáž sloupků a vzpěr plotových ocelových trubkových nebo profilovaných výšky přes 2 do 2,6 m se zabetonováním do 0,08 m3 do připravených jamek</t>
  </si>
  <si>
    <t>55342243</t>
  </si>
  <si>
    <t>sloupek plotový Pz a poplastovaný 2600/48x1,5mm</t>
  </si>
  <si>
    <t>-609316466</t>
  </si>
  <si>
    <t>15+9+15</t>
  </si>
  <si>
    <t>55342274</t>
  </si>
  <si>
    <t>vzpěra plotová Pz a poplastovaná 38x1,5mm včetně krytky s uchem 2300mm</t>
  </si>
  <si>
    <t>745833863</t>
  </si>
  <si>
    <t>6+4+6</t>
  </si>
  <si>
    <t>348121221</t>
  </si>
  <si>
    <t>Osazení podhrabových desek dl přes 2 do 3 m na ocelové plotové sloupky</t>
  </si>
  <si>
    <t>674209907</t>
  </si>
  <si>
    <t>Osazení podhrabových desek na ocelové sloupky, délky desek přes 2 do 3 m</t>
  </si>
  <si>
    <t>14+9+14</t>
  </si>
  <si>
    <t>59233120</t>
  </si>
  <si>
    <t>deska plotová betonová 2950x50x200mm</t>
  </si>
  <si>
    <t>-256349803</t>
  </si>
  <si>
    <t>59232549</t>
  </si>
  <si>
    <t>držák podhrabové desky typ H pro sloupek D 40-50mm výšky 200mm průběžný povrchová úprava žárový zinek</t>
  </si>
  <si>
    <t>781574462</t>
  </si>
  <si>
    <t>59232551</t>
  </si>
  <si>
    <t>držák podhrabové desky typ U výšky 200mm koncový povrchová úprava žárový zinek</t>
  </si>
  <si>
    <t>836506939</t>
  </si>
  <si>
    <t>348401130</t>
  </si>
  <si>
    <t>Montáž oplocení ze strojového pletiva s napínacími dráty v přes 1,6 do 2,0 m</t>
  </si>
  <si>
    <t>712293750</t>
  </si>
  <si>
    <t>Montáž oplocení z pletiva strojového s napínacími dráty přes 1,6 do 2,0 m</t>
  </si>
  <si>
    <t>31327514</t>
  </si>
  <si>
    <t>pletivo drátěné plastifikované se čtvercovými oky 55/2,5mm v 1800mm s napínacími dráty včetně napínačů</t>
  </si>
  <si>
    <t>-1083072979</t>
  </si>
  <si>
    <t>107*1,05</t>
  </si>
  <si>
    <t>998232110</t>
  </si>
  <si>
    <t>Přesun hmot pro oplocení zděné z cihel nebo tvárnic popř. kovovou v do 3 m</t>
  </si>
  <si>
    <t>-1566930262</t>
  </si>
  <si>
    <t>Přesun hmot pro oplocení se svislou nosnou konstrukcí zděnou z cihel, tvárnic, bloků, popř. kovovou nebo dřevěnou vodorovná dopravní vzdálenost do 50 m, pro oplocení výšky do 3 m</t>
  </si>
  <si>
    <t>IO-02 - Kanalizace a vodovod</t>
  </si>
  <si>
    <t>IO-02a - Přípojka jednotné kanalizace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</si>
  <si>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IO-02.01	TECHNICKÁ ZPRÁVA – KANALIZACE A VODOVOD IO-02.02	PODÉLNÉ PROFILY KANALIZACE IO-02.03	VZOROVÝ PŘÍČNÝ ŘEZ ULOŽENÍ KANALIZAČNÍHO POTRUBÍ IO-02.04	RETENČNÍ OBJEKT IO-02.05	REVIZNÍ A KANALIZAČNÍ ŠACHTY  IO-02.06	ULIČNÍ VPUST IO-02.07	ODVODŇOVACÍ ŽLAB</t>
  </si>
  <si>
    <t>119001402</t>
  </si>
  <si>
    <t>Dočasné zajištění potrubí ocelového nebo litinového DN přes 200 do 500 mm</t>
  </si>
  <si>
    <t>412718397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</si>
  <si>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</si>
  <si>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132212221</t>
  </si>
  <si>
    <t>Hloubení zapažených rýh šířky do 2000 mm v soudržných horninách třídy těžitelnosti I skupiny 3 ručně</t>
  </si>
  <si>
    <t>1759982441</t>
  </si>
  <si>
    <t>Hloubení zapažených rýh šířky přes 800 do 2 000 mm ručně s urovnáním dna do předepsaného profilu a spádu v hornině třídy těžitelnosti I skupiny 3 soudržných</t>
  </si>
  <si>
    <t>3.5*((5.09+4.54)/2)*1.2</t>
  </si>
  <si>
    <t>20,223*0,5 'Přepočtené koeficientem množství</t>
  </si>
  <si>
    <t>132254201</t>
  </si>
  <si>
    <t>Hloubení zapažených rýh š do 2000 mm v hornině třídy těžitelnosti I skupiny 3 objem do 20 m3</t>
  </si>
  <si>
    <t>-616537336</t>
  </si>
  <si>
    <t>Hloubení zapažených rýh šířky přes 800 do 2 000 mm strojně s urovnáním dna do předepsaného profilu a spádu v hornině třídy těžitelnosti I skupiny 3 do 20 m3</t>
  </si>
  <si>
    <t>151101103</t>
  </si>
  <si>
    <t>Zřízení příložného pažení a rozepření stěn rýh hl přes 4 do 8 m</t>
  </si>
  <si>
    <t>-827389290</t>
  </si>
  <si>
    <t>Zřízení pažení a rozepření stěn rýh pro podzemní vedení příložné pro jakoukoliv mezerovitost, hloubky přes 4 do 8 m</t>
  </si>
  <si>
    <t>3.5*((5.09+4.54)/2)*2</t>
  </si>
  <si>
    <t>151101113</t>
  </si>
  <si>
    <t>Odstranění příložného pažení a rozepření stěn rýh hl přes 4 do 8 m</t>
  </si>
  <si>
    <t>-671593171</t>
  </si>
  <si>
    <t>Odstranění pažení a rozepření stěn rýh pro podzemní vedení s uložením materiálu na vzdálenost do 3 m od kraje výkopu příložné, hloubky přes 4 do 8 m</t>
  </si>
  <si>
    <t>161151103</t>
  </si>
  <si>
    <t>Svislé přemístění výkopku z horniny třídy těžitelnosti I skupiny 1 až 3 hl výkopu přes 4 do 8 m</t>
  </si>
  <si>
    <t>1397931578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</si>
  <si>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</si>
  <si>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402596174</t>
  </si>
  <si>
    <t>10,112*2</t>
  </si>
  <si>
    <t>-18,292</t>
  </si>
  <si>
    <t>-1618022340</t>
  </si>
  <si>
    <t>1,932*8 'Přepočtené koeficientem množství</t>
  </si>
  <si>
    <t>-1574396964</t>
  </si>
  <si>
    <t>1,932*2,1 'Přepočtené koeficientem množství</t>
  </si>
  <si>
    <t>-1931475566</t>
  </si>
  <si>
    <t>-0,42-1,512</t>
  </si>
  <si>
    <t>483500672</t>
  </si>
  <si>
    <t>3.5*1.2*0.36</t>
  </si>
  <si>
    <t>1542225498</t>
  </si>
  <si>
    <t>1,512*1,89 'Přepočtené koeficientem množství</t>
  </si>
  <si>
    <t>359901211</t>
  </si>
  <si>
    <t>Monitoring stoky jakékoli výšky na nové kanalizaci</t>
  </si>
  <si>
    <t>505246275</t>
  </si>
  <si>
    <t>Monitoring stok (kamerový systém) jakékoli výšky nová kanalizace</t>
  </si>
  <si>
    <t>-233328638</t>
  </si>
  <si>
    <t>3.5*1.2*0.1</t>
  </si>
  <si>
    <t>1268564599</t>
  </si>
  <si>
    <t>0,42*1,89 'Přepočtené koeficientem množství</t>
  </si>
  <si>
    <t>871310310</t>
  </si>
  <si>
    <t>Montáž kanalizačního potrubí hladkého plnostěnného SN 10 z polypropylenu DN 150</t>
  </si>
  <si>
    <t>-2087840066</t>
  </si>
  <si>
    <t>Montáž kanalizačního potrubí z plastů z polypropylenu PP hladkého plnostěnného SN 10 DN 150</t>
  </si>
  <si>
    <t>28617011</t>
  </si>
  <si>
    <t>trubka kanalizační PP plnostěnná třívrstvá DN 150x3000mm SN10</t>
  </si>
  <si>
    <t>1988806296</t>
  </si>
  <si>
    <t>2,46305418719212*1,015 'Přepočtené koeficientem množství</t>
  </si>
  <si>
    <t>877315251</t>
  </si>
  <si>
    <t>Montáž samostatného nalepovacího hrdla nebo sedlové navrtávací odbočky</t>
  </si>
  <si>
    <t>773875803</t>
  </si>
  <si>
    <t>28651090</t>
  </si>
  <si>
    <t>sedlová odbočka navrtávací PVC-U DN 150/90°</t>
  </si>
  <si>
    <t>1471973892</t>
  </si>
  <si>
    <t>odbočka navrtávací PVC-U DN 150/90°</t>
  </si>
  <si>
    <t>892351111</t>
  </si>
  <si>
    <t>Tlaková zkouška vodou potrubí DN 150 nebo 200</t>
  </si>
  <si>
    <t>803859311</t>
  </si>
  <si>
    <t>Tlakové zkoušky vodou na potrubí DN 150 nebo 200</t>
  </si>
  <si>
    <t>894411111</t>
  </si>
  <si>
    <t>Zřízení šachet kanalizačních z betonových dílců na potrubí DN do 200 dno beton tř. C 25/30</t>
  </si>
  <si>
    <t>-1736419574</t>
  </si>
  <si>
    <t>Zřízení šachet kanalizačních z betonových dílců výšky vstupu do 1,50 m s obložením dna betonem tř. C 25/30, na potrubí DN do 200</t>
  </si>
  <si>
    <t>894138001</t>
  </si>
  <si>
    <t>Příplatek ZKD 0,60 m výšky vstupu na stokách</t>
  </si>
  <si>
    <t>371221881</t>
  </si>
  <si>
    <t>Šachty kanalizační zděné Příplatek k cenám šachet na stokách kruhových a vejčitých za každých dalších 0,60 m výšky</t>
  </si>
  <si>
    <t>59224185</t>
  </si>
  <si>
    <t>prstenec šachtový vyrovnávací betonový 625x120x60mm</t>
  </si>
  <si>
    <t>-935773362</t>
  </si>
  <si>
    <t>59224312</t>
  </si>
  <si>
    <t>kónus šachetní betonový kapsové plastové stupadlo 100x62,5x58cm</t>
  </si>
  <si>
    <t>2033938765</t>
  </si>
  <si>
    <t>59224070</t>
  </si>
  <si>
    <t>skruž betonová DN 1000x1000 PS, 100x100x12cm</t>
  </si>
  <si>
    <t>590771812</t>
  </si>
  <si>
    <t>PFB.1135103</t>
  </si>
  <si>
    <t>Dno jednolité šachtové KOMPAKT TBZ-Q.1 100/626 KOM tl. 15 cm</t>
  </si>
  <si>
    <t>200451950</t>
  </si>
  <si>
    <t>59224348</t>
  </si>
  <si>
    <t>těsnění elastomerové pro spojení šachetních dílů DN 1000</t>
  </si>
  <si>
    <t>1155382016</t>
  </si>
  <si>
    <t>899311112</t>
  </si>
  <si>
    <t>Osazení poklopů s rámem hmotnosti přes 50 do 100 kg</t>
  </si>
  <si>
    <t>1305303716</t>
  </si>
  <si>
    <t>Osazení poklopů s rámem na šachtách tunelové stoky hmotnosti jednotlivě přes 50 do 100 kg</t>
  </si>
  <si>
    <t>55241014</t>
  </si>
  <si>
    <t>poklop šachtový třída D400, kruhový rám 785, vstup 600mm, bez ventilace</t>
  </si>
  <si>
    <t>-349248333</t>
  </si>
  <si>
    <t>998276101</t>
  </si>
  <si>
    <t>Přesun hmot pro trubní vedení z trub z plastických hmot otevřený výkop</t>
  </si>
  <si>
    <t>627050023</t>
  </si>
  <si>
    <t>Přesun hmot pro trubní vedení hloubené z trub z plastických hmot nebo sklolaminátových pro vodovody nebo kanalizace v otevřeném výkopu dopravní vzdálenost do 15 m</t>
  </si>
  <si>
    <t>IO-02b - Areálová splašková kanalizace</t>
  </si>
  <si>
    <t>132254203</t>
  </si>
  <si>
    <t>Hloubení zapažených rýh š do 2000 mm v hornině třídy těžitelnosti I skupiny 3 objem do 100 m3</t>
  </si>
  <si>
    <t>-1370173031</t>
  </si>
  <si>
    <t>Hloubení zapažených rýh šířky přes 800 do 2 000 mm strojně s urovnáním dna do předepsaného profilu a spádu v hornině třídy těžitelnosti I skupiny 3 přes 50 do 100 m3</t>
  </si>
  <si>
    <t>1.5*((4.42+4.58)/2)*1.2</t>
  </si>
  <si>
    <t>(24.70-1.5)*((1.25+1.69)/2)*1</t>
  </si>
  <si>
    <t>10*((1.5+1.3)/2)*1</t>
  </si>
  <si>
    <t>151101101</t>
  </si>
  <si>
    <t>Zřízení příložného pažení a rozepření stěn rýh hl do 2 m</t>
  </si>
  <si>
    <t>1533520509</t>
  </si>
  <si>
    <t>Zřízení pažení a rozepření stěn rýh pro podzemní vedení příložné pro jakoukoliv mezerovitost, hloubky do 2 m</t>
  </si>
  <si>
    <t>(24.70-1.5)*((1.25+1.69)/2)*2</t>
  </si>
  <si>
    <t>10*((1.5+1.3)/2)*2</t>
  </si>
  <si>
    <t>478247901</t>
  </si>
  <si>
    <t>1.5*((4.42+4.58)/2)*2</t>
  </si>
  <si>
    <t>151101111</t>
  </si>
  <si>
    <t>Odstranění příložného pažení a rozepření stěn rýh hl do 2 m</t>
  </si>
  <si>
    <t>1090052321</t>
  </si>
  <si>
    <t>Odstranění pažení a rozepření stěn rýh pro podzemní vedení s uložením materiálu na vzdálenost do 3 m od kraje výkopu příložné, hloubky do 2 m</t>
  </si>
  <si>
    <t>2077632475</t>
  </si>
  <si>
    <t>1956560447</t>
  </si>
  <si>
    <t>56,204-39,909</t>
  </si>
  <si>
    <t>-1718347751</t>
  </si>
  <si>
    <t>16,295*8 'Přepočtené koeficientem množství</t>
  </si>
  <si>
    <t>0,253303279962692*64,33 'Přepočtené koeficientem množství</t>
  </si>
  <si>
    <t>336686755</t>
  </si>
  <si>
    <t>56,204-3,730-12,565</t>
  </si>
  <si>
    <t>1562089094</t>
  </si>
  <si>
    <t>6*(0.2+0.110)*1</t>
  </si>
  <si>
    <t>13*(0.2+0.125)*1</t>
  </si>
  <si>
    <t>(18-1,5)*(0.2+0.160)*1</t>
  </si>
  <si>
    <t>1.5*(0.2+0.160)*1</t>
  </si>
  <si>
    <t>379033886</t>
  </si>
  <si>
    <t>12,565*1,89 'Přepočtené koeficientem množství</t>
  </si>
  <si>
    <t>6+13+18</t>
  </si>
  <si>
    <t>-1541927620</t>
  </si>
  <si>
    <t>1.5*1.2*0.1</t>
  </si>
  <si>
    <t>(37-1.5)*1*0.1</t>
  </si>
  <si>
    <t>-1869513274</t>
  </si>
  <si>
    <t>3,73*1,89 'Přepočtené koeficientem množství</t>
  </si>
  <si>
    <t>452321162</t>
  </si>
  <si>
    <t>Podkladní desky ze ŽB se zvýšenými nároky na prostředí tř. C 25/30 otevřený výkop</t>
  </si>
  <si>
    <t>-296804628</t>
  </si>
  <si>
    <t>Podkladní a zajišťovací konstrukce z betonu železového v otevřeném výkopu se zvýšenými nároky na prostředí desky pod potrubí, stoky a drobné objekty z betonu tř. C 25/30</t>
  </si>
  <si>
    <t>0,5*0,5*0,5</t>
  </si>
  <si>
    <t>452351101</t>
  </si>
  <si>
    <t>Bednění podkladních desek nebo bloků nebo sedlového lože otevřený výkop vč. odbednění</t>
  </si>
  <si>
    <t>-2056425313</t>
  </si>
  <si>
    <t>Bednění podkladních a zajišťovacích konstrukcí v otevřeném výkopu desek nebo sedlových loží pod potrubí, stoky a drobné objekty</t>
  </si>
  <si>
    <t>(0.5*4)*0.5</t>
  </si>
  <si>
    <t>871265211</t>
  </si>
  <si>
    <t>Kanalizační potrubí z tvrdého PVC jednovrstvé tuhost třídy SN4 DN 110</t>
  </si>
  <si>
    <t>Kanalizační potrubí z tvrdého PVC v otevřeném výkopu ve sklonu do 20 %, hladkého plnostěnného jednovrstvého, tuhost třídy SN 4 DN 110</t>
  </si>
  <si>
    <t>871275211</t>
  </si>
  <si>
    <t>Kanalizační potrubí z tvrdého PVC jednovrstvé tuhost třídy SN4 DN 125</t>
  </si>
  <si>
    <t>327002128</t>
  </si>
  <si>
    <t>Kanalizační potrubí z tvrdého PVC v otevřeném výkopu ve sklonu do 20 %, hladkého plnostěnného jednovrstvého, tuhost třídy SN 4 DN 125</t>
  </si>
  <si>
    <t>871315221</t>
  </si>
  <si>
    <t>Kanalizační potrubí z tvrdého PVC jednovrstvé tuhost třídy SN8 DN 160</t>
  </si>
  <si>
    <t>1073534764</t>
  </si>
  <si>
    <t>Kanalizační potrubí z tvrdého PVC v otevřeném výkopu ve sklonu do 20 %, hladkého plnostěnného jednovrstvého, tuhost třídy SN 8 DN 160</t>
  </si>
  <si>
    <t>13+5</t>
  </si>
  <si>
    <t>1842090899</t>
  </si>
  <si>
    <t>28611350</t>
  </si>
  <si>
    <t>koleno kanalizace PVC KG 110x30°</t>
  </si>
  <si>
    <t>-1870599836</t>
  </si>
  <si>
    <t>108835769</t>
  </si>
  <si>
    <t>1854011630</t>
  </si>
  <si>
    <t>28611506</t>
  </si>
  <si>
    <t>redukce kanalizační PVC 160/125</t>
  </si>
  <si>
    <t>1718469146</t>
  </si>
  <si>
    <t>28611361</t>
  </si>
  <si>
    <t>koleno kanalizační PVC KG 160x45°</t>
  </si>
  <si>
    <t>-176330527</t>
  </si>
  <si>
    <t>122810208</t>
  </si>
  <si>
    <t>1821051687</t>
  </si>
  <si>
    <t>642060000</t>
  </si>
  <si>
    <t>28611916</t>
  </si>
  <si>
    <t>odbočka kanalizační plastová s hrdlem KG 160/160/45°</t>
  </si>
  <si>
    <t>892271111</t>
  </si>
  <si>
    <t>Tlaková zkouška vodou potrubí DN 100 nebo 125</t>
  </si>
  <si>
    <t>1147867069</t>
  </si>
  <si>
    <t>Tlakové zkoušky vodou na potrubí DN 100 nebo 125</t>
  </si>
  <si>
    <t>6+13</t>
  </si>
  <si>
    <t>-818589979</t>
  </si>
  <si>
    <t>894812203</t>
  </si>
  <si>
    <t>Revizní a čistící šachta z PP šachtové dno DN 425/150 s přítokem tvaru T</t>
  </si>
  <si>
    <t>939865538</t>
  </si>
  <si>
    <t>Revizní a čistící šachta z polypropylenu PP pro hladké trouby DN 425 šachtové dno (DN šachty / DN trubního vedení) DN 425/150 s přítokem tvaru T</t>
  </si>
  <si>
    <t>894812204</t>
  </si>
  <si>
    <t>Revizní a čistící šachta z PP šachtové dno DN 425/150 sběrné tvaru X</t>
  </si>
  <si>
    <t>1759111657</t>
  </si>
  <si>
    <t>Revizní a čistící šachta z polypropylenu PP pro hladké trouby DN 425 šachtové dno (DN šachty / DN trubního vedení) DN 425/150 sběrné tvaru X</t>
  </si>
  <si>
    <t>894812231</t>
  </si>
  <si>
    <t>Revizní a čistící šachta z PP DN 425 šachtová roura korugovaná bez hrdla světlé hloubky 1500 mm</t>
  </si>
  <si>
    <t>-1112896375</t>
  </si>
  <si>
    <t>Revizní a čistící šachta z polypropylenu PP pro hladké trouby DN 425 roura šachtová korugovaná bez hrdla, světlé hloubky 1500 mm</t>
  </si>
  <si>
    <t>894812237</t>
  </si>
  <si>
    <t>Revizní a čistící šachta z PP DN 425 šachtová roura korugovaná bez hrdla světlé hloubky 6000 mm</t>
  </si>
  <si>
    <t>1809591478</t>
  </si>
  <si>
    <t>Revizní a čistící šachta z polypropylenu PP pro hladké trouby DN 425 roura šachtová korugovaná bez hrdla, světlé hloubky 6000 mm</t>
  </si>
  <si>
    <t>894812242</t>
  </si>
  <si>
    <t>Revizní a čistící šachta z PP DN 425 šachtová roura teleskopická světlé hloubky 750 mm</t>
  </si>
  <si>
    <t>720763047</t>
  </si>
  <si>
    <t>Revizní a čistící šachta z polypropylenu PP pro hladké trouby DN 425 roura šachtová korugovaná teleskopická (včetně těsnění) 750 mm</t>
  </si>
  <si>
    <t>894812249</t>
  </si>
  <si>
    <t>Příplatek k rourám revizní a čistící šachty z PP DN 425 za uříznutí šachtové roury</t>
  </si>
  <si>
    <t>Revizní a čistící šachta z polypropylenu PP pro hladké trouby DN 425 roura šachtová korugovaná Příplatek k cenám 2231 - 2242 za uříznutí šachtové roury</t>
  </si>
  <si>
    <t>894812262</t>
  </si>
  <si>
    <t>Revizní a čistící šachta z PP DN 425 poklop litinový plný do teleskopické trubky pro třídu zatížení D400</t>
  </si>
  <si>
    <t>Revizní a čistící šachta z polypropylenu PP pro hladké trouby DN 425 poklop litinový (pro třídu zatížení) plný do teleskopické trubky (D400)</t>
  </si>
  <si>
    <t>89481226R</t>
  </si>
  <si>
    <t>Příplatek za provedení spadišťové revizní šachty</t>
  </si>
  <si>
    <t>1554200794</t>
  </si>
  <si>
    <t>654362148</t>
  </si>
  <si>
    <t>IO-02c - Areálová dešťová kanalizace</t>
  </si>
  <si>
    <t>131251203</t>
  </si>
  <si>
    <t>Hloubení jam zapažených v hornině třídy těžitelnosti I skupiny 3 objem do 100 m3 strojně</t>
  </si>
  <si>
    <t>-1302996292</t>
  </si>
  <si>
    <t>Hloubení zapažených jam a zářezů strojně s urovnáním dna do předepsaného profilu a spádu v hornině třídy těžitelnosti I skupiny 3 přes 50 do 100 m3</t>
  </si>
  <si>
    <t>5.8*2.8*3.835</t>
  </si>
  <si>
    <t>132254204</t>
  </si>
  <si>
    <t>Hloubení zapažených rýh š do 2000 mm v hornině třídy těžitelnosti I skupiny 3 objem do 500 m3</t>
  </si>
  <si>
    <t>67218234</t>
  </si>
  <si>
    <t>Hloubení zapažených rýh šířky přes 800 do 2 000 mm strojně s urovnáním dna do předepsaného profilu a spádu v hornině třídy těžitelnosti I skupiny 3 přes 100 do 500 m3</t>
  </si>
  <si>
    <t>4*((4.54+3.49)/2)*1.2</t>
  </si>
  <si>
    <t>(34.7-11.7)*((1.96+1.3)/2)*1</t>
  </si>
  <si>
    <t>(9+6)*((1.95+1.4)/2)*1</t>
  </si>
  <si>
    <t>28.5*((1.86+1.25)/2)*1</t>
  </si>
  <si>
    <t>-1417090695</t>
  </si>
  <si>
    <t>(34.7-11.7)*((1.96+1.3)/2)*2</t>
  </si>
  <si>
    <t>(9+6)*((1.95+1.4)/2)*2</t>
  </si>
  <si>
    <t>28.5*((1.86+1.25)/2)*2</t>
  </si>
  <si>
    <t>-524442440</t>
  </si>
  <si>
    <t>(5.8+2.8)*2*3.835</t>
  </si>
  <si>
    <t>(6.4-2.5)*((4.54+3.49)/2)*2</t>
  </si>
  <si>
    <t>-1786919243</t>
  </si>
  <si>
    <t>265782966</t>
  </si>
  <si>
    <t>-1658626314</t>
  </si>
  <si>
    <t>62,28</t>
  </si>
  <si>
    <t>(6.4-2.5)*((4.54+3.49)/2)*1.2</t>
  </si>
  <si>
    <t>721654636</t>
  </si>
  <si>
    <t>62.28+126.205</t>
  </si>
  <si>
    <t>-124.155</t>
  </si>
  <si>
    <t>-1281862537</t>
  </si>
  <si>
    <t>64,33*8 'Přepočtené koeficientem množství</t>
  </si>
  <si>
    <t>818468964</t>
  </si>
  <si>
    <t>2,1*64,33 'Přepočtené koeficientem množství</t>
  </si>
  <si>
    <t>1986381059</t>
  </si>
  <si>
    <t>-3.248-7.23-25.815-2.3*5.3*2.3</t>
  </si>
  <si>
    <t>152563694</t>
  </si>
  <si>
    <t>15*(0.2+0.125)*1</t>
  </si>
  <si>
    <t>49.5*(0.2+0.16)*1</t>
  </si>
  <si>
    <t>(7-4)*(0.2+0.2)*1</t>
  </si>
  <si>
    <t>4*(0.2+0.2)*1.2</t>
  </si>
  <si>
    <t>-1492169051</t>
  </si>
  <si>
    <t>25,815*1,89 'Přepočtené koeficientem množství</t>
  </si>
  <si>
    <t>X871004VD</t>
  </si>
  <si>
    <t>Zkoušky hutnění lože, obsypů a násypu</t>
  </si>
  <si>
    <t>Zkoušky hutnění lože, obsypů a násypu - statika</t>
  </si>
  <si>
    <t>249268697</t>
  </si>
  <si>
    <t>15+49,5+7</t>
  </si>
  <si>
    <t>38212212R</t>
  </si>
  <si>
    <t xml:space="preserve">Montáž ŽB prefabrikovaných pravoúhlých nádrží </t>
  </si>
  <si>
    <t>1519079033</t>
  </si>
  <si>
    <t>030303R</t>
  </si>
  <si>
    <t>Retenční prefabrikovaná nádrž objemu min. 19,9 m3; pro třídu zatížení D400 - viz. výkres č. IO-02.04</t>
  </si>
  <si>
    <t>1864593671</t>
  </si>
  <si>
    <t>1943850821</t>
  </si>
  <si>
    <t>4*1.2*0.1</t>
  </si>
  <si>
    <t>(15+49.5+7-4)*1*0.1</t>
  </si>
  <si>
    <t>268581133</t>
  </si>
  <si>
    <t>7,23*1,89 'Přepočtené koeficientem množství</t>
  </si>
  <si>
    <t>-678924082</t>
  </si>
  <si>
    <t>Nádrž</t>
  </si>
  <si>
    <t>5.8*2.8*0.2</t>
  </si>
  <si>
    <t>Odvodňovací žlab</t>
  </si>
  <si>
    <t>0.1*0.25*14</t>
  </si>
  <si>
    <t>-977871132</t>
  </si>
  <si>
    <t>(5.8+2.8)*2*0.2</t>
  </si>
  <si>
    <t>(14+0.25)*2*0.1</t>
  </si>
  <si>
    <t>452368211</t>
  </si>
  <si>
    <t>Výztuž podkladních desek nebo bloků nebo pražců otevřený výkop ze svařovaných sítí Kari</t>
  </si>
  <si>
    <t>528320357</t>
  </si>
  <si>
    <t>Výztuž podkladních desek, bloků nebo pražců v otevřeném výkopu ze svařovaných sítí typu Kari</t>
  </si>
  <si>
    <t>1m2 = 5,4 kg</t>
  </si>
  <si>
    <t>5.8*2.8*2+(5.8+2.8)*2*0.2</t>
  </si>
  <si>
    <t>39,36*0,0054 'Přepočtené koeficientem množství</t>
  </si>
  <si>
    <t>321082483</t>
  </si>
  <si>
    <t>6+9</t>
  </si>
  <si>
    <t>714515461</t>
  </si>
  <si>
    <t>4+16.5+29</t>
  </si>
  <si>
    <t>871355221</t>
  </si>
  <si>
    <t>Kanalizační potrubí z tvrdého PVC jednovrstvé tuhost třídy SN8 DN 200</t>
  </si>
  <si>
    <t>98724247</t>
  </si>
  <si>
    <t>Kanalizační potrubí z tvrdého PVC v otevřeném výkopu ve sklonu do 20 %, hladkého plnostěnného jednovrstvého, tuhost třídy SN 8 DN 200</t>
  </si>
  <si>
    <t>877275211</t>
  </si>
  <si>
    <t>Montáž tvarovek z tvrdého PVC-systém KG nebo z polypropylenu-systém KG 2000 jednoosé DN 125</t>
  </si>
  <si>
    <t>-741981687</t>
  </si>
  <si>
    <t>Montáž tvarovek na kanalizačním potrubí z trub z plastu z tvrdého PVC nebo z polypropylenu v otevřeném výkopu jednoosých DN 125</t>
  </si>
  <si>
    <t>28611356</t>
  </si>
  <si>
    <t>koleno kanalizační PVC KG 125x45°</t>
  </si>
  <si>
    <t>-307488723</t>
  </si>
  <si>
    <t>-1936314832</t>
  </si>
  <si>
    <t>421202621</t>
  </si>
  <si>
    <t>-1862678477</t>
  </si>
  <si>
    <t>020103R</t>
  </si>
  <si>
    <t>Regulační prvek typ T 160 (odtok 0,5 l/s)</t>
  </si>
  <si>
    <t>2091363693</t>
  </si>
  <si>
    <t>650828494</t>
  </si>
  <si>
    <t>28611392</t>
  </si>
  <si>
    <t>odbočka kanalizační PVC s hrdlem 160/160/45°</t>
  </si>
  <si>
    <t>-25384917</t>
  </si>
  <si>
    <t>877355211</t>
  </si>
  <si>
    <t>Montáž tvarovek z tvrdého PVC-systém KG nebo z polypropylenu-systém KG 2000 jednoosé DN 200</t>
  </si>
  <si>
    <t>-1820264201</t>
  </si>
  <si>
    <t>Montáž tvarovek na kanalizačním potrubí z trub z plastu z tvrdého PVC nebo z polypropylenu v otevřeném výkopu jednoosých DN 200</t>
  </si>
  <si>
    <t>28611508</t>
  </si>
  <si>
    <t>redukce kanalizační PVC 200/160</t>
  </si>
  <si>
    <t>735981675</t>
  </si>
  <si>
    <t>877355221</t>
  </si>
  <si>
    <t>Montáž tvarovek z tvrdého PVC-systém KG nebo z polypropylenu-systém KG 2000 dvouosé DN 200</t>
  </si>
  <si>
    <t>-1975455390</t>
  </si>
  <si>
    <t>Montáž tvarovek na kanalizačním potrubí z trub z plastu z tvrdého PVC nebo z polypropylenu v otevřeném výkopu dvouosých DN 200</t>
  </si>
  <si>
    <t>28611918</t>
  </si>
  <si>
    <t>odbočka kanalizační PVC s hrdlem 200/160/45°</t>
  </si>
  <si>
    <t>887278434</t>
  </si>
  <si>
    <t>1753539135</t>
  </si>
  <si>
    <t>2063587805</t>
  </si>
  <si>
    <t>49.5+7</t>
  </si>
  <si>
    <t>-122328341</t>
  </si>
  <si>
    <t>606218908</t>
  </si>
  <si>
    <t>-1879899111</t>
  </si>
  <si>
    <t>847423687</t>
  </si>
  <si>
    <t>59224068</t>
  </si>
  <si>
    <t>skruž betonová DN 1000x500 PS, 100x50x12cm</t>
  </si>
  <si>
    <t>-2097207107</t>
  </si>
  <si>
    <t>PFB.113510R</t>
  </si>
  <si>
    <t>Dno jednolité šachtové DN1000 MM, výšky 1000 mm (bez kynety, bez nášlapu)</t>
  </si>
  <si>
    <t>1342528977</t>
  </si>
  <si>
    <t>1692784098</t>
  </si>
  <si>
    <t>895941302</t>
  </si>
  <si>
    <t>Osazení vpusti uliční DN 450 z betonových dílců dno s kalištěm</t>
  </si>
  <si>
    <t>-1893062008</t>
  </si>
  <si>
    <t>Osazení vpusti uliční z betonových dílců DN 450 dno s kalištěm</t>
  </si>
  <si>
    <t>59223852</t>
  </si>
  <si>
    <t>dno pro uliční vpusť s kalovou prohlubní betonové 450x300x50mm</t>
  </si>
  <si>
    <t>59223864</t>
  </si>
  <si>
    <t>prstenec pro uliční vpusť vyrovnávací betonový 390x60x130mm</t>
  </si>
  <si>
    <t>184507969</t>
  </si>
  <si>
    <t>59223854</t>
  </si>
  <si>
    <t>skruž pro uliční vpusť s výtokovým otvorem PVC betonová 450x350x50mm</t>
  </si>
  <si>
    <t>2018230924</t>
  </si>
  <si>
    <t>59223858</t>
  </si>
  <si>
    <t>skruž pro uliční vpusť horní betonová 450x570x50mm</t>
  </si>
  <si>
    <t>1831266735</t>
  </si>
  <si>
    <t>59223857</t>
  </si>
  <si>
    <t>skruž pro uliční vpusť horní betonová 450x295x50mm</t>
  </si>
  <si>
    <t>-287624335</t>
  </si>
  <si>
    <t>28661789</t>
  </si>
  <si>
    <t>koš kalový ocelový pro silniční vpusť 425mm vč. madla</t>
  </si>
  <si>
    <t>-731296883</t>
  </si>
  <si>
    <t>899211112</t>
  </si>
  <si>
    <t>Osazení mříží s rámem hmotnosti přes 50 do 100 kg</t>
  </si>
  <si>
    <t>-51682824</t>
  </si>
  <si>
    <t xml:space="preserve">Osazení litinových mříží s rámem na šachtách tunelové stoky  hmotnosti jednotlivě přes 50 do 100 kg</t>
  </si>
  <si>
    <t>KSI.KM05</t>
  </si>
  <si>
    <t>Vtoková mříž Standard, 500x500, rám litinový v.160mm, D 400</t>
  </si>
  <si>
    <t>807638130</t>
  </si>
  <si>
    <t>55241015</t>
  </si>
  <si>
    <t>poklop šachtový třída D400, kruhový rám 785, vstup 600mm, s ventilací</t>
  </si>
  <si>
    <t>-1177546150</t>
  </si>
  <si>
    <t>935113212</t>
  </si>
  <si>
    <t>Osazení odvodňovacího betonového žlabu s krycím roštem šířky přes 200 mm</t>
  </si>
  <si>
    <t xml:space="preserve">Osazení odvodňovacího žlabu s krycím roštem  betonového šířky přes 200 mm</t>
  </si>
  <si>
    <t>X0101R</t>
  </si>
  <si>
    <t xml:space="preserve">Žlab s průběžnou štěrbinou TZD-Q 220/250/1000 (D400)  </t>
  </si>
  <si>
    <t>-1433945760</t>
  </si>
  <si>
    <t>X0102R</t>
  </si>
  <si>
    <t>Záslepka TZD - Q 220</t>
  </si>
  <si>
    <t>1196163225</t>
  </si>
  <si>
    <t>X0103R</t>
  </si>
  <si>
    <t>Čistící dílec TZD - Q 220/250/1000 M vč. roštu</t>
  </si>
  <si>
    <t>-708646149</t>
  </si>
  <si>
    <t>X0104R</t>
  </si>
  <si>
    <t>Čistící dílec se spodním výtokem TZD - Q 220/250/1000 MV vč. roštu</t>
  </si>
  <si>
    <t>-584163656</t>
  </si>
  <si>
    <t>X0105R</t>
  </si>
  <si>
    <t>Přechodový prstenec TBV-Q 600/45</t>
  </si>
  <si>
    <t>-561976682</t>
  </si>
  <si>
    <t>X0106R</t>
  </si>
  <si>
    <t>Kalový koš</t>
  </si>
  <si>
    <t>296525787</t>
  </si>
  <si>
    <t>X0107R</t>
  </si>
  <si>
    <t>Skruž středová TBV-Q 450/570/6d</t>
  </si>
  <si>
    <t>655601126</t>
  </si>
  <si>
    <t>X0108R</t>
  </si>
  <si>
    <t>Dno s výtokem TBV-Q 450/330/1a PVC</t>
  </si>
  <si>
    <t>998271301</t>
  </si>
  <si>
    <t>Přesun hmot pro kanalizace hloubené monolitické z betonu otevřený výkop</t>
  </si>
  <si>
    <t>-1337798199</t>
  </si>
  <si>
    <t>Přesun hmot pro kanalizace (stoky) hloubené monolitické z betonu nebo železobetonu v otevřeném výkopu dopravní vzdálenost do 15 m</t>
  </si>
  <si>
    <t>806215271</t>
  </si>
  <si>
    <t>100.501-29.387</t>
  </si>
  <si>
    <t>IO-02d - Vodovodní přípojka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</si>
  <si>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IO-02.01	TECHNICKÁ ZPRÁVA – KANALIZACE A VODOVOD IO-02.08	PODÉLNÝ PROFIL VODOVODNÍ PŘÍPOJKY IO-02.09	VZOROVÝ PŘÍČNÝ ŘEZ ULOŽENÍ VODOVODNÍHO POTRUBÍ IO-02.10	KLADEČSKÝ PLÁN VODOVODNÍ PŘÍPOJKY</t>
  </si>
  <si>
    <t>119001405</t>
  </si>
  <si>
    <t>Dočasné zajištění potrubí z PE DN do 200 mm</t>
  </si>
  <si>
    <t>242071360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</si>
  <si>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</si>
  <si>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132212131</t>
  </si>
  <si>
    <t>Hloubení nezapažených rýh šířky do 800 mm v soudržných horninách třídy těžitelnosti I skupiny 3 ručně</t>
  </si>
  <si>
    <t>902216491</t>
  </si>
  <si>
    <t>Hloubení nezapažených rýh šířky do 800 mm ručně s urovnáním dna do předepsaného profilu a spádu v hornině třídy těžitelnosti I skupiny 3 soudržných</t>
  </si>
  <si>
    <t>2*1.7*0.5</t>
  </si>
  <si>
    <t>132251101</t>
  </si>
  <si>
    <t>Hloubení rýh nezapažených š do 800 mm v hornině třídy těžitelnosti I skupiny 3 objem do 20 m3 strojně</t>
  </si>
  <si>
    <t>-1766907894</t>
  </si>
  <si>
    <t>Hloubení nezapažených rýh šířky do 800 mm strojně s urovnáním dna do předepsaného profilu a spádu v hornině třídy těžitelnosti I skupiny 3 do 20 m3</t>
  </si>
  <si>
    <t>7*1.7*0.5</t>
  </si>
  <si>
    <t>-2*1.7*0.5</t>
  </si>
  <si>
    <t>-408896157</t>
  </si>
  <si>
    <t>4,25+1,7</t>
  </si>
  <si>
    <t>-4,114</t>
  </si>
  <si>
    <t>447605961</t>
  </si>
  <si>
    <t>1,836*8 'Přepočtené koeficientem množství</t>
  </si>
  <si>
    <t>-1317737774</t>
  </si>
  <si>
    <t>1,836*2,1 'Přepočtené koeficientem množství</t>
  </si>
  <si>
    <t>-6617212</t>
  </si>
  <si>
    <t>-0,425-1,411</t>
  </si>
  <si>
    <t>1408177028</t>
  </si>
  <si>
    <t>8.5*0.332*0.5</t>
  </si>
  <si>
    <t>58344121</t>
  </si>
  <si>
    <t>štěrkodrť frakce 0/8</t>
  </si>
  <si>
    <t>-730722310</t>
  </si>
  <si>
    <t>1,411*1,89 'Přepočtené koeficientem množství</t>
  </si>
  <si>
    <t>900557694</t>
  </si>
  <si>
    <t>8.5*0.5*0.1</t>
  </si>
  <si>
    <t>-415152009</t>
  </si>
  <si>
    <t>0,425*1,89 'Přepočtené koeficientem množství</t>
  </si>
  <si>
    <t>871171141</t>
  </si>
  <si>
    <t>Montáž potrubí z PE100 SDR 11 otevřený výkop svařovaných na tupo D 40 x 3,7 mm</t>
  </si>
  <si>
    <t>-2085596316</t>
  </si>
  <si>
    <t>Montáž vodovodního potrubí z plastů v otevřeném výkopu z polyetylenu PE 100 svařovaných na tupo SDR 11/PN16 D 40 x 3,7 mm</t>
  </si>
  <si>
    <t>6.5+2</t>
  </si>
  <si>
    <t>28613111</t>
  </si>
  <si>
    <t>trubka vodovodní PE100 PN 16 SDR11 40x3,7mm</t>
  </si>
  <si>
    <t>748136725</t>
  </si>
  <si>
    <t>8,5*1,015 'Přepočtené koeficientem množství</t>
  </si>
  <si>
    <t>877171101</t>
  </si>
  <si>
    <t>Montáž elektrospojek na vodovodním potrubí z PE trub d 40</t>
  </si>
  <si>
    <t>-1202439089</t>
  </si>
  <si>
    <t>Montáž tvarovek na vodovodním plastovém potrubí z polyetylenu PE 100 elektrotvarovek SDR 11/PN16 spojek, oblouků nebo redukcí d 40</t>
  </si>
  <si>
    <t>286101R</t>
  </si>
  <si>
    <t>Přechodový kus PE-HD / Ocel - d40 / DN32</t>
  </si>
  <si>
    <t>-68344884</t>
  </si>
  <si>
    <t>877171112</t>
  </si>
  <si>
    <t>Montáž elektrokolen 90° na vodovodním potrubí z PE trub d 40</t>
  </si>
  <si>
    <t>-1484625403</t>
  </si>
  <si>
    <t>Montáž tvarovek na vodovodním plastovém potrubí z polyetylenu PE 100 elektrotvarovek SDR 11/PN16 kolen 90° d 40</t>
  </si>
  <si>
    <t>28653053</t>
  </si>
  <si>
    <t>elektrokoleno 90° PE 100 D 40mm</t>
  </si>
  <si>
    <t>-1295916328</t>
  </si>
  <si>
    <t>-870894431</t>
  </si>
  <si>
    <t>-814180772</t>
  </si>
  <si>
    <t>891181112</t>
  </si>
  <si>
    <t>Montáž vodovodních šoupátek otevřený výkop DN 40</t>
  </si>
  <si>
    <t>621688138</t>
  </si>
  <si>
    <t>Montáž vodovodních armatur na potrubí šoupátek nebo klapek uzavíracích v otevřeném výkopu nebo v šachtách s osazením zemní soupravy (bez poklopů) DN 40</t>
  </si>
  <si>
    <t>HWL.280005404016</t>
  </si>
  <si>
    <t>Litinové šoupátko s vnější a vnitřním závitem a integrovaným ISO hrdlem 40-1 1/2" (DN32)</t>
  </si>
  <si>
    <t>-386984879</t>
  </si>
  <si>
    <t xml:space="preserve">Kostrukční charakteristika - šoupátko z tvárné litiny
 - měkcetěsnící klínové šoupátko s hladkým a volným průtokovým kanálem
 - vícenásobné utěsnění vřetene O-kroužky
 - šroubové napojení pro zemní soupravu
 - 100% vhodné pro instalaci do země
Materiál
 - tělo z tvárné litiny s epoxidovou povrchovou úpravou
 - vrchní díl z tvárné litiny s epoxidovou povrchovou úpravou
 - klín z masazi s navulkanizovaným elastomerem
 - vřeteno z nerezové oceli s válcovaným závitem a hladce válcovanou těsnící kluznou plochou
 - pouzdro O-kroužků z mosazi
 - O-kroužek z elastomeru
 - zpětné těsnění z elastomeru
 - pojistný kroužek z POM
 - těsnění vrchního dílu z elastomeru
 - šrouby s vnitřním šestihranme zapuštěné a zalévací hmotou a těsněním víka zcela chráněné proti korozi
 - stírací kroužek z elastomeru </t>
  </si>
  <si>
    <t>HWL.960113018004</t>
  </si>
  <si>
    <t>Souprava zemní teleskopická pro šoupátka 3/4"-2" (1,3-1,8m)</t>
  </si>
  <si>
    <t>-1669689989</t>
  </si>
  <si>
    <t>891249111</t>
  </si>
  <si>
    <t>Montáž navrtávacích pasů na potrubí z jakýchkoli trub DN 80</t>
  </si>
  <si>
    <t>73249927</t>
  </si>
  <si>
    <t>Montáž vodovodních armatur na potrubí navrtávacích pasů s ventilem Jt 1 MPa, na potrubí z trub litinových, ocelových nebo plastických hmot DN 80</t>
  </si>
  <si>
    <t>HWL.527009000216</t>
  </si>
  <si>
    <t>Litinový navrtávací pas pro PE potrubí 90-2"</t>
  </si>
  <si>
    <t>2058298138</t>
  </si>
  <si>
    <t>Konstrukční charakteristika
 - pro PE a PVC potrubí
 - robustní konstrukce
 - utěsnění vrtaného otvoru O-kroužkem uloženým v drážce v horní části pasu
 - dolní část pasu s nalepenou pryžovou vložkou
Materiál
 - tělo z tvárné litiny s epoxidovou povrchovou úpravou
 - pryžová vložka z elastomeru
 - O-kroužek z elastomeru
 - šrouby, matice a podložky z nerezové oceli, matice s molybdenovou povrchovou úpravou</t>
  </si>
  <si>
    <t>892233122</t>
  </si>
  <si>
    <t>Proplach a dezinfekce vodovodního potrubí DN od 40 do 70</t>
  </si>
  <si>
    <t>-790351137</t>
  </si>
  <si>
    <t>892241111</t>
  </si>
  <si>
    <t>Tlaková zkouška vodou potrubí DN do 80</t>
  </si>
  <si>
    <t>-1609302270</t>
  </si>
  <si>
    <t>Tlakové zkoušky vodou na potrubí DN do 80</t>
  </si>
  <si>
    <t>89901R</t>
  </si>
  <si>
    <t>Krácený rozbor vody z nově provedené vodovodní přípojky</t>
  </si>
  <si>
    <t>1025927941</t>
  </si>
  <si>
    <t>Dle požadavku KHS bude k řízení o uvedení stavby do provozu předložen krácený rozbor z nové části vodovodu dle vyhlášky č. 252/2004 Sb., kterou se stanoví hygienické požadavky na pitnou a teplou vodu a četnost a rozsah kontroly pitné vody v platném znění.
Součástí předloženého protokolu o analýze vzorků v rozsahu kráceného rozboru bude doklad, že odběr vzorku byl proveden laboratoří, která je držitelem osvědčení o akreditaci, nebo držitelem osvědčení o správné činnosti laboratoře, nebo u držitele autorizace.</t>
  </si>
  <si>
    <t>899401112</t>
  </si>
  <si>
    <t>Osazení poklopů litinových šoupátkových</t>
  </si>
  <si>
    <t>-1088639286</t>
  </si>
  <si>
    <t>HWL.1650KASI0006</t>
  </si>
  <si>
    <t xml:space="preserve">Litionový poklop samonivelační šoupátkový </t>
  </si>
  <si>
    <t>180230190</t>
  </si>
  <si>
    <t>899721111</t>
  </si>
  <si>
    <t>Signalizační vodič DN do 150 mm na potrubí</t>
  </si>
  <si>
    <t>-1103224903</t>
  </si>
  <si>
    <t>Signalizační vodič na potrubí DN do 150 mm</t>
  </si>
  <si>
    <t>8,5*1,15 'Přepočtené koeficientem množství</t>
  </si>
  <si>
    <t>899722113</t>
  </si>
  <si>
    <t>Krytí potrubí z plastů výstražnou fólií z PVC 34cm</t>
  </si>
  <si>
    <t>702471064</t>
  </si>
  <si>
    <t>Krytí potrubí z plastů výstražnou fólií z PVC šířky 34 cm</t>
  </si>
  <si>
    <t>6,5*1,15 'Přepočtené koeficientem množství</t>
  </si>
  <si>
    <t>87632822</t>
  </si>
  <si>
    <t>1069333199</t>
  </si>
  <si>
    <t>-516054943</t>
  </si>
  <si>
    <t>-1443778962</t>
  </si>
  <si>
    <t>IO-03 - Přípojka NN a SLP-ROWANet</t>
  </si>
  <si>
    <t>IO-03a - Přípojka NN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</si>
  <si>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IO-03.01	TECHNICKÁ ZPRÁVA – NN A SLP IO-03.02	VZOROVÝ PŘÍČNÝ ŘEZ ULOŽENÍ SLP A NN VEDENÍ</t>
  </si>
  <si>
    <t xml:space="preserve">    46-M - Zemní práce při extr.mont.pracích</t>
  </si>
  <si>
    <t>741110003</t>
  </si>
  <si>
    <t>Montáž trubka plastová tuhá D přes 35 mm uložená pevně</t>
  </si>
  <si>
    <t>1418785643</t>
  </si>
  <si>
    <t>Montáž trubek elektroinstalačních s nasunutím nebo našroubováním do krabic plastových tuhých, uložených pevně, vnější Ø přes 35 mm</t>
  </si>
  <si>
    <t>34571354</t>
  </si>
  <si>
    <t>trubka elektroinstalační ohebná dvouplášťová korugovaná (chránička) D 75/90mm, HDPE+LDPE</t>
  </si>
  <si>
    <t>972351684</t>
  </si>
  <si>
    <t>741122024</t>
  </si>
  <si>
    <t>Montáž kabel Cu bez ukončení uložený pod omítku plný kulatý 4x10 mm2 (např. CYKY)</t>
  </si>
  <si>
    <t>-346034498</t>
  </si>
  <si>
    <t>Montáž kabelů měděných bez ukončení uložených pod omítku plných kulatých (např. CYKY), počtu a průřezu žil 4x10 mm2</t>
  </si>
  <si>
    <t>34111076</t>
  </si>
  <si>
    <t>kabel instalační jádro Cu plné izolace PVC plášť PVC 450/750V (CYKY) 4x10mm2</t>
  </si>
  <si>
    <t>1093176599</t>
  </si>
  <si>
    <t>741122134</t>
  </si>
  <si>
    <t>Montáž kabel Cu plný kulatý žíla 4x16 až 25 mm2 zatažený v trubkách (např. CYKY)</t>
  </si>
  <si>
    <t>-1694363670</t>
  </si>
  <si>
    <t>Montáž kabelů měděných bez ukončení uložených v trubkách zatažených plných kulatých nebo bezhalogenových (např. CYKY) počtu a průřezu žil 4x16 až 25 mm2</t>
  </si>
  <si>
    <t>34111610</t>
  </si>
  <si>
    <t>kabel silový jádro Cu izolace PVC plášť PVC 0,6/1kV (1-CYKY) 4x25mm2</t>
  </si>
  <si>
    <t>-1151244485</t>
  </si>
  <si>
    <t>-1150571080</t>
  </si>
  <si>
    <t>1555023695</t>
  </si>
  <si>
    <t>117745328</t>
  </si>
  <si>
    <t>46-M</t>
  </si>
  <si>
    <t>Zemní práce při extr.mont.pracích</t>
  </si>
  <si>
    <t>460010025</t>
  </si>
  <si>
    <t>Vytyčení trasy inženýrských sítí v zastavěném prostoru</t>
  </si>
  <si>
    <t>km</t>
  </si>
  <si>
    <t>1499180861</t>
  </si>
  <si>
    <t>Vytyčení trasy inženýrských sítí v zastavěném prostoru</t>
  </si>
  <si>
    <t>460161272</t>
  </si>
  <si>
    <t>Hloubení kabelových rýh ručně š 50 cm hl 80 cm v hornině tř I skupiny 3</t>
  </si>
  <si>
    <t>-1643160663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</si>
  <si>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</si>
  <si>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460291111</t>
  </si>
  <si>
    <t>Vodorovné přemístění horniny jakékoliv třídy nošením při elektromontážích do 10 m</t>
  </si>
  <si>
    <t>135400607</t>
  </si>
  <si>
    <t>Vodorovné přemístění (odvoz) horniny nošením s vyprázdněním nádoby na hromady nebo do dopravního prostředku jakékoliv horniny na vzdálenost do 10 m</t>
  </si>
  <si>
    <t>50*0,5*0,8</t>
  </si>
  <si>
    <t>460361121</t>
  </si>
  <si>
    <t>Poplatek za uložení zeminy na recyklační skládce (skládkovné) kód odpadu 17 05 04</t>
  </si>
  <si>
    <t>-23209418</t>
  </si>
  <si>
    <t>Poplatek (skládkovné) za uložení zeminy na recyklační skládce zatříděné do Katalogu odpadů pod kódem 17 05 04</t>
  </si>
  <si>
    <t>50*0,2*0,5</t>
  </si>
  <si>
    <t>5*2,1 'Přepočtené koeficientem množství</t>
  </si>
  <si>
    <t>460451282</t>
  </si>
  <si>
    <t>Zásyp kabelových rýh strojně se zhutněním š 50 cm hl 80 cm z horniny tř I skupiny 3</t>
  </si>
  <si>
    <t>1997841571</t>
  </si>
  <si>
    <t>Zásyp kabelových rýh strojně s přemístěním sypaniny ze vzdálenosti do 10 m, s uložením výkopku ve vrstvách včetně zhutnění a urovnání povrchu šířky 50 cm hloubky 80 cm z horniny třídy těžitelnosti I skupiny 3</t>
  </si>
  <si>
    <t>460661111</t>
  </si>
  <si>
    <t>Kabelové lože z písku pro kabely nn bez zakrytí š lože do 35 cm</t>
  </si>
  <si>
    <t>-675527634</t>
  </si>
  <si>
    <t>Kabelové lože z písku včetně podsypu, zhutnění a urovnání povrchu pro kabely nn bez zakrytí, šířky do 35 cm</t>
  </si>
  <si>
    <t>460671112</t>
  </si>
  <si>
    <t>Výstražná fólie pro krytí kabelů šířky 25 cm</t>
  </si>
  <si>
    <t>-1004855044</t>
  </si>
  <si>
    <t>Výstražná fólie z PVC pro krytí kabelů včetně vyrovnání povrchu rýhy, rozvinutí a uložení fólie šířky do 25 cm</t>
  </si>
  <si>
    <t>JTA.0013703.URS</t>
  </si>
  <si>
    <t>EXTRUNET - výstražná fólie z polyethylenu šíře 33cm s potiskem</t>
  </si>
  <si>
    <t>57825871</t>
  </si>
  <si>
    <t>460905141</t>
  </si>
  <si>
    <t>Montáž kompaktního plastového pilíře pro rozvod nn samostatého š přes 75 do 100 cm (např. SR401, SD622, ER222)</t>
  </si>
  <si>
    <t>466607038</t>
  </si>
  <si>
    <t>Montáž kompaktního plastového pilíře pro rozvod nn samostatného šířky přes 75 do 100 cm (např. SR401, SD622, ER222)</t>
  </si>
  <si>
    <t>35711866</t>
  </si>
  <si>
    <t>skříň rozváděče elektroměrového pro přímé měření do výklenku celoplastové provedení pro 1x dvousazbový třífázový elektroměr a spínací prvek sazby přístroje na elektroměrové desce s plombovatelným krytem jističů (ER212/NVP7P)</t>
  </si>
  <si>
    <t>1056609433</t>
  </si>
  <si>
    <t>469981111</t>
  </si>
  <si>
    <t>Přesun hmot pro pomocné stavební práce při elektromotážích</t>
  </si>
  <si>
    <t>497561416</t>
  </si>
  <si>
    <t>Přesun hmot pro pomocné stavební práce při elektromontážích dopravní vzdálenost do 1 000 m</t>
  </si>
  <si>
    <t>469981211</t>
  </si>
  <si>
    <t>Příplatek k přesunu hmot pro pomocné stavební práce při elektromotážích ZKD 1000 m</t>
  </si>
  <si>
    <t>-897488506</t>
  </si>
  <si>
    <t>Přesun hmot pro pomocné stavební práce při elektromontážích Příplatek k ceně za zvětšený přesun přes vymezenou největší dopravní vzdálenost za každých dalších i započatých 1000 m</t>
  </si>
  <si>
    <t>5*17 'Přepočtené koeficientem množství</t>
  </si>
  <si>
    <t>IO-03b - Přípojka SLP-ROWANet</t>
  </si>
  <si>
    <t>-939473818</t>
  </si>
  <si>
    <t xml:space="preserve">trubka elektroinstalační HDPE tuhá  D 33/40mm</t>
  </si>
  <si>
    <t>-1697972274</t>
  </si>
  <si>
    <t>22*2</t>
  </si>
  <si>
    <t>44*1,2 'Přepočtené koeficientem množství</t>
  </si>
  <si>
    <t>-1283473655</t>
  </si>
  <si>
    <t>460161172</t>
  </si>
  <si>
    <t>Hloubení kabelových rýh ručně š 35 cm hl 80 cm v hornině tř I skupiny 3</t>
  </si>
  <si>
    <t>-308686261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</si>
  <si>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</si>
  <si>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460171172</t>
  </si>
  <si>
    <t>Hloubení kabelových nezapažených rýh strojně š 35 cm hl 80 cm v hornině tř I skupiny 3</t>
  </si>
  <si>
    <t>158149598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</si>
  <si>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</si>
  <si>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1434034765</t>
  </si>
  <si>
    <t>10*0,4*0,8</t>
  </si>
  <si>
    <t>1717431889</t>
  </si>
  <si>
    <t>10*0,2*0,4</t>
  </si>
  <si>
    <t>0,8*2,1 'Přepočtené koeficientem množství</t>
  </si>
  <si>
    <t>460451182</t>
  </si>
  <si>
    <t>Zásyp kabelových rýh strojně se zhutněním š 35 cm hl 80 cm z horniny tř I skupiny 3</t>
  </si>
  <si>
    <t>887545204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</si>
  <si>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</si>
  <si>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256146604</t>
  </si>
  <si>
    <t>250577346</t>
  </si>
  <si>
    <t>-1140273630</t>
  </si>
  <si>
    <t>1241114075</t>
  </si>
  <si>
    <t>291698533</t>
  </si>
  <si>
    <t>0,8*17 'Přepočtené koeficientem množství</t>
  </si>
  <si>
    <t>IO-04 - STL plynovodní přípojka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</si>
  <si>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IO-04.01	TECHNICKÁ ZPRÁVA – PLYNOVODNÍ PŘÍPOJKA IO-04.02	PODÉLNÝ PROFIL STL PLYNOVODNÍ PŘÍPOJKY IO-04.03	VZOROVÝ PŘÍČNÝ ŘEZ ULOŽENÍ PLYNOVODNÍHI POTRUBÍ</t>
  </si>
  <si>
    <t xml:space="preserve">    723 - Zdravotechnika - vnitřní plynovod</t>
  </si>
  <si>
    <t xml:space="preserve">    23-M - Montáže potrubí</t>
  </si>
  <si>
    <t>607203292</t>
  </si>
  <si>
    <t>119001421</t>
  </si>
  <si>
    <t>Dočasné zajištění kabelů a kabelových tratí ze 3 volně ložených kabelů</t>
  </si>
  <si>
    <t>1239504078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</si>
  <si>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</si>
  <si>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206240497</t>
  </si>
  <si>
    <t>6.5*1.2*0.5</t>
  </si>
  <si>
    <t>-1515798774</t>
  </si>
  <si>
    <t>13.5*1.2*0.5</t>
  </si>
  <si>
    <t>-6.5*1.2*0.5</t>
  </si>
  <si>
    <t>1407642011</t>
  </si>
  <si>
    <t>3,9+4,2</t>
  </si>
  <si>
    <t>-3,844</t>
  </si>
  <si>
    <t>77716120</t>
  </si>
  <si>
    <t>4,253*8 'Přepočtené koeficientem množství</t>
  </si>
  <si>
    <t>170042347</t>
  </si>
  <si>
    <t>4,256*2,1 'Přepočtené koeficientem množství</t>
  </si>
  <si>
    <t>-1576770519</t>
  </si>
  <si>
    <t>-3,456-0,8</t>
  </si>
  <si>
    <t>243224040</t>
  </si>
  <si>
    <t>16*0.432*0.5</t>
  </si>
  <si>
    <t>58331289</t>
  </si>
  <si>
    <t>kamenivo těžené drobné frakce 0/2</t>
  </si>
  <si>
    <t>1973974188</t>
  </si>
  <si>
    <t>3,45*1,89 'Přepočtené koeficientem množství</t>
  </si>
  <si>
    <t>-1998077242</t>
  </si>
  <si>
    <t>16*0.5*0.1</t>
  </si>
  <si>
    <t>1551392443</t>
  </si>
  <si>
    <t>0,8*1,89 'Přepočtené koeficientem množství</t>
  </si>
  <si>
    <t>-150606077</t>
  </si>
  <si>
    <t>16*1,15 'Přepočtené koeficientem množství</t>
  </si>
  <si>
    <t>-941662249</t>
  </si>
  <si>
    <t>13,5*1,15 'Přepočtené koeficientem množství</t>
  </si>
  <si>
    <t>-1763618882</t>
  </si>
  <si>
    <t>723</t>
  </si>
  <si>
    <t>Zdravotechnika - vnitřní plynovod</t>
  </si>
  <si>
    <t>723239103</t>
  </si>
  <si>
    <t>Montáž armatur plynovodních se dvěma závity G 1" ostatní typ</t>
  </si>
  <si>
    <t>306318933</t>
  </si>
  <si>
    <t>Armatury se dvěma závity montáž armatur se dvěma závity ostatních typů G 1"</t>
  </si>
  <si>
    <t>723301R</t>
  </si>
  <si>
    <t>HUP - DN25 (1") - Vodka ISIFLO</t>
  </si>
  <si>
    <t>-128025707</t>
  </si>
  <si>
    <t>23-M</t>
  </si>
  <si>
    <t>Montáže potrubí</t>
  </si>
  <si>
    <t>230205025</t>
  </si>
  <si>
    <t>Montáž potrubí plastového svařované na tupo nebo elektrospojkou dn 32 mm en 3,0 mm</t>
  </si>
  <si>
    <t>1422139958</t>
  </si>
  <si>
    <t>Montáž potrubí PE průměru do 110 mm návin nebo tyč, svařované na tupo nebo elektrospojkou Ø 32, tl. stěny 3,0 mm</t>
  </si>
  <si>
    <t>13.5+2.5</t>
  </si>
  <si>
    <t>28613911</t>
  </si>
  <si>
    <t>potrubí plynovodní PE 100RC SDR 11 PN 0,4MPa D 32x3,0mm</t>
  </si>
  <si>
    <t>916416614</t>
  </si>
  <si>
    <t>230205041</t>
  </si>
  <si>
    <t>Montáž potrubí plastového svařované na tupo nebo elektrospojkou dn 63 mm en 3,6 mm</t>
  </si>
  <si>
    <t>-1440532069</t>
  </si>
  <si>
    <t>Montáž potrubí PE průměru do 110 mm návin nebo tyč, svařované na tupo nebo elektrospojkou Ø 63, tl. stěny 3,6 mm</t>
  </si>
  <si>
    <t>2.5+1+2.5</t>
  </si>
  <si>
    <t>34571351</t>
  </si>
  <si>
    <t>trubka elektroinstalační ohebná dvouplášťová korugovaná (chránička) D 41/50mm, HDPE+LDPE</t>
  </si>
  <si>
    <t>849447080</t>
  </si>
  <si>
    <t>230205225</t>
  </si>
  <si>
    <t>Montáž trubního dílu PE elektrotvarovky nebo svařovaného na tupo dn 32 mm en 2,0 mm</t>
  </si>
  <si>
    <t>-1191370770</t>
  </si>
  <si>
    <t>Montáž trubních dílů PE průměru do 110 mm elektrotvarovky nebo svařované na tupo Ø 32, tl. stěny 3,0 mm</t>
  </si>
  <si>
    <t>28614199</t>
  </si>
  <si>
    <t>koleno 90° SDR11 PE 100 PN16 D 32mm</t>
  </si>
  <si>
    <t>-2070288648</t>
  </si>
  <si>
    <t>286100R</t>
  </si>
  <si>
    <t>Přechodový kus PE-HD / Ocel - d32 / DN25</t>
  </si>
  <si>
    <t>2105684725</t>
  </si>
  <si>
    <t>230205251</t>
  </si>
  <si>
    <t>Montáž trubního dílu PE elektrotvarovky nebo svařovaného na tupo dn 90 mm en 5,1 mm</t>
  </si>
  <si>
    <t>-2013602504</t>
  </si>
  <si>
    <t>Montáž trubních dílů PE průměru do 110 mm elektrotvarovky nebo svařované na tupo Ø 90, tl. stěny 5,2 mm</t>
  </si>
  <si>
    <t>230301R</t>
  </si>
  <si>
    <t>Navrtávací odbočkový T-kus s prodlouženým hrdlem d90/32 mm</t>
  </si>
  <si>
    <t>941828750</t>
  </si>
  <si>
    <t>230230016</t>
  </si>
  <si>
    <t>Hlavní tlaková zkouška vzduchem 0,6 MPa DN 50</t>
  </si>
  <si>
    <t>-2128915129</t>
  </si>
  <si>
    <t>Tlakové zkoušky hlavní vzduchem 0,6 MPa DN 50</t>
  </si>
  <si>
    <t>230302R</t>
  </si>
  <si>
    <t>Celoplastová plynová skříň 470/640/250 mm pro osazení do niky /D+M/</t>
  </si>
  <si>
    <t>1404644658</t>
  </si>
  <si>
    <t>SEZNAM FIGUR</t>
  </si>
  <si>
    <t>Výměra</t>
  </si>
  <si>
    <t xml:space="preserve"> SO-01/ 01_01</t>
  </si>
  <si>
    <t>Použití figury:</t>
  </si>
  <si>
    <t>16,24+16,18</t>
  </si>
  <si>
    <t>2,17+3,23+2,84+2,12+3,23+2,84</t>
  </si>
  <si>
    <t>19,95+11,21</t>
  </si>
  <si>
    <t>5,51+11,89+6,56+35,76+35,73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</si>
</sst>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3" fillId="5" borderId="22" xfId="0" applyFont="1" applyFill="1" applyBorder="1" applyAlignment="1" applyProtection="1">
      <alignment horizontal="center" vertical="center"/>
    </xf>
    <xf numFmtId="0" fontId="39" fillId="5" borderId="22" xfId="0" applyFont="1" applyFill="1" applyBorder="1" applyAlignment="1" applyProtection="1">
      <alignment horizontal="center" vertical="center"/>
    </xf>
    <xf numFmtId="0" fontId="39" fillId="2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theme" Target="theme/theme1.xml" /><Relationship Id="rId26" Type="http://schemas.openxmlformats.org/officeDocument/2006/relationships/calcChain" Target="calcChain.xml" /><Relationship Id="rId2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55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56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57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56</v>
      </c>
      <c r="AI60" s="43"/>
      <c r="AJ60" s="43"/>
      <c r="AK60" s="43"/>
      <c r="AL60" s="43"/>
      <c r="AM60" s="65" t="s">
        <v>57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58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59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56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57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56</v>
      </c>
      <c r="AI75" s="43"/>
      <c r="AJ75" s="43"/>
      <c r="AK75" s="43"/>
      <c r="AL75" s="43"/>
      <c r="AM75" s="65" t="s">
        <v>57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22-042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ZZS Kraje Vysočina – výjezdové stanoviště Telč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Telč, ul. Na Kotnově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1. 6. 2023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Kraj Vysočina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PROJEKT CENTRUM NOVA s.r.o.</v>
      </c>
      <c r="AN89" s="72"/>
      <c r="AO89" s="72"/>
      <c r="AP89" s="72"/>
      <c r="AQ89" s="41"/>
      <c r="AR89" s="45"/>
      <c r="AS89" s="82" t="s">
        <v>61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62</v>
      </c>
      <c r="D92" s="95"/>
      <c r="E92" s="95"/>
      <c r="F92" s="95"/>
      <c r="G92" s="95"/>
      <c r="H92" s="96"/>
      <c r="I92" s="97" t="s">
        <v>63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64</v>
      </c>
      <c r="AH92" s="95"/>
      <c r="AI92" s="95"/>
      <c r="AJ92" s="95"/>
      <c r="AK92" s="95"/>
      <c r="AL92" s="95"/>
      <c r="AM92" s="95"/>
      <c r="AN92" s="97" t="s">
        <v>65</v>
      </c>
      <c r="AO92" s="95"/>
      <c r="AP92" s="99"/>
      <c r="AQ92" s="100" t="s">
        <v>66</v>
      </c>
      <c r="AR92" s="45"/>
      <c r="AS92" s="101" t="s">
        <v>67</v>
      </c>
      <c r="AT92" s="102" t="s">
        <v>68</v>
      </c>
      <c r="AU92" s="102" t="s">
        <v>69</v>
      </c>
      <c r="AV92" s="102" t="s">
        <v>70</v>
      </c>
      <c r="AW92" s="102" t="s">
        <v>71</v>
      </c>
      <c r="AX92" s="102" t="s">
        <v>72</v>
      </c>
      <c r="AY92" s="102" t="s">
        <v>73</v>
      </c>
      <c r="AZ92" s="102" t="s">
        <v>74</v>
      </c>
      <c r="BA92" s="102" t="s">
        <v>75</v>
      </c>
      <c r="BB92" s="102" t="s">
        <v>76</v>
      </c>
      <c r="BC92" s="102" t="s">
        <v>77</v>
      </c>
      <c r="BD92" s="103" t="s">
        <v>78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79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ROUND(AG95+AG97+AG106+AG108+AG110+AG112+AG115+AG120+AG123,2)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ROUND(AS95+AS97+AS106+AS108+AS110+AS112+AS115+AS120+AS123,2)</f>
        <v>0</v>
      </c>
      <c r="AT94" s="115">
        <f>ROUND(SUM(AV94:AW94),2)</f>
        <v>0</v>
      </c>
      <c r="AU94" s="116">
        <f>ROUND(AU95+AU97+AU106+AU108+AU110+AU112+AU115+AU120+AU123,5)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ROUND(AZ95+AZ97+AZ106+AZ108+AZ110+AZ112+AZ115+AZ120+AZ123,2)</f>
        <v>0</v>
      </c>
      <c r="BA94" s="115">
        <f>ROUND(BA95+BA97+BA106+BA108+BA110+BA112+BA115+BA120+BA123,2)</f>
        <v>0</v>
      </c>
      <c r="BB94" s="115">
        <f>ROUND(BB95+BB97+BB106+BB108+BB110+BB112+BB115+BB120+BB123,2)</f>
        <v>0</v>
      </c>
      <c r="BC94" s="115">
        <f>ROUND(BC95+BC97+BC106+BC108+BC110+BC112+BC115+BC120+BC123,2)</f>
        <v>0</v>
      </c>
      <c r="BD94" s="117">
        <f>ROUND(BD95+BD97+BD106+BD108+BD110+BD112+BD115+BD120+BD123,2)</f>
        <v>0</v>
      </c>
      <c r="BE94" s="6"/>
      <c r="BS94" s="118" t="s">
        <v>80</v>
      </c>
      <c r="BT94" s="118" t="s">
        <v>81</v>
      </c>
      <c r="BU94" s="119" t="s">
        <v>82</v>
      </c>
      <c r="BV94" s="118" t="s">
        <v>83</v>
      </c>
      <c r="BW94" s="118" t="s">
        <v>5</v>
      </c>
      <c r="BX94" s="118" t="s">
        <v>84</v>
      </c>
      <c r="CL94" s="118" t="s">
        <v>1</v>
      </c>
    </row>
    <row r="95" s="7" customFormat="1" ht="16.5" customHeight="1">
      <c r="A95" s="7"/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87</v>
      </c>
      <c r="AR95" s="127"/>
      <c r="AS95" s="128">
        <f>ROUND(AS96,2)</f>
        <v>0</v>
      </c>
      <c r="AT95" s="129">
        <f>ROUND(SUM(AV95:AW95),2)</f>
        <v>0</v>
      </c>
      <c r="AU95" s="130">
        <f>ROUND(AU96,5)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ROUND(AZ96,2)</f>
        <v>0</v>
      </c>
      <c r="BA95" s="129">
        <f>ROUND(BA96,2)</f>
        <v>0</v>
      </c>
      <c r="BB95" s="129">
        <f>ROUND(BB96,2)</f>
        <v>0</v>
      </c>
      <c r="BC95" s="129">
        <f>ROUND(BC96,2)</f>
        <v>0</v>
      </c>
      <c r="BD95" s="131">
        <f>ROUND(BD96,2)</f>
        <v>0</v>
      </c>
      <c r="BE95" s="7"/>
      <c r="BS95" s="132" t="s">
        <v>80</v>
      </c>
      <c r="BT95" s="132" t="s">
        <v>88</v>
      </c>
      <c r="BU95" s="132" t="s">
        <v>82</v>
      </c>
      <c r="BV95" s="132" t="s">
        <v>83</v>
      </c>
      <c r="BW95" s="132" t="s">
        <v>89</v>
      </c>
      <c r="BX95" s="132" t="s">
        <v>5</v>
      </c>
      <c r="CL95" s="132" t="s">
        <v>1</v>
      </c>
      <c r="CM95" s="132" t="s">
        <v>90</v>
      </c>
    </row>
    <row r="96" s="4" customFormat="1" ht="16.5" customHeight="1">
      <c r="A96" s="133" t="s">
        <v>91</v>
      </c>
      <c r="B96" s="71"/>
      <c r="C96" s="134"/>
      <c r="D96" s="134"/>
      <c r="E96" s="135" t="s">
        <v>85</v>
      </c>
      <c r="F96" s="135"/>
      <c r="G96" s="135"/>
      <c r="H96" s="135"/>
      <c r="I96" s="135"/>
      <c r="J96" s="134"/>
      <c r="K96" s="135" t="s">
        <v>92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'VRN - Vedlejší a ostatní 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93</v>
      </c>
      <c r="AR96" s="73"/>
      <c r="AS96" s="138">
        <v>0</v>
      </c>
      <c r="AT96" s="139">
        <f>ROUND(SUM(AV96:AW96),2)</f>
        <v>0</v>
      </c>
      <c r="AU96" s="140">
        <f>'VRN - Vedlejší a ostatní ...'!P121</f>
        <v>0</v>
      </c>
      <c r="AV96" s="139">
        <f>'VRN - Vedlejší a ostatní ...'!J35</f>
        <v>0</v>
      </c>
      <c r="AW96" s="139">
        <f>'VRN - Vedlejší a ostatní ...'!J36</f>
        <v>0</v>
      </c>
      <c r="AX96" s="139">
        <f>'VRN - Vedlejší a ostatní ...'!J37</f>
        <v>0</v>
      </c>
      <c r="AY96" s="139">
        <f>'VRN - Vedlejší a ostatní ...'!J38</f>
        <v>0</v>
      </c>
      <c r="AZ96" s="139">
        <f>'VRN - Vedlejší a ostatní ...'!F35</f>
        <v>0</v>
      </c>
      <c r="BA96" s="139">
        <f>'VRN - Vedlejší a ostatní ...'!F36</f>
        <v>0</v>
      </c>
      <c r="BB96" s="139">
        <f>'VRN - Vedlejší a ostatní ...'!F37</f>
        <v>0</v>
      </c>
      <c r="BC96" s="139">
        <f>'VRN - Vedlejší a ostatní ...'!F38</f>
        <v>0</v>
      </c>
      <c r="BD96" s="141">
        <f>'VRN - Vedlejší a ostatní ...'!F39</f>
        <v>0</v>
      </c>
      <c r="BE96" s="4"/>
      <c r="BT96" s="142" t="s">
        <v>90</v>
      </c>
      <c r="BV96" s="142" t="s">
        <v>83</v>
      </c>
      <c r="BW96" s="142" t="s">
        <v>94</v>
      </c>
      <c r="BX96" s="142" t="s">
        <v>89</v>
      </c>
      <c r="CL96" s="142" t="s">
        <v>1</v>
      </c>
    </row>
    <row r="97" s="7" customFormat="1" ht="16.5" customHeight="1">
      <c r="A97" s="7"/>
      <c r="B97" s="120"/>
      <c r="C97" s="121"/>
      <c r="D97" s="122" t="s">
        <v>95</v>
      </c>
      <c r="E97" s="122"/>
      <c r="F97" s="122"/>
      <c r="G97" s="122"/>
      <c r="H97" s="122"/>
      <c r="I97" s="123"/>
      <c r="J97" s="122" t="s">
        <v>96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ROUND(SUM(AG98:AG105),2)</f>
        <v>0</v>
      </c>
      <c r="AH97" s="123"/>
      <c r="AI97" s="123"/>
      <c r="AJ97" s="123"/>
      <c r="AK97" s="123"/>
      <c r="AL97" s="123"/>
      <c r="AM97" s="123"/>
      <c r="AN97" s="125">
        <f>SUM(AG97,AT97)</f>
        <v>0</v>
      </c>
      <c r="AO97" s="123"/>
      <c r="AP97" s="123"/>
      <c r="AQ97" s="126" t="s">
        <v>97</v>
      </c>
      <c r="AR97" s="127"/>
      <c r="AS97" s="128">
        <f>ROUND(SUM(AS98:AS105),2)</f>
        <v>0</v>
      </c>
      <c r="AT97" s="129">
        <f>ROUND(SUM(AV97:AW97),2)</f>
        <v>0</v>
      </c>
      <c r="AU97" s="130">
        <f>ROUND(SUM(AU98:AU105),5)</f>
        <v>0</v>
      </c>
      <c r="AV97" s="129">
        <f>ROUND(AZ97*L29,2)</f>
        <v>0</v>
      </c>
      <c r="AW97" s="129">
        <f>ROUND(BA97*L30,2)</f>
        <v>0</v>
      </c>
      <c r="AX97" s="129">
        <f>ROUND(BB97*L29,2)</f>
        <v>0</v>
      </c>
      <c r="AY97" s="129">
        <f>ROUND(BC97*L30,2)</f>
        <v>0</v>
      </c>
      <c r="AZ97" s="129">
        <f>ROUND(SUM(AZ98:AZ105),2)</f>
        <v>0</v>
      </c>
      <c r="BA97" s="129">
        <f>ROUND(SUM(BA98:BA105),2)</f>
        <v>0</v>
      </c>
      <c r="BB97" s="129">
        <f>ROUND(SUM(BB98:BB105),2)</f>
        <v>0</v>
      </c>
      <c r="BC97" s="129">
        <f>ROUND(SUM(BC98:BC105),2)</f>
        <v>0</v>
      </c>
      <c r="BD97" s="131">
        <f>ROUND(SUM(BD98:BD105),2)</f>
        <v>0</v>
      </c>
      <c r="BE97" s="7"/>
      <c r="BS97" s="132" t="s">
        <v>80</v>
      </c>
      <c r="BT97" s="132" t="s">
        <v>88</v>
      </c>
      <c r="BU97" s="132" t="s">
        <v>82</v>
      </c>
      <c r="BV97" s="132" t="s">
        <v>83</v>
      </c>
      <c r="BW97" s="132" t="s">
        <v>98</v>
      </c>
      <c r="BX97" s="132" t="s">
        <v>5</v>
      </c>
      <c r="CL97" s="132" t="s">
        <v>1</v>
      </c>
      <c r="CM97" s="132" t="s">
        <v>90</v>
      </c>
    </row>
    <row r="98" s="4" customFormat="1" ht="16.5" customHeight="1">
      <c r="A98" s="133" t="s">
        <v>91</v>
      </c>
      <c r="B98" s="71"/>
      <c r="C98" s="134"/>
      <c r="D98" s="134"/>
      <c r="E98" s="135" t="s">
        <v>99</v>
      </c>
      <c r="F98" s="135"/>
      <c r="G98" s="135"/>
      <c r="H98" s="135"/>
      <c r="I98" s="135"/>
      <c r="J98" s="134"/>
      <c r="K98" s="135" t="s">
        <v>100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'01_01 - Architektonicko-s...'!J32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93</v>
      </c>
      <c r="AR98" s="73"/>
      <c r="AS98" s="138">
        <v>0</v>
      </c>
      <c r="AT98" s="139">
        <f>ROUND(SUM(AV98:AW98),2)</f>
        <v>0</v>
      </c>
      <c r="AU98" s="140">
        <f>'01_01 - Architektonicko-s...'!P153</f>
        <v>0</v>
      </c>
      <c r="AV98" s="139">
        <f>'01_01 - Architektonicko-s...'!J35</f>
        <v>0</v>
      </c>
      <c r="AW98" s="139">
        <f>'01_01 - Architektonicko-s...'!J36</f>
        <v>0</v>
      </c>
      <c r="AX98" s="139">
        <f>'01_01 - Architektonicko-s...'!J37</f>
        <v>0</v>
      </c>
      <c r="AY98" s="139">
        <f>'01_01 - Architektonicko-s...'!J38</f>
        <v>0</v>
      </c>
      <c r="AZ98" s="139">
        <f>'01_01 - Architektonicko-s...'!F35</f>
        <v>0</v>
      </c>
      <c r="BA98" s="139">
        <f>'01_01 - Architektonicko-s...'!F36</f>
        <v>0</v>
      </c>
      <c r="BB98" s="139">
        <f>'01_01 - Architektonicko-s...'!F37</f>
        <v>0</v>
      </c>
      <c r="BC98" s="139">
        <f>'01_01 - Architektonicko-s...'!F38</f>
        <v>0</v>
      </c>
      <c r="BD98" s="141">
        <f>'01_01 - Architektonicko-s...'!F39</f>
        <v>0</v>
      </c>
      <c r="BE98" s="4"/>
      <c r="BT98" s="142" t="s">
        <v>90</v>
      </c>
      <c r="BV98" s="142" t="s">
        <v>83</v>
      </c>
      <c r="BW98" s="142" t="s">
        <v>101</v>
      </c>
      <c r="BX98" s="142" t="s">
        <v>98</v>
      </c>
      <c r="CL98" s="142" t="s">
        <v>102</v>
      </c>
    </row>
    <row r="99" s="4" customFormat="1" ht="16.5" customHeight="1">
      <c r="A99" s="133" t="s">
        <v>91</v>
      </c>
      <c r="B99" s="71"/>
      <c r="C99" s="134"/>
      <c r="D99" s="134"/>
      <c r="E99" s="135" t="s">
        <v>103</v>
      </c>
      <c r="F99" s="135"/>
      <c r="G99" s="135"/>
      <c r="H99" s="135"/>
      <c r="I99" s="135"/>
      <c r="J99" s="134"/>
      <c r="K99" s="135" t="s">
        <v>104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'01A - Zařízení pro vytápě...'!J32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93</v>
      </c>
      <c r="AR99" s="73"/>
      <c r="AS99" s="138">
        <v>0</v>
      </c>
      <c r="AT99" s="139">
        <f>ROUND(SUM(AV99:AW99),2)</f>
        <v>0</v>
      </c>
      <c r="AU99" s="140">
        <f>'01A - Zařízení pro vytápě...'!P128</f>
        <v>0</v>
      </c>
      <c r="AV99" s="139">
        <f>'01A - Zařízení pro vytápě...'!J35</f>
        <v>0</v>
      </c>
      <c r="AW99" s="139">
        <f>'01A - Zařízení pro vytápě...'!J36</f>
        <v>0</v>
      </c>
      <c r="AX99" s="139">
        <f>'01A - Zařízení pro vytápě...'!J37</f>
        <v>0</v>
      </c>
      <c r="AY99" s="139">
        <f>'01A - Zařízení pro vytápě...'!J38</f>
        <v>0</v>
      </c>
      <c r="AZ99" s="139">
        <f>'01A - Zařízení pro vytápě...'!F35</f>
        <v>0</v>
      </c>
      <c r="BA99" s="139">
        <f>'01A - Zařízení pro vytápě...'!F36</f>
        <v>0</v>
      </c>
      <c r="BB99" s="139">
        <f>'01A - Zařízení pro vytápě...'!F37</f>
        <v>0</v>
      </c>
      <c r="BC99" s="139">
        <f>'01A - Zařízení pro vytápě...'!F38</f>
        <v>0</v>
      </c>
      <c r="BD99" s="141">
        <f>'01A - Zařízení pro vytápě...'!F39</f>
        <v>0</v>
      </c>
      <c r="BE99" s="4"/>
      <c r="BT99" s="142" t="s">
        <v>90</v>
      </c>
      <c r="BV99" s="142" t="s">
        <v>83</v>
      </c>
      <c r="BW99" s="142" t="s">
        <v>105</v>
      </c>
      <c r="BX99" s="142" t="s">
        <v>98</v>
      </c>
      <c r="CL99" s="142" t="s">
        <v>102</v>
      </c>
    </row>
    <row r="100" s="4" customFormat="1" ht="16.5" customHeight="1">
      <c r="A100" s="133" t="s">
        <v>91</v>
      </c>
      <c r="B100" s="71"/>
      <c r="C100" s="134"/>
      <c r="D100" s="134"/>
      <c r="E100" s="135" t="s">
        <v>106</v>
      </c>
      <c r="F100" s="135"/>
      <c r="G100" s="135"/>
      <c r="H100" s="135"/>
      <c r="I100" s="135"/>
      <c r="J100" s="134"/>
      <c r="K100" s="135" t="s">
        <v>107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'01B - Zařízení vzduchotec...'!J32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93</v>
      </c>
      <c r="AR100" s="73"/>
      <c r="AS100" s="138">
        <v>0</v>
      </c>
      <c r="AT100" s="139">
        <f>ROUND(SUM(AV100:AW100),2)</f>
        <v>0</v>
      </c>
      <c r="AU100" s="140">
        <f>'01B - Zařízení vzduchotec...'!P127</f>
        <v>0</v>
      </c>
      <c r="AV100" s="139">
        <f>'01B - Zařízení vzduchotec...'!J35</f>
        <v>0</v>
      </c>
      <c r="AW100" s="139">
        <f>'01B - Zařízení vzduchotec...'!J36</f>
        <v>0</v>
      </c>
      <c r="AX100" s="139">
        <f>'01B - Zařízení vzduchotec...'!J37</f>
        <v>0</v>
      </c>
      <c r="AY100" s="139">
        <f>'01B - Zařízení vzduchotec...'!J38</f>
        <v>0</v>
      </c>
      <c r="AZ100" s="139">
        <f>'01B - Zařízení vzduchotec...'!F35</f>
        <v>0</v>
      </c>
      <c r="BA100" s="139">
        <f>'01B - Zařízení vzduchotec...'!F36</f>
        <v>0</v>
      </c>
      <c r="BB100" s="139">
        <f>'01B - Zařízení vzduchotec...'!F37</f>
        <v>0</v>
      </c>
      <c r="BC100" s="139">
        <f>'01B - Zařízení vzduchotec...'!F38</f>
        <v>0</v>
      </c>
      <c r="BD100" s="141">
        <f>'01B - Zařízení vzduchotec...'!F39</f>
        <v>0</v>
      </c>
      <c r="BE100" s="4"/>
      <c r="BT100" s="142" t="s">
        <v>90</v>
      </c>
      <c r="BV100" s="142" t="s">
        <v>83</v>
      </c>
      <c r="BW100" s="142" t="s">
        <v>108</v>
      </c>
      <c r="BX100" s="142" t="s">
        <v>98</v>
      </c>
      <c r="CL100" s="142" t="s">
        <v>102</v>
      </c>
    </row>
    <row r="101" s="4" customFormat="1" ht="16.5" customHeight="1">
      <c r="A101" s="133" t="s">
        <v>91</v>
      </c>
      <c r="B101" s="71"/>
      <c r="C101" s="134"/>
      <c r="D101" s="134"/>
      <c r="E101" s="135" t="s">
        <v>109</v>
      </c>
      <c r="F101" s="135"/>
      <c r="G101" s="135"/>
      <c r="H101" s="135"/>
      <c r="I101" s="135"/>
      <c r="J101" s="134"/>
      <c r="K101" s="135" t="s">
        <v>110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'01C - Zařízení zdravotnět...'!J32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93</v>
      </c>
      <c r="AR101" s="73"/>
      <c r="AS101" s="138">
        <v>0</v>
      </c>
      <c r="AT101" s="139">
        <f>ROUND(SUM(AV101:AW101),2)</f>
        <v>0</v>
      </c>
      <c r="AU101" s="140">
        <f>'01C - Zařízení zdravotnět...'!P131</f>
        <v>0</v>
      </c>
      <c r="AV101" s="139">
        <f>'01C - Zařízení zdravotnět...'!J35</f>
        <v>0</v>
      </c>
      <c r="AW101" s="139">
        <f>'01C - Zařízení zdravotnět...'!J36</f>
        <v>0</v>
      </c>
      <c r="AX101" s="139">
        <f>'01C - Zařízení zdravotnět...'!J37</f>
        <v>0</v>
      </c>
      <c r="AY101" s="139">
        <f>'01C - Zařízení zdravotnět...'!J38</f>
        <v>0</v>
      </c>
      <c r="AZ101" s="139">
        <f>'01C - Zařízení zdravotnět...'!F35</f>
        <v>0</v>
      </c>
      <c r="BA101" s="139">
        <f>'01C - Zařízení zdravotnět...'!F36</f>
        <v>0</v>
      </c>
      <c r="BB101" s="139">
        <f>'01C - Zařízení zdravotnět...'!F37</f>
        <v>0</v>
      </c>
      <c r="BC101" s="139">
        <f>'01C - Zařízení zdravotnět...'!F38</f>
        <v>0</v>
      </c>
      <c r="BD101" s="141">
        <f>'01C - Zařízení zdravotnět...'!F39</f>
        <v>0</v>
      </c>
      <c r="BE101" s="4"/>
      <c r="BT101" s="142" t="s">
        <v>90</v>
      </c>
      <c r="BV101" s="142" t="s">
        <v>83</v>
      </c>
      <c r="BW101" s="142" t="s">
        <v>111</v>
      </c>
      <c r="BX101" s="142" t="s">
        <v>98</v>
      </c>
      <c r="CL101" s="142" t="s">
        <v>102</v>
      </c>
    </row>
    <row r="102" s="4" customFormat="1" ht="16.5" customHeight="1">
      <c r="A102" s="133" t="s">
        <v>91</v>
      </c>
      <c r="B102" s="71"/>
      <c r="C102" s="134"/>
      <c r="D102" s="134"/>
      <c r="E102" s="135" t="s">
        <v>112</v>
      </c>
      <c r="F102" s="135"/>
      <c r="G102" s="135"/>
      <c r="H102" s="135"/>
      <c r="I102" s="135"/>
      <c r="J102" s="134"/>
      <c r="K102" s="135" t="s">
        <v>113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'01D_a - Zařízení silnopro...'!J32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93</v>
      </c>
      <c r="AR102" s="73"/>
      <c r="AS102" s="138">
        <v>0</v>
      </c>
      <c r="AT102" s="139">
        <f>ROUND(SUM(AV102:AW102),2)</f>
        <v>0</v>
      </c>
      <c r="AU102" s="140">
        <f>'01D_a - Zařízení silnopro...'!P124</f>
        <v>0</v>
      </c>
      <c r="AV102" s="139">
        <f>'01D_a - Zařízení silnopro...'!J35</f>
        <v>0</v>
      </c>
      <c r="AW102" s="139">
        <f>'01D_a - Zařízení silnopro...'!J36</f>
        <v>0</v>
      </c>
      <c r="AX102" s="139">
        <f>'01D_a - Zařízení silnopro...'!J37</f>
        <v>0</v>
      </c>
      <c r="AY102" s="139">
        <f>'01D_a - Zařízení silnopro...'!J38</f>
        <v>0</v>
      </c>
      <c r="AZ102" s="139">
        <f>'01D_a - Zařízení silnopro...'!F35</f>
        <v>0</v>
      </c>
      <c r="BA102" s="139">
        <f>'01D_a - Zařízení silnopro...'!F36</f>
        <v>0</v>
      </c>
      <c r="BB102" s="139">
        <f>'01D_a - Zařízení silnopro...'!F37</f>
        <v>0</v>
      </c>
      <c r="BC102" s="139">
        <f>'01D_a - Zařízení silnopro...'!F38</f>
        <v>0</v>
      </c>
      <c r="BD102" s="141">
        <f>'01D_a - Zařízení silnopro...'!F39</f>
        <v>0</v>
      </c>
      <c r="BE102" s="4"/>
      <c r="BT102" s="142" t="s">
        <v>90</v>
      </c>
      <c r="BV102" s="142" t="s">
        <v>83</v>
      </c>
      <c r="BW102" s="142" t="s">
        <v>114</v>
      </c>
      <c r="BX102" s="142" t="s">
        <v>98</v>
      </c>
      <c r="CL102" s="142" t="s">
        <v>102</v>
      </c>
    </row>
    <row r="103" s="4" customFormat="1" ht="16.5" customHeight="1">
      <c r="A103" s="133" t="s">
        <v>91</v>
      </c>
      <c r="B103" s="71"/>
      <c r="C103" s="134"/>
      <c r="D103" s="134"/>
      <c r="E103" s="135" t="s">
        <v>115</v>
      </c>
      <c r="F103" s="135"/>
      <c r="G103" s="135"/>
      <c r="H103" s="135"/>
      <c r="I103" s="135"/>
      <c r="J103" s="134"/>
      <c r="K103" s="135" t="s">
        <v>116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'01D_b - Bleskosvod'!J32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93</v>
      </c>
      <c r="AR103" s="73"/>
      <c r="AS103" s="138">
        <v>0</v>
      </c>
      <c r="AT103" s="139">
        <f>ROUND(SUM(AV103:AW103),2)</f>
        <v>0</v>
      </c>
      <c r="AU103" s="140">
        <f>'01D_b - Bleskosvod'!P122</f>
        <v>0</v>
      </c>
      <c r="AV103" s="139">
        <f>'01D_b - Bleskosvod'!J35</f>
        <v>0</v>
      </c>
      <c r="AW103" s="139">
        <f>'01D_b - Bleskosvod'!J36</f>
        <v>0</v>
      </c>
      <c r="AX103" s="139">
        <f>'01D_b - Bleskosvod'!J37</f>
        <v>0</v>
      </c>
      <c r="AY103" s="139">
        <f>'01D_b - Bleskosvod'!J38</f>
        <v>0</v>
      </c>
      <c r="AZ103" s="139">
        <f>'01D_b - Bleskosvod'!F35</f>
        <v>0</v>
      </c>
      <c r="BA103" s="139">
        <f>'01D_b - Bleskosvod'!F36</f>
        <v>0</v>
      </c>
      <c r="BB103" s="139">
        <f>'01D_b - Bleskosvod'!F37</f>
        <v>0</v>
      </c>
      <c r="BC103" s="139">
        <f>'01D_b - Bleskosvod'!F38</f>
        <v>0</v>
      </c>
      <c r="BD103" s="141">
        <f>'01D_b - Bleskosvod'!F39</f>
        <v>0</v>
      </c>
      <c r="BE103" s="4"/>
      <c r="BT103" s="142" t="s">
        <v>90</v>
      </c>
      <c r="BV103" s="142" t="s">
        <v>83</v>
      </c>
      <c r="BW103" s="142" t="s">
        <v>117</v>
      </c>
      <c r="BX103" s="142" t="s">
        <v>98</v>
      </c>
      <c r="CL103" s="142" t="s">
        <v>102</v>
      </c>
    </row>
    <row r="104" s="4" customFormat="1" ht="16.5" customHeight="1">
      <c r="A104" s="133" t="s">
        <v>91</v>
      </c>
      <c r="B104" s="71"/>
      <c r="C104" s="134"/>
      <c r="D104" s="134"/>
      <c r="E104" s="135" t="s">
        <v>118</v>
      </c>
      <c r="F104" s="135"/>
      <c r="G104" s="135"/>
      <c r="H104" s="135"/>
      <c r="I104" s="135"/>
      <c r="J104" s="134"/>
      <c r="K104" s="135" t="s">
        <v>119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'01E - Zařizení slaboproud...'!J32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93</v>
      </c>
      <c r="AR104" s="73"/>
      <c r="AS104" s="138">
        <v>0</v>
      </c>
      <c r="AT104" s="139">
        <f>ROUND(SUM(AV104:AW104),2)</f>
        <v>0</v>
      </c>
      <c r="AU104" s="140">
        <f>'01E - Zařizení slaboproud...'!P125</f>
        <v>0</v>
      </c>
      <c r="AV104" s="139">
        <f>'01E - Zařizení slaboproud...'!J35</f>
        <v>0</v>
      </c>
      <c r="AW104" s="139">
        <f>'01E - Zařizení slaboproud...'!J36</f>
        <v>0</v>
      </c>
      <c r="AX104" s="139">
        <f>'01E - Zařizení slaboproud...'!J37</f>
        <v>0</v>
      </c>
      <c r="AY104" s="139">
        <f>'01E - Zařizení slaboproud...'!J38</f>
        <v>0</v>
      </c>
      <c r="AZ104" s="139">
        <f>'01E - Zařizení slaboproud...'!F35</f>
        <v>0</v>
      </c>
      <c r="BA104" s="139">
        <f>'01E - Zařizení slaboproud...'!F36</f>
        <v>0</v>
      </c>
      <c r="BB104" s="139">
        <f>'01E - Zařizení slaboproud...'!F37</f>
        <v>0</v>
      </c>
      <c r="BC104" s="139">
        <f>'01E - Zařizení slaboproud...'!F38</f>
        <v>0</v>
      </c>
      <c r="BD104" s="141">
        <f>'01E - Zařizení slaboproud...'!F39</f>
        <v>0</v>
      </c>
      <c r="BE104" s="4"/>
      <c r="BT104" s="142" t="s">
        <v>90</v>
      </c>
      <c r="BV104" s="142" t="s">
        <v>83</v>
      </c>
      <c r="BW104" s="142" t="s">
        <v>120</v>
      </c>
      <c r="BX104" s="142" t="s">
        <v>98</v>
      </c>
      <c r="CL104" s="142" t="s">
        <v>102</v>
      </c>
    </row>
    <row r="105" s="4" customFormat="1" ht="16.5" customHeight="1">
      <c r="A105" s="133" t="s">
        <v>91</v>
      </c>
      <c r="B105" s="71"/>
      <c r="C105" s="134"/>
      <c r="D105" s="134"/>
      <c r="E105" s="135" t="s">
        <v>121</v>
      </c>
      <c r="F105" s="135"/>
      <c r="G105" s="135"/>
      <c r="H105" s="135"/>
      <c r="I105" s="135"/>
      <c r="J105" s="134"/>
      <c r="K105" s="135" t="s">
        <v>122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'01F - Měření a regulace'!J32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93</v>
      </c>
      <c r="AR105" s="73"/>
      <c r="AS105" s="138">
        <v>0</v>
      </c>
      <c r="AT105" s="139">
        <f>ROUND(SUM(AV105:AW105),2)</f>
        <v>0</v>
      </c>
      <c r="AU105" s="140">
        <f>'01F - Měření a regulace'!P124</f>
        <v>0</v>
      </c>
      <c r="AV105" s="139">
        <f>'01F - Měření a regulace'!J35</f>
        <v>0</v>
      </c>
      <c r="AW105" s="139">
        <f>'01F - Měření a regulace'!J36</f>
        <v>0</v>
      </c>
      <c r="AX105" s="139">
        <f>'01F - Měření a regulace'!J37</f>
        <v>0</v>
      </c>
      <c r="AY105" s="139">
        <f>'01F - Měření a regulace'!J38</f>
        <v>0</v>
      </c>
      <c r="AZ105" s="139">
        <f>'01F - Měření a regulace'!F35</f>
        <v>0</v>
      </c>
      <c r="BA105" s="139">
        <f>'01F - Měření a regulace'!F36</f>
        <v>0</v>
      </c>
      <c r="BB105" s="139">
        <f>'01F - Měření a regulace'!F37</f>
        <v>0</v>
      </c>
      <c r="BC105" s="139">
        <f>'01F - Měření a regulace'!F38</f>
        <v>0</v>
      </c>
      <c r="BD105" s="141">
        <f>'01F - Měření a regulace'!F39</f>
        <v>0</v>
      </c>
      <c r="BE105" s="4"/>
      <c r="BT105" s="142" t="s">
        <v>90</v>
      </c>
      <c r="BV105" s="142" t="s">
        <v>83</v>
      </c>
      <c r="BW105" s="142" t="s">
        <v>123</v>
      </c>
      <c r="BX105" s="142" t="s">
        <v>98</v>
      </c>
      <c r="CL105" s="142" t="s">
        <v>102</v>
      </c>
    </row>
    <row r="106" s="7" customFormat="1" ht="16.5" customHeight="1">
      <c r="A106" s="7"/>
      <c r="B106" s="120"/>
      <c r="C106" s="121"/>
      <c r="D106" s="122" t="s">
        <v>124</v>
      </c>
      <c r="E106" s="122"/>
      <c r="F106" s="122"/>
      <c r="G106" s="122"/>
      <c r="H106" s="122"/>
      <c r="I106" s="123"/>
      <c r="J106" s="122" t="s">
        <v>125</v>
      </c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4">
        <f>ROUND(AG107,2)</f>
        <v>0</v>
      </c>
      <c r="AH106" s="123"/>
      <c r="AI106" s="123"/>
      <c r="AJ106" s="123"/>
      <c r="AK106" s="123"/>
      <c r="AL106" s="123"/>
      <c r="AM106" s="123"/>
      <c r="AN106" s="125">
        <f>SUM(AG106,AT106)</f>
        <v>0</v>
      </c>
      <c r="AO106" s="123"/>
      <c r="AP106" s="123"/>
      <c r="AQ106" s="126" t="s">
        <v>97</v>
      </c>
      <c r="AR106" s="127"/>
      <c r="AS106" s="128">
        <f>ROUND(AS107,2)</f>
        <v>0</v>
      </c>
      <c r="AT106" s="129">
        <f>ROUND(SUM(AV106:AW106),2)</f>
        <v>0</v>
      </c>
      <c r="AU106" s="130">
        <f>ROUND(AU107,5)</f>
        <v>0</v>
      </c>
      <c r="AV106" s="129">
        <f>ROUND(AZ106*L29,2)</f>
        <v>0</v>
      </c>
      <c r="AW106" s="129">
        <f>ROUND(BA106*L30,2)</f>
        <v>0</v>
      </c>
      <c r="AX106" s="129">
        <f>ROUND(BB106*L29,2)</f>
        <v>0</v>
      </c>
      <c r="AY106" s="129">
        <f>ROUND(BC106*L30,2)</f>
        <v>0</v>
      </c>
      <c r="AZ106" s="129">
        <f>ROUND(AZ107,2)</f>
        <v>0</v>
      </c>
      <c r="BA106" s="129">
        <f>ROUND(BA107,2)</f>
        <v>0</v>
      </c>
      <c r="BB106" s="129">
        <f>ROUND(BB107,2)</f>
        <v>0</v>
      </c>
      <c r="BC106" s="129">
        <f>ROUND(BC107,2)</f>
        <v>0</v>
      </c>
      <c r="BD106" s="131">
        <f>ROUND(BD107,2)</f>
        <v>0</v>
      </c>
      <c r="BE106" s="7"/>
      <c r="BS106" s="132" t="s">
        <v>80</v>
      </c>
      <c r="BT106" s="132" t="s">
        <v>88</v>
      </c>
      <c r="BU106" s="132" t="s">
        <v>82</v>
      </c>
      <c r="BV106" s="132" t="s">
        <v>83</v>
      </c>
      <c r="BW106" s="132" t="s">
        <v>126</v>
      </c>
      <c r="BX106" s="132" t="s">
        <v>5</v>
      </c>
      <c r="CL106" s="132" t="s">
        <v>1</v>
      </c>
      <c r="CM106" s="132" t="s">
        <v>90</v>
      </c>
    </row>
    <row r="107" s="4" customFormat="1" ht="16.5" customHeight="1">
      <c r="A107" s="133" t="s">
        <v>91</v>
      </c>
      <c r="B107" s="71"/>
      <c r="C107" s="134"/>
      <c r="D107" s="134"/>
      <c r="E107" s="135" t="s">
        <v>127</v>
      </c>
      <c r="F107" s="135"/>
      <c r="G107" s="135"/>
      <c r="H107" s="135"/>
      <c r="I107" s="135"/>
      <c r="J107" s="134"/>
      <c r="K107" s="135" t="s">
        <v>128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'02-01 - Bourání'!J32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93</v>
      </c>
      <c r="AR107" s="73"/>
      <c r="AS107" s="138">
        <v>0</v>
      </c>
      <c r="AT107" s="139">
        <f>ROUND(SUM(AV107:AW107),2)</f>
        <v>0</v>
      </c>
      <c r="AU107" s="140">
        <f>'02-01 - Bourání'!P124</f>
        <v>0</v>
      </c>
      <c r="AV107" s="139">
        <f>'02-01 - Bourání'!J35</f>
        <v>0</v>
      </c>
      <c r="AW107" s="139">
        <f>'02-01 - Bourání'!J36</f>
        <v>0</v>
      </c>
      <c r="AX107" s="139">
        <f>'02-01 - Bourání'!J37</f>
        <v>0</v>
      </c>
      <c r="AY107" s="139">
        <f>'02-01 - Bourání'!J38</f>
        <v>0</v>
      </c>
      <c r="AZ107" s="139">
        <f>'02-01 - Bourání'!F35</f>
        <v>0</v>
      </c>
      <c r="BA107" s="139">
        <f>'02-01 - Bourání'!F36</f>
        <v>0</v>
      </c>
      <c r="BB107" s="139">
        <f>'02-01 - Bourání'!F37</f>
        <v>0</v>
      </c>
      <c r="BC107" s="139">
        <f>'02-01 - Bourání'!F38</f>
        <v>0</v>
      </c>
      <c r="BD107" s="141">
        <f>'02-01 - Bourání'!F39</f>
        <v>0</v>
      </c>
      <c r="BE107" s="4"/>
      <c r="BT107" s="142" t="s">
        <v>90</v>
      </c>
      <c r="BV107" s="142" t="s">
        <v>83</v>
      </c>
      <c r="BW107" s="142" t="s">
        <v>129</v>
      </c>
      <c r="BX107" s="142" t="s">
        <v>126</v>
      </c>
      <c r="CL107" s="142" t="s">
        <v>102</v>
      </c>
    </row>
    <row r="108" s="7" customFormat="1" ht="16.5" customHeight="1">
      <c r="A108" s="7"/>
      <c r="B108" s="120"/>
      <c r="C108" s="121"/>
      <c r="D108" s="122" t="s">
        <v>130</v>
      </c>
      <c r="E108" s="122"/>
      <c r="F108" s="122"/>
      <c r="G108" s="122"/>
      <c r="H108" s="122"/>
      <c r="I108" s="123"/>
      <c r="J108" s="122" t="s">
        <v>131</v>
      </c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4">
        <f>ROUND(AG109,2)</f>
        <v>0</v>
      </c>
      <c r="AH108" s="123"/>
      <c r="AI108" s="123"/>
      <c r="AJ108" s="123"/>
      <c r="AK108" s="123"/>
      <c r="AL108" s="123"/>
      <c r="AM108" s="123"/>
      <c r="AN108" s="125">
        <f>SUM(AG108,AT108)</f>
        <v>0</v>
      </c>
      <c r="AO108" s="123"/>
      <c r="AP108" s="123"/>
      <c r="AQ108" s="126" t="s">
        <v>97</v>
      </c>
      <c r="AR108" s="127"/>
      <c r="AS108" s="128">
        <f>ROUND(AS109,2)</f>
        <v>0</v>
      </c>
      <c r="AT108" s="129">
        <f>ROUND(SUM(AV108:AW108),2)</f>
        <v>0</v>
      </c>
      <c r="AU108" s="130">
        <f>ROUND(AU109,5)</f>
        <v>0</v>
      </c>
      <c r="AV108" s="129">
        <f>ROUND(AZ108*L29,2)</f>
        <v>0</v>
      </c>
      <c r="AW108" s="129">
        <f>ROUND(BA108*L30,2)</f>
        <v>0</v>
      </c>
      <c r="AX108" s="129">
        <f>ROUND(BB108*L29,2)</f>
        <v>0</v>
      </c>
      <c r="AY108" s="129">
        <f>ROUND(BC108*L30,2)</f>
        <v>0</v>
      </c>
      <c r="AZ108" s="129">
        <f>ROUND(AZ109,2)</f>
        <v>0</v>
      </c>
      <c r="BA108" s="129">
        <f>ROUND(BA109,2)</f>
        <v>0</v>
      </c>
      <c r="BB108" s="129">
        <f>ROUND(BB109,2)</f>
        <v>0</v>
      </c>
      <c r="BC108" s="129">
        <f>ROUND(BC109,2)</f>
        <v>0</v>
      </c>
      <c r="BD108" s="131">
        <f>ROUND(BD109,2)</f>
        <v>0</v>
      </c>
      <c r="BE108" s="7"/>
      <c r="BS108" s="132" t="s">
        <v>80</v>
      </c>
      <c r="BT108" s="132" t="s">
        <v>88</v>
      </c>
      <c r="BU108" s="132" t="s">
        <v>82</v>
      </c>
      <c r="BV108" s="132" t="s">
        <v>83</v>
      </c>
      <c r="BW108" s="132" t="s">
        <v>132</v>
      </c>
      <c r="BX108" s="132" t="s">
        <v>5</v>
      </c>
      <c r="CL108" s="132" t="s">
        <v>1</v>
      </c>
      <c r="CM108" s="132" t="s">
        <v>90</v>
      </c>
    </row>
    <row r="109" s="4" customFormat="1" ht="16.5" customHeight="1">
      <c r="A109" s="133" t="s">
        <v>91</v>
      </c>
      <c r="B109" s="71"/>
      <c r="C109" s="134"/>
      <c r="D109" s="134"/>
      <c r="E109" s="135" t="s">
        <v>133</v>
      </c>
      <c r="F109" s="135"/>
      <c r="G109" s="135"/>
      <c r="H109" s="135"/>
      <c r="I109" s="135"/>
      <c r="J109" s="134"/>
      <c r="K109" s="135" t="s">
        <v>131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'03_01 - Sadové a čisté te...'!J32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93</v>
      </c>
      <c r="AR109" s="73"/>
      <c r="AS109" s="138">
        <v>0</v>
      </c>
      <c r="AT109" s="139">
        <f>ROUND(SUM(AV109:AW109),2)</f>
        <v>0</v>
      </c>
      <c r="AU109" s="140">
        <f>'03_01 - Sadové a čisté te...'!P123</f>
        <v>0</v>
      </c>
      <c r="AV109" s="139">
        <f>'03_01 - Sadové a čisté te...'!J35</f>
        <v>0</v>
      </c>
      <c r="AW109" s="139">
        <f>'03_01 - Sadové a čisté te...'!J36</f>
        <v>0</v>
      </c>
      <c r="AX109" s="139">
        <f>'03_01 - Sadové a čisté te...'!J37</f>
        <v>0</v>
      </c>
      <c r="AY109" s="139">
        <f>'03_01 - Sadové a čisté te...'!J38</f>
        <v>0</v>
      </c>
      <c r="AZ109" s="139">
        <f>'03_01 - Sadové a čisté te...'!F35</f>
        <v>0</v>
      </c>
      <c r="BA109" s="139">
        <f>'03_01 - Sadové a čisté te...'!F36</f>
        <v>0</v>
      </c>
      <c r="BB109" s="139">
        <f>'03_01 - Sadové a čisté te...'!F37</f>
        <v>0</v>
      </c>
      <c r="BC109" s="139">
        <f>'03_01 - Sadové a čisté te...'!F38</f>
        <v>0</v>
      </c>
      <c r="BD109" s="141">
        <f>'03_01 - Sadové a čisté te...'!F39</f>
        <v>0</v>
      </c>
      <c r="BE109" s="4"/>
      <c r="BT109" s="142" t="s">
        <v>90</v>
      </c>
      <c r="BV109" s="142" t="s">
        <v>83</v>
      </c>
      <c r="BW109" s="142" t="s">
        <v>134</v>
      </c>
      <c r="BX109" s="142" t="s">
        <v>132</v>
      </c>
      <c r="CL109" s="142" t="s">
        <v>135</v>
      </c>
    </row>
    <row r="110" s="7" customFormat="1" ht="16.5" customHeight="1">
      <c r="A110" s="7"/>
      <c r="B110" s="120"/>
      <c r="C110" s="121"/>
      <c r="D110" s="122" t="s">
        <v>136</v>
      </c>
      <c r="E110" s="122"/>
      <c r="F110" s="122"/>
      <c r="G110" s="122"/>
      <c r="H110" s="122"/>
      <c r="I110" s="123"/>
      <c r="J110" s="122" t="s">
        <v>137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4">
        <f>ROUND(AG111,2)</f>
        <v>0</v>
      </c>
      <c r="AH110" s="123"/>
      <c r="AI110" s="123"/>
      <c r="AJ110" s="123"/>
      <c r="AK110" s="123"/>
      <c r="AL110" s="123"/>
      <c r="AM110" s="123"/>
      <c r="AN110" s="125">
        <f>SUM(AG110,AT110)</f>
        <v>0</v>
      </c>
      <c r="AO110" s="123"/>
      <c r="AP110" s="123"/>
      <c r="AQ110" s="126" t="s">
        <v>97</v>
      </c>
      <c r="AR110" s="127"/>
      <c r="AS110" s="128">
        <f>ROUND(AS111,2)</f>
        <v>0</v>
      </c>
      <c r="AT110" s="129">
        <f>ROUND(SUM(AV110:AW110),2)</f>
        <v>0</v>
      </c>
      <c r="AU110" s="130">
        <f>ROUND(AU111,5)</f>
        <v>0</v>
      </c>
      <c r="AV110" s="129">
        <f>ROUND(AZ110*L29,2)</f>
        <v>0</v>
      </c>
      <c r="AW110" s="129">
        <f>ROUND(BA110*L30,2)</f>
        <v>0</v>
      </c>
      <c r="AX110" s="129">
        <f>ROUND(BB110*L29,2)</f>
        <v>0</v>
      </c>
      <c r="AY110" s="129">
        <f>ROUND(BC110*L30,2)</f>
        <v>0</v>
      </c>
      <c r="AZ110" s="129">
        <f>ROUND(AZ111,2)</f>
        <v>0</v>
      </c>
      <c r="BA110" s="129">
        <f>ROUND(BA111,2)</f>
        <v>0</v>
      </c>
      <c r="BB110" s="129">
        <f>ROUND(BB111,2)</f>
        <v>0</v>
      </c>
      <c r="BC110" s="129">
        <f>ROUND(BC111,2)</f>
        <v>0</v>
      </c>
      <c r="BD110" s="131">
        <f>ROUND(BD111,2)</f>
        <v>0</v>
      </c>
      <c r="BE110" s="7"/>
      <c r="BS110" s="132" t="s">
        <v>80</v>
      </c>
      <c r="BT110" s="132" t="s">
        <v>88</v>
      </c>
      <c r="BU110" s="132" t="s">
        <v>82</v>
      </c>
      <c r="BV110" s="132" t="s">
        <v>83</v>
      </c>
      <c r="BW110" s="132" t="s">
        <v>138</v>
      </c>
      <c r="BX110" s="132" t="s">
        <v>5</v>
      </c>
      <c r="CL110" s="132" t="s">
        <v>1</v>
      </c>
      <c r="CM110" s="132" t="s">
        <v>90</v>
      </c>
    </row>
    <row r="111" s="4" customFormat="1" ht="16.5" customHeight="1">
      <c r="A111" s="133" t="s">
        <v>91</v>
      </c>
      <c r="B111" s="71"/>
      <c r="C111" s="134"/>
      <c r="D111" s="134"/>
      <c r="E111" s="135" t="s">
        <v>139</v>
      </c>
      <c r="F111" s="135"/>
      <c r="G111" s="135"/>
      <c r="H111" s="135"/>
      <c r="I111" s="135"/>
      <c r="J111" s="134"/>
      <c r="K111" s="135" t="s">
        <v>140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'04_01 - FVE technologie'!J32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93</v>
      </c>
      <c r="AR111" s="73"/>
      <c r="AS111" s="138">
        <v>0</v>
      </c>
      <c r="AT111" s="139">
        <f>ROUND(SUM(AV111:AW111),2)</f>
        <v>0</v>
      </c>
      <c r="AU111" s="140">
        <f>'04_01 - FVE technologie'!P128</f>
        <v>0</v>
      </c>
      <c r="AV111" s="139">
        <f>'04_01 - FVE technologie'!J35</f>
        <v>0</v>
      </c>
      <c r="AW111" s="139">
        <f>'04_01 - FVE technologie'!J36</f>
        <v>0</v>
      </c>
      <c r="AX111" s="139">
        <f>'04_01 - FVE technologie'!J37</f>
        <v>0</v>
      </c>
      <c r="AY111" s="139">
        <f>'04_01 - FVE technologie'!J38</f>
        <v>0</v>
      </c>
      <c r="AZ111" s="139">
        <f>'04_01 - FVE technologie'!F35</f>
        <v>0</v>
      </c>
      <c r="BA111" s="139">
        <f>'04_01 - FVE technologie'!F36</f>
        <v>0</v>
      </c>
      <c r="BB111" s="139">
        <f>'04_01 - FVE technologie'!F37</f>
        <v>0</v>
      </c>
      <c r="BC111" s="139">
        <f>'04_01 - FVE technologie'!F38</f>
        <v>0</v>
      </c>
      <c r="BD111" s="141">
        <f>'04_01 - FVE technologie'!F39</f>
        <v>0</v>
      </c>
      <c r="BE111" s="4"/>
      <c r="BT111" s="142" t="s">
        <v>90</v>
      </c>
      <c r="BV111" s="142" t="s">
        <v>83</v>
      </c>
      <c r="BW111" s="142" t="s">
        <v>141</v>
      </c>
      <c r="BX111" s="142" t="s">
        <v>138</v>
      </c>
      <c r="CL111" s="142" t="s">
        <v>142</v>
      </c>
    </row>
    <row r="112" s="7" customFormat="1" ht="16.5" customHeight="1">
      <c r="A112" s="7"/>
      <c r="B112" s="120"/>
      <c r="C112" s="121"/>
      <c r="D112" s="122" t="s">
        <v>143</v>
      </c>
      <c r="E112" s="122"/>
      <c r="F112" s="122"/>
      <c r="G112" s="122"/>
      <c r="H112" s="122"/>
      <c r="I112" s="123"/>
      <c r="J112" s="122" t="s">
        <v>144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4">
        <f>ROUND(SUM(AG113:AG114),2)</f>
        <v>0</v>
      </c>
      <c r="AH112" s="123"/>
      <c r="AI112" s="123"/>
      <c r="AJ112" s="123"/>
      <c r="AK112" s="123"/>
      <c r="AL112" s="123"/>
      <c r="AM112" s="123"/>
      <c r="AN112" s="125">
        <f>SUM(AG112,AT112)</f>
        <v>0</v>
      </c>
      <c r="AO112" s="123"/>
      <c r="AP112" s="123"/>
      <c r="AQ112" s="126" t="s">
        <v>145</v>
      </c>
      <c r="AR112" s="127"/>
      <c r="AS112" s="128">
        <f>ROUND(SUM(AS113:AS114),2)</f>
        <v>0</v>
      </c>
      <c r="AT112" s="129">
        <f>ROUND(SUM(AV112:AW112),2)</f>
        <v>0</v>
      </c>
      <c r="AU112" s="130">
        <f>ROUND(SUM(AU113:AU114),5)</f>
        <v>0</v>
      </c>
      <c r="AV112" s="129">
        <f>ROUND(AZ112*L29,2)</f>
        <v>0</v>
      </c>
      <c r="AW112" s="129">
        <f>ROUND(BA112*L30,2)</f>
        <v>0</v>
      </c>
      <c r="AX112" s="129">
        <f>ROUND(BB112*L29,2)</f>
        <v>0</v>
      </c>
      <c r="AY112" s="129">
        <f>ROUND(BC112*L30,2)</f>
        <v>0</v>
      </c>
      <c r="AZ112" s="129">
        <f>ROUND(SUM(AZ113:AZ114),2)</f>
        <v>0</v>
      </c>
      <c r="BA112" s="129">
        <f>ROUND(SUM(BA113:BA114),2)</f>
        <v>0</v>
      </c>
      <c r="BB112" s="129">
        <f>ROUND(SUM(BB113:BB114),2)</f>
        <v>0</v>
      </c>
      <c r="BC112" s="129">
        <f>ROUND(SUM(BC113:BC114),2)</f>
        <v>0</v>
      </c>
      <c r="BD112" s="131">
        <f>ROUND(SUM(BD113:BD114),2)</f>
        <v>0</v>
      </c>
      <c r="BE112" s="7"/>
      <c r="BS112" s="132" t="s">
        <v>80</v>
      </c>
      <c r="BT112" s="132" t="s">
        <v>88</v>
      </c>
      <c r="BU112" s="132" t="s">
        <v>82</v>
      </c>
      <c r="BV112" s="132" t="s">
        <v>83</v>
      </c>
      <c r="BW112" s="132" t="s">
        <v>146</v>
      </c>
      <c r="BX112" s="132" t="s">
        <v>5</v>
      </c>
      <c r="CL112" s="132" t="s">
        <v>1</v>
      </c>
      <c r="CM112" s="132" t="s">
        <v>90</v>
      </c>
    </row>
    <row r="113" s="4" customFormat="1" ht="16.5" customHeight="1">
      <c r="A113" s="133" t="s">
        <v>91</v>
      </c>
      <c r="B113" s="71"/>
      <c r="C113" s="134"/>
      <c r="D113" s="134"/>
      <c r="E113" s="135" t="s">
        <v>147</v>
      </c>
      <c r="F113" s="135"/>
      <c r="G113" s="135"/>
      <c r="H113" s="135"/>
      <c r="I113" s="135"/>
      <c r="J113" s="134"/>
      <c r="K113" s="135" t="s">
        <v>148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'IO-01a - Zpevněn plochy'!J32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93</v>
      </c>
      <c r="AR113" s="73"/>
      <c r="AS113" s="138">
        <v>0</v>
      </c>
      <c r="AT113" s="139">
        <f>ROUND(SUM(AV113:AW113),2)</f>
        <v>0</v>
      </c>
      <c r="AU113" s="140">
        <f>'IO-01a - Zpevněn plochy'!P134</f>
        <v>0</v>
      </c>
      <c r="AV113" s="139">
        <f>'IO-01a - Zpevněn plochy'!J35</f>
        <v>0</v>
      </c>
      <c r="AW113" s="139">
        <f>'IO-01a - Zpevněn plochy'!J36</f>
        <v>0</v>
      </c>
      <c r="AX113" s="139">
        <f>'IO-01a - Zpevněn plochy'!J37</f>
        <v>0</v>
      </c>
      <c r="AY113" s="139">
        <f>'IO-01a - Zpevněn plochy'!J38</f>
        <v>0</v>
      </c>
      <c r="AZ113" s="139">
        <f>'IO-01a - Zpevněn plochy'!F35</f>
        <v>0</v>
      </c>
      <c r="BA113" s="139">
        <f>'IO-01a - Zpevněn plochy'!F36</f>
        <v>0</v>
      </c>
      <c r="BB113" s="139">
        <f>'IO-01a - Zpevněn plochy'!F37</f>
        <v>0</v>
      </c>
      <c r="BC113" s="139">
        <f>'IO-01a - Zpevněn plochy'!F38</f>
        <v>0</v>
      </c>
      <c r="BD113" s="141">
        <f>'IO-01a - Zpevněn plochy'!F39</f>
        <v>0</v>
      </c>
      <c r="BE113" s="4"/>
      <c r="BT113" s="142" t="s">
        <v>90</v>
      </c>
      <c r="BV113" s="142" t="s">
        <v>83</v>
      </c>
      <c r="BW113" s="142" t="s">
        <v>149</v>
      </c>
      <c r="BX113" s="142" t="s">
        <v>146</v>
      </c>
      <c r="CL113" s="142" t="s">
        <v>150</v>
      </c>
    </row>
    <row r="114" s="4" customFormat="1" ht="16.5" customHeight="1">
      <c r="A114" s="133" t="s">
        <v>91</v>
      </c>
      <c r="B114" s="71"/>
      <c r="C114" s="134"/>
      <c r="D114" s="134"/>
      <c r="E114" s="135" t="s">
        <v>151</v>
      </c>
      <c r="F114" s="135"/>
      <c r="G114" s="135"/>
      <c r="H114" s="135"/>
      <c r="I114" s="135"/>
      <c r="J114" s="134"/>
      <c r="K114" s="135" t="s">
        <v>152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'IO-01b - Oplocení'!J32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93</v>
      </c>
      <c r="AR114" s="73"/>
      <c r="AS114" s="138">
        <v>0</v>
      </c>
      <c r="AT114" s="139">
        <f>ROUND(SUM(AV114:AW114),2)</f>
        <v>0</v>
      </c>
      <c r="AU114" s="140">
        <f>'IO-01b - Oplocení'!P124</f>
        <v>0</v>
      </c>
      <c r="AV114" s="139">
        <f>'IO-01b - Oplocení'!J35</f>
        <v>0</v>
      </c>
      <c r="AW114" s="139">
        <f>'IO-01b - Oplocení'!J36</f>
        <v>0</v>
      </c>
      <c r="AX114" s="139">
        <f>'IO-01b - Oplocení'!J37</f>
        <v>0</v>
      </c>
      <c r="AY114" s="139">
        <f>'IO-01b - Oplocení'!J38</f>
        <v>0</v>
      </c>
      <c r="AZ114" s="139">
        <f>'IO-01b - Oplocení'!F35</f>
        <v>0</v>
      </c>
      <c r="BA114" s="139">
        <f>'IO-01b - Oplocení'!F36</f>
        <v>0</v>
      </c>
      <c r="BB114" s="139">
        <f>'IO-01b - Oplocení'!F37</f>
        <v>0</v>
      </c>
      <c r="BC114" s="139">
        <f>'IO-01b - Oplocení'!F38</f>
        <v>0</v>
      </c>
      <c r="BD114" s="141">
        <f>'IO-01b - Oplocení'!F39</f>
        <v>0</v>
      </c>
      <c r="BE114" s="4"/>
      <c r="BT114" s="142" t="s">
        <v>90</v>
      </c>
      <c r="BV114" s="142" t="s">
        <v>83</v>
      </c>
      <c r="BW114" s="142" t="s">
        <v>153</v>
      </c>
      <c r="BX114" s="142" t="s">
        <v>146</v>
      </c>
      <c r="CL114" s="142" t="s">
        <v>154</v>
      </c>
    </row>
    <row r="115" s="7" customFormat="1" ht="16.5" customHeight="1">
      <c r="A115" s="7"/>
      <c r="B115" s="120"/>
      <c r="C115" s="121"/>
      <c r="D115" s="122" t="s">
        <v>155</v>
      </c>
      <c r="E115" s="122"/>
      <c r="F115" s="122"/>
      <c r="G115" s="122"/>
      <c r="H115" s="122"/>
      <c r="I115" s="123"/>
      <c r="J115" s="122" t="s">
        <v>156</v>
      </c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4">
        <f>ROUND(SUM(AG116:AG119),2)</f>
        <v>0</v>
      </c>
      <c r="AH115" s="123"/>
      <c r="AI115" s="123"/>
      <c r="AJ115" s="123"/>
      <c r="AK115" s="123"/>
      <c r="AL115" s="123"/>
      <c r="AM115" s="123"/>
      <c r="AN115" s="125">
        <f>SUM(AG115,AT115)</f>
        <v>0</v>
      </c>
      <c r="AO115" s="123"/>
      <c r="AP115" s="123"/>
      <c r="AQ115" s="126" t="s">
        <v>145</v>
      </c>
      <c r="AR115" s="127"/>
      <c r="AS115" s="128">
        <f>ROUND(SUM(AS116:AS119),2)</f>
        <v>0</v>
      </c>
      <c r="AT115" s="129">
        <f>ROUND(SUM(AV115:AW115),2)</f>
        <v>0</v>
      </c>
      <c r="AU115" s="130">
        <f>ROUND(SUM(AU116:AU119),5)</f>
        <v>0</v>
      </c>
      <c r="AV115" s="129">
        <f>ROUND(AZ115*L29,2)</f>
        <v>0</v>
      </c>
      <c r="AW115" s="129">
        <f>ROUND(BA115*L30,2)</f>
        <v>0</v>
      </c>
      <c r="AX115" s="129">
        <f>ROUND(BB115*L29,2)</f>
        <v>0</v>
      </c>
      <c r="AY115" s="129">
        <f>ROUND(BC115*L30,2)</f>
        <v>0</v>
      </c>
      <c r="AZ115" s="129">
        <f>ROUND(SUM(AZ116:AZ119),2)</f>
        <v>0</v>
      </c>
      <c r="BA115" s="129">
        <f>ROUND(SUM(BA116:BA119),2)</f>
        <v>0</v>
      </c>
      <c r="BB115" s="129">
        <f>ROUND(SUM(BB116:BB119),2)</f>
        <v>0</v>
      </c>
      <c r="BC115" s="129">
        <f>ROUND(SUM(BC116:BC119),2)</f>
        <v>0</v>
      </c>
      <c r="BD115" s="131">
        <f>ROUND(SUM(BD116:BD119),2)</f>
        <v>0</v>
      </c>
      <c r="BE115" s="7"/>
      <c r="BS115" s="132" t="s">
        <v>80</v>
      </c>
      <c r="BT115" s="132" t="s">
        <v>88</v>
      </c>
      <c r="BU115" s="132" t="s">
        <v>82</v>
      </c>
      <c r="BV115" s="132" t="s">
        <v>83</v>
      </c>
      <c r="BW115" s="132" t="s">
        <v>157</v>
      </c>
      <c r="BX115" s="132" t="s">
        <v>5</v>
      </c>
      <c r="CL115" s="132" t="s">
        <v>1</v>
      </c>
      <c r="CM115" s="132" t="s">
        <v>90</v>
      </c>
    </row>
    <row r="116" s="4" customFormat="1" ht="16.5" customHeight="1">
      <c r="A116" s="133" t="s">
        <v>91</v>
      </c>
      <c r="B116" s="71"/>
      <c r="C116" s="134"/>
      <c r="D116" s="134"/>
      <c r="E116" s="135" t="s">
        <v>158</v>
      </c>
      <c r="F116" s="135"/>
      <c r="G116" s="135"/>
      <c r="H116" s="135"/>
      <c r="I116" s="135"/>
      <c r="J116" s="134"/>
      <c r="K116" s="135" t="s">
        <v>159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'IO-02a - Přípojka jednotn...'!J32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93</v>
      </c>
      <c r="AR116" s="73"/>
      <c r="AS116" s="138">
        <v>0</v>
      </c>
      <c r="AT116" s="139">
        <f>ROUND(SUM(AV116:AW116),2)</f>
        <v>0</v>
      </c>
      <c r="AU116" s="140">
        <f>'IO-02a - Přípojka jednotn...'!P126</f>
        <v>0</v>
      </c>
      <c r="AV116" s="139">
        <f>'IO-02a - Přípojka jednotn...'!J35</f>
        <v>0</v>
      </c>
      <c r="AW116" s="139">
        <f>'IO-02a - Přípojka jednotn...'!J36</f>
        <v>0</v>
      </c>
      <c r="AX116" s="139">
        <f>'IO-02a - Přípojka jednotn...'!J37</f>
        <v>0</v>
      </c>
      <c r="AY116" s="139">
        <f>'IO-02a - Přípojka jednotn...'!J38</f>
        <v>0</v>
      </c>
      <c r="AZ116" s="139">
        <f>'IO-02a - Přípojka jednotn...'!F35</f>
        <v>0</v>
      </c>
      <c r="BA116" s="139">
        <f>'IO-02a - Přípojka jednotn...'!F36</f>
        <v>0</v>
      </c>
      <c r="BB116" s="139">
        <f>'IO-02a - Přípojka jednotn...'!F37</f>
        <v>0</v>
      </c>
      <c r="BC116" s="139">
        <f>'IO-02a - Přípojka jednotn...'!F38</f>
        <v>0</v>
      </c>
      <c r="BD116" s="141">
        <f>'IO-02a - Přípojka jednotn...'!F39</f>
        <v>0</v>
      </c>
      <c r="BE116" s="4"/>
      <c r="BT116" s="142" t="s">
        <v>90</v>
      </c>
      <c r="BV116" s="142" t="s">
        <v>83</v>
      </c>
      <c r="BW116" s="142" t="s">
        <v>160</v>
      </c>
      <c r="BX116" s="142" t="s">
        <v>157</v>
      </c>
      <c r="CL116" s="142" t="s">
        <v>161</v>
      </c>
    </row>
    <row r="117" s="4" customFormat="1" ht="16.5" customHeight="1">
      <c r="A117" s="133" t="s">
        <v>91</v>
      </c>
      <c r="B117" s="71"/>
      <c r="C117" s="134"/>
      <c r="D117" s="134"/>
      <c r="E117" s="135" t="s">
        <v>162</v>
      </c>
      <c r="F117" s="135"/>
      <c r="G117" s="135"/>
      <c r="H117" s="135"/>
      <c r="I117" s="135"/>
      <c r="J117" s="134"/>
      <c r="K117" s="135" t="s">
        <v>163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'IO-02b - Areálová splaško...'!J32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93</v>
      </c>
      <c r="AR117" s="73"/>
      <c r="AS117" s="138">
        <v>0</v>
      </c>
      <c r="AT117" s="139">
        <f>ROUND(SUM(AV117:AW117),2)</f>
        <v>0</v>
      </c>
      <c r="AU117" s="140">
        <f>'IO-02b - Areálová splaško...'!P126</f>
        <v>0</v>
      </c>
      <c r="AV117" s="139">
        <f>'IO-02b - Areálová splaško...'!J35</f>
        <v>0</v>
      </c>
      <c r="AW117" s="139">
        <f>'IO-02b - Areálová splaško...'!J36</f>
        <v>0</v>
      </c>
      <c r="AX117" s="139">
        <f>'IO-02b - Areálová splaško...'!J37</f>
        <v>0</v>
      </c>
      <c r="AY117" s="139">
        <f>'IO-02b - Areálová splaško...'!J38</f>
        <v>0</v>
      </c>
      <c r="AZ117" s="139">
        <f>'IO-02b - Areálová splaško...'!F35</f>
        <v>0</v>
      </c>
      <c r="BA117" s="139">
        <f>'IO-02b - Areálová splaško...'!F36</f>
        <v>0</v>
      </c>
      <c r="BB117" s="139">
        <f>'IO-02b - Areálová splaško...'!F37</f>
        <v>0</v>
      </c>
      <c r="BC117" s="139">
        <f>'IO-02b - Areálová splaško...'!F38</f>
        <v>0</v>
      </c>
      <c r="BD117" s="141">
        <f>'IO-02b - Areálová splaško...'!F39</f>
        <v>0</v>
      </c>
      <c r="BE117" s="4"/>
      <c r="BT117" s="142" t="s">
        <v>90</v>
      </c>
      <c r="BV117" s="142" t="s">
        <v>83</v>
      </c>
      <c r="BW117" s="142" t="s">
        <v>164</v>
      </c>
      <c r="BX117" s="142" t="s">
        <v>157</v>
      </c>
      <c r="CL117" s="142" t="s">
        <v>161</v>
      </c>
    </row>
    <row r="118" s="4" customFormat="1" ht="16.5" customHeight="1">
      <c r="A118" s="133" t="s">
        <v>91</v>
      </c>
      <c r="B118" s="71"/>
      <c r="C118" s="134"/>
      <c r="D118" s="134"/>
      <c r="E118" s="135" t="s">
        <v>165</v>
      </c>
      <c r="F118" s="135"/>
      <c r="G118" s="135"/>
      <c r="H118" s="135"/>
      <c r="I118" s="135"/>
      <c r="J118" s="134"/>
      <c r="K118" s="135" t="s">
        <v>166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'IO-02c - Areálová dešťová...'!J32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93</v>
      </c>
      <c r="AR118" s="73"/>
      <c r="AS118" s="138">
        <v>0</v>
      </c>
      <c r="AT118" s="139">
        <f>ROUND(SUM(AV118:AW118),2)</f>
        <v>0</v>
      </c>
      <c r="AU118" s="140">
        <f>'IO-02c - Areálová dešťová...'!P127</f>
        <v>0</v>
      </c>
      <c r="AV118" s="139">
        <f>'IO-02c - Areálová dešťová...'!J35</f>
        <v>0</v>
      </c>
      <c r="AW118" s="139">
        <f>'IO-02c - Areálová dešťová...'!J36</f>
        <v>0</v>
      </c>
      <c r="AX118" s="139">
        <f>'IO-02c - Areálová dešťová...'!J37</f>
        <v>0</v>
      </c>
      <c r="AY118" s="139">
        <f>'IO-02c - Areálová dešťová...'!J38</f>
        <v>0</v>
      </c>
      <c r="AZ118" s="139">
        <f>'IO-02c - Areálová dešťová...'!F35</f>
        <v>0</v>
      </c>
      <c r="BA118" s="139">
        <f>'IO-02c - Areálová dešťová...'!F36</f>
        <v>0</v>
      </c>
      <c r="BB118" s="139">
        <f>'IO-02c - Areálová dešťová...'!F37</f>
        <v>0</v>
      </c>
      <c r="BC118" s="139">
        <f>'IO-02c - Areálová dešťová...'!F38</f>
        <v>0</v>
      </c>
      <c r="BD118" s="141">
        <f>'IO-02c - Areálová dešťová...'!F39</f>
        <v>0</v>
      </c>
      <c r="BE118" s="4"/>
      <c r="BT118" s="142" t="s">
        <v>90</v>
      </c>
      <c r="BV118" s="142" t="s">
        <v>83</v>
      </c>
      <c r="BW118" s="142" t="s">
        <v>167</v>
      </c>
      <c r="BX118" s="142" t="s">
        <v>157</v>
      </c>
      <c r="CL118" s="142" t="s">
        <v>168</v>
      </c>
    </row>
    <row r="119" s="4" customFormat="1" ht="16.5" customHeight="1">
      <c r="A119" s="133" t="s">
        <v>91</v>
      </c>
      <c r="B119" s="71"/>
      <c r="C119" s="134"/>
      <c r="D119" s="134"/>
      <c r="E119" s="135" t="s">
        <v>169</v>
      </c>
      <c r="F119" s="135"/>
      <c r="G119" s="135"/>
      <c r="H119" s="135"/>
      <c r="I119" s="135"/>
      <c r="J119" s="134"/>
      <c r="K119" s="135" t="s">
        <v>170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'IO-02d - Vodovodní přípojka'!J32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93</v>
      </c>
      <c r="AR119" s="73"/>
      <c r="AS119" s="138">
        <v>0</v>
      </c>
      <c r="AT119" s="139">
        <f>ROUND(SUM(AV119:AW119),2)</f>
        <v>0</v>
      </c>
      <c r="AU119" s="140">
        <f>'IO-02d - Vodovodní přípojka'!P127</f>
        <v>0</v>
      </c>
      <c r="AV119" s="139">
        <f>'IO-02d - Vodovodní přípojka'!J35</f>
        <v>0</v>
      </c>
      <c r="AW119" s="139">
        <f>'IO-02d - Vodovodní přípojka'!J36</f>
        <v>0</v>
      </c>
      <c r="AX119" s="139">
        <f>'IO-02d - Vodovodní přípojka'!J37</f>
        <v>0</v>
      </c>
      <c r="AY119" s="139">
        <f>'IO-02d - Vodovodní přípojka'!J38</f>
        <v>0</v>
      </c>
      <c r="AZ119" s="139">
        <f>'IO-02d - Vodovodní přípojka'!F35</f>
        <v>0</v>
      </c>
      <c r="BA119" s="139">
        <f>'IO-02d - Vodovodní přípojka'!F36</f>
        <v>0</v>
      </c>
      <c r="BB119" s="139">
        <f>'IO-02d - Vodovodní přípojka'!F37</f>
        <v>0</v>
      </c>
      <c r="BC119" s="139">
        <f>'IO-02d - Vodovodní přípojka'!F38</f>
        <v>0</v>
      </c>
      <c r="BD119" s="141">
        <f>'IO-02d - Vodovodní přípojka'!F39</f>
        <v>0</v>
      </c>
      <c r="BE119" s="4"/>
      <c r="BT119" s="142" t="s">
        <v>90</v>
      </c>
      <c r="BV119" s="142" t="s">
        <v>83</v>
      </c>
      <c r="BW119" s="142" t="s">
        <v>171</v>
      </c>
      <c r="BX119" s="142" t="s">
        <v>157</v>
      </c>
      <c r="CL119" s="142" t="s">
        <v>172</v>
      </c>
    </row>
    <row r="120" s="7" customFormat="1" ht="16.5" customHeight="1">
      <c r="A120" s="7"/>
      <c r="B120" s="120"/>
      <c r="C120" s="121"/>
      <c r="D120" s="122" t="s">
        <v>173</v>
      </c>
      <c r="E120" s="122"/>
      <c r="F120" s="122"/>
      <c r="G120" s="122"/>
      <c r="H120" s="122"/>
      <c r="I120" s="123"/>
      <c r="J120" s="122" t="s">
        <v>174</v>
      </c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4">
        <f>ROUND(SUM(AG121:AG122),2)</f>
        <v>0</v>
      </c>
      <c r="AH120" s="123"/>
      <c r="AI120" s="123"/>
      <c r="AJ120" s="123"/>
      <c r="AK120" s="123"/>
      <c r="AL120" s="123"/>
      <c r="AM120" s="123"/>
      <c r="AN120" s="125">
        <f>SUM(AG120,AT120)</f>
        <v>0</v>
      </c>
      <c r="AO120" s="123"/>
      <c r="AP120" s="123"/>
      <c r="AQ120" s="126" t="s">
        <v>145</v>
      </c>
      <c r="AR120" s="127"/>
      <c r="AS120" s="128">
        <f>ROUND(SUM(AS121:AS122),2)</f>
        <v>0</v>
      </c>
      <c r="AT120" s="129">
        <f>ROUND(SUM(AV120:AW120),2)</f>
        <v>0</v>
      </c>
      <c r="AU120" s="130">
        <f>ROUND(SUM(AU121:AU122),5)</f>
        <v>0</v>
      </c>
      <c r="AV120" s="129">
        <f>ROUND(AZ120*L29,2)</f>
        <v>0</v>
      </c>
      <c r="AW120" s="129">
        <f>ROUND(BA120*L30,2)</f>
        <v>0</v>
      </c>
      <c r="AX120" s="129">
        <f>ROUND(BB120*L29,2)</f>
        <v>0</v>
      </c>
      <c r="AY120" s="129">
        <f>ROUND(BC120*L30,2)</f>
        <v>0</v>
      </c>
      <c r="AZ120" s="129">
        <f>ROUND(SUM(AZ121:AZ122),2)</f>
        <v>0</v>
      </c>
      <c r="BA120" s="129">
        <f>ROUND(SUM(BA121:BA122),2)</f>
        <v>0</v>
      </c>
      <c r="BB120" s="129">
        <f>ROUND(SUM(BB121:BB122),2)</f>
        <v>0</v>
      </c>
      <c r="BC120" s="129">
        <f>ROUND(SUM(BC121:BC122),2)</f>
        <v>0</v>
      </c>
      <c r="BD120" s="131">
        <f>ROUND(SUM(BD121:BD122),2)</f>
        <v>0</v>
      </c>
      <c r="BE120" s="7"/>
      <c r="BS120" s="132" t="s">
        <v>80</v>
      </c>
      <c r="BT120" s="132" t="s">
        <v>88</v>
      </c>
      <c r="BU120" s="132" t="s">
        <v>82</v>
      </c>
      <c r="BV120" s="132" t="s">
        <v>83</v>
      </c>
      <c r="BW120" s="132" t="s">
        <v>175</v>
      </c>
      <c r="BX120" s="132" t="s">
        <v>5</v>
      </c>
      <c r="CL120" s="132" t="s">
        <v>1</v>
      </c>
      <c r="CM120" s="132" t="s">
        <v>90</v>
      </c>
    </row>
    <row r="121" s="4" customFormat="1" ht="16.5" customHeight="1">
      <c r="A121" s="133" t="s">
        <v>91</v>
      </c>
      <c r="B121" s="71"/>
      <c r="C121" s="134"/>
      <c r="D121" s="134"/>
      <c r="E121" s="135" t="s">
        <v>176</v>
      </c>
      <c r="F121" s="135"/>
      <c r="G121" s="135"/>
      <c r="H121" s="135"/>
      <c r="I121" s="135"/>
      <c r="J121" s="134"/>
      <c r="K121" s="135" t="s">
        <v>177</v>
      </c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'IO-03a - Přípojka NN'!J32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93</v>
      </c>
      <c r="AR121" s="73"/>
      <c r="AS121" s="138">
        <v>0</v>
      </c>
      <c r="AT121" s="139">
        <f>ROUND(SUM(AV121:AW121),2)</f>
        <v>0</v>
      </c>
      <c r="AU121" s="140">
        <f>'IO-03a - Přípojka NN'!P124</f>
        <v>0</v>
      </c>
      <c r="AV121" s="139">
        <f>'IO-03a - Přípojka NN'!J35</f>
        <v>0</v>
      </c>
      <c r="AW121" s="139">
        <f>'IO-03a - Přípojka NN'!J36</f>
        <v>0</v>
      </c>
      <c r="AX121" s="139">
        <f>'IO-03a - Přípojka NN'!J37</f>
        <v>0</v>
      </c>
      <c r="AY121" s="139">
        <f>'IO-03a - Přípojka NN'!J38</f>
        <v>0</v>
      </c>
      <c r="AZ121" s="139">
        <f>'IO-03a - Přípojka NN'!F35</f>
        <v>0</v>
      </c>
      <c r="BA121" s="139">
        <f>'IO-03a - Přípojka NN'!F36</f>
        <v>0</v>
      </c>
      <c r="BB121" s="139">
        <f>'IO-03a - Přípojka NN'!F37</f>
        <v>0</v>
      </c>
      <c r="BC121" s="139">
        <f>'IO-03a - Přípojka NN'!F38</f>
        <v>0</v>
      </c>
      <c r="BD121" s="141">
        <f>'IO-03a - Přípojka NN'!F39</f>
        <v>0</v>
      </c>
      <c r="BE121" s="4"/>
      <c r="BT121" s="142" t="s">
        <v>90</v>
      </c>
      <c r="BV121" s="142" t="s">
        <v>83</v>
      </c>
      <c r="BW121" s="142" t="s">
        <v>178</v>
      </c>
      <c r="BX121" s="142" t="s">
        <v>175</v>
      </c>
      <c r="CL121" s="142" t="s">
        <v>179</v>
      </c>
    </row>
    <row r="122" s="4" customFormat="1" ht="16.5" customHeight="1">
      <c r="A122" s="133" t="s">
        <v>91</v>
      </c>
      <c r="B122" s="71"/>
      <c r="C122" s="134"/>
      <c r="D122" s="134"/>
      <c r="E122" s="135" t="s">
        <v>180</v>
      </c>
      <c r="F122" s="135"/>
      <c r="G122" s="135"/>
      <c r="H122" s="135"/>
      <c r="I122" s="135"/>
      <c r="J122" s="134"/>
      <c r="K122" s="135" t="s">
        <v>181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'IO-03b - Přípojka SLP-ROW...'!J32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93</v>
      </c>
      <c r="AR122" s="73"/>
      <c r="AS122" s="138">
        <v>0</v>
      </c>
      <c r="AT122" s="139">
        <f>ROUND(SUM(AV122:AW122),2)</f>
        <v>0</v>
      </c>
      <c r="AU122" s="140">
        <f>'IO-03b - Přípojka SLP-ROW...'!P124</f>
        <v>0</v>
      </c>
      <c r="AV122" s="139">
        <f>'IO-03b - Přípojka SLP-ROW...'!J35</f>
        <v>0</v>
      </c>
      <c r="AW122" s="139">
        <f>'IO-03b - Přípojka SLP-ROW...'!J36</f>
        <v>0</v>
      </c>
      <c r="AX122" s="139">
        <f>'IO-03b - Přípojka SLP-ROW...'!J37</f>
        <v>0</v>
      </c>
      <c r="AY122" s="139">
        <f>'IO-03b - Přípojka SLP-ROW...'!J38</f>
        <v>0</v>
      </c>
      <c r="AZ122" s="139">
        <f>'IO-03b - Přípojka SLP-ROW...'!F35</f>
        <v>0</v>
      </c>
      <c r="BA122" s="139">
        <f>'IO-03b - Přípojka SLP-ROW...'!F36</f>
        <v>0</v>
      </c>
      <c r="BB122" s="139">
        <f>'IO-03b - Přípojka SLP-ROW...'!F37</f>
        <v>0</v>
      </c>
      <c r="BC122" s="139">
        <f>'IO-03b - Přípojka SLP-ROW...'!F38</f>
        <v>0</v>
      </c>
      <c r="BD122" s="141">
        <f>'IO-03b - Přípojka SLP-ROW...'!F39</f>
        <v>0</v>
      </c>
      <c r="BE122" s="4"/>
      <c r="BT122" s="142" t="s">
        <v>90</v>
      </c>
      <c r="BV122" s="142" t="s">
        <v>83</v>
      </c>
      <c r="BW122" s="142" t="s">
        <v>182</v>
      </c>
      <c r="BX122" s="142" t="s">
        <v>175</v>
      </c>
      <c r="CL122" s="142" t="s">
        <v>183</v>
      </c>
    </row>
    <row r="123" s="7" customFormat="1" ht="16.5" customHeight="1">
      <c r="A123" s="7"/>
      <c r="B123" s="120"/>
      <c r="C123" s="121"/>
      <c r="D123" s="122" t="s">
        <v>184</v>
      </c>
      <c r="E123" s="122"/>
      <c r="F123" s="122"/>
      <c r="G123" s="122"/>
      <c r="H123" s="122"/>
      <c r="I123" s="123"/>
      <c r="J123" s="122" t="s">
        <v>185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4">
        <f>ROUND(AG124,2)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145</v>
      </c>
      <c r="AR123" s="127"/>
      <c r="AS123" s="128">
        <f>ROUND(AS124,2)</f>
        <v>0</v>
      </c>
      <c r="AT123" s="129">
        <f>ROUND(SUM(AV123:AW123),2)</f>
        <v>0</v>
      </c>
      <c r="AU123" s="130">
        <f>ROUND(AU124,5)</f>
        <v>0</v>
      </c>
      <c r="AV123" s="129">
        <f>ROUND(AZ123*L29,2)</f>
        <v>0</v>
      </c>
      <c r="AW123" s="129">
        <f>ROUND(BA123*L30,2)</f>
        <v>0</v>
      </c>
      <c r="AX123" s="129">
        <f>ROUND(BB123*L29,2)</f>
        <v>0</v>
      </c>
      <c r="AY123" s="129">
        <f>ROUND(BC123*L30,2)</f>
        <v>0</v>
      </c>
      <c r="AZ123" s="129">
        <f>ROUND(AZ124,2)</f>
        <v>0</v>
      </c>
      <c r="BA123" s="129">
        <f>ROUND(BA124,2)</f>
        <v>0</v>
      </c>
      <c r="BB123" s="129">
        <f>ROUND(BB124,2)</f>
        <v>0</v>
      </c>
      <c r="BC123" s="129">
        <f>ROUND(BC124,2)</f>
        <v>0</v>
      </c>
      <c r="BD123" s="131">
        <f>ROUND(BD124,2)</f>
        <v>0</v>
      </c>
      <c r="BE123" s="7"/>
      <c r="BS123" s="132" t="s">
        <v>80</v>
      </c>
      <c r="BT123" s="132" t="s">
        <v>88</v>
      </c>
      <c r="BU123" s="132" t="s">
        <v>82</v>
      </c>
      <c r="BV123" s="132" t="s">
        <v>83</v>
      </c>
      <c r="BW123" s="132" t="s">
        <v>186</v>
      </c>
      <c r="BX123" s="132" t="s">
        <v>5</v>
      </c>
      <c r="CL123" s="132" t="s">
        <v>1</v>
      </c>
      <c r="CM123" s="132" t="s">
        <v>90</v>
      </c>
    </row>
    <row r="124" s="4" customFormat="1" ht="16.5" customHeight="1">
      <c r="A124" s="133" t="s">
        <v>91</v>
      </c>
      <c r="B124" s="71"/>
      <c r="C124" s="134"/>
      <c r="D124" s="134"/>
      <c r="E124" s="135" t="s">
        <v>184</v>
      </c>
      <c r="F124" s="135"/>
      <c r="G124" s="135"/>
      <c r="H124" s="135"/>
      <c r="I124" s="135"/>
      <c r="J124" s="134"/>
      <c r="K124" s="135" t="s">
        <v>185</v>
      </c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6">
        <f>'IO-04 - STL plynovodní př...'!J32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93</v>
      </c>
      <c r="AR124" s="73"/>
      <c r="AS124" s="143">
        <v>0</v>
      </c>
      <c r="AT124" s="144">
        <f>ROUND(SUM(AV124:AW124),2)</f>
        <v>0</v>
      </c>
      <c r="AU124" s="145">
        <f>'IO-04 - STL plynovodní př...'!P129</f>
        <v>0</v>
      </c>
      <c r="AV124" s="144">
        <f>'IO-04 - STL plynovodní př...'!J35</f>
        <v>0</v>
      </c>
      <c r="AW124" s="144">
        <f>'IO-04 - STL plynovodní př...'!J36</f>
        <v>0</v>
      </c>
      <c r="AX124" s="144">
        <f>'IO-04 - STL plynovodní př...'!J37</f>
        <v>0</v>
      </c>
      <c r="AY124" s="144">
        <f>'IO-04 - STL plynovodní př...'!J38</f>
        <v>0</v>
      </c>
      <c r="AZ124" s="144">
        <f>'IO-04 - STL plynovodní př...'!F35</f>
        <v>0</v>
      </c>
      <c r="BA124" s="144">
        <f>'IO-04 - STL plynovodní př...'!F36</f>
        <v>0</v>
      </c>
      <c r="BB124" s="144">
        <f>'IO-04 - STL plynovodní př...'!F37</f>
        <v>0</v>
      </c>
      <c r="BC124" s="144">
        <f>'IO-04 - STL plynovodní př...'!F38</f>
        <v>0</v>
      </c>
      <c r="BD124" s="146">
        <f>'IO-04 - STL plynovodní př...'!F39</f>
        <v>0</v>
      </c>
      <c r="BE124" s="4"/>
      <c r="BT124" s="142" t="s">
        <v>90</v>
      </c>
      <c r="BV124" s="142" t="s">
        <v>83</v>
      </c>
      <c r="BW124" s="142" t="s">
        <v>187</v>
      </c>
      <c r="BX124" s="142" t="s">
        <v>186</v>
      </c>
      <c r="CL124" s="142" t="s">
        <v>188</v>
      </c>
    </row>
    <row r="125" s="2" customFormat="1" ht="30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5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45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</row>
  </sheetData>
  <sheetProtection sheet="1" formatColumns="0" formatRows="0" objects="1" scenarios="1" spinCount="100000" saltValue="6JbhmVmWQDDF/5BPO2qu7N586ik+GC1IYkTeiUYX9l+E2jls2w67ipzyoMl7y6rMqd63ih8NnRkXCC5NoMGoRQ==" hashValue="ShuSPRPFc4fWDt9QMGtEi3PcjyaB/LCb++4dwWHQyzK0ON+EcyJ5JikWGMliDoqJS2ra/2DHiGKIg30pC8hc2Q==" algorithmName="SHA-512" password="CC35"/>
  <mergeCells count="158">
    <mergeCell ref="E104:I104"/>
    <mergeCell ref="K104:AF104"/>
    <mergeCell ref="E105:I105"/>
    <mergeCell ref="K105:AF105"/>
    <mergeCell ref="J106:AF106"/>
    <mergeCell ref="D106:H106"/>
    <mergeCell ref="E107:I107"/>
    <mergeCell ref="K107:AF107"/>
    <mergeCell ref="J108:AF108"/>
    <mergeCell ref="D108:H108"/>
    <mergeCell ref="K109:AF109"/>
    <mergeCell ref="E109:I109"/>
    <mergeCell ref="D110:H110"/>
    <mergeCell ref="J110:AF110"/>
    <mergeCell ref="K111:AF111"/>
    <mergeCell ref="E111:I111"/>
    <mergeCell ref="D112:H112"/>
    <mergeCell ref="J112:AF112"/>
    <mergeCell ref="E113:I113"/>
    <mergeCell ref="K113:AF113"/>
    <mergeCell ref="E114:I114"/>
    <mergeCell ref="K114:AF114"/>
    <mergeCell ref="J115:AF115"/>
    <mergeCell ref="D115:H115"/>
    <mergeCell ref="E116:I116"/>
    <mergeCell ref="K116:AF116"/>
    <mergeCell ref="K117:AF117"/>
    <mergeCell ref="E117:I117"/>
    <mergeCell ref="K118:AF118"/>
    <mergeCell ref="E118:I118"/>
    <mergeCell ref="E119:I119"/>
    <mergeCell ref="K119:AF119"/>
    <mergeCell ref="D120:H120"/>
    <mergeCell ref="J120:AF120"/>
    <mergeCell ref="E121:I121"/>
    <mergeCell ref="K121:AF121"/>
    <mergeCell ref="E122:I122"/>
    <mergeCell ref="K122:AF122"/>
    <mergeCell ref="D123:H123"/>
    <mergeCell ref="J123:AF123"/>
    <mergeCell ref="E124:I124"/>
    <mergeCell ref="K124:AF124"/>
    <mergeCell ref="AN101:AP101"/>
    <mergeCell ref="AG101:AM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L85:AO85"/>
    <mergeCell ref="I92:AF92"/>
    <mergeCell ref="C92:G92"/>
    <mergeCell ref="D95:H95"/>
    <mergeCell ref="J95:AF95"/>
    <mergeCell ref="E96:I96"/>
    <mergeCell ref="K96:AF96"/>
    <mergeCell ref="D97:H97"/>
    <mergeCell ref="J97:AF97"/>
    <mergeCell ref="K98:AF98"/>
    <mergeCell ref="E98:I98"/>
    <mergeCell ref="E99:I99"/>
    <mergeCell ref="K99:AF99"/>
    <mergeCell ref="K100:AF100"/>
    <mergeCell ref="E100:I100"/>
    <mergeCell ref="K101:AF101"/>
    <mergeCell ref="E101:I101"/>
    <mergeCell ref="K102:AF102"/>
    <mergeCell ref="E102:I102"/>
    <mergeCell ref="E103:I103"/>
    <mergeCell ref="K103:AF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G96:AM96"/>
    <mergeCell ref="AN96:AP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VRN - Vedlejší a ostatní ...'!C2" display="/"/>
    <hyperlink ref="A98" location="'01_01 - Architektonicko-s...'!C2" display="/"/>
    <hyperlink ref="A99" location="'01A - Zařízení pro vytápě...'!C2" display="/"/>
    <hyperlink ref="A100" location="'01B - Zařízení vzduchotec...'!C2" display="/"/>
    <hyperlink ref="A101" location="'01C - Zařízení zdravotnět...'!C2" display="/"/>
    <hyperlink ref="A102" location="'01D_a - Zařízení silnopro...'!C2" display="/"/>
    <hyperlink ref="A103" location="'01D_b - Bleskosvod'!C2" display="/"/>
    <hyperlink ref="A104" location="'01E - Zařizení slaboproud...'!C2" display="/"/>
    <hyperlink ref="A105" location="'01F - Měření a regulace'!C2" display="/"/>
    <hyperlink ref="A107" location="'02-01 - Bourání'!C2" display="/"/>
    <hyperlink ref="A109" location="'03_01 - Sadové a čisté te...'!C2" display="/"/>
    <hyperlink ref="A111" location="'04_01 - FVE technologie'!C2" display="/"/>
    <hyperlink ref="A113" location="'IO-01a - Zpevněn plochy'!C2" display="/"/>
    <hyperlink ref="A114" location="'IO-01b - Oplocení'!C2" display="/"/>
    <hyperlink ref="A116" location="'IO-02a - Přípojka jednotn...'!C2" display="/"/>
    <hyperlink ref="A117" location="'IO-02b - Areálová splaško...'!C2" display="/"/>
    <hyperlink ref="A118" location="'IO-02c - Areálová dešťová...'!C2" display="/"/>
    <hyperlink ref="A119" location="'IO-02d - Vodovodní přípojka'!C2" display="/"/>
    <hyperlink ref="A121" location="'IO-03a - Přípojka NN'!C2" display="/"/>
    <hyperlink ref="A122" location="'IO-03b - Přípojka SLP-ROW...'!C2" display="/"/>
    <hyperlink ref="A124" location="'IO-04 - STL plynovodní př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191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193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194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ROUND((SUM(BE121:BE156)),  2)</f>
        <v>0</v>
      </c>
      <c r="G35" s="39"/>
      <c r="H35" s="39"/>
      <c r="I35" s="165">
        <v>0.20999999999999999</v>
      </c>
      <c r="J35" s="164">
        <f>ROUND(((SUM(BE121:BE156))*I35),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ROUND((SUM(BF121:BF156)),  2)</f>
        <v>0</v>
      </c>
      <c r="G36" s="39"/>
      <c r="H36" s="39"/>
      <c r="I36" s="165">
        <v>0.14999999999999999</v>
      </c>
      <c r="J36" s="164">
        <f>ROUND(((SUM(BF121:BF156))*I36),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ROUND((SUM(BG121:BG156)),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ROUND((SUM(BH121:BH156)),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ROUND((SUM(BI121:BI156)),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191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200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201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ZZS Kraje Vysočina – výjezdové stanoviště Telč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190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4" t="s">
        <v>191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a ostatní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Telč, ul. Na Kotnově</v>
      </c>
      <c r="G115" s="41"/>
      <c r="H115" s="41"/>
      <c r="I115" s="33" t="s">
        <v>22</v>
      </c>
      <c r="J115" s="80" t="str">
        <f>IF(J14="","",J14)</f>
        <v>1. 6. 2023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E17</f>
        <v>Kraj Vysočina</v>
      </c>
      <c r="G117" s="41"/>
      <c r="H117" s="41"/>
      <c r="I117" s="33" t="s">
        <v>32</v>
      </c>
      <c r="J117" s="37" t="str">
        <f>E23</f>
        <v>PROJEKT CENTRUM NOVA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0" customFormat="1" ht="29.28" customHeight="1">
      <c r="A120" s="195"/>
      <c r="B120" s="196"/>
      <c r="C120" s="197" t="s">
        <v>202</v>
      </c>
      <c r="D120" s="198" t="s">
        <v>66</v>
      </c>
      <c r="E120" s="198" t="s">
        <v>62</v>
      </c>
      <c r="F120" s="198" t="s">
        <v>63</v>
      </c>
      <c r="G120" s="198" t="s">
        <v>203</v>
      </c>
      <c r="H120" s="198" t="s">
        <v>204</v>
      </c>
      <c r="I120" s="198" t="s">
        <v>205</v>
      </c>
      <c r="J120" s="198" t="s">
        <v>197</v>
      </c>
      <c r="K120" s="199" t="s">
        <v>206</v>
      </c>
      <c r="L120" s="200"/>
      <c r="M120" s="101" t="s">
        <v>1</v>
      </c>
      <c r="N120" s="102" t="s">
        <v>45</v>
      </c>
      <c r="O120" s="102" t="s">
        <v>207</v>
      </c>
      <c r="P120" s="102" t="s">
        <v>208</v>
      </c>
      <c r="Q120" s="102" t="s">
        <v>209</v>
      </c>
      <c r="R120" s="102" t="s">
        <v>210</v>
      </c>
      <c r="S120" s="102" t="s">
        <v>211</v>
      </c>
      <c r="T120" s="103" t="s">
        <v>212</v>
      </c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</row>
    <row r="121" s="2" customFormat="1" ht="22.8" customHeight="1">
      <c r="A121" s="39"/>
      <c r="B121" s="40"/>
      <c r="C121" s="108" t="s">
        <v>213</v>
      </c>
      <c r="D121" s="41"/>
      <c r="E121" s="41"/>
      <c r="F121" s="41"/>
      <c r="G121" s="41"/>
      <c r="H121" s="41"/>
      <c r="I121" s="41"/>
      <c r="J121" s="201">
        <f>BK121</f>
        <v>0</v>
      </c>
      <c r="K121" s="41"/>
      <c r="L121" s="45"/>
      <c r="M121" s="104"/>
      <c r="N121" s="202"/>
      <c r="O121" s="105"/>
      <c r="P121" s="203">
        <f>P122</f>
        <v>0</v>
      </c>
      <c r="Q121" s="105"/>
      <c r="R121" s="203">
        <f>R122</f>
        <v>0</v>
      </c>
      <c r="S121" s="105"/>
      <c r="T121" s="204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80</v>
      </c>
      <c r="AU121" s="18" t="s">
        <v>199</v>
      </c>
      <c r="BK121" s="205">
        <f>BK122</f>
        <v>0</v>
      </c>
    </row>
    <row r="122" s="11" customFormat="1" ht="25.92" customHeight="1">
      <c r="A122" s="11"/>
      <c r="B122" s="206"/>
      <c r="C122" s="207"/>
      <c r="D122" s="208" t="s">
        <v>80</v>
      </c>
      <c r="E122" s="209" t="s">
        <v>214</v>
      </c>
      <c r="F122" s="209" t="s">
        <v>92</v>
      </c>
      <c r="G122" s="207"/>
      <c r="H122" s="207"/>
      <c r="I122" s="210"/>
      <c r="J122" s="211">
        <f>BK122</f>
        <v>0</v>
      </c>
      <c r="K122" s="207"/>
      <c r="L122" s="212"/>
      <c r="M122" s="213"/>
      <c r="N122" s="214"/>
      <c r="O122" s="214"/>
      <c r="P122" s="215">
        <f>SUM(P123:P156)</f>
        <v>0</v>
      </c>
      <c r="Q122" s="214"/>
      <c r="R122" s="215">
        <f>SUM(R123:R156)</f>
        <v>0</v>
      </c>
      <c r="S122" s="214"/>
      <c r="T122" s="216">
        <f>SUM(T123:T156)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7" t="s">
        <v>215</v>
      </c>
      <c r="AT122" s="218" t="s">
        <v>80</v>
      </c>
      <c r="AU122" s="218" t="s">
        <v>81</v>
      </c>
      <c r="AY122" s="217" t="s">
        <v>216</v>
      </c>
      <c r="BK122" s="219">
        <f>SUM(BK123:BK156)</f>
        <v>0</v>
      </c>
    </row>
    <row r="123" s="2" customFormat="1" ht="16.5" customHeight="1">
      <c r="A123" s="39"/>
      <c r="B123" s="40"/>
      <c r="C123" s="220" t="s">
        <v>88</v>
      </c>
      <c r="D123" s="220" t="s">
        <v>217</v>
      </c>
      <c r="E123" s="221" t="s">
        <v>218</v>
      </c>
      <c r="F123" s="222" t="s">
        <v>219</v>
      </c>
      <c r="G123" s="223" t="s">
        <v>220</v>
      </c>
      <c r="H123" s="224">
        <v>1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46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215</v>
      </c>
      <c r="AT123" s="231" t="s">
        <v>217</v>
      </c>
      <c r="AU123" s="231" t="s">
        <v>88</v>
      </c>
      <c r="AY123" s="18" t="s">
        <v>216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88</v>
      </c>
      <c r="BK123" s="232">
        <f>ROUND(I123*H123,2)</f>
        <v>0</v>
      </c>
      <c r="BL123" s="18" t="s">
        <v>215</v>
      </c>
      <c r="BM123" s="231" t="s">
        <v>221</v>
      </c>
    </row>
    <row r="124" s="2" customFormat="1">
      <c r="A124" s="39"/>
      <c r="B124" s="40"/>
      <c r="C124" s="41"/>
      <c r="D124" s="233" t="s">
        <v>222</v>
      </c>
      <c r="E124" s="41"/>
      <c r="F124" s="234" t="s">
        <v>223</v>
      </c>
      <c r="G124" s="41"/>
      <c r="H124" s="41"/>
      <c r="I124" s="235"/>
      <c r="J124" s="41"/>
      <c r="K124" s="41"/>
      <c r="L124" s="45"/>
      <c r="M124" s="236"/>
      <c r="N124" s="237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222</v>
      </c>
      <c r="AU124" s="18" t="s">
        <v>88</v>
      </c>
    </row>
    <row r="125" s="2" customFormat="1" ht="16.5" customHeight="1">
      <c r="A125" s="39"/>
      <c r="B125" s="40"/>
      <c r="C125" s="220" t="s">
        <v>90</v>
      </c>
      <c r="D125" s="220" t="s">
        <v>217</v>
      </c>
      <c r="E125" s="221" t="s">
        <v>224</v>
      </c>
      <c r="F125" s="222" t="s">
        <v>225</v>
      </c>
      <c r="G125" s="223" t="s">
        <v>220</v>
      </c>
      <c r="H125" s="224">
        <v>1</v>
      </c>
      <c r="I125" s="225"/>
      <c r="J125" s="226">
        <f>ROUND(I125*H125,2)</f>
        <v>0</v>
      </c>
      <c r="K125" s="222" t="s">
        <v>1</v>
      </c>
      <c r="L125" s="45"/>
      <c r="M125" s="227" t="s">
        <v>1</v>
      </c>
      <c r="N125" s="228" t="s">
        <v>46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215</v>
      </c>
      <c r="AT125" s="231" t="s">
        <v>217</v>
      </c>
      <c r="AU125" s="231" t="s">
        <v>88</v>
      </c>
      <c r="AY125" s="18" t="s">
        <v>216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88</v>
      </c>
      <c r="BK125" s="232">
        <f>ROUND(I125*H125,2)</f>
        <v>0</v>
      </c>
      <c r="BL125" s="18" t="s">
        <v>215</v>
      </c>
      <c r="BM125" s="231" t="s">
        <v>226</v>
      </c>
    </row>
    <row r="126" s="2" customFormat="1">
      <c r="A126" s="39"/>
      <c r="B126" s="40"/>
      <c r="C126" s="41"/>
      <c r="D126" s="233" t="s">
        <v>222</v>
      </c>
      <c r="E126" s="41"/>
      <c r="F126" s="234" t="s">
        <v>227</v>
      </c>
      <c r="G126" s="41"/>
      <c r="H126" s="41"/>
      <c r="I126" s="235"/>
      <c r="J126" s="41"/>
      <c r="K126" s="41"/>
      <c r="L126" s="45"/>
      <c r="M126" s="236"/>
      <c r="N126" s="23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222</v>
      </c>
      <c r="AU126" s="18" t="s">
        <v>88</v>
      </c>
    </row>
    <row r="127" s="2" customFormat="1" ht="16.5" customHeight="1">
      <c r="A127" s="39"/>
      <c r="B127" s="40"/>
      <c r="C127" s="220" t="s">
        <v>228</v>
      </c>
      <c r="D127" s="220" t="s">
        <v>217</v>
      </c>
      <c r="E127" s="221" t="s">
        <v>229</v>
      </c>
      <c r="F127" s="222" t="s">
        <v>230</v>
      </c>
      <c r="G127" s="223" t="s">
        <v>220</v>
      </c>
      <c r="H127" s="224">
        <v>1</v>
      </c>
      <c r="I127" s="225"/>
      <c r="J127" s="226">
        <f>ROUND(I127*H127,2)</f>
        <v>0</v>
      </c>
      <c r="K127" s="222" t="s">
        <v>1</v>
      </c>
      <c r="L127" s="45"/>
      <c r="M127" s="227" t="s">
        <v>1</v>
      </c>
      <c r="N127" s="228" t="s">
        <v>46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215</v>
      </c>
      <c r="AT127" s="231" t="s">
        <v>217</v>
      </c>
      <c r="AU127" s="231" t="s">
        <v>88</v>
      </c>
      <c r="AY127" s="18" t="s">
        <v>216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215</v>
      </c>
      <c r="BM127" s="231" t="s">
        <v>231</v>
      </c>
    </row>
    <row r="128" s="2" customFormat="1">
      <c r="A128" s="39"/>
      <c r="B128" s="40"/>
      <c r="C128" s="41"/>
      <c r="D128" s="233" t="s">
        <v>222</v>
      </c>
      <c r="E128" s="41"/>
      <c r="F128" s="234" t="s">
        <v>232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222</v>
      </c>
      <c r="AU128" s="18" t="s">
        <v>88</v>
      </c>
    </row>
    <row r="129" s="2" customFormat="1" ht="24.15" customHeight="1">
      <c r="A129" s="39"/>
      <c r="B129" s="40"/>
      <c r="C129" s="220" t="s">
        <v>215</v>
      </c>
      <c r="D129" s="220" t="s">
        <v>217</v>
      </c>
      <c r="E129" s="221" t="s">
        <v>233</v>
      </c>
      <c r="F129" s="222" t="s">
        <v>234</v>
      </c>
      <c r="G129" s="223" t="s">
        <v>220</v>
      </c>
      <c r="H129" s="224">
        <v>1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46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215</v>
      </c>
      <c r="AT129" s="231" t="s">
        <v>217</v>
      </c>
      <c r="AU129" s="231" t="s">
        <v>88</v>
      </c>
      <c r="AY129" s="18" t="s">
        <v>216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215</v>
      </c>
      <c r="BM129" s="231" t="s">
        <v>235</v>
      </c>
    </row>
    <row r="130" s="2" customFormat="1">
      <c r="A130" s="39"/>
      <c r="B130" s="40"/>
      <c r="C130" s="41"/>
      <c r="D130" s="233" t="s">
        <v>222</v>
      </c>
      <c r="E130" s="41"/>
      <c r="F130" s="234" t="s">
        <v>236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222</v>
      </c>
      <c r="AU130" s="18" t="s">
        <v>88</v>
      </c>
    </row>
    <row r="131" s="2" customFormat="1" ht="24.15" customHeight="1">
      <c r="A131" s="39"/>
      <c r="B131" s="40"/>
      <c r="C131" s="220" t="s">
        <v>237</v>
      </c>
      <c r="D131" s="220" t="s">
        <v>217</v>
      </c>
      <c r="E131" s="221" t="s">
        <v>238</v>
      </c>
      <c r="F131" s="222" t="s">
        <v>239</v>
      </c>
      <c r="G131" s="223" t="s">
        <v>220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46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215</v>
      </c>
      <c r="AT131" s="231" t="s">
        <v>217</v>
      </c>
      <c r="AU131" s="231" t="s">
        <v>88</v>
      </c>
      <c r="AY131" s="18" t="s">
        <v>216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215</v>
      </c>
      <c r="BM131" s="231" t="s">
        <v>240</v>
      </c>
    </row>
    <row r="132" s="2" customFormat="1">
      <c r="A132" s="39"/>
      <c r="B132" s="40"/>
      <c r="C132" s="41"/>
      <c r="D132" s="233" t="s">
        <v>222</v>
      </c>
      <c r="E132" s="41"/>
      <c r="F132" s="234" t="s">
        <v>241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222</v>
      </c>
      <c r="AU132" s="18" t="s">
        <v>88</v>
      </c>
    </row>
    <row r="133" s="2" customFormat="1" ht="16.5" customHeight="1">
      <c r="A133" s="39"/>
      <c r="B133" s="40"/>
      <c r="C133" s="220" t="s">
        <v>242</v>
      </c>
      <c r="D133" s="220" t="s">
        <v>217</v>
      </c>
      <c r="E133" s="221" t="s">
        <v>243</v>
      </c>
      <c r="F133" s="222" t="s">
        <v>244</v>
      </c>
      <c r="G133" s="223" t="s">
        <v>220</v>
      </c>
      <c r="H133" s="224">
        <v>1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215</v>
      </c>
      <c r="AT133" s="231" t="s">
        <v>217</v>
      </c>
      <c r="AU133" s="231" t="s">
        <v>88</v>
      </c>
      <c r="AY133" s="18" t="s">
        <v>216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215</v>
      </c>
      <c r="BM133" s="231" t="s">
        <v>245</v>
      </c>
    </row>
    <row r="134" s="2" customFormat="1">
      <c r="A134" s="39"/>
      <c r="B134" s="40"/>
      <c r="C134" s="41"/>
      <c r="D134" s="233" t="s">
        <v>222</v>
      </c>
      <c r="E134" s="41"/>
      <c r="F134" s="234" t="s">
        <v>246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88</v>
      </c>
    </row>
    <row r="135" s="2" customFormat="1" ht="21.75" customHeight="1">
      <c r="A135" s="39"/>
      <c r="B135" s="40"/>
      <c r="C135" s="220" t="s">
        <v>247</v>
      </c>
      <c r="D135" s="220" t="s">
        <v>217</v>
      </c>
      <c r="E135" s="221" t="s">
        <v>248</v>
      </c>
      <c r="F135" s="222" t="s">
        <v>249</v>
      </c>
      <c r="G135" s="223" t="s">
        <v>220</v>
      </c>
      <c r="H135" s="224">
        <v>1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46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215</v>
      </c>
      <c r="AT135" s="231" t="s">
        <v>217</v>
      </c>
      <c r="AU135" s="231" t="s">
        <v>88</v>
      </c>
      <c r="AY135" s="18" t="s">
        <v>216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215</v>
      </c>
      <c r="BM135" s="231" t="s">
        <v>250</v>
      </c>
    </row>
    <row r="136" s="2" customFormat="1">
      <c r="A136" s="39"/>
      <c r="B136" s="40"/>
      <c r="C136" s="41"/>
      <c r="D136" s="233" t="s">
        <v>222</v>
      </c>
      <c r="E136" s="41"/>
      <c r="F136" s="234" t="s">
        <v>251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88</v>
      </c>
    </row>
    <row r="137" s="2" customFormat="1" ht="24.15" customHeight="1">
      <c r="A137" s="39"/>
      <c r="B137" s="40"/>
      <c r="C137" s="220" t="s">
        <v>252</v>
      </c>
      <c r="D137" s="220" t="s">
        <v>217</v>
      </c>
      <c r="E137" s="221" t="s">
        <v>253</v>
      </c>
      <c r="F137" s="222" t="s">
        <v>254</v>
      </c>
      <c r="G137" s="223" t="s">
        <v>220</v>
      </c>
      <c r="H137" s="224">
        <v>1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215</v>
      </c>
      <c r="AT137" s="231" t="s">
        <v>217</v>
      </c>
      <c r="AU137" s="231" t="s">
        <v>88</v>
      </c>
      <c r="AY137" s="18" t="s">
        <v>216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215</v>
      </c>
      <c r="BM137" s="231" t="s">
        <v>255</v>
      </c>
    </row>
    <row r="138" s="2" customFormat="1">
      <c r="A138" s="39"/>
      <c r="B138" s="40"/>
      <c r="C138" s="41"/>
      <c r="D138" s="233" t="s">
        <v>222</v>
      </c>
      <c r="E138" s="41"/>
      <c r="F138" s="234" t="s">
        <v>256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88</v>
      </c>
    </row>
    <row r="139" s="2" customFormat="1" ht="16.5" customHeight="1">
      <c r="A139" s="39"/>
      <c r="B139" s="40"/>
      <c r="C139" s="220" t="s">
        <v>257</v>
      </c>
      <c r="D139" s="220" t="s">
        <v>217</v>
      </c>
      <c r="E139" s="221" t="s">
        <v>258</v>
      </c>
      <c r="F139" s="222" t="s">
        <v>259</v>
      </c>
      <c r="G139" s="223" t="s">
        <v>220</v>
      </c>
      <c r="H139" s="224">
        <v>1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46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215</v>
      </c>
      <c r="AT139" s="231" t="s">
        <v>217</v>
      </c>
      <c r="AU139" s="231" t="s">
        <v>88</v>
      </c>
      <c r="AY139" s="18" t="s">
        <v>216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215</v>
      </c>
      <c r="BM139" s="231" t="s">
        <v>260</v>
      </c>
    </row>
    <row r="140" s="2" customFormat="1">
      <c r="A140" s="39"/>
      <c r="B140" s="40"/>
      <c r="C140" s="41"/>
      <c r="D140" s="233" t="s">
        <v>222</v>
      </c>
      <c r="E140" s="41"/>
      <c r="F140" s="234" t="s">
        <v>261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88</v>
      </c>
    </row>
    <row r="141" s="2" customFormat="1" ht="16.5" customHeight="1">
      <c r="A141" s="39"/>
      <c r="B141" s="40"/>
      <c r="C141" s="220" t="s">
        <v>262</v>
      </c>
      <c r="D141" s="220" t="s">
        <v>217</v>
      </c>
      <c r="E141" s="221" t="s">
        <v>263</v>
      </c>
      <c r="F141" s="222" t="s">
        <v>264</v>
      </c>
      <c r="G141" s="223" t="s">
        <v>220</v>
      </c>
      <c r="H141" s="224">
        <v>1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46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215</v>
      </c>
      <c r="AT141" s="231" t="s">
        <v>217</v>
      </c>
      <c r="AU141" s="231" t="s">
        <v>88</v>
      </c>
      <c r="AY141" s="18" t="s">
        <v>216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215</v>
      </c>
      <c r="BM141" s="231" t="s">
        <v>265</v>
      </c>
    </row>
    <row r="142" s="2" customFormat="1">
      <c r="A142" s="39"/>
      <c r="B142" s="40"/>
      <c r="C142" s="41"/>
      <c r="D142" s="233" t="s">
        <v>222</v>
      </c>
      <c r="E142" s="41"/>
      <c r="F142" s="234" t="s">
        <v>266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222</v>
      </c>
      <c r="AU142" s="18" t="s">
        <v>88</v>
      </c>
    </row>
    <row r="143" s="2" customFormat="1" ht="16.5" customHeight="1">
      <c r="A143" s="39"/>
      <c r="B143" s="40"/>
      <c r="C143" s="220" t="s">
        <v>267</v>
      </c>
      <c r="D143" s="220" t="s">
        <v>217</v>
      </c>
      <c r="E143" s="221" t="s">
        <v>268</v>
      </c>
      <c r="F143" s="222" t="s">
        <v>269</v>
      </c>
      <c r="G143" s="223" t="s">
        <v>220</v>
      </c>
      <c r="H143" s="224">
        <v>2</v>
      </c>
      <c r="I143" s="225"/>
      <c r="J143" s="226">
        <f>ROUND(I143*H143,2)</f>
        <v>0</v>
      </c>
      <c r="K143" s="222" t="s">
        <v>1</v>
      </c>
      <c r="L143" s="45"/>
      <c r="M143" s="227" t="s">
        <v>1</v>
      </c>
      <c r="N143" s="228" t="s">
        <v>46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215</v>
      </c>
      <c r="AT143" s="231" t="s">
        <v>217</v>
      </c>
      <c r="AU143" s="231" t="s">
        <v>88</v>
      </c>
      <c r="AY143" s="18" t="s">
        <v>216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215</v>
      </c>
      <c r="BM143" s="231" t="s">
        <v>270</v>
      </c>
    </row>
    <row r="144" s="2" customFormat="1">
      <c r="A144" s="39"/>
      <c r="B144" s="40"/>
      <c r="C144" s="41"/>
      <c r="D144" s="233" t="s">
        <v>222</v>
      </c>
      <c r="E144" s="41"/>
      <c r="F144" s="234" t="s">
        <v>271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222</v>
      </c>
      <c r="AU144" s="18" t="s">
        <v>88</v>
      </c>
    </row>
    <row r="145" s="2" customFormat="1" ht="24.15" customHeight="1">
      <c r="A145" s="39"/>
      <c r="B145" s="40"/>
      <c r="C145" s="220" t="s">
        <v>272</v>
      </c>
      <c r="D145" s="220" t="s">
        <v>217</v>
      </c>
      <c r="E145" s="221" t="s">
        <v>273</v>
      </c>
      <c r="F145" s="222" t="s">
        <v>274</v>
      </c>
      <c r="G145" s="223" t="s">
        <v>220</v>
      </c>
      <c r="H145" s="224">
        <v>1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46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215</v>
      </c>
      <c r="AT145" s="231" t="s">
        <v>217</v>
      </c>
      <c r="AU145" s="231" t="s">
        <v>88</v>
      </c>
      <c r="AY145" s="18" t="s">
        <v>216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215</v>
      </c>
      <c r="BM145" s="231" t="s">
        <v>275</v>
      </c>
    </row>
    <row r="146" s="2" customFormat="1">
      <c r="A146" s="39"/>
      <c r="B146" s="40"/>
      <c r="C146" s="41"/>
      <c r="D146" s="233" t="s">
        <v>222</v>
      </c>
      <c r="E146" s="41"/>
      <c r="F146" s="234" t="s">
        <v>276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222</v>
      </c>
      <c r="AU146" s="18" t="s">
        <v>88</v>
      </c>
    </row>
    <row r="147" s="2" customFormat="1" ht="16.5" customHeight="1">
      <c r="A147" s="39"/>
      <c r="B147" s="40"/>
      <c r="C147" s="220" t="s">
        <v>277</v>
      </c>
      <c r="D147" s="220" t="s">
        <v>217</v>
      </c>
      <c r="E147" s="221" t="s">
        <v>278</v>
      </c>
      <c r="F147" s="222" t="s">
        <v>279</v>
      </c>
      <c r="G147" s="223" t="s">
        <v>220</v>
      </c>
      <c r="H147" s="224">
        <v>1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46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215</v>
      </c>
      <c r="AT147" s="231" t="s">
        <v>217</v>
      </c>
      <c r="AU147" s="231" t="s">
        <v>88</v>
      </c>
      <c r="AY147" s="18" t="s">
        <v>216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88</v>
      </c>
      <c r="BK147" s="232">
        <f>ROUND(I147*H147,2)</f>
        <v>0</v>
      </c>
      <c r="BL147" s="18" t="s">
        <v>215</v>
      </c>
      <c r="BM147" s="231" t="s">
        <v>280</v>
      </c>
    </row>
    <row r="148" s="2" customFormat="1">
      <c r="A148" s="39"/>
      <c r="B148" s="40"/>
      <c r="C148" s="41"/>
      <c r="D148" s="233" t="s">
        <v>222</v>
      </c>
      <c r="E148" s="41"/>
      <c r="F148" s="234" t="s">
        <v>281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222</v>
      </c>
      <c r="AU148" s="18" t="s">
        <v>88</v>
      </c>
    </row>
    <row r="149" s="2" customFormat="1" ht="24.15" customHeight="1">
      <c r="A149" s="39"/>
      <c r="B149" s="40"/>
      <c r="C149" s="220" t="s">
        <v>282</v>
      </c>
      <c r="D149" s="220" t="s">
        <v>217</v>
      </c>
      <c r="E149" s="221" t="s">
        <v>283</v>
      </c>
      <c r="F149" s="222" t="s">
        <v>284</v>
      </c>
      <c r="G149" s="223" t="s">
        <v>285</v>
      </c>
      <c r="H149" s="224">
        <v>1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46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215</v>
      </c>
      <c r="AT149" s="231" t="s">
        <v>217</v>
      </c>
      <c r="AU149" s="231" t="s">
        <v>88</v>
      </c>
      <c r="AY149" s="18" t="s">
        <v>216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215</v>
      </c>
      <c r="BM149" s="231" t="s">
        <v>286</v>
      </c>
    </row>
    <row r="150" s="2" customFormat="1">
      <c r="A150" s="39"/>
      <c r="B150" s="40"/>
      <c r="C150" s="41"/>
      <c r="D150" s="233" t="s">
        <v>222</v>
      </c>
      <c r="E150" s="41"/>
      <c r="F150" s="234" t="s">
        <v>287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222</v>
      </c>
      <c r="AU150" s="18" t="s">
        <v>88</v>
      </c>
    </row>
    <row r="151" s="2" customFormat="1" ht="16.5" customHeight="1">
      <c r="A151" s="39"/>
      <c r="B151" s="40"/>
      <c r="C151" s="220" t="s">
        <v>8</v>
      </c>
      <c r="D151" s="220" t="s">
        <v>217</v>
      </c>
      <c r="E151" s="221" t="s">
        <v>288</v>
      </c>
      <c r="F151" s="222" t="s">
        <v>289</v>
      </c>
      <c r="G151" s="223" t="s">
        <v>220</v>
      </c>
      <c r="H151" s="224">
        <v>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46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215</v>
      </c>
      <c r="AT151" s="231" t="s">
        <v>217</v>
      </c>
      <c r="AU151" s="231" t="s">
        <v>88</v>
      </c>
      <c r="AY151" s="18" t="s">
        <v>216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88</v>
      </c>
      <c r="BK151" s="232">
        <f>ROUND(I151*H151,2)</f>
        <v>0</v>
      </c>
      <c r="BL151" s="18" t="s">
        <v>215</v>
      </c>
      <c r="BM151" s="231" t="s">
        <v>290</v>
      </c>
    </row>
    <row r="152" s="2" customFormat="1">
      <c r="A152" s="39"/>
      <c r="B152" s="40"/>
      <c r="C152" s="41"/>
      <c r="D152" s="233" t="s">
        <v>222</v>
      </c>
      <c r="E152" s="41"/>
      <c r="F152" s="234" t="s">
        <v>291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222</v>
      </c>
      <c r="AU152" s="18" t="s">
        <v>88</v>
      </c>
    </row>
    <row r="153" s="2" customFormat="1" ht="16.5" customHeight="1">
      <c r="A153" s="39"/>
      <c r="B153" s="40"/>
      <c r="C153" s="220" t="s">
        <v>292</v>
      </c>
      <c r="D153" s="220" t="s">
        <v>217</v>
      </c>
      <c r="E153" s="221" t="s">
        <v>293</v>
      </c>
      <c r="F153" s="222" t="s">
        <v>294</v>
      </c>
      <c r="G153" s="223" t="s">
        <v>220</v>
      </c>
      <c r="H153" s="224">
        <v>2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46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215</v>
      </c>
      <c r="AT153" s="231" t="s">
        <v>217</v>
      </c>
      <c r="AU153" s="231" t="s">
        <v>88</v>
      </c>
      <c r="AY153" s="18" t="s">
        <v>216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88</v>
      </c>
      <c r="BK153" s="232">
        <f>ROUND(I153*H153,2)</f>
        <v>0</v>
      </c>
      <c r="BL153" s="18" t="s">
        <v>215</v>
      </c>
      <c r="BM153" s="231" t="s">
        <v>295</v>
      </c>
    </row>
    <row r="154" s="2" customFormat="1">
      <c r="A154" s="39"/>
      <c r="B154" s="40"/>
      <c r="C154" s="41"/>
      <c r="D154" s="233" t="s">
        <v>222</v>
      </c>
      <c r="E154" s="41"/>
      <c r="F154" s="234" t="s">
        <v>296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222</v>
      </c>
      <c r="AU154" s="18" t="s">
        <v>88</v>
      </c>
    </row>
    <row r="155" s="2" customFormat="1" ht="16.5" customHeight="1">
      <c r="A155" s="39"/>
      <c r="B155" s="40"/>
      <c r="C155" s="220" t="s">
        <v>297</v>
      </c>
      <c r="D155" s="220" t="s">
        <v>217</v>
      </c>
      <c r="E155" s="221" t="s">
        <v>298</v>
      </c>
      <c r="F155" s="222" t="s">
        <v>299</v>
      </c>
      <c r="G155" s="223" t="s">
        <v>220</v>
      </c>
      <c r="H155" s="224">
        <v>1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46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215</v>
      </c>
      <c r="AT155" s="231" t="s">
        <v>217</v>
      </c>
      <c r="AU155" s="231" t="s">
        <v>88</v>
      </c>
      <c r="AY155" s="18" t="s">
        <v>216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215</v>
      </c>
      <c r="BM155" s="231" t="s">
        <v>300</v>
      </c>
    </row>
    <row r="156" s="2" customFormat="1">
      <c r="A156" s="39"/>
      <c r="B156" s="40"/>
      <c r="C156" s="41"/>
      <c r="D156" s="233" t="s">
        <v>222</v>
      </c>
      <c r="E156" s="41"/>
      <c r="F156" s="234" t="s">
        <v>299</v>
      </c>
      <c r="G156" s="41"/>
      <c r="H156" s="41"/>
      <c r="I156" s="235"/>
      <c r="J156" s="41"/>
      <c r="K156" s="41"/>
      <c r="L156" s="45"/>
      <c r="M156" s="238"/>
      <c r="N156" s="239"/>
      <c r="O156" s="240"/>
      <c r="P156" s="240"/>
      <c r="Q156" s="240"/>
      <c r="R156" s="240"/>
      <c r="S156" s="240"/>
      <c r="T156" s="241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222</v>
      </c>
      <c r="AU156" s="18" t="s">
        <v>88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psB0XtVDffClDaCw265XfwT+K+VqAjj6ptXqOhqEdBy3IklptK8F4MuYB8WeBU1XryESCJl6+74w4wL0x1cDUQ==" hashValue="VECeOffJ6YoZIm+gc5BFQybWBoW6F3MzGNuRH/AY4c8w1IfuMjbXCrOhs8h64F8Q3gSuf/Jjqz87q6FsPjpN1Q==" algorithmName="SHA-512" password="CC35"/>
  <autoFilter ref="C120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242" t="s">
        <v>301</v>
      </c>
      <c r="BA2" s="242" t="s">
        <v>302</v>
      </c>
      <c r="BB2" s="242" t="s">
        <v>303</v>
      </c>
      <c r="BC2" s="242" t="s">
        <v>304</v>
      </c>
      <c r="BD2" s="242" t="s">
        <v>228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  <c r="AZ3" s="242" t="s">
        <v>305</v>
      </c>
      <c r="BA3" s="242" t="s">
        <v>306</v>
      </c>
      <c r="BB3" s="242" t="s">
        <v>303</v>
      </c>
      <c r="BC3" s="242" t="s">
        <v>307</v>
      </c>
      <c r="BD3" s="242" t="s">
        <v>228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  <c r="AZ4" s="242" t="s">
        <v>308</v>
      </c>
      <c r="BA4" s="242" t="s">
        <v>309</v>
      </c>
      <c r="BB4" s="242" t="s">
        <v>303</v>
      </c>
      <c r="BC4" s="242" t="s">
        <v>310</v>
      </c>
      <c r="BD4" s="242" t="s">
        <v>228</v>
      </c>
    </row>
    <row r="5" s="1" customFormat="1" ht="6.96" customHeight="1">
      <c r="B5" s="21"/>
      <c r="L5" s="21"/>
      <c r="AZ5" s="242" t="s">
        <v>311</v>
      </c>
      <c r="BA5" s="242" t="s">
        <v>312</v>
      </c>
      <c r="BB5" s="242" t="s">
        <v>303</v>
      </c>
      <c r="BC5" s="242" t="s">
        <v>313</v>
      </c>
      <c r="BD5" s="242" t="s">
        <v>228</v>
      </c>
    </row>
    <row r="6" s="1" customFormat="1" ht="12" customHeight="1">
      <c r="B6" s="21"/>
      <c r="D6" s="151" t="s">
        <v>16</v>
      </c>
      <c r="L6" s="21"/>
      <c r="AZ6" s="242" t="s">
        <v>314</v>
      </c>
      <c r="BA6" s="242" t="s">
        <v>315</v>
      </c>
      <c r="BB6" s="242" t="s">
        <v>303</v>
      </c>
      <c r="BC6" s="242" t="s">
        <v>316</v>
      </c>
      <c r="BD6" s="242" t="s">
        <v>228</v>
      </c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317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322.5" customHeight="1">
      <c r="A29" s="155"/>
      <c r="B29" s="156"/>
      <c r="C29" s="155"/>
      <c r="D29" s="155"/>
      <c r="E29" s="157" t="s">
        <v>319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ROUND(J153,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ROUND((SUM(BE153:BE2090)),  2)</f>
        <v>0</v>
      </c>
      <c r="G35" s="39"/>
      <c r="H35" s="39"/>
      <c r="I35" s="165">
        <v>0.20999999999999999</v>
      </c>
      <c r="J35" s="164">
        <f>ROUND(((SUM(BE153:BE2090))*I35),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ROUND((SUM(BF153:BF2090)),  2)</f>
        <v>0</v>
      </c>
      <c r="G36" s="39"/>
      <c r="H36" s="39"/>
      <c r="I36" s="165">
        <v>0.14999999999999999</v>
      </c>
      <c r="J36" s="164">
        <f>ROUND(((SUM(BF153:BF2090))*I36),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ROUND((SUM(BG153:BG2090)),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ROUND((SUM(BH153:BH2090)),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ROUND((SUM(BI153:BI2090)),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01_01 -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J153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320</v>
      </c>
      <c r="E99" s="192"/>
      <c r="F99" s="192"/>
      <c r="G99" s="192"/>
      <c r="H99" s="192"/>
      <c r="I99" s="192"/>
      <c r="J99" s="193">
        <f>J154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321</v>
      </c>
      <c r="E100" s="245"/>
      <c r="F100" s="245"/>
      <c r="G100" s="245"/>
      <c r="H100" s="245"/>
      <c r="I100" s="245"/>
      <c r="J100" s="246">
        <f>J155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322</v>
      </c>
      <c r="E101" s="245"/>
      <c r="F101" s="245"/>
      <c r="G101" s="245"/>
      <c r="H101" s="245"/>
      <c r="I101" s="245"/>
      <c r="J101" s="246">
        <f>J240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3"/>
      <c r="C102" s="134"/>
      <c r="D102" s="244" t="s">
        <v>323</v>
      </c>
      <c r="E102" s="245"/>
      <c r="F102" s="245"/>
      <c r="G102" s="245"/>
      <c r="H102" s="245"/>
      <c r="I102" s="245"/>
      <c r="J102" s="246">
        <f>J365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3"/>
      <c r="C103" s="134"/>
      <c r="D103" s="244" t="s">
        <v>324</v>
      </c>
      <c r="E103" s="245"/>
      <c r="F103" s="245"/>
      <c r="G103" s="245"/>
      <c r="H103" s="245"/>
      <c r="I103" s="245"/>
      <c r="J103" s="246">
        <f>J678</f>
        <v>0</v>
      </c>
      <c r="K103" s="134"/>
      <c r="L103" s="247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3"/>
      <c r="C104" s="134"/>
      <c r="D104" s="244" t="s">
        <v>325</v>
      </c>
      <c r="E104" s="245"/>
      <c r="F104" s="245"/>
      <c r="G104" s="245"/>
      <c r="H104" s="245"/>
      <c r="I104" s="245"/>
      <c r="J104" s="246">
        <f>J759</f>
        <v>0</v>
      </c>
      <c r="K104" s="134"/>
      <c r="L104" s="247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4.88" customHeight="1">
      <c r="A105" s="12"/>
      <c r="B105" s="243"/>
      <c r="C105" s="134"/>
      <c r="D105" s="244" t="s">
        <v>326</v>
      </c>
      <c r="E105" s="245"/>
      <c r="F105" s="245"/>
      <c r="G105" s="245"/>
      <c r="H105" s="245"/>
      <c r="I105" s="245"/>
      <c r="J105" s="246">
        <f>J760</f>
        <v>0</v>
      </c>
      <c r="K105" s="134"/>
      <c r="L105" s="247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4.88" customHeight="1">
      <c r="A106" s="12"/>
      <c r="B106" s="243"/>
      <c r="C106" s="134"/>
      <c r="D106" s="244" t="s">
        <v>327</v>
      </c>
      <c r="E106" s="245"/>
      <c r="F106" s="245"/>
      <c r="G106" s="245"/>
      <c r="H106" s="245"/>
      <c r="I106" s="245"/>
      <c r="J106" s="246">
        <f>J875</f>
        <v>0</v>
      </c>
      <c r="K106" s="134"/>
      <c r="L106" s="247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4.88" customHeight="1">
      <c r="A107" s="12"/>
      <c r="B107" s="243"/>
      <c r="C107" s="134"/>
      <c r="D107" s="244" t="s">
        <v>328</v>
      </c>
      <c r="E107" s="245"/>
      <c r="F107" s="245"/>
      <c r="G107" s="245"/>
      <c r="H107" s="245"/>
      <c r="I107" s="245"/>
      <c r="J107" s="246">
        <f>J1012</f>
        <v>0</v>
      </c>
      <c r="K107" s="134"/>
      <c r="L107" s="247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4.88" customHeight="1">
      <c r="A108" s="12"/>
      <c r="B108" s="243"/>
      <c r="C108" s="134"/>
      <c r="D108" s="244" t="s">
        <v>329</v>
      </c>
      <c r="E108" s="245"/>
      <c r="F108" s="245"/>
      <c r="G108" s="245"/>
      <c r="H108" s="245"/>
      <c r="I108" s="245"/>
      <c r="J108" s="246">
        <f>J1109</f>
        <v>0</v>
      </c>
      <c r="K108" s="134"/>
      <c r="L108" s="247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43"/>
      <c r="C109" s="134"/>
      <c r="D109" s="244" t="s">
        <v>330</v>
      </c>
      <c r="E109" s="245"/>
      <c r="F109" s="245"/>
      <c r="G109" s="245"/>
      <c r="H109" s="245"/>
      <c r="I109" s="245"/>
      <c r="J109" s="246">
        <f>J1151</f>
        <v>0</v>
      </c>
      <c r="K109" s="134"/>
      <c r="L109" s="247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2" customFormat="1" ht="19.92" customHeight="1">
      <c r="A110" s="12"/>
      <c r="B110" s="243"/>
      <c r="C110" s="134"/>
      <c r="D110" s="244" t="s">
        <v>331</v>
      </c>
      <c r="E110" s="245"/>
      <c r="F110" s="245"/>
      <c r="G110" s="245"/>
      <c r="H110" s="245"/>
      <c r="I110" s="245"/>
      <c r="J110" s="246">
        <f>J1173</f>
        <v>0</v>
      </c>
      <c r="K110" s="134"/>
      <c r="L110" s="247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12" customFormat="1" ht="14.88" customHeight="1">
      <c r="A111" s="12"/>
      <c r="B111" s="243"/>
      <c r="C111" s="134"/>
      <c r="D111" s="244" t="s">
        <v>332</v>
      </c>
      <c r="E111" s="245"/>
      <c r="F111" s="245"/>
      <c r="G111" s="245"/>
      <c r="H111" s="245"/>
      <c r="I111" s="245"/>
      <c r="J111" s="246">
        <f>J1174</f>
        <v>0</v>
      </c>
      <c r="K111" s="134"/>
      <c r="L111" s="247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="12" customFormat="1" ht="14.88" customHeight="1">
      <c r="A112" s="12"/>
      <c r="B112" s="243"/>
      <c r="C112" s="134"/>
      <c r="D112" s="244" t="s">
        <v>333</v>
      </c>
      <c r="E112" s="245"/>
      <c r="F112" s="245"/>
      <c r="G112" s="245"/>
      <c r="H112" s="245"/>
      <c r="I112" s="245"/>
      <c r="J112" s="246">
        <f>J1200</f>
        <v>0</v>
      </c>
      <c r="K112" s="134"/>
      <c r="L112" s="247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12" customFormat="1" ht="19.92" customHeight="1">
      <c r="A113" s="12"/>
      <c r="B113" s="243"/>
      <c r="C113" s="134"/>
      <c r="D113" s="244" t="s">
        <v>334</v>
      </c>
      <c r="E113" s="245"/>
      <c r="F113" s="245"/>
      <c r="G113" s="245"/>
      <c r="H113" s="245"/>
      <c r="I113" s="245"/>
      <c r="J113" s="246">
        <f>J1239</f>
        <v>0</v>
      </c>
      <c r="K113" s="134"/>
      <c r="L113" s="247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="9" customFormat="1" ht="24.96" customHeight="1">
      <c r="A114" s="9"/>
      <c r="B114" s="189"/>
      <c r="C114" s="190"/>
      <c r="D114" s="191" t="s">
        <v>335</v>
      </c>
      <c r="E114" s="192"/>
      <c r="F114" s="192"/>
      <c r="G114" s="192"/>
      <c r="H114" s="192"/>
      <c r="I114" s="192"/>
      <c r="J114" s="193">
        <f>J1242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2" customFormat="1" ht="19.92" customHeight="1">
      <c r="A115" s="12"/>
      <c r="B115" s="243"/>
      <c r="C115" s="134"/>
      <c r="D115" s="244" t="s">
        <v>336</v>
      </c>
      <c r="E115" s="245"/>
      <c r="F115" s="245"/>
      <c r="G115" s="245"/>
      <c r="H115" s="245"/>
      <c r="I115" s="245"/>
      <c r="J115" s="246">
        <f>J1243</f>
        <v>0</v>
      </c>
      <c r="K115" s="134"/>
      <c r="L115" s="247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="12" customFormat="1" ht="19.92" customHeight="1">
      <c r="A116" s="12"/>
      <c r="B116" s="243"/>
      <c r="C116" s="134"/>
      <c r="D116" s="244" t="s">
        <v>337</v>
      </c>
      <c r="E116" s="245"/>
      <c r="F116" s="245"/>
      <c r="G116" s="245"/>
      <c r="H116" s="245"/>
      <c r="I116" s="245"/>
      <c r="J116" s="246">
        <f>J1298</f>
        <v>0</v>
      </c>
      <c r="K116" s="134"/>
      <c r="L116" s="247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="12" customFormat="1" ht="19.92" customHeight="1">
      <c r="A117" s="12"/>
      <c r="B117" s="243"/>
      <c r="C117" s="134"/>
      <c r="D117" s="244" t="s">
        <v>338</v>
      </c>
      <c r="E117" s="245"/>
      <c r="F117" s="245"/>
      <c r="G117" s="245"/>
      <c r="H117" s="245"/>
      <c r="I117" s="245"/>
      <c r="J117" s="246">
        <f>J1375</f>
        <v>0</v>
      </c>
      <c r="K117" s="134"/>
      <c r="L117" s="247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="12" customFormat="1" ht="19.92" customHeight="1">
      <c r="A118" s="12"/>
      <c r="B118" s="243"/>
      <c r="C118" s="134"/>
      <c r="D118" s="244" t="s">
        <v>339</v>
      </c>
      <c r="E118" s="245"/>
      <c r="F118" s="245"/>
      <c r="G118" s="245"/>
      <c r="H118" s="245"/>
      <c r="I118" s="245"/>
      <c r="J118" s="246">
        <f>J1450</f>
        <v>0</v>
      </c>
      <c r="K118" s="134"/>
      <c r="L118" s="247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="12" customFormat="1" ht="19.92" customHeight="1">
      <c r="A119" s="12"/>
      <c r="B119" s="243"/>
      <c r="C119" s="134"/>
      <c r="D119" s="244" t="s">
        <v>340</v>
      </c>
      <c r="E119" s="245"/>
      <c r="F119" s="245"/>
      <c r="G119" s="245"/>
      <c r="H119" s="245"/>
      <c r="I119" s="245"/>
      <c r="J119" s="246">
        <f>J1464</f>
        <v>0</v>
      </c>
      <c r="K119" s="134"/>
      <c r="L119" s="247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="12" customFormat="1" ht="19.92" customHeight="1">
      <c r="A120" s="12"/>
      <c r="B120" s="243"/>
      <c r="C120" s="134"/>
      <c r="D120" s="244" t="s">
        <v>341</v>
      </c>
      <c r="E120" s="245"/>
      <c r="F120" s="245"/>
      <c r="G120" s="245"/>
      <c r="H120" s="245"/>
      <c r="I120" s="245"/>
      <c r="J120" s="246">
        <f>J1475</f>
        <v>0</v>
      </c>
      <c r="K120" s="134"/>
      <c r="L120" s="247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="12" customFormat="1" ht="19.92" customHeight="1">
      <c r="A121" s="12"/>
      <c r="B121" s="243"/>
      <c r="C121" s="134"/>
      <c r="D121" s="244" t="s">
        <v>342</v>
      </c>
      <c r="E121" s="245"/>
      <c r="F121" s="245"/>
      <c r="G121" s="245"/>
      <c r="H121" s="245"/>
      <c r="I121" s="245"/>
      <c r="J121" s="246">
        <f>J1486</f>
        <v>0</v>
      </c>
      <c r="K121" s="134"/>
      <c r="L121" s="247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="12" customFormat="1" ht="19.92" customHeight="1">
      <c r="A122" s="12"/>
      <c r="B122" s="243"/>
      <c r="C122" s="134"/>
      <c r="D122" s="244" t="s">
        <v>343</v>
      </c>
      <c r="E122" s="245"/>
      <c r="F122" s="245"/>
      <c r="G122" s="245"/>
      <c r="H122" s="245"/>
      <c r="I122" s="245"/>
      <c r="J122" s="246">
        <f>J1532</f>
        <v>0</v>
      </c>
      <c r="K122" s="134"/>
      <c r="L122" s="247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="12" customFormat="1" ht="19.92" customHeight="1">
      <c r="A123" s="12"/>
      <c r="B123" s="243"/>
      <c r="C123" s="134"/>
      <c r="D123" s="244" t="s">
        <v>344</v>
      </c>
      <c r="E123" s="245"/>
      <c r="F123" s="245"/>
      <c r="G123" s="245"/>
      <c r="H123" s="245"/>
      <c r="I123" s="245"/>
      <c r="J123" s="246">
        <f>J1554</f>
        <v>0</v>
      </c>
      <c r="K123" s="134"/>
      <c r="L123" s="247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 s="12" customFormat="1" ht="19.92" customHeight="1">
      <c r="A124" s="12"/>
      <c r="B124" s="243"/>
      <c r="C124" s="134"/>
      <c r="D124" s="244" t="s">
        <v>345</v>
      </c>
      <c r="E124" s="245"/>
      <c r="F124" s="245"/>
      <c r="G124" s="245"/>
      <c r="H124" s="245"/>
      <c r="I124" s="245"/>
      <c r="J124" s="246">
        <f>J1684</f>
        <v>0</v>
      </c>
      <c r="K124" s="134"/>
      <c r="L124" s="247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</row>
    <row r="125" s="12" customFormat="1" ht="19.92" customHeight="1">
      <c r="A125" s="12"/>
      <c r="B125" s="243"/>
      <c r="C125" s="134"/>
      <c r="D125" s="244" t="s">
        <v>346</v>
      </c>
      <c r="E125" s="245"/>
      <c r="F125" s="245"/>
      <c r="G125" s="245"/>
      <c r="H125" s="245"/>
      <c r="I125" s="245"/>
      <c r="J125" s="246">
        <f>J1767</f>
        <v>0</v>
      </c>
      <c r="K125" s="134"/>
      <c r="L125" s="247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="12" customFormat="1" ht="19.92" customHeight="1">
      <c r="A126" s="12"/>
      <c r="B126" s="243"/>
      <c r="C126" s="134"/>
      <c r="D126" s="244" t="s">
        <v>347</v>
      </c>
      <c r="E126" s="245"/>
      <c r="F126" s="245"/>
      <c r="G126" s="245"/>
      <c r="H126" s="245"/>
      <c r="I126" s="245"/>
      <c r="J126" s="246">
        <f>J1810</f>
        <v>0</v>
      </c>
      <c r="K126" s="134"/>
      <c r="L126" s="247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="12" customFormat="1" ht="19.92" customHeight="1">
      <c r="A127" s="12"/>
      <c r="B127" s="243"/>
      <c r="C127" s="134"/>
      <c r="D127" s="244" t="s">
        <v>348</v>
      </c>
      <c r="E127" s="245"/>
      <c r="F127" s="245"/>
      <c r="G127" s="245"/>
      <c r="H127" s="245"/>
      <c r="I127" s="245"/>
      <c r="J127" s="246">
        <f>J1862</f>
        <v>0</v>
      </c>
      <c r="K127" s="134"/>
      <c r="L127" s="247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</row>
    <row r="128" s="12" customFormat="1" ht="19.92" customHeight="1">
      <c r="A128" s="12"/>
      <c r="B128" s="243"/>
      <c r="C128" s="134"/>
      <c r="D128" s="244" t="s">
        <v>349</v>
      </c>
      <c r="E128" s="245"/>
      <c r="F128" s="245"/>
      <c r="G128" s="245"/>
      <c r="H128" s="245"/>
      <c r="I128" s="245"/>
      <c r="J128" s="246">
        <f>J1893</f>
        <v>0</v>
      </c>
      <c r="K128" s="134"/>
      <c r="L128" s="247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</row>
    <row r="129" s="12" customFormat="1" ht="19.92" customHeight="1">
      <c r="A129" s="12"/>
      <c r="B129" s="243"/>
      <c r="C129" s="134"/>
      <c r="D129" s="244" t="s">
        <v>350</v>
      </c>
      <c r="E129" s="245"/>
      <c r="F129" s="245"/>
      <c r="G129" s="245"/>
      <c r="H129" s="245"/>
      <c r="I129" s="245"/>
      <c r="J129" s="246">
        <f>J1981</f>
        <v>0</v>
      </c>
      <c r="K129" s="134"/>
      <c r="L129" s="247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</row>
    <row r="130" s="12" customFormat="1" ht="19.92" customHeight="1">
      <c r="A130" s="12"/>
      <c r="B130" s="243"/>
      <c r="C130" s="134"/>
      <c r="D130" s="244" t="s">
        <v>351</v>
      </c>
      <c r="E130" s="245"/>
      <c r="F130" s="245"/>
      <c r="G130" s="245"/>
      <c r="H130" s="245"/>
      <c r="I130" s="245"/>
      <c r="J130" s="246">
        <f>J2046</f>
        <v>0</v>
      </c>
      <c r="K130" s="134"/>
      <c r="L130" s="247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</row>
    <row r="131" s="12" customFormat="1" ht="19.92" customHeight="1">
      <c r="A131" s="12"/>
      <c r="B131" s="243"/>
      <c r="C131" s="134"/>
      <c r="D131" s="244" t="s">
        <v>352</v>
      </c>
      <c r="E131" s="245"/>
      <c r="F131" s="245"/>
      <c r="G131" s="245"/>
      <c r="H131" s="245"/>
      <c r="I131" s="245"/>
      <c r="J131" s="246">
        <f>J2087</f>
        <v>0</v>
      </c>
      <c r="K131" s="134"/>
      <c r="L131" s="247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</row>
    <row r="132" s="2" customFormat="1" ht="21.84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7" s="2" customFormat="1" ht="6.96" customHeight="1">
      <c r="A137" s="39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4.96" customHeight="1">
      <c r="A138" s="39"/>
      <c r="B138" s="40"/>
      <c r="C138" s="24" t="s">
        <v>201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16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184" t="str">
        <f>E7</f>
        <v>ZZS Kraje Vysočina – výjezdové stanoviště Telč</v>
      </c>
      <c r="F141" s="33"/>
      <c r="G141" s="33"/>
      <c r="H141" s="33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" customFormat="1" ht="12" customHeight="1">
      <c r="B142" s="22"/>
      <c r="C142" s="33" t="s">
        <v>190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="2" customFormat="1" ht="16.5" customHeight="1">
      <c r="A143" s="39"/>
      <c r="B143" s="40"/>
      <c r="C143" s="41"/>
      <c r="D143" s="41"/>
      <c r="E143" s="184" t="s">
        <v>317</v>
      </c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2" customHeight="1">
      <c r="A144" s="39"/>
      <c r="B144" s="40"/>
      <c r="C144" s="33" t="s">
        <v>192</v>
      </c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6.5" customHeight="1">
      <c r="A145" s="39"/>
      <c r="B145" s="40"/>
      <c r="C145" s="41"/>
      <c r="D145" s="41"/>
      <c r="E145" s="77" t="str">
        <f>E11</f>
        <v>01_01 - Architektonicko-stavební řešení</v>
      </c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6.96" customHeight="1">
      <c r="A146" s="39"/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2" customHeight="1">
      <c r="A147" s="39"/>
      <c r="B147" s="40"/>
      <c r="C147" s="33" t="s">
        <v>20</v>
      </c>
      <c r="D147" s="41"/>
      <c r="E147" s="41"/>
      <c r="F147" s="28" t="str">
        <f>F14</f>
        <v>Telč, ul. Na Kotnově</v>
      </c>
      <c r="G147" s="41"/>
      <c r="H147" s="41"/>
      <c r="I147" s="33" t="s">
        <v>22</v>
      </c>
      <c r="J147" s="80" t="str">
        <f>IF(J14="","",J14)</f>
        <v>1. 6. 2023</v>
      </c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25.65" customHeight="1">
      <c r="A149" s="39"/>
      <c r="B149" s="40"/>
      <c r="C149" s="33" t="s">
        <v>24</v>
      </c>
      <c r="D149" s="41"/>
      <c r="E149" s="41"/>
      <c r="F149" s="28" t="str">
        <f>E17</f>
        <v>Kraj Vysočina</v>
      </c>
      <c r="G149" s="41"/>
      <c r="H149" s="41"/>
      <c r="I149" s="33" t="s">
        <v>32</v>
      </c>
      <c r="J149" s="37" t="str">
        <f>E23</f>
        <v>PROJEKT CENTRUM NOVA s.r.o.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5.15" customHeight="1">
      <c r="A150" s="39"/>
      <c r="B150" s="40"/>
      <c r="C150" s="33" t="s">
        <v>30</v>
      </c>
      <c r="D150" s="41"/>
      <c r="E150" s="41"/>
      <c r="F150" s="28" t="str">
        <f>IF(E20="","",E20)</f>
        <v>Vyplň údaj</v>
      </c>
      <c r="G150" s="41"/>
      <c r="H150" s="41"/>
      <c r="I150" s="33" t="s">
        <v>37</v>
      </c>
      <c r="J150" s="37" t="str">
        <f>E26</f>
        <v xml:space="preserve"> </v>
      </c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0.32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10" customFormat="1" ht="29.28" customHeight="1">
      <c r="A152" s="195"/>
      <c r="B152" s="196"/>
      <c r="C152" s="197" t="s">
        <v>202</v>
      </c>
      <c r="D152" s="198" t="s">
        <v>66</v>
      </c>
      <c r="E152" s="198" t="s">
        <v>62</v>
      </c>
      <c r="F152" s="198" t="s">
        <v>63</v>
      </c>
      <c r="G152" s="198" t="s">
        <v>203</v>
      </c>
      <c r="H152" s="198" t="s">
        <v>204</v>
      </c>
      <c r="I152" s="198" t="s">
        <v>205</v>
      </c>
      <c r="J152" s="198" t="s">
        <v>197</v>
      </c>
      <c r="K152" s="199" t="s">
        <v>206</v>
      </c>
      <c r="L152" s="200"/>
      <c r="M152" s="101" t="s">
        <v>1</v>
      </c>
      <c r="N152" s="102" t="s">
        <v>45</v>
      </c>
      <c r="O152" s="102" t="s">
        <v>207</v>
      </c>
      <c r="P152" s="102" t="s">
        <v>208</v>
      </c>
      <c r="Q152" s="102" t="s">
        <v>209</v>
      </c>
      <c r="R152" s="102" t="s">
        <v>210</v>
      </c>
      <c r="S152" s="102" t="s">
        <v>211</v>
      </c>
      <c r="T152" s="103" t="s">
        <v>212</v>
      </c>
      <c r="U152" s="195"/>
      <c r="V152" s="195"/>
      <c r="W152" s="195"/>
      <c r="X152" s="195"/>
      <c r="Y152" s="195"/>
      <c r="Z152" s="195"/>
      <c r="AA152" s="195"/>
      <c r="AB152" s="195"/>
      <c r="AC152" s="195"/>
      <c r="AD152" s="195"/>
      <c r="AE152" s="195"/>
    </row>
    <row r="153" s="2" customFormat="1" ht="22.8" customHeight="1">
      <c r="A153" s="39"/>
      <c r="B153" s="40"/>
      <c r="C153" s="108" t="s">
        <v>213</v>
      </c>
      <c r="D153" s="41"/>
      <c r="E153" s="41"/>
      <c r="F153" s="41"/>
      <c r="G153" s="41"/>
      <c r="H153" s="41"/>
      <c r="I153" s="41"/>
      <c r="J153" s="201">
        <f>BK153</f>
        <v>0</v>
      </c>
      <c r="K153" s="41"/>
      <c r="L153" s="45"/>
      <c r="M153" s="104"/>
      <c r="N153" s="202"/>
      <c r="O153" s="105"/>
      <c r="P153" s="203">
        <f>P154+P1242</f>
        <v>0</v>
      </c>
      <c r="Q153" s="105"/>
      <c r="R153" s="203">
        <f>R154+R1242</f>
        <v>1035.5248344199999</v>
      </c>
      <c r="S153" s="105"/>
      <c r="T153" s="204">
        <f>T154+T1242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80</v>
      </c>
      <c r="AU153" s="18" t="s">
        <v>199</v>
      </c>
      <c r="BK153" s="205">
        <f>BK154+BK1242</f>
        <v>0</v>
      </c>
    </row>
    <row r="154" s="11" customFormat="1" ht="25.92" customHeight="1">
      <c r="A154" s="11"/>
      <c r="B154" s="206"/>
      <c r="C154" s="207"/>
      <c r="D154" s="208" t="s">
        <v>80</v>
      </c>
      <c r="E154" s="209" t="s">
        <v>353</v>
      </c>
      <c r="F154" s="209" t="s">
        <v>354</v>
      </c>
      <c r="G154" s="207"/>
      <c r="H154" s="207"/>
      <c r="I154" s="210"/>
      <c r="J154" s="211">
        <f>BK154</f>
        <v>0</v>
      </c>
      <c r="K154" s="207"/>
      <c r="L154" s="212"/>
      <c r="M154" s="213"/>
      <c r="N154" s="214"/>
      <c r="O154" s="214"/>
      <c r="P154" s="215">
        <f>P155+P240+P365+P678+P759+P1151+P1173+P1239</f>
        <v>0</v>
      </c>
      <c r="Q154" s="214"/>
      <c r="R154" s="215">
        <f>R155+R240+R365+R678+R759+R1151+R1173+R1239</f>
        <v>1000.6695101399998</v>
      </c>
      <c r="S154" s="214"/>
      <c r="T154" s="216">
        <f>T155+T240+T365+T678+T759+T1151+T1173+T1239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17" t="s">
        <v>88</v>
      </c>
      <c r="AT154" s="218" t="s">
        <v>80</v>
      </c>
      <c r="AU154" s="218" t="s">
        <v>81</v>
      </c>
      <c r="AY154" s="217" t="s">
        <v>216</v>
      </c>
      <c r="BK154" s="219">
        <f>BK155+BK240+BK365+BK678+BK759+BK1151+BK1173+BK1239</f>
        <v>0</v>
      </c>
    </row>
    <row r="155" s="11" customFormat="1" ht="22.8" customHeight="1">
      <c r="A155" s="11"/>
      <c r="B155" s="206"/>
      <c r="C155" s="207"/>
      <c r="D155" s="208" t="s">
        <v>80</v>
      </c>
      <c r="E155" s="248" t="s">
        <v>88</v>
      </c>
      <c r="F155" s="248" t="s">
        <v>355</v>
      </c>
      <c r="G155" s="207"/>
      <c r="H155" s="207"/>
      <c r="I155" s="210"/>
      <c r="J155" s="249">
        <f>BK155</f>
        <v>0</v>
      </c>
      <c r="K155" s="207"/>
      <c r="L155" s="212"/>
      <c r="M155" s="213"/>
      <c r="N155" s="214"/>
      <c r="O155" s="214"/>
      <c r="P155" s="215">
        <f>SUM(P156:P239)</f>
        <v>0</v>
      </c>
      <c r="Q155" s="214"/>
      <c r="R155" s="215">
        <f>SUM(R156:R239)</f>
        <v>0</v>
      </c>
      <c r="S155" s="214"/>
      <c r="T155" s="216">
        <f>SUM(T156:T239)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17" t="s">
        <v>88</v>
      </c>
      <c r="AT155" s="218" t="s">
        <v>80</v>
      </c>
      <c r="AU155" s="218" t="s">
        <v>88</v>
      </c>
      <c r="AY155" s="217" t="s">
        <v>216</v>
      </c>
      <c r="BK155" s="219">
        <f>SUM(BK156:BK239)</f>
        <v>0</v>
      </c>
    </row>
    <row r="156" s="2" customFormat="1" ht="33" customHeight="1">
      <c r="A156" s="39"/>
      <c r="B156" s="40"/>
      <c r="C156" s="220" t="s">
        <v>88</v>
      </c>
      <c r="D156" s="220" t="s">
        <v>217</v>
      </c>
      <c r="E156" s="221" t="s">
        <v>356</v>
      </c>
      <c r="F156" s="222" t="s">
        <v>357</v>
      </c>
      <c r="G156" s="223" t="s">
        <v>358</v>
      </c>
      <c r="H156" s="224">
        <v>166.33000000000001</v>
      </c>
      <c r="I156" s="225"/>
      <c r="J156" s="226">
        <f>ROUND(I156*H156,2)</f>
        <v>0</v>
      </c>
      <c r="K156" s="222" t="s">
        <v>359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215</v>
      </c>
      <c r="AT156" s="231" t="s">
        <v>217</v>
      </c>
      <c r="AU156" s="231" t="s">
        <v>90</v>
      </c>
      <c r="AY156" s="18" t="s">
        <v>216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215</v>
      </c>
      <c r="BM156" s="231" t="s">
        <v>360</v>
      </c>
    </row>
    <row r="157" s="2" customFormat="1">
      <c r="A157" s="39"/>
      <c r="B157" s="40"/>
      <c r="C157" s="41"/>
      <c r="D157" s="233" t="s">
        <v>222</v>
      </c>
      <c r="E157" s="41"/>
      <c r="F157" s="234" t="s">
        <v>361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90</v>
      </c>
    </row>
    <row r="158" s="13" customFormat="1">
      <c r="A158" s="13"/>
      <c r="B158" s="250"/>
      <c r="C158" s="251"/>
      <c r="D158" s="233" t="s">
        <v>362</v>
      </c>
      <c r="E158" s="252" t="s">
        <v>1</v>
      </c>
      <c r="F158" s="253" t="s">
        <v>363</v>
      </c>
      <c r="G158" s="251"/>
      <c r="H158" s="252" t="s">
        <v>1</v>
      </c>
      <c r="I158" s="254"/>
      <c r="J158" s="251"/>
      <c r="K158" s="251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362</v>
      </c>
      <c r="AU158" s="259" t="s">
        <v>90</v>
      </c>
      <c r="AV158" s="13" t="s">
        <v>88</v>
      </c>
      <c r="AW158" s="13" t="s">
        <v>36</v>
      </c>
      <c r="AX158" s="13" t="s">
        <v>81</v>
      </c>
      <c r="AY158" s="259" t="s">
        <v>216</v>
      </c>
    </row>
    <row r="159" s="13" customFormat="1">
      <c r="A159" s="13"/>
      <c r="B159" s="250"/>
      <c r="C159" s="251"/>
      <c r="D159" s="233" t="s">
        <v>362</v>
      </c>
      <c r="E159" s="252" t="s">
        <v>1</v>
      </c>
      <c r="F159" s="253" t="s">
        <v>364</v>
      </c>
      <c r="G159" s="251"/>
      <c r="H159" s="252" t="s">
        <v>1</v>
      </c>
      <c r="I159" s="254"/>
      <c r="J159" s="251"/>
      <c r="K159" s="251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362</v>
      </c>
      <c r="AU159" s="259" t="s">
        <v>90</v>
      </c>
      <c r="AV159" s="13" t="s">
        <v>88</v>
      </c>
      <c r="AW159" s="13" t="s">
        <v>36</v>
      </c>
      <c r="AX159" s="13" t="s">
        <v>81</v>
      </c>
      <c r="AY159" s="259" t="s">
        <v>216</v>
      </c>
    </row>
    <row r="160" s="14" customFormat="1">
      <c r="A160" s="14"/>
      <c r="B160" s="260"/>
      <c r="C160" s="261"/>
      <c r="D160" s="233" t="s">
        <v>362</v>
      </c>
      <c r="E160" s="262" t="s">
        <v>1</v>
      </c>
      <c r="F160" s="263" t="s">
        <v>365</v>
      </c>
      <c r="G160" s="261"/>
      <c r="H160" s="264">
        <v>229.00800000000001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362</v>
      </c>
      <c r="AU160" s="270" t="s">
        <v>90</v>
      </c>
      <c r="AV160" s="14" t="s">
        <v>90</v>
      </c>
      <c r="AW160" s="14" t="s">
        <v>36</v>
      </c>
      <c r="AX160" s="14" t="s">
        <v>81</v>
      </c>
      <c r="AY160" s="270" t="s">
        <v>216</v>
      </c>
    </row>
    <row r="161" s="14" customFormat="1">
      <c r="A161" s="14"/>
      <c r="B161" s="260"/>
      <c r="C161" s="261"/>
      <c r="D161" s="233" t="s">
        <v>362</v>
      </c>
      <c r="E161" s="262" t="s">
        <v>1</v>
      </c>
      <c r="F161" s="263" t="s">
        <v>366</v>
      </c>
      <c r="G161" s="261"/>
      <c r="H161" s="264">
        <v>8.6059999999999999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362</v>
      </c>
      <c r="AU161" s="270" t="s">
        <v>90</v>
      </c>
      <c r="AV161" s="14" t="s">
        <v>90</v>
      </c>
      <c r="AW161" s="14" t="s">
        <v>36</v>
      </c>
      <c r="AX161" s="14" t="s">
        <v>81</v>
      </c>
      <c r="AY161" s="270" t="s">
        <v>216</v>
      </c>
    </row>
    <row r="162" s="15" customFormat="1">
      <c r="A162" s="15"/>
      <c r="B162" s="271"/>
      <c r="C162" s="272"/>
      <c r="D162" s="233" t="s">
        <v>362</v>
      </c>
      <c r="E162" s="273" t="s">
        <v>1</v>
      </c>
      <c r="F162" s="274" t="s">
        <v>367</v>
      </c>
      <c r="G162" s="272"/>
      <c r="H162" s="275">
        <v>237.614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362</v>
      </c>
      <c r="AU162" s="281" t="s">
        <v>90</v>
      </c>
      <c r="AV162" s="15" t="s">
        <v>228</v>
      </c>
      <c r="AW162" s="15" t="s">
        <v>36</v>
      </c>
      <c r="AX162" s="15" t="s">
        <v>81</v>
      </c>
      <c r="AY162" s="281" t="s">
        <v>216</v>
      </c>
    </row>
    <row r="163" s="14" customFormat="1">
      <c r="A163" s="14"/>
      <c r="B163" s="260"/>
      <c r="C163" s="261"/>
      <c r="D163" s="233" t="s">
        <v>362</v>
      </c>
      <c r="E163" s="262" t="s">
        <v>1</v>
      </c>
      <c r="F163" s="263" t="s">
        <v>368</v>
      </c>
      <c r="G163" s="261"/>
      <c r="H163" s="264">
        <v>-71.284000000000006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362</v>
      </c>
      <c r="AU163" s="270" t="s">
        <v>90</v>
      </c>
      <c r="AV163" s="14" t="s">
        <v>90</v>
      </c>
      <c r="AW163" s="14" t="s">
        <v>36</v>
      </c>
      <c r="AX163" s="14" t="s">
        <v>81</v>
      </c>
      <c r="AY163" s="270" t="s">
        <v>216</v>
      </c>
    </row>
    <row r="164" s="16" customFormat="1">
      <c r="A164" s="16"/>
      <c r="B164" s="282"/>
      <c r="C164" s="283"/>
      <c r="D164" s="233" t="s">
        <v>362</v>
      </c>
      <c r="E164" s="284" t="s">
        <v>1</v>
      </c>
      <c r="F164" s="285" t="s">
        <v>369</v>
      </c>
      <c r="G164" s="283"/>
      <c r="H164" s="286">
        <v>166.33000000000001</v>
      </c>
      <c r="I164" s="287"/>
      <c r="J164" s="283"/>
      <c r="K164" s="283"/>
      <c r="L164" s="288"/>
      <c r="M164" s="289"/>
      <c r="N164" s="290"/>
      <c r="O164" s="290"/>
      <c r="P164" s="290"/>
      <c r="Q164" s="290"/>
      <c r="R164" s="290"/>
      <c r="S164" s="290"/>
      <c r="T164" s="29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92" t="s">
        <v>362</v>
      </c>
      <c r="AU164" s="292" t="s">
        <v>90</v>
      </c>
      <c r="AV164" s="16" t="s">
        <v>215</v>
      </c>
      <c r="AW164" s="16" t="s">
        <v>36</v>
      </c>
      <c r="AX164" s="16" t="s">
        <v>88</v>
      </c>
      <c r="AY164" s="292" t="s">
        <v>216</v>
      </c>
    </row>
    <row r="165" s="2" customFormat="1" ht="33" customHeight="1">
      <c r="A165" s="39"/>
      <c r="B165" s="40"/>
      <c r="C165" s="220" t="s">
        <v>90</v>
      </c>
      <c r="D165" s="220" t="s">
        <v>217</v>
      </c>
      <c r="E165" s="221" t="s">
        <v>370</v>
      </c>
      <c r="F165" s="222" t="s">
        <v>371</v>
      </c>
      <c r="G165" s="223" t="s">
        <v>358</v>
      </c>
      <c r="H165" s="224">
        <v>59.404000000000003</v>
      </c>
      <c r="I165" s="225"/>
      <c r="J165" s="226">
        <f>ROUND(I165*H165,2)</f>
        <v>0</v>
      </c>
      <c r="K165" s="222" t="s">
        <v>359</v>
      </c>
      <c r="L165" s="45"/>
      <c r="M165" s="227" t="s">
        <v>1</v>
      </c>
      <c r="N165" s="228" t="s">
        <v>46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215</v>
      </c>
      <c r="AT165" s="231" t="s">
        <v>217</v>
      </c>
      <c r="AU165" s="231" t="s">
        <v>90</v>
      </c>
      <c r="AY165" s="18" t="s">
        <v>216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215</v>
      </c>
      <c r="BM165" s="231" t="s">
        <v>372</v>
      </c>
    </row>
    <row r="166" s="2" customFormat="1">
      <c r="A166" s="39"/>
      <c r="B166" s="40"/>
      <c r="C166" s="41"/>
      <c r="D166" s="233" t="s">
        <v>222</v>
      </c>
      <c r="E166" s="41"/>
      <c r="F166" s="234" t="s">
        <v>373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222</v>
      </c>
      <c r="AU166" s="18" t="s">
        <v>90</v>
      </c>
    </row>
    <row r="167" s="13" customFormat="1">
      <c r="A167" s="13"/>
      <c r="B167" s="250"/>
      <c r="C167" s="251"/>
      <c r="D167" s="233" t="s">
        <v>362</v>
      </c>
      <c r="E167" s="252" t="s">
        <v>1</v>
      </c>
      <c r="F167" s="253" t="s">
        <v>374</v>
      </c>
      <c r="G167" s="251"/>
      <c r="H167" s="252" t="s">
        <v>1</v>
      </c>
      <c r="I167" s="254"/>
      <c r="J167" s="251"/>
      <c r="K167" s="251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362</v>
      </c>
      <c r="AU167" s="259" t="s">
        <v>90</v>
      </c>
      <c r="AV167" s="13" t="s">
        <v>88</v>
      </c>
      <c r="AW167" s="13" t="s">
        <v>36</v>
      </c>
      <c r="AX167" s="13" t="s">
        <v>81</v>
      </c>
      <c r="AY167" s="259" t="s">
        <v>216</v>
      </c>
    </row>
    <row r="168" s="14" customFormat="1">
      <c r="A168" s="14"/>
      <c r="B168" s="260"/>
      <c r="C168" s="261"/>
      <c r="D168" s="233" t="s">
        <v>362</v>
      </c>
      <c r="E168" s="262" t="s">
        <v>1</v>
      </c>
      <c r="F168" s="263" t="s">
        <v>375</v>
      </c>
      <c r="G168" s="261"/>
      <c r="H168" s="264">
        <v>59.404000000000003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362</v>
      </c>
      <c r="AU168" s="270" t="s">
        <v>90</v>
      </c>
      <c r="AV168" s="14" t="s">
        <v>90</v>
      </c>
      <c r="AW168" s="14" t="s">
        <v>36</v>
      </c>
      <c r="AX168" s="14" t="s">
        <v>81</v>
      </c>
      <c r="AY168" s="270" t="s">
        <v>216</v>
      </c>
    </row>
    <row r="169" s="16" customFormat="1">
      <c r="A169" s="16"/>
      <c r="B169" s="282"/>
      <c r="C169" s="283"/>
      <c r="D169" s="233" t="s">
        <v>362</v>
      </c>
      <c r="E169" s="284" t="s">
        <v>1</v>
      </c>
      <c r="F169" s="285" t="s">
        <v>369</v>
      </c>
      <c r="G169" s="283"/>
      <c r="H169" s="286">
        <v>59.404000000000003</v>
      </c>
      <c r="I169" s="287"/>
      <c r="J169" s="283"/>
      <c r="K169" s="283"/>
      <c r="L169" s="288"/>
      <c r="M169" s="289"/>
      <c r="N169" s="290"/>
      <c r="O169" s="290"/>
      <c r="P169" s="290"/>
      <c r="Q169" s="290"/>
      <c r="R169" s="290"/>
      <c r="S169" s="290"/>
      <c r="T169" s="29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92" t="s">
        <v>362</v>
      </c>
      <c r="AU169" s="292" t="s">
        <v>90</v>
      </c>
      <c r="AV169" s="16" t="s">
        <v>215</v>
      </c>
      <c r="AW169" s="16" t="s">
        <v>36</v>
      </c>
      <c r="AX169" s="16" t="s">
        <v>88</v>
      </c>
      <c r="AY169" s="292" t="s">
        <v>216</v>
      </c>
    </row>
    <row r="170" s="2" customFormat="1" ht="33" customHeight="1">
      <c r="A170" s="39"/>
      <c r="B170" s="40"/>
      <c r="C170" s="220" t="s">
        <v>228</v>
      </c>
      <c r="D170" s="220" t="s">
        <v>217</v>
      </c>
      <c r="E170" s="221" t="s">
        <v>376</v>
      </c>
      <c r="F170" s="222" t="s">
        <v>377</v>
      </c>
      <c r="G170" s="223" t="s">
        <v>358</v>
      </c>
      <c r="H170" s="224">
        <v>11.881</v>
      </c>
      <c r="I170" s="225"/>
      <c r="J170" s="226">
        <f>ROUND(I170*H170,2)</f>
        <v>0</v>
      </c>
      <c r="K170" s="222" t="s">
        <v>359</v>
      </c>
      <c r="L170" s="45"/>
      <c r="M170" s="227" t="s">
        <v>1</v>
      </c>
      <c r="N170" s="228" t="s">
        <v>46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215</v>
      </c>
      <c r="AT170" s="231" t="s">
        <v>217</v>
      </c>
      <c r="AU170" s="231" t="s">
        <v>90</v>
      </c>
      <c r="AY170" s="18" t="s">
        <v>216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215</v>
      </c>
      <c r="BM170" s="231" t="s">
        <v>378</v>
      </c>
    </row>
    <row r="171" s="2" customFormat="1">
      <c r="A171" s="39"/>
      <c r="B171" s="40"/>
      <c r="C171" s="41"/>
      <c r="D171" s="233" t="s">
        <v>222</v>
      </c>
      <c r="E171" s="41"/>
      <c r="F171" s="234" t="s">
        <v>379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222</v>
      </c>
      <c r="AU171" s="18" t="s">
        <v>90</v>
      </c>
    </row>
    <row r="172" s="13" customFormat="1">
      <c r="A172" s="13"/>
      <c r="B172" s="250"/>
      <c r="C172" s="251"/>
      <c r="D172" s="233" t="s">
        <v>362</v>
      </c>
      <c r="E172" s="252" t="s">
        <v>1</v>
      </c>
      <c r="F172" s="253" t="s">
        <v>380</v>
      </c>
      <c r="G172" s="251"/>
      <c r="H172" s="252" t="s">
        <v>1</v>
      </c>
      <c r="I172" s="254"/>
      <c r="J172" s="251"/>
      <c r="K172" s="251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362</v>
      </c>
      <c r="AU172" s="259" t="s">
        <v>90</v>
      </c>
      <c r="AV172" s="13" t="s">
        <v>88</v>
      </c>
      <c r="AW172" s="13" t="s">
        <v>36</v>
      </c>
      <c r="AX172" s="13" t="s">
        <v>81</v>
      </c>
      <c r="AY172" s="259" t="s">
        <v>216</v>
      </c>
    </row>
    <row r="173" s="14" customFormat="1">
      <c r="A173" s="14"/>
      <c r="B173" s="260"/>
      <c r="C173" s="261"/>
      <c r="D173" s="233" t="s">
        <v>362</v>
      </c>
      <c r="E173" s="262" t="s">
        <v>1</v>
      </c>
      <c r="F173" s="263" t="s">
        <v>381</v>
      </c>
      <c r="G173" s="261"/>
      <c r="H173" s="264">
        <v>11.881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362</v>
      </c>
      <c r="AU173" s="270" t="s">
        <v>90</v>
      </c>
      <c r="AV173" s="14" t="s">
        <v>90</v>
      </c>
      <c r="AW173" s="14" t="s">
        <v>36</v>
      </c>
      <c r="AX173" s="14" t="s">
        <v>81</v>
      </c>
      <c r="AY173" s="270" t="s">
        <v>216</v>
      </c>
    </row>
    <row r="174" s="16" customFormat="1">
      <c r="A174" s="16"/>
      <c r="B174" s="282"/>
      <c r="C174" s="283"/>
      <c r="D174" s="233" t="s">
        <v>362</v>
      </c>
      <c r="E174" s="284" t="s">
        <v>1</v>
      </c>
      <c r="F174" s="285" t="s">
        <v>369</v>
      </c>
      <c r="G174" s="283"/>
      <c r="H174" s="286">
        <v>11.881</v>
      </c>
      <c r="I174" s="287"/>
      <c r="J174" s="283"/>
      <c r="K174" s="283"/>
      <c r="L174" s="288"/>
      <c r="M174" s="289"/>
      <c r="N174" s="290"/>
      <c r="O174" s="290"/>
      <c r="P174" s="290"/>
      <c r="Q174" s="290"/>
      <c r="R174" s="290"/>
      <c r="S174" s="290"/>
      <c r="T174" s="29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2" t="s">
        <v>362</v>
      </c>
      <c r="AU174" s="292" t="s">
        <v>90</v>
      </c>
      <c r="AV174" s="16" t="s">
        <v>215</v>
      </c>
      <c r="AW174" s="16" t="s">
        <v>36</v>
      </c>
      <c r="AX174" s="16" t="s">
        <v>88</v>
      </c>
      <c r="AY174" s="292" t="s">
        <v>216</v>
      </c>
    </row>
    <row r="175" s="2" customFormat="1" ht="33" customHeight="1">
      <c r="A175" s="39"/>
      <c r="B175" s="40"/>
      <c r="C175" s="220" t="s">
        <v>215</v>
      </c>
      <c r="D175" s="220" t="s">
        <v>217</v>
      </c>
      <c r="E175" s="221" t="s">
        <v>382</v>
      </c>
      <c r="F175" s="222" t="s">
        <v>383</v>
      </c>
      <c r="G175" s="223" t="s">
        <v>358</v>
      </c>
      <c r="H175" s="224">
        <v>58.939</v>
      </c>
      <c r="I175" s="225"/>
      <c r="J175" s="226">
        <f>ROUND(I175*H175,2)</f>
        <v>0</v>
      </c>
      <c r="K175" s="222" t="s">
        <v>359</v>
      </c>
      <c r="L175" s="45"/>
      <c r="M175" s="227" t="s">
        <v>1</v>
      </c>
      <c r="N175" s="228" t="s">
        <v>46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215</v>
      </c>
      <c r="AT175" s="231" t="s">
        <v>217</v>
      </c>
      <c r="AU175" s="231" t="s">
        <v>90</v>
      </c>
      <c r="AY175" s="18" t="s">
        <v>216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88</v>
      </c>
      <c r="BK175" s="232">
        <f>ROUND(I175*H175,2)</f>
        <v>0</v>
      </c>
      <c r="BL175" s="18" t="s">
        <v>215</v>
      </c>
      <c r="BM175" s="231" t="s">
        <v>384</v>
      </c>
    </row>
    <row r="176" s="2" customFormat="1">
      <c r="A176" s="39"/>
      <c r="B176" s="40"/>
      <c r="C176" s="41"/>
      <c r="D176" s="233" t="s">
        <v>222</v>
      </c>
      <c r="E176" s="41"/>
      <c r="F176" s="234" t="s">
        <v>385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222</v>
      </c>
      <c r="AU176" s="18" t="s">
        <v>90</v>
      </c>
    </row>
    <row r="177" s="13" customFormat="1">
      <c r="A177" s="13"/>
      <c r="B177" s="250"/>
      <c r="C177" s="251"/>
      <c r="D177" s="233" t="s">
        <v>362</v>
      </c>
      <c r="E177" s="252" t="s">
        <v>1</v>
      </c>
      <c r="F177" s="253" t="s">
        <v>363</v>
      </c>
      <c r="G177" s="251"/>
      <c r="H177" s="252" t="s">
        <v>1</v>
      </c>
      <c r="I177" s="254"/>
      <c r="J177" s="251"/>
      <c r="K177" s="251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362</v>
      </c>
      <c r="AU177" s="259" t="s">
        <v>90</v>
      </c>
      <c r="AV177" s="13" t="s">
        <v>88</v>
      </c>
      <c r="AW177" s="13" t="s">
        <v>36</v>
      </c>
      <c r="AX177" s="13" t="s">
        <v>81</v>
      </c>
      <c r="AY177" s="259" t="s">
        <v>216</v>
      </c>
    </row>
    <row r="178" s="13" customFormat="1">
      <c r="A178" s="13"/>
      <c r="B178" s="250"/>
      <c r="C178" s="251"/>
      <c r="D178" s="233" t="s">
        <v>362</v>
      </c>
      <c r="E178" s="252" t="s">
        <v>1</v>
      </c>
      <c r="F178" s="253" t="s">
        <v>364</v>
      </c>
      <c r="G178" s="251"/>
      <c r="H178" s="252" t="s">
        <v>1</v>
      </c>
      <c r="I178" s="254"/>
      <c r="J178" s="251"/>
      <c r="K178" s="251"/>
      <c r="L178" s="255"/>
      <c r="M178" s="256"/>
      <c r="N178" s="257"/>
      <c r="O178" s="257"/>
      <c r="P178" s="257"/>
      <c r="Q178" s="257"/>
      <c r="R178" s="257"/>
      <c r="S178" s="257"/>
      <c r="T178" s="25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9" t="s">
        <v>362</v>
      </c>
      <c r="AU178" s="259" t="s">
        <v>90</v>
      </c>
      <c r="AV178" s="13" t="s">
        <v>88</v>
      </c>
      <c r="AW178" s="13" t="s">
        <v>36</v>
      </c>
      <c r="AX178" s="13" t="s">
        <v>81</v>
      </c>
      <c r="AY178" s="259" t="s">
        <v>216</v>
      </c>
    </row>
    <row r="179" s="14" customFormat="1">
      <c r="A179" s="14"/>
      <c r="B179" s="260"/>
      <c r="C179" s="261"/>
      <c r="D179" s="233" t="s">
        <v>362</v>
      </c>
      <c r="E179" s="262" t="s">
        <v>1</v>
      </c>
      <c r="F179" s="263" t="s">
        <v>386</v>
      </c>
      <c r="G179" s="261"/>
      <c r="H179" s="264">
        <v>28.847999999999999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362</v>
      </c>
      <c r="AU179" s="270" t="s">
        <v>90</v>
      </c>
      <c r="AV179" s="14" t="s">
        <v>90</v>
      </c>
      <c r="AW179" s="14" t="s">
        <v>36</v>
      </c>
      <c r="AX179" s="14" t="s">
        <v>81</v>
      </c>
      <c r="AY179" s="270" t="s">
        <v>216</v>
      </c>
    </row>
    <row r="180" s="14" customFormat="1">
      <c r="A180" s="14"/>
      <c r="B180" s="260"/>
      <c r="C180" s="261"/>
      <c r="D180" s="233" t="s">
        <v>362</v>
      </c>
      <c r="E180" s="262" t="s">
        <v>1</v>
      </c>
      <c r="F180" s="263" t="s">
        <v>387</v>
      </c>
      <c r="G180" s="261"/>
      <c r="H180" s="264">
        <v>1.1040000000000001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0" t="s">
        <v>362</v>
      </c>
      <c r="AU180" s="270" t="s">
        <v>90</v>
      </c>
      <c r="AV180" s="14" t="s">
        <v>90</v>
      </c>
      <c r="AW180" s="14" t="s">
        <v>36</v>
      </c>
      <c r="AX180" s="14" t="s">
        <v>81</v>
      </c>
      <c r="AY180" s="270" t="s">
        <v>216</v>
      </c>
    </row>
    <row r="181" s="14" customFormat="1">
      <c r="A181" s="14"/>
      <c r="B181" s="260"/>
      <c r="C181" s="261"/>
      <c r="D181" s="233" t="s">
        <v>362</v>
      </c>
      <c r="E181" s="262" t="s">
        <v>1</v>
      </c>
      <c r="F181" s="263" t="s">
        <v>388</v>
      </c>
      <c r="G181" s="261"/>
      <c r="H181" s="264">
        <v>1.488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0" t="s">
        <v>362</v>
      </c>
      <c r="AU181" s="270" t="s">
        <v>90</v>
      </c>
      <c r="AV181" s="14" t="s">
        <v>90</v>
      </c>
      <c r="AW181" s="14" t="s">
        <v>36</v>
      </c>
      <c r="AX181" s="14" t="s">
        <v>81</v>
      </c>
      <c r="AY181" s="270" t="s">
        <v>216</v>
      </c>
    </row>
    <row r="182" s="14" customFormat="1">
      <c r="A182" s="14"/>
      <c r="B182" s="260"/>
      <c r="C182" s="261"/>
      <c r="D182" s="233" t="s">
        <v>362</v>
      </c>
      <c r="E182" s="262" t="s">
        <v>1</v>
      </c>
      <c r="F182" s="263" t="s">
        <v>389</v>
      </c>
      <c r="G182" s="261"/>
      <c r="H182" s="264">
        <v>1.8720000000000001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0" t="s">
        <v>362</v>
      </c>
      <c r="AU182" s="270" t="s">
        <v>90</v>
      </c>
      <c r="AV182" s="14" t="s">
        <v>90</v>
      </c>
      <c r="AW182" s="14" t="s">
        <v>36</v>
      </c>
      <c r="AX182" s="14" t="s">
        <v>81</v>
      </c>
      <c r="AY182" s="270" t="s">
        <v>216</v>
      </c>
    </row>
    <row r="183" s="14" customFormat="1">
      <c r="A183" s="14"/>
      <c r="B183" s="260"/>
      <c r="C183" s="261"/>
      <c r="D183" s="233" t="s">
        <v>362</v>
      </c>
      <c r="E183" s="262" t="s">
        <v>1</v>
      </c>
      <c r="F183" s="263" t="s">
        <v>390</v>
      </c>
      <c r="G183" s="261"/>
      <c r="H183" s="264">
        <v>2.2559999999999998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362</v>
      </c>
      <c r="AU183" s="270" t="s">
        <v>90</v>
      </c>
      <c r="AV183" s="14" t="s">
        <v>90</v>
      </c>
      <c r="AW183" s="14" t="s">
        <v>36</v>
      </c>
      <c r="AX183" s="14" t="s">
        <v>81</v>
      </c>
      <c r="AY183" s="270" t="s">
        <v>216</v>
      </c>
    </row>
    <row r="184" s="14" customFormat="1">
      <c r="A184" s="14"/>
      <c r="B184" s="260"/>
      <c r="C184" s="261"/>
      <c r="D184" s="233" t="s">
        <v>362</v>
      </c>
      <c r="E184" s="262" t="s">
        <v>1</v>
      </c>
      <c r="F184" s="263" t="s">
        <v>391</v>
      </c>
      <c r="G184" s="261"/>
      <c r="H184" s="264">
        <v>12.768000000000001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362</v>
      </c>
      <c r="AU184" s="270" t="s">
        <v>90</v>
      </c>
      <c r="AV184" s="14" t="s">
        <v>90</v>
      </c>
      <c r="AW184" s="14" t="s">
        <v>36</v>
      </c>
      <c r="AX184" s="14" t="s">
        <v>81</v>
      </c>
      <c r="AY184" s="270" t="s">
        <v>216</v>
      </c>
    </row>
    <row r="185" s="14" customFormat="1">
      <c r="A185" s="14"/>
      <c r="B185" s="260"/>
      <c r="C185" s="261"/>
      <c r="D185" s="233" t="s">
        <v>362</v>
      </c>
      <c r="E185" s="262" t="s">
        <v>1</v>
      </c>
      <c r="F185" s="263" t="s">
        <v>392</v>
      </c>
      <c r="G185" s="261"/>
      <c r="H185" s="264">
        <v>20.003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362</v>
      </c>
      <c r="AU185" s="270" t="s">
        <v>90</v>
      </c>
      <c r="AV185" s="14" t="s">
        <v>90</v>
      </c>
      <c r="AW185" s="14" t="s">
        <v>36</v>
      </c>
      <c r="AX185" s="14" t="s">
        <v>81</v>
      </c>
      <c r="AY185" s="270" t="s">
        <v>216</v>
      </c>
    </row>
    <row r="186" s="14" customFormat="1">
      <c r="A186" s="14"/>
      <c r="B186" s="260"/>
      <c r="C186" s="261"/>
      <c r="D186" s="233" t="s">
        <v>362</v>
      </c>
      <c r="E186" s="262" t="s">
        <v>1</v>
      </c>
      <c r="F186" s="263" t="s">
        <v>393</v>
      </c>
      <c r="G186" s="261"/>
      <c r="H186" s="264">
        <v>9.7620000000000005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362</v>
      </c>
      <c r="AU186" s="270" t="s">
        <v>90</v>
      </c>
      <c r="AV186" s="14" t="s">
        <v>90</v>
      </c>
      <c r="AW186" s="14" t="s">
        <v>36</v>
      </c>
      <c r="AX186" s="14" t="s">
        <v>81</v>
      </c>
      <c r="AY186" s="270" t="s">
        <v>216</v>
      </c>
    </row>
    <row r="187" s="14" customFormat="1">
      <c r="A187" s="14"/>
      <c r="B187" s="260"/>
      <c r="C187" s="261"/>
      <c r="D187" s="233" t="s">
        <v>362</v>
      </c>
      <c r="E187" s="262" t="s">
        <v>1</v>
      </c>
      <c r="F187" s="263" t="s">
        <v>394</v>
      </c>
      <c r="G187" s="261"/>
      <c r="H187" s="264">
        <v>5.4969999999999999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362</v>
      </c>
      <c r="AU187" s="270" t="s">
        <v>90</v>
      </c>
      <c r="AV187" s="14" t="s">
        <v>90</v>
      </c>
      <c r="AW187" s="14" t="s">
        <v>36</v>
      </c>
      <c r="AX187" s="14" t="s">
        <v>81</v>
      </c>
      <c r="AY187" s="270" t="s">
        <v>216</v>
      </c>
    </row>
    <row r="188" s="13" customFormat="1">
      <c r="A188" s="13"/>
      <c r="B188" s="250"/>
      <c r="C188" s="251"/>
      <c r="D188" s="233" t="s">
        <v>362</v>
      </c>
      <c r="E188" s="252" t="s">
        <v>1</v>
      </c>
      <c r="F188" s="253" t="s">
        <v>395</v>
      </c>
      <c r="G188" s="251"/>
      <c r="H188" s="252" t="s">
        <v>1</v>
      </c>
      <c r="I188" s="254"/>
      <c r="J188" s="251"/>
      <c r="K188" s="251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362</v>
      </c>
      <c r="AU188" s="259" t="s">
        <v>90</v>
      </c>
      <c r="AV188" s="13" t="s">
        <v>88</v>
      </c>
      <c r="AW188" s="13" t="s">
        <v>36</v>
      </c>
      <c r="AX188" s="13" t="s">
        <v>81</v>
      </c>
      <c r="AY188" s="259" t="s">
        <v>216</v>
      </c>
    </row>
    <row r="189" s="14" customFormat="1">
      <c r="A189" s="14"/>
      <c r="B189" s="260"/>
      <c r="C189" s="261"/>
      <c r="D189" s="233" t="s">
        <v>362</v>
      </c>
      <c r="E189" s="262" t="s">
        <v>1</v>
      </c>
      <c r="F189" s="263" t="s">
        <v>396</v>
      </c>
      <c r="G189" s="261"/>
      <c r="H189" s="264">
        <v>0.59999999999999998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362</v>
      </c>
      <c r="AU189" s="270" t="s">
        <v>90</v>
      </c>
      <c r="AV189" s="14" t="s">
        <v>90</v>
      </c>
      <c r="AW189" s="14" t="s">
        <v>36</v>
      </c>
      <c r="AX189" s="14" t="s">
        <v>81</v>
      </c>
      <c r="AY189" s="270" t="s">
        <v>216</v>
      </c>
    </row>
    <row r="190" s="15" customFormat="1">
      <c r="A190" s="15"/>
      <c r="B190" s="271"/>
      <c r="C190" s="272"/>
      <c r="D190" s="233" t="s">
        <v>362</v>
      </c>
      <c r="E190" s="273" t="s">
        <v>1</v>
      </c>
      <c r="F190" s="274" t="s">
        <v>367</v>
      </c>
      <c r="G190" s="272"/>
      <c r="H190" s="275">
        <v>84.197999999999993</v>
      </c>
      <c r="I190" s="276"/>
      <c r="J190" s="272"/>
      <c r="K190" s="272"/>
      <c r="L190" s="277"/>
      <c r="M190" s="278"/>
      <c r="N190" s="279"/>
      <c r="O190" s="279"/>
      <c r="P190" s="279"/>
      <c r="Q190" s="279"/>
      <c r="R190" s="279"/>
      <c r="S190" s="279"/>
      <c r="T190" s="28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1" t="s">
        <v>362</v>
      </c>
      <c r="AU190" s="281" t="s">
        <v>90</v>
      </c>
      <c r="AV190" s="15" t="s">
        <v>228</v>
      </c>
      <c r="AW190" s="15" t="s">
        <v>36</v>
      </c>
      <c r="AX190" s="15" t="s">
        <v>81</v>
      </c>
      <c r="AY190" s="281" t="s">
        <v>216</v>
      </c>
    </row>
    <row r="191" s="14" customFormat="1">
      <c r="A191" s="14"/>
      <c r="B191" s="260"/>
      <c r="C191" s="261"/>
      <c r="D191" s="233" t="s">
        <v>362</v>
      </c>
      <c r="E191" s="262" t="s">
        <v>1</v>
      </c>
      <c r="F191" s="263" t="s">
        <v>397</v>
      </c>
      <c r="G191" s="261"/>
      <c r="H191" s="264">
        <v>-25.259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362</v>
      </c>
      <c r="AU191" s="270" t="s">
        <v>90</v>
      </c>
      <c r="AV191" s="14" t="s">
        <v>90</v>
      </c>
      <c r="AW191" s="14" t="s">
        <v>36</v>
      </c>
      <c r="AX191" s="14" t="s">
        <v>81</v>
      </c>
      <c r="AY191" s="270" t="s">
        <v>216</v>
      </c>
    </row>
    <row r="192" s="16" customFormat="1">
      <c r="A192" s="16"/>
      <c r="B192" s="282"/>
      <c r="C192" s="283"/>
      <c r="D192" s="233" t="s">
        <v>362</v>
      </c>
      <c r="E192" s="284" t="s">
        <v>1</v>
      </c>
      <c r="F192" s="285" t="s">
        <v>369</v>
      </c>
      <c r="G192" s="283"/>
      <c r="H192" s="286">
        <v>58.939</v>
      </c>
      <c r="I192" s="287"/>
      <c r="J192" s="283"/>
      <c r="K192" s="283"/>
      <c r="L192" s="288"/>
      <c r="M192" s="289"/>
      <c r="N192" s="290"/>
      <c r="O192" s="290"/>
      <c r="P192" s="290"/>
      <c r="Q192" s="290"/>
      <c r="R192" s="290"/>
      <c r="S192" s="290"/>
      <c r="T192" s="29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2" t="s">
        <v>362</v>
      </c>
      <c r="AU192" s="292" t="s">
        <v>90</v>
      </c>
      <c r="AV192" s="16" t="s">
        <v>215</v>
      </c>
      <c r="AW192" s="16" t="s">
        <v>36</v>
      </c>
      <c r="AX192" s="16" t="s">
        <v>88</v>
      </c>
      <c r="AY192" s="292" t="s">
        <v>216</v>
      </c>
    </row>
    <row r="193" s="2" customFormat="1" ht="33" customHeight="1">
      <c r="A193" s="39"/>
      <c r="B193" s="40"/>
      <c r="C193" s="220" t="s">
        <v>237</v>
      </c>
      <c r="D193" s="220" t="s">
        <v>217</v>
      </c>
      <c r="E193" s="221" t="s">
        <v>398</v>
      </c>
      <c r="F193" s="222" t="s">
        <v>399</v>
      </c>
      <c r="G193" s="223" t="s">
        <v>358</v>
      </c>
      <c r="H193" s="224">
        <v>21.050000000000001</v>
      </c>
      <c r="I193" s="225"/>
      <c r="J193" s="226">
        <f>ROUND(I193*H193,2)</f>
        <v>0</v>
      </c>
      <c r="K193" s="222" t="s">
        <v>359</v>
      </c>
      <c r="L193" s="45"/>
      <c r="M193" s="227" t="s">
        <v>1</v>
      </c>
      <c r="N193" s="228" t="s">
        <v>46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215</v>
      </c>
      <c r="AT193" s="231" t="s">
        <v>217</v>
      </c>
      <c r="AU193" s="231" t="s">
        <v>90</v>
      </c>
      <c r="AY193" s="18" t="s">
        <v>216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215</v>
      </c>
      <c r="BM193" s="231" t="s">
        <v>400</v>
      </c>
    </row>
    <row r="194" s="2" customFormat="1">
      <c r="A194" s="39"/>
      <c r="B194" s="40"/>
      <c r="C194" s="41"/>
      <c r="D194" s="233" t="s">
        <v>222</v>
      </c>
      <c r="E194" s="41"/>
      <c r="F194" s="234" t="s">
        <v>401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222</v>
      </c>
      <c r="AU194" s="18" t="s">
        <v>90</v>
      </c>
    </row>
    <row r="195" s="13" customFormat="1">
      <c r="A195" s="13"/>
      <c r="B195" s="250"/>
      <c r="C195" s="251"/>
      <c r="D195" s="233" t="s">
        <v>362</v>
      </c>
      <c r="E195" s="252" t="s">
        <v>1</v>
      </c>
      <c r="F195" s="253" t="s">
        <v>374</v>
      </c>
      <c r="G195" s="251"/>
      <c r="H195" s="252" t="s">
        <v>1</v>
      </c>
      <c r="I195" s="254"/>
      <c r="J195" s="251"/>
      <c r="K195" s="251"/>
      <c r="L195" s="255"/>
      <c r="M195" s="256"/>
      <c r="N195" s="257"/>
      <c r="O195" s="257"/>
      <c r="P195" s="257"/>
      <c r="Q195" s="257"/>
      <c r="R195" s="257"/>
      <c r="S195" s="257"/>
      <c r="T195" s="25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9" t="s">
        <v>362</v>
      </c>
      <c r="AU195" s="259" t="s">
        <v>90</v>
      </c>
      <c r="AV195" s="13" t="s">
        <v>88</v>
      </c>
      <c r="AW195" s="13" t="s">
        <v>36</v>
      </c>
      <c r="AX195" s="13" t="s">
        <v>81</v>
      </c>
      <c r="AY195" s="259" t="s">
        <v>216</v>
      </c>
    </row>
    <row r="196" s="14" customFormat="1">
      <c r="A196" s="14"/>
      <c r="B196" s="260"/>
      <c r="C196" s="261"/>
      <c r="D196" s="233" t="s">
        <v>362</v>
      </c>
      <c r="E196" s="262" t="s">
        <v>1</v>
      </c>
      <c r="F196" s="263" t="s">
        <v>402</v>
      </c>
      <c r="G196" s="261"/>
      <c r="H196" s="264">
        <v>21.050000000000001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0" t="s">
        <v>362</v>
      </c>
      <c r="AU196" s="270" t="s">
        <v>90</v>
      </c>
      <c r="AV196" s="14" t="s">
        <v>90</v>
      </c>
      <c r="AW196" s="14" t="s">
        <v>36</v>
      </c>
      <c r="AX196" s="14" t="s">
        <v>81</v>
      </c>
      <c r="AY196" s="270" t="s">
        <v>216</v>
      </c>
    </row>
    <row r="197" s="16" customFormat="1">
      <c r="A197" s="16"/>
      <c r="B197" s="282"/>
      <c r="C197" s="283"/>
      <c r="D197" s="233" t="s">
        <v>362</v>
      </c>
      <c r="E197" s="284" t="s">
        <v>1</v>
      </c>
      <c r="F197" s="285" t="s">
        <v>369</v>
      </c>
      <c r="G197" s="283"/>
      <c r="H197" s="286">
        <v>21.050000000000001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362</v>
      </c>
      <c r="AU197" s="292" t="s">
        <v>90</v>
      </c>
      <c r="AV197" s="16" t="s">
        <v>215</v>
      </c>
      <c r="AW197" s="16" t="s">
        <v>36</v>
      </c>
      <c r="AX197" s="16" t="s">
        <v>88</v>
      </c>
      <c r="AY197" s="292" t="s">
        <v>216</v>
      </c>
    </row>
    <row r="198" s="2" customFormat="1" ht="33" customHeight="1">
      <c r="A198" s="39"/>
      <c r="B198" s="40"/>
      <c r="C198" s="220" t="s">
        <v>242</v>
      </c>
      <c r="D198" s="220" t="s">
        <v>217</v>
      </c>
      <c r="E198" s="221" t="s">
        <v>403</v>
      </c>
      <c r="F198" s="222" t="s">
        <v>404</v>
      </c>
      <c r="G198" s="223" t="s">
        <v>358</v>
      </c>
      <c r="H198" s="224">
        <v>4.21</v>
      </c>
      <c r="I198" s="225"/>
      <c r="J198" s="226">
        <f>ROUND(I198*H198,2)</f>
        <v>0</v>
      </c>
      <c r="K198" s="222" t="s">
        <v>359</v>
      </c>
      <c r="L198" s="45"/>
      <c r="M198" s="227" t="s">
        <v>1</v>
      </c>
      <c r="N198" s="228" t="s">
        <v>46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215</v>
      </c>
      <c r="AT198" s="231" t="s">
        <v>217</v>
      </c>
      <c r="AU198" s="231" t="s">
        <v>90</v>
      </c>
      <c r="AY198" s="18" t="s">
        <v>216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88</v>
      </c>
      <c r="BK198" s="232">
        <f>ROUND(I198*H198,2)</f>
        <v>0</v>
      </c>
      <c r="BL198" s="18" t="s">
        <v>215</v>
      </c>
      <c r="BM198" s="231" t="s">
        <v>405</v>
      </c>
    </row>
    <row r="199" s="2" customFormat="1">
      <c r="A199" s="39"/>
      <c r="B199" s="40"/>
      <c r="C199" s="41"/>
      <c r="D199" s="233" t="s">
        <v>222</v>
      </c>
      <c r="E199" s="41"/>
      <c r="F199" s="234" t="s">
        <v>406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222</v>
      </c>
      <c r="AU199" s="18" t="s">
        <v>90</v>
      </c>
    </row>
    <row r="200" s="13" customFormat="1">
      <c r="A200" s="13"/>
      <c r="B200" s="250"/>
      <c r="C200" s="251"/>
      <c r="D200" s="233" t="s">
        <v>362</v>
      </c>
      <c r="E200" s="252" t="s">
        <v>1</v>
      </c>
      <c r="F200" s="253" t="s">
        <v>380</v>
      </c>
      <c r="G200" s="251"/>
      <c r="H200" s="252" t="s">
        <v>1</v>
      </c>
      <c r="I200" s="254"/>
      <c r="J200" s="251"/>
      <c r="K200" s="251"/>
      <c r="L200" s="255"/>
      <c r="M200" s="256"/>
      <c r="N200" s="257"/>
      <c r="O200" s="257"/>
      <c r="P200" s="257"/>
      <c r="Q200" s="257"/>
      <c r="R200" s="257"/>
      <c r="S200" s="257"/>
      <c r="T200" s="25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9" t="s">
        <v>362</v>
      </c>
      <c r="AU200" s="259" t="s">
        <v>90</v>
      </c>
      <c r="AV200" s="13" t="s">
        <v>88</v>
      </c>
      <c r="AW200" s="13" t="s">
        <v>36</v>
      </c>
      <c r="AX200" s="13" t="s">
        <v>81</v>
      </c>
      <c r="AY200" s="259" t="s">
        <v>216</v>
      </c>
    </row>
    <row r="201" s="14" customFormat="1">
      <c r="A201" s="14"/>
      <c r="B201" s="260"/>
      <c r="C201" s="261"/>
      <c r="D201" s="233" t="s">
        <v>362</v>
      </c>
      <c r="E201" s="262" t="s">
        <v>1</v>
      </c>
      <c r="F201" s="263" t="s">
        <v>407</v>
      </c>
      <c r="G201" s="261"/>
      <c r="H201" s="264">
        <v>4.21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0" t="s">
        <v>362</v>
      </c>
      <c r="AU201" s="270" t="s">
        <v>90</v>
      </c>
      <c r="AV201" s="14" t="s">
        <v>90</v>
      </c>
      <c r="AW201" s="14" t="s">
        <v>36</v>
      </c>
      <c r="AX201" s="14" t="s">
        <v>81</v>
      </c>
      <c r="AY201" s="270" t="s">
        <v>216</v>
      </c>
    </row>
    <row r="202" s="16" customFormat="1">
      <c r="A202" s="16"/>
      <c r="B202" s="282"/>
      <c r="C202" s="283"/>
      <c r="D202" s="233" t="s">
        <v>362</v>
      </c>
      <c r="E202" s="284" t="s">
        <v>1</v>
      </c>
      <c r="F202" s="285" t="s">
        <v>369</v>
      </c>
      <c r="G202" s="283"/>
      <c r="H202" s="286">
        <v>4.21</v>
      </c>
      <c r="I202" s="287"/>
      <c r="J202" s="283"/>
      <c r="K202" s="283"/>
      <c r="L202" s="288"/>
      <c r="M202" s="289"/>
      <c r="N202" s="290"/>
      <c r="O202" s="290"/>
      <c r="P202" s="290"/>
      <c r="Q202" s="290"/>
      <c r="R202" s="290"/>
      <c r="S202" s="290"/>
      <c r="T202" s="291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92" t="s">
        <v>362</v>
      </c>
      <c r="AU202" s="292" t="s">
        <v>90</v>
      </c>
      <c r="AV202" s="16" t="s">
        <v>215</v>
      </c>
      <c r="AW202" s="16" t="s">
        <v>36</v>
      </c>
      <c r="AX202" s="16" t="s">
        <v>88</v>
      </c>
      <c r="AY202" s="292" t="s">
        <v>216</v>
      </c>
    </row>
    <row r="203" s="2" customFormat="1" ht="37.8" customHeight="1">
      <c r="A203" s="39"/>
      <c r="B203" s="40"/>
      <c r="C203" s="220" t="s">
        <v>247</v>
      </c>
      <c r="D203" s="220" t="s">
        <v>217</v>
      </c>
      <c r="E203" s="221" t="s">
        <v>408</v>
      </c>
      <c r="F203" s="222" t="s">
        <v>409</v>
      </c>
      <c r="G203" s="223" t="s">
        <v>358</v>
      </c>
      <c r="H203" s="224">
        <v>218.78899999999999</v>
      </c>
      <c r="I203" s="225"/>
      <c r="J203" s="226">
        <f>ROUND(I203*H203,2)</f>
        <v>0</v>
      </c>
      <c r="K203" s="222" t="s">
        <v>359</v>
      </c>
      <c r="L203" s="45"/>
      <c r="M203" s="227" t="s">
        <v>1</v>
      </c>
      <c r="N203" s="228" t="s">
        <v>46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215</v>
      </c>
      <c r="AT203" s="231" t="s">
        <v>217</v>
      </c>
      <c r="AU203" s="231" t="s">
        <v>90</v>
      </c>
      <c r="AY203" s="18" t="s">
        <v>216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88</v>
      </c>
      <c r="BK203" s="232">
        <f>ROUND(I203*H203,2)</f>
        <v>0</v>
      </c>
      <c r="BL203" s="18" t="s">
        <v>215</v>
      </c>
      <c r="BM203" s="231" t="s">
        <v>410</v>
      </c>
    </row>
    <row r="204" s="2" customFormat="1">
      <c r="A204" s="39"/>
      <c r="B204" s="40"/>
      <c r="C204" s="41"/>
      <c r="D204" s="233" t="s">
        <v>222</v>
      </c>
      <c r="E204" s="41"/>
      <c r="F204" s="234" t="s">
        <v>411</v>
      </c>
      <c r="G204" s="41"/>
      <c r="H204" s="41"/>
      <c r="I204" s="235"/>
      <c r="J204" s="41"/>
      <c r="K204" s="41"/>
      <c r="L204" s="45"/>
      <c r="M204" s="236"/>
      <c r="N204" s="23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222</v>
      </c>
      <c r="AU204" s="18" t="s">
        <v>90</v>
      </c>
    </row>
    <row r="205" s="14" customFormat="1">
      <c r="A205" s="14"/>
      <c r="B205" s="260"/>
      <c r="C205" s="261"/>
      <c r="D205" s="233" t="s">
        <v>362</v>
      </c>
      <c r="E205" s="262" t="s">
        <v>1</v>
      </c>
      <c r="F205" s="263" t="s">
        <v>412</v>
      </c>
      <c r="G205" s="261"/>
      <c r="H205" s="264">
        <v>166.33000000000001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0" t="s">
        <v>362</v>
      </c>
      <c r="AU205" s="270" t="s">
        <v>90</v>
      </c>
      <c r="AV205" s="14" t="s">
        <v>90</v>
      </c>
      <c r="AW205" s="14" t="s">
        <v>36</v>
      </c>
      <c r="AX205" s="14" t="s">
        <v>81</v>
      </c>
      <c r="AY205" s="270" t="s">
        <v>216</v>
      </c>
    </row>
    <row r="206" s="14" customFormat="1">
      <c r="A206" s="14"/>
      <c r="B206" s="260"/>
      <c r="C206" s="261"/>
      <c r="D206" s="233" t="s">
        <v>362</v>
      </c>
      <c r="E206" s="262" t="s">
        <v>1</v>
      </c>
      <c r="F206" s="263" t="s">
        <v>413</v>
      </c>
      <c r="G206" s="261"/>
      <c r="H206" s="264">
        <v>58.939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0" t="s">
        <v>362</v>
      </c>
      <c r="AU206" s="270" t="s">
        <v>90</v>
      </c>
      <c r="AV206" s="14" t="s">
        <v>90</v>
      </c>
      <c r="AW206" s="14" t="s">
        <v>36</v>
      </c>
      <c r="AX206" s="14" t="s">
        <v>81</v>
      </c>
      <c r="AY206" s="270" t="s">
        <v>216</v>
      </c>
    </row>
    <row r="207" s="14" customFormat="1">
      <c r="A207" s="14"/>
      <c r="B207" s="260"/>
      <c r="C207" s="261"/>
      <c r="D207" s="233" t="s">
        <v>362</v>
      </c>
      <c r="E207" s="262" t="s">
        <v>1</v>
      </c>
      <c r="F207" s="263" t="s">
        <v>414</v>
      </c>
      <c r="G207" s="261"/>
      <c r="H207" s="264">
        <v>-6.4800000000000004</v>
      </c>
      <c r="I207" s="265"/>
      <c r="J207" s="261"/>
      <c r="K207" s="261"/>
      <c r="L207" s="266"/>
      <c r="M207" s="267"/>
      <c r="N207" s="268"/>
      <c r="O207" s="268"/>
      <c r="P207" s="268"/>
      <c r="Q207" s="268"/>
      <c r="R207" s="268"/>
      <c r="S207" s="268"/>
      <c r="T207" s="26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0" t="s">
        <v>362</v>
      </c>
      <c r="AU207" s="270" t="s">
        <v>90</v>
      </c>
      <c r="AV207" s="14" t="s">
        <v>90</v>
      </c>
      <c r="AW207" s="14" t="s">
        <v>36</v>
      </c>
      <c r="AX207" s="14" t="s">
        <v>81</v>
      </c>
      <c r="AY207" s="270" t="s">
        <v>216</v>
      </c>
    </row>
    <row r="208" s="16" customFormat="1">
      <c r="A208" s="16"/>
      <c r="B208" s="282"/>
      <c r="C208" s="283"/>
      <c r="D208" s="233" t="s">
        <v>362</v>
      </c>
      <c r="E208" s="284" t="s">
        <v>1</v>
      </c>
      <c r="F208" s="285" t="s">
        <v>369</v>
      </c>
      <c r="G208" s="283"/>
      <c r="H208" s="286">
        <v>218.78900000000002</v>
      </c>
      <c r="I208" s="287"/>
      <c r="J208" s="283"/>
      <c r="K208" s="283"/>
      <c r="L208" s="288"/>
      <c r="M208" s="289"/>
      <c r="N208" s="290"/>
      <c r="O208" s="290"/>
      <c r="P208" s="290"/>
      <c r="Q208" s="290"/>
      <c r="R208" s="290"/>
      <c r="S208" s="290"/>
      <c r="T208" s="291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92" t="s">
        <v>362</v>
      </c>
      <c r="AU208" s="292" t="s">
        <v>90</v>
      </c>
      <c r="AV208" s="16" t="s">
        <v>215</v>
      </c>
      <c r="AW208" s="16" t="s">
        <v>36</v>
      </c>
      <c r="AX208" s="16" t="s">
        <v>88</v>
      </c>
      <c r="AY208" s="292" t="s">
        <v>216</v>
      </c>
    </row>
    <row r="209" s="2" customFormat="1" ht="37.8" customHeight="1">
      <c r="A209" s="39"/>
      <c r="B209" s="40"/>
      <c r="C209" s="220" t="s">
        <v>252</v>
      </c>
      <c r="D209" s="220" t="s">
        <v>217</v>
      </c>
      <c r="E209" s="221" t="s">
        <v>415</v>
      </c>
      <c r="F209" s="222" t="s">
        <v>416</v>
      </c>
      <c r="G209" s="223" t="s">
        <v>358</v>
      </c>
      <c r="H209" s="224">
        <v>1750.3119999999999</v>
      </c>
      <c r="I209" s="225"/>
      <c r="J209" s="226">
        <f>ROUND(I209*H209,2)</f>
        <v>0</v>
      </c>
      <c r="K209" s="222" t="s">
        <v>359</v>
      </c>
      <c r="L209" s="45"/>
      <c r="M209" s="227" t="s">
        <v>1</v>
      </c>
      <c r="N209" s="228" t="s">
        <v>46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215</v>
      </c>
      <c r="AT209" s="231" t="s">
        <v>217</v>
      </c>
      <c r="AU209" s="231" t="s">
        <v>90</v>
      </c>
      <c r="AY209" s="18" t="s">
        <v>216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215</v>
      </c>
      <c r="BM209" s="231" t="s">
        <v>417</v>
      </c>
    </row>
    <row r="210" s="2" customFormat="1">
      <c r="A210" s="39"/>
      <c r="B210" s="40"/>
      <c r="C210" s="41"/>
      <c r="D210" s="233" t="s">
        <v>222</v>
      </c>
      <c r="E210" s="41"/>
      <c r="F210" s="234" t="s">
        <v>418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222</v>
      </c>
      <c r="AU210" s="18" t="s">
        <v>90</v>
      </c>
    </row>
    <row r="211" s="14" customFormat="1">
      <c r="A211" s="14"/>
      <c r="B211" s="260"/>
      <c r="C211" s="261"/>
      <c r="D211" s="233" t="s">
        <v>362</v>
      </c>
      <c r="E211" s="262" t="s">
        <v>1</v>
      </c>
      <c r="F211" s="263" t="s">
        <v>419</v>
      </c>
      <c r="G211" s="261"/>
      <c r="H211" s="264">
        <v>1750.3119999999999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362</v>
      </c>
      <c r="AU211" s="270" t="s">
        <v>90</v>
      </c>
      <c r="AV211" s="14" t="s">
        <v>90</v>
      </c>
      <c r="AW211" s="14" t="s">
        <v>36</v>
      </c>
      <c r="AX211" s="14" t="s">
        <v>81</v>
      </c>
      <c r="AY211" s="270" t="s">
        <v>216</v>
      </c>
    </row>
    <row r="212" s="16" customFormat="1">
      <c r="A212" s="16"/>
      <c r="B212" s="282"/>
      <c r="C212" s="283"/>
      <c r="D212" s="233" t="s">
        <v>362</v>
      </c>
      <c r="E212" s="284" t="s">
        <v>1</v>
      </c>
      <c r="F212" s="285" t="s">
        <v>369</v>
      </c>
      <c r="G212" s="283"/>
      <c r="H212" s="286">
        <v>1750.3119999999999</v>
      </c>
      <c r="I212" s="287"/>
      <c r="J212" s="283"/>
      <c r="K212" s="283"/>
      <c r="L212" s="288"/>
      <c r="M212" s="289"/>
      <c r="N212" s="290"/>
      <c r="O212" s="290"/>
      <c r="P212" s="290"/>
      <c r="Q212" s="290"/>
      <c r="R212" s="290"/>
      <c r="S212" s="290"/>
      <c r="T212" s="29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92" t="s">
        <v>362</v>
      </c>
      <c r="AU212" s="292" t="s">
        <v>90</v>
      </c>
      <c r="AV212" s="16" t="s">
        <v>215</v>
      </c>
      <c r="AW212" s="16" t="s">
        <v>36</v>
      </c>
      <c r="AX212" s="16" t="s">
        <v>88</v>
      </c>
      <c r="AY212" s="292" t="s">
        <v>216</v>
      </c>
    </row>
    <row r="213" s="2" customFormat="1" ht="37.8" customHeight="1">
      <c r="A213" s="39"/>
      <c r="B213" s="40"/>
      <c r="C213" s="220" t="s">
        <v>257</v>
      </c>
      <c r="D213" s="220" t="s">
        <v>217</v>
      </c>
      <c r="E213" s="221" t="s">
        <v>420</v>
      </c>
      <c r="F213" s="222" t="s">
        <v>421</v>
      </c>
      <c r="G213" s="223" t="s">
        <v>358</v>
      </c>
      <c r="H213" s="224">
        <v>96.545000000000002</v>
      </c>
      <c r="I213" s="225"/>
      <c r="J213" s="226">
        <f>ROUND(I213*H213,2)</f>
        <v>0</v>
      </c>
      <c r="K213" s="222" t="s">
        <v>359</v>
      </c>
      <c r="L213" s="45"/>
      <c r="M213" s="227" t="s">
        <v>1</v>
      </c>
      <c r="N213" s="228" t="s">
        <v>46</v>
      </c>
      <c r="O213" s="92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215</v>
      </c>
      <c r="AT213" s="231" t="s">
        <v>217</v>
      </c>
      <c r="AU213" s="231" t="s">
        <v>90</v>
      </c>
      <c r="AY213" s="18" t="s">
        <v>216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88</v>
      </c>
      <c r="BK213" s="232">
        <f>ROUND(I213*H213,2)</f>
        <v>0</v>
      </c>
      <c r="BL213" s="18" t="s">
        <v>215</v>
      </c>
      <c r="BM213" s="231" t="s">
        <v>422</v>
      </c>
    </row>
    <row r="214" s="2" customFormat="1">
      <c r="A214" s="39"/>
      <c r="B214" s="40"/>
      <c r="C214" s="41"/>
      <c r="D214" s="233" t="s">
        <v>222</v>
      </c>
      <c r="E214" s="41"/>
      <c r="F214" s="234" t="s">
        <v>423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222</v>
      </c>
      <c r="AU214" s="18" t="s">
        <v>90</v>
      </c>
    </row>
    <row r="215" s="14" customFormat="1">
      <c r="A215" s="14"/>
      <c r="B215" s="260"/>
      <c r="C215" s="261"/>
      <c r="D215" s="233" t="s">
        <v>362</v>
      </c>
      <c r="E215" s="262" t="s">
        <v>1</v>
      </c>
      <c r="F215" s="263" t="s">
        <v>424</v>
      </c>
      <c r="G215" s="261"/>
      <c r="H215" s="264">
        <v>59.404000000000003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0" t="s">
        <v>362</v>
      </c>
      <c r="AU215" s="270" t="s">
        <v>90</v>
      </c>
      <c r="AV215" s="14" t="s">
        <v>90</v>
      </c>
      <c r="AW215" s="14" t="s">
        <v>36</v>
      </c>
      <c r="AX215" s="14" t="s">
        <v>81</v>
      </c>
      <c r="AY215" s="270" t="s">
        <v>216</v>
      </c>
    </row>
    <row r="216" s="14" customFormat="1">
      <c r="A216" s="14"/>
      <c r="B216" s="260"/>
      <c r="C216" s="261"/>
      <c r="D216" s="233" t="s">
        <v>362</v>
      </c>
      <c r="E216" s="262" t="s">
        <v>1</v>
      </c>
      <c r="F216" s="263" t="s">
        <v>425</v>
      </c>
      <c r="G216" s="261"/>
      <c r="H216" s="264">
        <v>11.881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0" t="s">
        <v>362</v>
      </c>
      <c r="AU216" s="270" t="s">
        <v>90</v>
      </c>
      <c r="AV216" s="14" t="s">
        <v>90</v>
      </c>
      <c r="AW216" s="14" t="s">
        <v>36</v>
      </c>
      <c r="AX216" s="14" t="s">
        <v>81</v>
      </c>
      <c r="AY216" s="270" t="s">
        <v>216</v>
      </c>
    </row>
    <row r="217" s="14" customFormat="1">
      <c r="A217" s="14"/>
      <c r="B217" s="260"/>
      <c r="C217" s="261"/>
      <c r="D217" s="233" t="s">
        <v>362</v>
      </c>
      <c r="E217" s="262" t="s">
        <v>1</v>
      </c>
      <c r="F217" s="263" t="s">
        <v>426</v>
      </c>
      <c r="G217" s="261"/>
      <c r="H217" s="264">
        <v>21.050000000000001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0" t="s">
        <v>362</v>
      </c>
      <c r="AU217" s="270" t="s">
        <v>90</v>
      </c>
      <c r="AV217" s="14" t="s">
        <v>90</v>
      </c>
      <c r="AW217" s="14" t="s">
        <v>36</v>
      </c>
      <c r="AX217" s="14" t="s">
        <v>81</v>
      </c>
      <c r="AY217" s="270" t="s">
        <v>216</v>
      </c>
    </row>
    <row r="218" s="14" customFormat="1">
      <c r="A218" s="14"/>
      <c r="B218" s="260"/>
      <c r="C218" s="261"/>
      <c r="D218" s="233" t="s">
        <v>362</v>
      </c>
      <c r="E218" s="262" t="s">
        <v>1</v>
      </c>
      <c r="F218" s="263" t="s">
        <v>427</v>
      </c>
      <c r="G218" s="261"/>
      <c r="H218" s="264">
        <v>4.21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0" t="s">
        <v>362</v>
      </c>
      <c r="AU218" s="270" t="s">
        <v>90</v>
      </c>
      <c r="AV218" s="14" t="s">
        <v>90</v>
      </c>
      <c r="AW218" s="14" t="s">
        <v>36</v>
      </c>
      <c r="AX218" s="14" t="s">
        <v>81</v>
      </c>
      <c r="AY218" s="270" t="s">
        <v>216</v>
      </c>
    </row>
    <row r="219" s="16" customFormat="1">
      <c r="A219" s="16"/>
      <c r="B219" s="282"/>
      <c r="C219" s="283"/>
      <c r="D219" s="233" t="s">
        <v>362</v>
      </c>
      <c r="E219" s="284" t="s">
        <v>1</v>
      </c>
      <c r="F219" s="285" t="s">
        <v>369</v>
      </c>
      <c r="G219" s="283"/>
      <c r="H219" s="286">
        <v>96.544999999999987</v>
      </c>
      <c r="I219" s="287"/>
      <c r="J219" s="283"/>
      <c r="K219" s="283"/>
      <c r="L219" s="288"/>
      <c r="M219" s="289"/>
      <c r="N219" s="290"/>
      <c r="O219" s="290"/>
      <c r="P219" s="290"/>
      <c r="Q219" s="290"/>
      <c r="R219" s="290"/>
      <c r="S219" s="290"/>
      <c r="T219" s="291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92" t="s">
        <v>362</v>
      </c>
      <c r="AU219" s="292" t="s">
        <v>90</v>
      </c>
      <c r="AV219" s="16" t="s">
        <v>215</v>
      </c>
      <c r="AW219" s="16" t="s">
        <v>36</v>
      </c>
      <c r="AX219" s="16" t="s">
        <v>88</v>
      </c>
      <c r="AY219" s="292" t="s">
        <v>216</v>
      </c>
    </row>
    <row r="220" s="2" customFormat="1" ht="37.8" customHeight="1">
      <c r="A220" s="39"/>
      <c r="B220" s="40"/>
      <c r="C220" s="220" t="s">
        <v>262</v>
      </c>
      <c r="D220" s="220" t="s">
        <v>217</v>
      </c>
      <c r="E220" s="221" t="s">
        <v>428</v>
      </c>
      <c r="F220" s="222" t="s">
        <v>429</v>
      </c>
      <c r="G220" s="223" t="s">
        <v>358</v>
      </c>
      <c r="H220" s="224">
        <v>772.36000000000001</v>
      </c>
      <c r="I220" s="225"/>
      <c r="J220" s="226">
        <f>ROUND(I220*H220,2)</f>
        <v>0</v>
      </c>
      <c r="K220" s="222" t="s">
        <v>359</v>
      </c>
      <c r="L220" s="45"/>
      <c r="M220" s="227" t="s">
        <v>1</v>
      </c>
      <c r="N220" s="228" t="s">
        <v>46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215</v>
      </c>
      <c r="AT220" s="231" t="s">
        <v>217</v>
      </c>
      <c r="AU220" s="231" t="s">
        <v>90</v>
      </c>
      <c r="AY220" s="18" t="s">
        <v>216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215</v>
      </c>
      <c r="BM220" s="231" t="s">
        <v>430</v>
      </c>
    </row>
    <row r="221" s="2" customFormat="1">
      <c r="A221" s="39"/>
      <c r="B221" s="40"/>
      <c r="C221" s="41"/>
      <c r="D221" s="233" t="s">
        <v>222</v>
      </c>
      <c r="E221" s="41"/>
      <c r="F221" s="234" t="s">
        <v>431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222</v>
      </c>
      <c r="AU221" s="18" t="s">
        <v>90</v>
      </c>
    </row>
    <row r="222" s="14" customFormat="1">
      <c r="A222" s="14"/>
      <c r="B222" s="260"/>
      <c r="C222" s="261"/>
      <c r="D222" s="233" t="s">
        <v>362</v>
      </c>
      <c r="E222" s="262" t="s">
        <v>1</v>
      </c>
      <c r="F222" s="263" t="s">
        <v>432</v>
      </c>
      <c r="G222" s="261"/>
      <c r="H222" s="264">
        <v>772.36000000000001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362</v>
      </c>
      <c r="AU222" s="270" t="s">
        <v>90</v>
      </c>
      <c r="AV222" s="14" t="s">
        <v>90</v>
      </c>
      <c r="AW222" s="14" t="s">
        <v>36</v>
      </c>
      <c r="AX222" s="14" t="s">
        <v>81</v>
      </c>
      <c r="AY222" s="270" t="s">
        <v>216</v>
      </c>
    </row>
    <row r="223" s="16" customFormat="1">
      <c r="A223" s="16"/>
      <c r="B223" s="282"/>
      <c r="C223" s="283"/>
      <c r="D223" s="233" t="s">
        <v>362</v>
      </c>
      <c r="E223" s="284" t="s">
        <v>1</v>
      </c>
      <c r="F223" s="285" t="s">
        <v>369</v>
      </c>
      <c r="G223" s="283"/>
      <c r="H223" s="286">
        <v>772.36000000000001</v>
      </c>
      <c r="I223" s="287"/>
      <c r="J223" s="283"/>
      <c r="K223" s="283"/>
      <c r="L223" s="288"/>
      <c r="M223" s="289"/>
      <c r="N223" s="290"/>
      <c r="O223" s="290"/>
      <c r="P223" s="290"/>
      <c r="Q223" s="290"/>
      <c r="R223" s="290"/>
      <c r="S223" s="290"/>
      <c r="T223" s="291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92" t="s">
        <v>362</v>
      </c>
      <c r="AU223" s="292" t="s">
        <v>90</v>
      </c>
      <c r="AV223" s="16" t="s">
        <v>215</v>
      </c>
      <c r="AW223" s="16" t="s">
        <v>36</v>
      </c>
      <c r="AX223" s="16" t="s">
        <v>88</v>
      </c>
      <c r="AY223" s="292" t="s">
        <v>216</v>
      </c>
    </row>
    <row r="224" s="2" customFormat="1" ht="33" customHeight="1">
      <c r="A224" s="39"/>
      <c r="B224" s="40"/>
      <c r="C224" s="220" t="s">
        <v>267</v>
      </c>
      <c r="D224" s="220" t="s">
        <v>217</v>
      </c>
      <c r="E224" s="221" t="s">
        <v>433</v>
      </c>
      <c r="F224" s="222" t="s">
        <v>434</v>
      </c>
      <c r="G224" s="223" t="s">
        <v>435</v>
      </c>
      <c r="H224" s="224">
        <v>662.202</v>
      </c>
      <c r="I224" s="225"/>
      <c r="J224" s="226">
        <f>ROUND(I224*H224,2)</f>
        <v>0</v>
      </c>
      <c r="K224" s="222" t="s">
        <v>359</v>
      </c>
      <c r="L224" s="45"/>
      <c r="M224" s="227" t="s">
        <v>1</v>
      </c>
      <c r="N224" s="228" t="s">
        <v>46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215</v>
      </c>
      <c r="AT224" s="231" t="s">
        <v>217</v>
      </c>
      <c r="AU224" s="231" t="s">
        <v>90</v>
      </c>
      <c r="AY224" s="18" t="s">
        <v>216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88</v>
      </c>
      <c r="BK224" s="232">
        <f>ROUND(I224*H224,2)</f>
        <v>0</v>
      </c>
      <c r="BL224" s="18" t="s">
        <v>215</v>
      </c>
      <c r="BM224" s="231" t="s">
        <v>436</v>
      </c>
    </row>
    <row r="225" s="2" customFormat="1">
      <c r="A225" s="39"/>
      <c r="B225" s="40"/>
      <c r="C225" s="41"/>
      <c r="D225" s="233" t="s">
        <v>222</v>
      </c>
      <c r="E225" s="41"/>
      <c r="F225" s="234" t="s">
        <v>437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222</v>
      </c>
      <c r="AU225" s="18" t="s">
        <v>90</v>
      </c>
    </row>
    <row r="226" s="14" customFormat="1">
      <c r="A226" s="14"/>
      <c r="B226" s="260"/>
      <c r="C226" s="261"/>
      <c r="D226" s="233" t="s">
        <v>362</v>
      </c>
      <c r="E226" s="262" t="s">
        <v>1</v>
      </c>
      <c r="F226" s="263" t="s">
        <v>438</v>
      </c>
      <c r="G226" s="261"/>
      <c r="H226" s="264">
        <v>459.45699999999999</v>
      </c>
      <c r="I226" s="265"/>
      <c r="J226" s="261"/>
      <c r="K226" s="261"/>
      <c r="L226" s="266"/>
      <c r="M226" s="267"/>
      <c r="N226" s="268"/>
      <c r="O226" s="268"/>
      <c r="P226" s="268"/>
      <c r="Q226" s="268"/>
      <c r="R226" s="268"/>
      <c r="S226" s="268"/>
      <c r="T226" s="26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0" t="s">
        <v>362</v>
      </c>
      <c r="AU226" s="270" t="s">
        <v>90</v>
      </c>
      <c r="AV226" s="14" t="s">
        <v>90</v>
      </c>
      <c r="AW226" s="14" t="s">
        <v>36</v>
      </c>
      <c r="AX226" s="14" t="s">
        <v>81</v>
      </c>
      <c r="AY226" s="270" t="s">
        <v>216</v>
      </c>
    </row>
    <row r="227" s="14" customFormat="1">
      <c r="A227" s="14"/>
      <c r="B227" s="260"/>
      <c r="C227" s="261"/>
      <c r="D227" s="233" t="s">
        <v>362</v>
      </c>
      <c r="E227" s="262" t="s">
        <v>1</v>
      </c>
      <c r="F227" s="263" t="s">
        <v>439</v>
      </c>
      <c r="G227" s="261"/>
      <c r="H227" s="264">
        <v>202.74500000000001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0" t="s">
        <v>362</v>
      </c>
      <c r="AU227" s="270" t="s">
        <v>90</v>
      </c>
      <c r="AV227" s="14" t="s">
        <v>90</v>
      </c>
      <c r="AW227" s="14" t="s">
        <v>36</v>
      </c>
      <c r="AX227" s="14" t="s">
        <v>81</v>
      </c>
      <c r="AY227" s="270" t="s">
        <v>216</v>
      </c>
    </row>
    <row r="228" s="16" customFormat="1">
      <c r="A228" s="16"/>
      <c r="B228" s="282"/>
      <c r="C228" s="283"/>
      <c r="D228" s="233" t="s">
        <v>362</v>
      </c>
      <c r="E228" s="284" t="s">
        <v>1</v>
      </c>
      <c r="F228" s="285" t="s">
        <v>369</v>
      </c>
      <c r="G228" s="283"/>
      <c r="H228" s="286">
        <v>662.202</v>
      </c>
      <c r="I228" s="287"/>
      <c r="J228" s="283"/>
      <c r="K228" s="283"/>
      <c r="L228" s="288"/>
      <c r="M228" s="289"/>
      <c r="N228" s="290"/>
      <c r="O228" s="290"/>
      <c r="P228" s="290"/>
      <c r="Q228" s="290"/>
      <c r="R228" s="290"/>
      <c r="S228" s="290"/>
      <c r="T228" s="291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92" t="s">
        <v>362</v>
      </c>
      <c r="AU228" s="292" t="s">
        <v>90</v>
      </c>
      <c r="AV228" s="16" t="s">
        <v>215</v>
      </c>
      <c r="AW228" s="16" t="s">
        <v>36</v>
      </c>
      <c r="AX228" s="16" t="s">
        <v>88</v>
      </c>
      <c r="AY228" s="292" t="s">
        <v>216</v>
      </c>
    </row>
    <row r="229" s="2" customFormat="1" ht="24.15" customHeight="1">
      <c r="A229" s="39"/>
      <c r="B229" s="40"/>
      <c r="C229" s="220" t="s">
        <v>272</v>
      </c>
      <c r="D229" s="220" t="s">
        <v>217</v>
      </c>
      <c r="E229" s="221" t="s">
        <v>440</v>
      </c>
      <c r="F229" s="222" t="s">
        <v>441</v>
      </c>
      <c r="G229" s="223" t="s">
        <v>358</v>
      </c>
      <c r="H229" s="224">
        <v>6.4800000000000004</v>
      </c>
      <c r="I229" s="225"/>
      <c r="J229" s="226">
        <f>ROUND(I229*H229,2)</f>
        <v>0</v>
      </c>
      <c r="K229" s="222" t="s">
        <v>359</v>
      </c>
      <c r="L229" s="45"/>
      <c r="M229" s="227" t="s">
        <v>1</v>
      </c>
      <c r="N229" s="228" t="s">
        <v>46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215</v>
      </c>
      <c r="AT229" s="231" t="s">
        <v>217</v>
      </c>
      <c r="AU229" s="231" t="s">
        <v>90</v>
      </c>
      <c r="AY229" s="18" t="s">
        <v>216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215</v>
      </c>
      <c r="BM229" s="231" t="s">
        <v>442</v>
      </c>
    </row>
    <row r="230" s="2" customFormat="1">
      <c r="A230" s="39"/>
      <c r="B230" s="40"/>
      <c r="C230" s="41"/>
      <c r="D230" s="233" t="s">
        <v>222</v>
      </c>
      <c r="E230" s="41"/>
      <c r="F230" s="234" t="s">
        <v>443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222</v>
      </c>
      <c r="AU230" s="18" t="s">
        <v>90</v>
      </c>
    </row>
    <row r="231" s="13" customFormat="1">
      <c r="A231" s="13"/>
      <c r="B231" s="250"/>
      <c r="C231" s="251"/>
      <c r="D231" s="233" t="s">
        <v>362</v>
      </c>
      <c r="E231" s="252" t="s">
        <v>1</v>
      </c>
      <c r="F231" s="253" t="s">
        <v>363</v>
      </c>
      <c r="G231" s="251"/>
      <c r="H231" s="252" t="s">
        <v>1</v>
      </c>
      <c r="I231" s="254"/>
      <c r="J231" s="251"/>
      <c r="K231" s="251"/>
      <c r="L231" s="255"/>
      <c r="M231" s="256"/>
      <c r="N231" s="257"/>
      <c r="O231" s="257"/>
      <c r="P231" s="257"/>
      <c r="Q231" s="257"/>
      <c r="R231" s="257"/>
      <c r="S231" s="257"/>
      <c r="T231" s="25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9" t="s">
        <v>362</v>
      </c>
      <c r="AU231" s="259" t="s">
        <v>90</v>
      </c>
      <c r="AV231" s="13" t="s">
        <v>88</v>
      </c>
      <c r="AW231" s="13" t="s">
        <v>36</v>
      </c>
      <c r="AX231" s="13" t="s">
        <v>81</v>
      </c>
      <c r="AY231" s="259" t="s">
        <v>216</v>
      </c>
    </row>
    <row r="232" s="14" customFormat="1">
      <c r="A232" s="14"/>
      <c r="B232" s="260"/>
      <c r="C232" s="261"/>
      <c r="D232" s="233" t="s">
        <v>362</v>
      </c>
      <c r="E232" s="262" t="s">
        <v>1</v>
      </c>
      <c r="F232" s="263" t="s">
        <v>366</v>
      </c>
      <c r="G232" s="261"/>
      <c r="H232" s="264">
        <v>8.6059999999999999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362</v>
      </c>
      <c r="AU232" s="270" t="s">
        <v>90</v>
      </c>
      <c r="AV232" s="14" t="s">
        <v>90</v>
      </c>
      <c r="AW232" s="14" t="s">
        <v>36</v>
      </c>
      <c r="AX232" s="14" t="s">
        <v>81</v>
      </c>
      <c r="AY232" s="270" t="s">
        <v>216</v>
      </c>
    </row>
    <row r="233" s="14" customFormat="1">
      <c r="A233" s="14"/>
      <c r="B233" s="260"/>
      <c r="C233" s="261"/>
      <c r="D233" s="233" t="s">
        <v>362</v>
      </c>
      <c r="E233" s="262" t="s">
        <v>1</v>
      </c>
      <c r="F233" s="263" t="s">
        <v>444</v>
      </c>
      <c r="G233" s="261"/>
      <c r="H233" s="264">
        <v>-2.1259999999999999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0" t="s">
        <v>362</v>
      </c>
      <c r="AU233" s="270" t="s">
        <v>90</v>
      </c>
      <c r="AV233" s="14" t="s">
        <v>90</v>
      </c>
      <c r="AW233" s="14" t="s">
        <v>36</v>
      </c>
      <c r="AX233" s="14" t="s">
        <v>81</v>
      </c>
      <c r="AY233" s="270" t="s">
        <v>216</v>
      </c>
    </row>
    <row r="234" s="16" customFormat="1">
      <c r="A234" s="16"/>
      <c r="B234" s="282"/>
      <c r="C234" s="283"/>
      <c r="D234" s="233" t="s">
        <v>362</v>
      </c>
      <c r="E234" s="284" t="s">
        <v>1</v>
      </c>
      <c r="F234" s="285" t="s">
        <v>369</v>
      </c>
      <c r="G234" s="283"/>
      <c r="H234" s="286">
        <v>6.4800000000000004</v>
      </c>
      <c r="I234" s="287"/>
      <c r="J234" s="283"/>
      <c r="K234" s="283"/>
      <c r="L234" s="288"/>
      <c r="M234" s="289"/>
      <c r="N234" s="290"/>
      <c r="O234" s="290"/>
      <c r="P234" s="290"/>
      <c r="Q234" s="290"/>
      <c r="R234" s="290"/>
      <c r="S234" s="290"/>
      <c r="T234" s="29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92" t="s">
        <v>362</v>
      </c>
      <c r="AU234" s="292" t="s">
        <v>90</v>
      </c>
      <c r="AV234" s="16" t="s">
        <v>215</v>
      </c>
      <c r="AW234" s="16" t="s">
        <v>36</v>
      </c>
      <c r="AX234" s="16" t="s">
        <v>88</v>
      </c>
      <c r="AY234" s="292" t="s">
        <v>216</v>
      </c>
    </row>
    <row r="235" s="2" customFormat="1" ht="24.15" customHeight="1">
      <c r="A235" s="39"/>
      <c r="B235" s="40"/>
      <c r="C235" s="220" t="s">
        <v>277</v>
      </c>
      <c r="D235" s="220" t="s">
        <v>217</v>
      </c>
      <c r="E235" s="221" t="s">
        <v>445</v>
      </c>
      <c r="F235" s="222" t="s">
        <v>446</v>
      </c>
      <c r="G235" s="223" t="s">
        <v>303</v>
      </c>
      <c r="H235" s="224">
        <v>416.37799999999999</v>
      </c>
      <c r="I235" s="225"/>
      <c r="J235" s="226">
        <f>ROUND(I235*H235,2)</f>
        <v>0</v>
      </c>
      <c r="K235" s="222" t="s">
        <v>359</v>
      </c>
      <c r="L235" s="45"/>
      <c r="M235" s="227" t="s">
        <v>1</v>
      </c>
      <c r="N235" s="228" t="s">
        <v>46</v>
      </c>
      <c r="O235" s="92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215</v>
      </c>
      <c r="AT235" s="231" t="s">
        <v>217</v>
      </c>
      <c r="AU235" s="231" t="s">
        <v>90</v>
      </c>
      <c r="AY235" s="18" t="s">
        <v>216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215</v>
      </c>
      <c r="BM235" s="231" t="s">
        <v>447</v>
      </c>
    </row>
    <row r="236" s="2" customFormat="1">
      <c r="A236" s="39"/>
      <c r="B236" s="40"/>
      <c r="C236" s="41"/>
      <c r="D236" s="233" t="s">
        <v>222</v>
      </c>
      <c r="E236" s="41"/>
      <c r="F236" s="234" t="s">
        <v>448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90</v>
      </c>
    </row>
    <row r="237" s="13" customFormat="1">
      <c r="A237" s="13"/>
      <c r="B237" s="250"/>
      <c r="C237" s="251"/>
      <c r="D237" s="233" t="s">
        <v>362</v>
      </c>
      <c r="E237" s="252" t="s">
        <v>1</v>
      </c>
      <c r="F237" s="253" t="s">
        <v>363</v>
      </c>
      <c r="G237" s="251"/>
      <c r="H237" s="252" t="s">
        <v>1</v>
      </c>
      <c r="I237" s="254"/>
      <c r="J237" s="251"/>
      <c r="K237" s="251"/>
      <c r="L237" s="255"/>
      <c r="M237" s="256"/>
      <c r="N237" s="257"/>
      <c r="O237" s="257"/>
      <c r="P237" s="257"/>
      <c r="Q237" s="257"/>
      <c r="R237" s="257"/>
      <c r="S237" s="257"/>
      <c r="T237" s="25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9" t="s">
        <v>362</v>
      </c>
      <c r="AU237" s="259" t="s">
        <v>90</v>
      </c>
      <c r="AV237" s="13" t="s">
        <v>88</v>
      </c>
      <c r="AW237" s="13" t="s">
        <v>36</v>
      </c>
      <c r="AX237" s="13" t="s">
        <v>81</v>
      </c>
      <c r="AY237" s="259" t="s">
        <v>216</v>
      </c>
    </row>
    <row r="238" s="14" customFormat="1">
      <c r="A238" s="14"/>
      <c r="B238" s="260"/>
      <c r="C238" s="261"/>
      <c r="D238" s="233" t="s">
        <v>362</v>
      </c>
      <c r="E238" s="262" t="s">
        <v>1</v>
      </c>
      <c r="F238" s="263" t="s">
        <v>449</v>
      </c>
      <c r="G238" s="261"/>
      <c r="H238" s="264">
        <v>416.37799999999999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0" t="s">
        <v>362</v>
      </c>
      <c r="AU238" s="270" t="s">
        <v>90</v>
      </c>
      <c r="AV238" s="14" t="s">
        <v>90</v>
      </c>
      <c r="AW238" s="14" t="s">
        <v>36</v>
      </c>
      <c r="AX238" s="14" t="s">
        <v>81</v>
      </c>
      <c r="AY238" s="270" t="s">
        <v>216</v>
      </c>
    </row>
    <row r="239" s="16" customFormat="1">
      <c r="A239" s="16"/>
      <c r="B239" s="282"/>
      <c r="C239" s="283"/>
      <c r="D239" s="233" t="s">
        <v>362</v>
      </c>
      <c r="E239" s="284" t="s">
        <v>1</v>
      </c>
      <c r="F239" s="285" t="s">
        <v>369</v>
      </c>
      <c r="G239" s="283"/>
      <c r="H239" s="286">
        <v>416.37799999999999</v>
      </c>
      <c r="I239" s="287"/>
      <c r="J239" s="283"/>
      <c r="K239" s="283"/>
      <c r="L239" s="288"/>
      <c r="M239" s="289"/>
      <c r="N239" s="290"/>
      <c r="O239" s="290"/>
      <c r="P239" s="290"/>
      <c r="Q239" s="290"/>
      <c r="R239" s="290"/>
      <c r="S239" s="290"/>
      <c r="T239" s="291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92" t="s">
        <v>362</v>
      </c>
      <c r="AU239" s="292" t="s">
        <v>90</v>
      </c>
      <c r="AV239" s="16" t="s">
        <v>215</v>
      </c>
      <c r="AW239" s="16" t="s">
        <v>36</v>
      </c>
      <c r="AX239" s="16" t="s">
        <v>88</v>
      </c>
      <c r="AY239" s="292" t="s">
        <v>216</v>
      </c>
    </row>
    <row r="240" s="11" customFormat="1" ht="22.8" customHeight="1">
      <c r="A240" s="11"/>
      <c r="B240" s="206"/>
      <c r="C240" s="207"/>
      <c r="D240" s="208" t="s">
        <v>80</v>
      </c>
      <c r="E240" s="248" t="s">
        <v>90</v>
      </c>
      <c r="F240" s="248" t="s">
        <v>450</v>
      </c>
      <c r="G240" s="207"/>
      <c r="H240" s="207"/>
      <c r="I240" s="210"/>
      <c r="J240" s="249">
        <f>BK240</f>
        <v>0</v>
      </c>
      <c r="K240" s="207"/>
      <c r="L240" s="212"/>
      <c r="M240" s="213"/>
      <c r="N240" s="214"/>
      <c r="O240" s="214"/>
      <c r="P240" s="215">
        <f>SUM(P241:P364)</f>
        <v>0</v>
      </c>
      <c r="Q240" s="214"/>
      <c r="R240" s="215">
        <f>SUM(R241:R364)</f>
        <v>494.26125668999998</v>
      </c>
      <c r="S240" s="214"/>
      <c r="T240" s="216">
        <f>SUM(T241:T364)</f>
        <v>0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R240" s="217" t="s">
        <v>88</v>
      </c>
      <c r="AT240" s="218" t="s">
        <v>80</v>
      </c>
      <c r="AU240" s="218" t="s">
        <v>88</v>
      </c>
      <c r="AY240" s="217" t="s">
        <v>216</v>
      </c>
      <c r="BK240" s="219">
        <f>SUM(BK241:BK364)</f>
        <v>0</v>
      </c>
    </row>
    <row r="241" s="2" customFormat="1" ht="24.15" customHeight="1">
      <c r="A241" s="39"/>
      <c r="B241" s="40"/>
      <c r="C241" s="220" t="s">
        <v>282</v>
      </c>
      <c r="D241" s="220" t="s">
        <v>217</v>
      </c>
      <c r="E241" s="221" t="s">
        <v>451</v>
      </c>
      <c r="F241" s="222" t="s">
        <v>452</v>
      </c>
      <c r="G241" s="223" t="s">
        <v>453</v>
      </c>
      <c r="H241" s="224">
        <v>64</v>
      </c>
      <c r="I241" s="225"/>
      <c r="J241" s="226">
        <f>ROUND(I241*H241,2)</f>
        <v>0</v>
      </c>
      <c r="K241" s="222" t="s">
        <v>359</v>
      </c>
      <c r="L241" s="45"/>
      <c r="M241" s="227" t="s">
        <v>1</v>
      </c>
      <c r="N241" s="228" t="s">
        <v>46</v>
      </c>
      <c r="O241" s="92"/>
      <c r="P241" s="229">
        <f>O241*H241</f>
        <v>0</v>
      </c>
      <c r="Q241" s="229">
        <v>0.00048999999999999998</v>
      </c>
      <c r="R241" s="229">
        <f>Q241*H241</f>
        <v>0.031359999999999999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215</v>
      </c>
      <c r="AT241" s="231" t="s">
        <v>217</v>
      </c>
      <c r="AU241" s="231" t="s">
        <v>90</v>
      </c>
      <c r="AY241" s="18" t="s">
        <v>216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88</v>
      </c>
      <c r="BK241" s="232">
        <f>ROUND(I241*H241,2)</f>
        <v>0</v>
      </c>
      <c r="BL241" s="18" t="s">
        <v>215</v>
      </c>
      <c r="BM241" s="231" t="s">
        <v>454</v>
      </c>
    </row>
    <row r="242" s="2" customFormat="1">
      <c r="A242" s="39"/>
      <c r="B242" s="40"/>
      <c r="C242" s="41"/>
      <c r="D242" s="233" t="s">
        <v>222</v>
      </c>
      <c r="E242" s="41"/>
      <c r="F242" s="234" t="s">
        <v>455</v>
      </c>
      <c r="G242" s="41"/>
      <c r="H242" s="41"/>
      <c r="I242" s="235"/>
      <c r="J242" s="41"/>
      <c r="K242" s="41"/>
      <c r="L242" s="45"/>
      <c r="M242" s="236"/>
      <c r="N242" s="237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222</v>
      </c>
      <c r="AU242" s="18" t="s">
        <v>90</v>
      </c>
    </row>
    <row r="243" s="13" customFormat="1">
      <c r="A243" s="13"/>
      <c r="B243" s="250"/>
      <c r="C243" s="251"/>
      <c r="D243" s="233" t="s">
        <v>362</v>
      </c>
      <c r="E243" s="252" t="s">
        <v>1</v>
      </c>
      <c r="F243" s="253" t="s">
        <v>363</v>
      </c>
      <c r="G243" s="251"/>
      <c r="H243" s="252" t="s">
        <v>1</v>
      </c>
      <c r="I243" s="254"/>
      <c r="J243" s="251"/>
      <c r="K243" s="251"/>
      <c r="L243" s="255"/>
      <c r="M243" s="256"/>
      <c r="N243" s="257"/>
      <c r="O243" s="257"/>
      <c r="P243" s="257"/>
      <c r="Q243" s="257"/>
      <c r="R243" s="257"/>
      <c r="S243" s="257"/>
      <c r="T243" s="25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9" t="s">
        <v>362</v>
      </c>
      <c r="AU243" s="259" t="s">
        <v>90</v>
      </c>
      <c r="AV243" s="13" t="s">
        <v>88</v>
      </c>
      <c r="AW243" s="13" t="s">
        <v>36</v>
      </c>
      <c r="AX243" s="13" t="s">
        <v>81</v>
      </c>
      <c r="AY243" s="259" t="s">
        <v>216</v>
      </c>
    </row>
    <row r="244" s="14" customFormat="1">
      <c r="A244" s="14"/>
      <c r="B244" s="260"/>
      <c r="C244" s="261"/>
      <c r="D244" s="233" t="s">
        <v>362</v>
      </c>
      <c r="E244" s="262" t="s">
        <v>1</v>
      </c>
      <c r="F244" s="263" t="s">
        <v>456</v>
      </c>
      <c r="G244" s="261"/>
      <c r="H244" s="264">
        <v>64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362</v>
      </c>
      <c r="AU244" s="270" t="s">
        <v>90</v>
      </c>
      <c r="AV244" s="14" t="s">
        <v>90</v>
      </c>
      <c r="AW244" s="14" t="s">
        <v>36</v>
      </c>
      <c r="AX244" s="14" t="s">
        <v>81</v>
      </c>
      <c r="AY244" s="270" t="s">
        <v>216</v>
      </c>
    </row>
    <row r="245" s="16" customFormat="1">
      <c r="A245" s="16"/>
      <c r="B245" s="282"/>
      <c r="C245" s="283"/>
      <c r="D245" s="233" t="s">
        <v>362</v>
      </c>
      <c r="E245" s="284" t="s">
        <v>1</v>
      </c>
      <c r="F245" s="285" t="s">
        <v>369</v>
      </c>
      <c r="G245" s="283"/>
      <c r="H245" s="286">
        <v>64</v>
      </c>
      <c r="I245" s="287"/>
      <c r="J245" s="283"/>
      <c r="K245" s="283"/>
      <c r="L245" s="288"/>
      <c r="M245" s="289"/>
      <c r="N245" s="290"/>
      <c r="O245" s="290"/>
      <c r="P245" s="290"/>
      <c r="Q245" s="290"/>
      <c r="R245" s="290"/>
      <c r="S245" s="290"/>
      <c r="T245" s="291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92" t="s">
        <v>362</v>
      </c>
      <c r="AU245" s="292" t="s">
        <v>90</v>
      </c>
      <c r="AV245" s="16" t="s">
        <v>215</v>
      </c>
      <c r="AW245" s="16" t="s">
        <v>36</v>
      </c>
      <c r="AX245" s="16" t="s">
        <v>88</v>
      </c>
      <c r="AY245" s="292" t="s">
        <v>216</v>
      </c>
    </row>
    <row r="246" s="2" customFormat="1" ht="24.15" customHeight="1">
      <c r="A246" s="39"/>
      <c r="B246" s="40"/>
      <c r="C246" s="220" t="s">
        <v>8</v>
      </c>
      <c r="D246" s="220" t="s">
        <v>217</v>
      </c>
      <c r="E246" s="221" t="s">
        <v>457</v>
      </c>
      <c r="F246" s="222" t="s">
        <v>458</v>
      </c>
      <c r="G246" s="223" t="s">
        <v>453</v>
      </c>
      <c r="H246" s="224">
        <v>8</v>
      </c>
      <c r="I246" s="225"/>
      <c r="J246" s="226">
        <f>ROUND(I246*H246,2)</f>
        <v>0</v>
      </c>
      <c r="K246" s="222" t="s">
        <v>359</v>
      </c>
      <c r="L246" s="45"/>
      <c r="M246" s="227" t="s">
        <v>1</v>
      </c>
      <c r="N246" s="228" t="s">
        <v>46</v>
      </c>
      <c r="O246" s="92"/>
      <c r="P246" s="229">
        <f>O246*H246</f>
        <v>0</v>
      </c>
      <c r="Q246" s="229">
        <v>0.00116</v>
      </c>
      <c r="R246" s="229">
        <f>Q246*H246</f>
        <v>0.0092800000000000001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215</v>
      </c>
      <c r="AT246" s="231" t="s">
        <v>217</v>
      </c>
      <c r="AU246" s="231" t="s">
        <v>90</v>
      </c>
      <c r="AY246" s="18" t="s">
        <v>216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88</v>
      </c>
      <c r="BK246" s="232">
        <f>ROUND(I246*H246,2)</f>
        <v>0</v>
      </c>
      <c r="BL246" s="18" t="s">
        <v>215</v>
      </c>
      <c r="BM246" s="231" t="s">
        <v>459</v>
      </c>
    </row>
    <row r="247" s="2" customFormat="1">
      <c r="A247" s="39"/>
      <c r="B247" s="40"/>
      <c r="C247" s="41"/>
      <c r="D247" s="233" t="s">
        <v>222</v>
      </c>
      <c r="E247" s="41"/>
      <c r="F247" s="234" t="s">
        <v>460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222</v>
      </c>
      <c r="AU247" s="18" t="s">
        <v>90</v>
      </c>
    </row>
    <row r="248" s="13" customFormat="1">
      <c r="A248" s="13"/>
      <c r="B248" s="250"/>
      <c r="C248" s="251"/>
      <c r="D248" s="233" t="s">
        <v>362</v>
      </c>
      <c r="E248" s="252" t="s">
        <v>1</v>
      </c>
      <c r="F248" s="253" t="s">
        <v>363</v>
      </c>
      <c r="G248" s="251"/>
      <c r="H248" s="252" t="s">
        <v>1</v>
      </c>
      <c r="I248" s="254"/>
      <c r="J248" s="251"/>
      <c r="K248" s="251"/>
      <c r="L248" s="255"/>
      <c r="M248" s="256"/>
      <c r="N248" s="257"/>
      <c r="O248" s="257"/>
      <c r="P248" s="257"/>
      <c r="Q248" s="257"/>
      <c r="R248" s="257"/>
      <c r="S248" s="257"/>
      <c r="T248" s="25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9" t="s">
        <v>362</v>
      </c>
      <c r="AU248" s="259" t="s">
        <v>90</v>
      </c>
      <c r="AV248" s="13" t="s">
        <v>88</v>
      </c>
      <c r="AW248" s="13" t="s">
        <v>36</v>
      </c>
      <c r="AX248" s="13" t="s">
        <v>81</v>
      </c>
      <c r="AY248" s="259" t="s">
        <v>216</v>
      </c>
    </row>
    <row r="249" s="14" customFormat="1">
      <c r="A249" s="14"/>
      <c r="B249" s="260"/>
      <c r="C249" s="261"/>
      <c r="D249" s="233" t="s">
        <v>362</v>
      </c>
      <c r="E249" s="262" t="s">
        <v>1</v>
      </c>
      <c r="F249" s="263" t="s">
        <v>252</v>
      </c>
      <c r="G249" s="261"/>
      <c r="H249" s="264">
        <v>8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0" t="s">
        <v>362</v>
      </c>
      <c r="AU249" s="270" t="s">
        <v>90</v>
      </c>
      <c r="AV249" s="14" t="s">
        <v>90</v>
      </c>
      <c r="AW249" s="14" t="s">
        <v>36</v>
      </c>
      <c r="AX249" s="14" t="s">
        <v>81</v>
      </c>
      <c r="AY249" s="270" t="s">
        <v>216</v>
      </c>
    </row>
    <row r="250" s="16" customFormat="1">
      <c r="A250" s="16"/>
      <c r="B250" s="282"/>
      <c r="C250" s="283"/>
      <c r="D250" s="233" t="s">
        <v>362</v>
      </c>
      <c r="E250" s="284" t="s">
        <v>1</v>
      </c>
      <c r="F250" s="285" t="s">
        <v>369</v>
      </c>
      <c r="G250" s="283"/>
      <c r="H250" s="286">
        <v>8</v>
      </c>
      <c r="I250" s="287"/>
      <c r="J250" s="283"/>
      <c r="K250" s="283"/>
      <c r="L250" s="288"/>
      <c r="M250" s="289"/>
      <c r="N250" s="290"/>
      <c r="O250" s="290"/>
      <c r="P250" s="290"/>
      <c r="Q250" s="290"/>
      <c r="R250" s="290"/>
      <c r="S250" s="290"/>
      <c r="T250" s="291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92" t="s">
        <v>362</v>
      </c>
      <c r="AU250" s="292" t="s">
        <v>90</v>
      </c>
      <c r="AV250" s="16" t="s">
        <v>215</v>
      </c>
      <c r="AW250" s="16" t="s">
        <v>36</v>
      </c>
      <c r="AX250" s="16" t="s">
        <v>88</v>
      </c>
      <c r="AY250" s="292" t="s">
        <v>216</v>
      </c>
    </row>
    <row r="251" s="2" customFormat="1" ht="24.15" customHeight="1">
      <c r="A251" s="39"/>
      <c r="B251" s="40"/>
      <c r="C251" s="220" t="s">
        <v>292</v>
      </c>
      <c r="D251" s="220" t="s">
        <v>217</v>
      </c>
      <c r="E251" s="221" t="s">
        <v>461</v>
      </c>
      <c r="F251" s="222" t="s">
        <v>462</v>
      </c>
      <c r="G251" s="223" t="s">
        <v>303</v>
      </c>
      <c r="H251" s="224">
        <v>543.45600000000002</v>
      </c>
      <c r="I251" s="225"/>
      <c r="J251" s="226">
        <f>ROUND(I251*H251,2)</f>
        <v>0</v>
      </c>
      <c r="K251" s="222" t="s">
        <v>359</v>
      </c>
      <c r="L251" s="45"/>
      <c r="M251" s="227" t="s">
        <v>1</v>
      </c>
      <c r="N251" s="228" t="s">
        <v>46</v>
      </c>
      <c r="O251" s="92"/>
      <c r="P251" s="229">
        <f>O251*H251</f>
        <v>0</v>
      </c>
      <c r="Q251" s="229">
        <v>0.00010000000000000001</v>
      </c>
      <c r="R251" s="229">
        <f>Q251*H251</f>
        <v>0.054345600000000008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215</v>
      </c>
      <c r="AT251" s="231" t="s">
        <v>217</v>
      </c>
      <c r="AU251" s="231" t="s">
        <v>90</v>
      </c>
      <c r="AY251" s="18" t="s">
        <v>216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88</v>
      </c>
      <c r="BK251" s="232">
        <f>ROUND(I251*H251,2)</f>
        <v>0</v>
      </c>
      <c r="BL251" s="18" t="s">
        <v>215</v>
      </c>
      <c r="BM251" s="231" t="s">
        <v>463</v>
      </c>
    </row>
    <row r="252" s="2" customFormat="1">
      <c r="A252" s="39"/>
      <c r="B252" s="40"/>
      <c r="C252" s="41"/>
      <c r="D252" s="233" t="s">
        <v>222</v>
      </c>
      <c r="E252" s="41"/>
      <c r="F252" s="234" t="s">
        <v>464</v>
      </c>
      <c r="G252" s="41"/>
      <c r="H252" s="41"/>
      <c r="I252" s="235"/>
      <c r="J252" s="41"/>
      <c r="K252" s="41"/>
      <c r="L252" s="45"/>
      <c r="M252" s="236"/>
      <c r="N252" s="23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222</v>
      </c>
      <c r="AU252" s="18" t="s">
        <v>90</v>
      </c>
    </row>
    <row r="253" s="13" customFormat="1">
      <c r="A253" s="13"/>
      <c r="B253" s="250"/>
      <c r="C253" s="251"/>
      <c r="D253" s="233" t="s">
        <v>362</v>
      </c>
      <c r="E253" s="252" t="s">
        <v>1</v>
      </c>
      <c r="F253" s="253" t="s">
        <v>363</v>
      </c>
      <c r="G253" s="251"/>
      <c r="H253" s="252" t="s">
        <v>1</v>
      </c>
      <c r="I253" s="254"/>
      <c r="J253" s="251"/>
      <c r="K253" s="251"/>
      <c r="L253" s="255"/>
      <c r="M253" s="256"/>
      <c r="N253" s="257"/>
      <c r="O253" s="257"/>
      <c r="P253" s="257"/>
      <c r="Q253" s="257"/>
      <c r="R253" s="257"/>
      <c r="S253" s="257"/>
      <c r="T253" s="25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9" t="s">
        <v>362</v>
      </c>
      <c r="AU253" s="259" t="s">
        <v>90</v>
      </c>
      <c r="AV253" s="13" t="s">
        <v>88</v>
      </c>
      <c r="AW253" s="13" t="s">
        <v>36</v>
      </c>
      <c r="AX253" s="13" t="s">
        <v>81</v>
      </c>
      <c r="AY253" s="259" t="s">
        <v>216</v>
      </c>
    </row>
    <row r="254" s="14" customFormat="1">
      <c r="A254" s="14"/>
      <c r="B254" s="260"/>
      <c r="C254" s="261"/>
      <c r="D254" s="233" t="s">
        <v>362</v>
      </c>
      <c r="E254" s="262" t="s">
        <v>1</v>
      </c>
      <c r="F254" s="263" t="s">
        <v>465</v>
      </c>
      <c r="G254" s="261"/>
      <c r="H254" s="264">
        <v>198.72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0" t="s">
        <v>362</v>
      </c>
      <c r="AU254" s="270" t="s">
        <v>90</v>
      </c>
      <c r="AV254" s="14" t="s">
        <v>90</v>
      </c>
      <c r="AW254" s="14" t="s">
        <v>36</v>
      </c>
      <c r="AX254" s="14" t="s">
        <v>81</v>
      </c>
      <c r="AY254" s="270" t="s">
        <v>216</v>
      </c>
    </row>
    <row r="255" s="14" customFormat="1">
      <c r="A255" s="14"/>
      <c r="B255" s="260"/>
      <c r="C255" s="261"/>
      <c r="D255" s="233" t="s">
        <v>362</v>
      </c>
      <c r="E255" s="262" t="s">
        <v>1</v>
      </c>
      <c r="F255" s="263" t="s">
        <v>466</v>
      </c>
      <c r="G255" s="261"/>
      <c r="H255" s="264">
        <v>344.73599999999999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362</v>
      </c>
      <c r="AU255" s="270" t="s">
        <v>90</v>
      </c>
      <c r="AV255" s="14" t="s">
        <v>90</v>
      </c>
      <c r="AW255" s="14" t="s">
        <v>36</v>
      </c>
      <c r="AX255" s="14" t="s">
        <v>81</v>
      </c>
      <c r="AY255" s="270" t="s">
        <v>216</v>
      </c>
    </row>
    <row r="256" s="16" customFormat="1">
      <c r="A256" s="16"/>
      <c r="B256" s="282"/>
      <c r="C256" s="283"/>
      <c r="D256" s="233" t="s">
        <v>362</v>
      </c>
      <c r="E256" s="284" t="s">
        <v>1</v>
      </c>
      <c r="F256" s="285" t="s">
        <v>369</v>
      </c>
      <c r="G256" s="283"/>
      <c r="H256" s="286">
        <v>543.45600000000002</v>
      </c>
      <c r="I256" s="287"/>
      <c r="J256" s="283"/>
      <c r="K256" s="283"/>
      <c r="L256" s="288"/>
      <c r="M256" s="289"/>
      <c r="N256" s="290"/>
      <c r="O256" s="290"/>
      <c r="P256" s="290"/>
      <c r="Q256" s="290"/>
      <c r="R256" s="290"/>
      <c r="S256" s="290"/>
      <c r="T256" s="291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92" t="s">
        <v>362</v>
      </c>
      <c r="AU256" s="292" t="s">
        <v>90</v>
      </c>
      <c r="AV256" s="16" t="s">
        <v>215</v>
      </c>
      <c r="AW256" s="16" t="s">
        <v>36</v>
      </c>
      <c r="AX256" s="16" t="s">
        <v>88</v>
      </c>
      <c r="AY256" s="292" t="s">
        <v>216</v>
      </c>
    </row>
    <row r="257" s="2" customFormat="1" ht="24.15" customHeight="1">
      <c r="A257" s="39"/>
      <c r="B257" s="40"/>
      <c r="C257" s="293" t="s">
        <v>297</v>
      </c>
      <c r="D257" s="293" t="s">
        <v>467</v>
      </c>
      <c r="E257" s="294" t="s">
        <v>468</v>
      </c>
      <c r="F257" s="295" t="s">
        <v>469</v>
      </c>
      <c r="G257" s="296" t="s">
        <v>303</v>
      </c>
      <c r="H257" s="297">
        <v>624.97400000000005</v>
      </c>
      <c r="I257" s="298"/>
      <c r="J257" s="299">
        <f>ROUND(I257*H257,2)</f>
        <v>0</v>
      </c>
      <c r="K257" s="295" t="s">
        <v>359</v>
      </c>
      <c r="L257" s="300"/>
      <c r="M257" s="301" t="s">
        <v>1</v>
      </c>
      <c r="N257" s="302" t="s">
        <v>46</v>
      </c>
      <c r="O257" s="92"/>
      <c r="P257" s="229">
        <f>O257*H257</f>
        <v>0</v>
      </c>
      <c r="Q257" s="229">
        <v>0.00029999999999999997</v>
      </c>
      <c r="R257" s="229">
        <f>Q257*H257</f>
        <v>0.1874922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252</v>
      </c>
      <c r="AT257" s="231" t="s">
        <v>467</v>
      </c>
      <c r="AU257" s="231" t="s">
        <v>90</v>
      </c>
      <c r="AY257" s="18" t="s">
        <v>216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215</v>
      </c>
      <c r="BM257" s="231" t="s">
        <v>470</v>
      </c>
    </row>
    <row r="258" s="2" customFormat="1">
      <c r="A258" s="39"/>
      <c r="B258" s="40"/>
      <c r="C258" s="41"/>
      <c r="D258" s="233" t="s">
        <v>222</v>
      </c>
      <c r="E258" s="41"/>
      <c r="F258" s="234" t="s">
        <v>469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222</v>
      </c>
      <c r="AU258" s="18" t="s">
        <v>90</v>
      </c>
    </row>
    <row r="259" s="14" customFormat="1">
      <c r="A259" s="14"/>
      <c r="B259" s="260"/>
      <c r="C259" s="261"/>
      <c r="D259" s="233" t="s">
        <v>362</v>
      </c>
      <c r="E259" s="262" t="s">
        <v>1</v>
      </c>
      <c r="F259" s="263" t="s">
        <v>471</v>
      </c>
      <c r="G259" s="261"/>
      <c r="H259" s="264">
        <v>624.97400000000005</v>
      </c>
      <c r="I259" s="265"/>
      <c r="J259" s="261"/>
      <c r="K259" s="261"/>
      <c r="L259" s="266"/>
      <c r="M259" s="267"/>
      <c r="N259" s="268"/>
      <c r="O259" s="268"/>
      <c r="P259" s="268"/>
      <c r="Q259" s="268"/>
      <c r="R259" s="268"/>
      <c r="S259" s="268"/>
      <c r="T259" s="26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0" t="s">
        <v>362</v>
      </c>
      <c r="AU259" s="270" t="s">
        <v>90</v>
      </c>
      <c r="AV259" s="14" t="s">
        <v>90</v>
      </c>
      <c r="AW259" s="14" t="s">
        <v>36</v>
      </c>
      <c r="AX259" s="14" t="s">
        <v>81</v>
      </c>
      <c r="AY259" s="270" t="s">
        <v>216</v>
      </c>
    </row>
    <row r="260" s="16" customFormat="1">
      <c r="A260" s="16"/>
      <c r="B260" s="282"/>
      <c r="C260" s="283"/>
      <c r="D260" s="233" t="s">
        <v>362</v>
      </c>
      <c r="E260" s="284" t="s">
        <v>1</v>
      </c>
      <c r="F260" s="285" t="s">
        <v>369</v>
      </c>
      <c r="G260" s="283"/>
      <c r="H260" s="286">
        <v>624.97400000000005</v>
      </c>
      <c r="I260" s="287"/>
      <c r="J260" s="283"/>
      <c r="K260" s="283"/>
      <c r="L260" s="288"/>
      <c r="M260" s="289"/>
      <c r="N260" s="290"/>
      <c r="O260" s="290"/>
      <c r="P260" s="290"/>
      <c r="Q260" s="290"/>
      <c r="R260" s="290"/>
      <c r="S260" s="290"/>
      <c r="T260" s="291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2" t="s">
        <v>362</v>
      </c>
      <c r="AU260" s="292" t="s">
        <v>90</v>
      </c>
      <c r="AV260" s="16" t="s">
        <v>215</v>
      </c>
      <c r="AW260" s="16" t="s">
        <v>36</v>
      </c>
      <c r="AX260" s="16" t="s">
        <v>88</v>
      </c>
      <c r="AY260" s="292" t="s">
        <v>216</v>
      </c>
    </row>
    <row r="261" s="2" customFormat="1" ht="24.15" customHeight="1">
      <c r="A261" s="39"/>
      <c r="B261" s="40"/>
      <c r="C261" s="220" t="s">
        <v>472</v>
      </c>
      <c r="D261" s="220" t="s">
        <v>217</v>
      </c>
      <c r="E261" s="221" t="s">
        <v>473</v>
      </c>
      <c r="F261" s="222" t="s">
        <v>474</v>
      </c>
      <c r="G261" s="223" t="s">
        <v>358</v>
      </c>
      <c r="H261" s="224">
        <v>67.932000000000002</v>
      </c>
      <c r="I261" s="225"/>
      <c r="J261" s="226">
        <f>ROUND(I261*H261,2)</f>
        <v>0</v>
      </c>
      <c r="K261" s="222" t="s">
        <v>359</v>
      </c>
      <c r="L261" s="45"/>
      <c r="M261" s="227" t="s">
        <v>1</v>
      </c>
      <c r="N261" s="228" t="s">
        <v>46</v>
      </c>
      <c r="O261" s="92"/>
      <c r="P261" s="229">
        <f>O261*H261</f>
        <v>0</v>
      </c>
      <c r="Q261" s="229">
        <v>2.1600000000000001</v>
      </c>
      <c r="R261" s="229">
        <f>Q261*H261</f>
        <v>146.73312000000001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215</v>
      </c>
      <c r="AT261" s="231" t="s">
        <v>217</v>
      </c>
      <c r="AU261" s="231" t="s">
        <v>90</v>
      </c>
      <c r="AY261" s="18" t="s">
        <v>216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88</v>
      </c>
      <c r="BK261" s="232">
        <f>ROUND(I261*H261,2)</f>
        <v>0</v>
      </c>
      <c r="BL261" s="18" t="s">
        <v>215</v>
      </c>
      <c r="BM261" s="231" t="s">
        <v>475</v>
      </c>
    </row>
    <row r="262" s="2" customFormat="1">
      <c r="A262" s="39"/>
      <c r="B262" s="40"/>
      <c r="C262" s="41"/>
      <c r="D262" s="233" t="s">
        <v>222</v>
      </c>
      <c r="E262" s="41"/>
      <c r="F262" s="234" t="s">
        <v>476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222</v>
      </c>
      <c r="AU262" s="18" t="s">
        <v>90</v>
      </c>
    </row>
    <row r="263" s="13" customFormat="1">
      <c r="A263" s="13"/>
      <c r="B263" s="250"/>
      <c r="C263" s="251"/>
      <c r="D263" s="233" t="s">
        <v>362</v>
      </c>
      <c r="E263" s="252" t="s">
        <v>1</v>
      </c>
      <c r="F263" s="253" t="s">
        <v>363</v>
      </c>
      <c r="G263" s="251"/>
      <c r="H263" s="252" t="s">
        <v>1</v>
      </c>
      <c r="I263" s="254"/>
      <c r="J263" s="251"/>
      <c r="K263" s="251"/>
      <c r="L263" s="255"/>
      <c r="M263" s="256"/>
      <c r="N263" s="257"/>
      <c r="O263" s="257"/>
      <c r="P263" s="257"/>
      <c r="Q263" s="257"/>
      <c r="R263" s="257"/>
      <c r="S263" s="257"/>
      <c r="T263" s="25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9" t="s">
        <v>362</v>
      </c>
      <c r="AU263" s="259" t="s">
        <v>90</v>
      </c>
      <c r="AV263" s="13" t="s">
        <v>88</v>
      </c>
      <c r="AW263" s="13" t="s">
        <v>36</v>
      </c>
      <c r="AX263" s="13" t="s">
        <v>81</v>
      </c>
      <c r="AY263" s="259" t="s">
        <v>216</v>
      </c>
    </row>
    <row r="264" s="14" customFormat="1">
      <c r="A264" s="14"/>
      <c r="B264" s="260"/>
      <c r="C264" s="261"/>
      <c r="D264" s="233" t="s">
        <v>362</v>
      </c>
      <c r="E264" s="262" t="s">
        <v>1</v>
      </c>
      <c r="F264" s="263" t="s">
        <v>477</v>
      </c>
      <c r="G264" s="261"/>
      <c r="H264" s="264">
        <v>24.84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0" t="s">
        <v>362</v>
      </c>
      <c r="AU264" s="270" t="s">
        <v>90</v>
      </c>
      <c r="AV264" s="14" t="s">
        <v>90</v>
      </c>
      <c r="AW264" s="14" t="s">
        <v>36</v>
      </c>
      <c r="AX264" s="14" t="s">
        <v>81</v>
      </c>
      <c r="AY264" s="270" t="s">
        <v>216</v>
      </c>
    </row>
    <row r="265" s="14" customFormat="1">
      <c r="A265" s="14"/>
      <c r="B265" s="260"/>
      <c r="C265" s="261"/>
      <c r="D265" s="233" t="s">
        <v>362</v>
      </c>
      <c r="E265" s="262" t="s">
        <v>1</v>
      </c>
      <c r="F265" s="263" t="s">
        <v>478</v>
      </c>
      <c r="G265" s="261"/>
      <c r="H265" s="264">
        <v>43.091999999999999</v>
      </c>
      <c r="I265" s="265"/>
      <c r="J265" s="261"/>
      <c r="K265" s="261"/>
      <c r="L265" s="266"/>
      <c r="M265" s="267"/>
      <c r="N265" s="268"/>
      <c r="O265" s="268"/>
      <c r="P265" s="268"/>
      <c r="Q265" s="268"/>
      <c r="R265" s="268"/>
      <c r="S265" s="268"/>
      <c r="T265" s="26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0" t="s">
        <v>362</v>
      </c>
      <c r="AU265" s="270" t="s">
        <v>90</v>
      </c>
      <c r="AV265" s="14" t="s">
        <v>90</v>
      </c>
      <c r="AW265" s="14" t="s">
        <v>36</v>
      </c>
      <c r="AX265" s="14" t="s">
        <v>81</v>
      </c>
      <c r="AY265" s="270" t="s">
        <v>216</v>
      </c>
    </row>
    <row r="266" s="16" customFormat="1">
      <c r="A266" s="16"/>
      <c r="B266" s="282"/>
      <c r="C266" s="283"/>
      <c r="D266" s="233" t="s">
        <v>362</v>
      </c>
      <c r="E266" s="284" t="s">
        <v>1</v>
      </c>
      <c r="F266" s="285" t="s">
        <v>369</v>
      </c>
      <c r="G266" s="283"/>
      <c r="H266" s="286">
        <v>67.932000000000002</v>
      </c>
      <c r="I266" s="287"/>
      <c r="J266" s="283"/>
      <c r="K266" s="283"/>
      <c r="L266" s="288"/>
      <c r="M266" s="289"/>
      <c r="N266" s="290"/>
      <c r="O266" s="290"/>
      <c r="P266" s="290"/>
      <c r="Q266" s="290"/>
      <c r="R266" s="290"/>
      <c r="S266" s="290"/>
      <c r="T266" s="291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92" t="s">
        <v>362</v>
      </c>
      <c r="AU266" s="292" t="s">
        <v>90</v>
      </c>
      <c r="AV266" s="16" t="s">
        <v>215</v>
      </c>
      <c r="AW266" s="16" t="s">
        <v>36</v>
      </c>
      <c r="AX266" s="16" t="s">
        <v>88</v>
      </c>
      <c r="AY266" s="292" t="s">
        <v>216</v>
      </c>
    </row>
    <row r="267" s="2" customFormat="1" ht="16.5" customHeight="1">
      <c r="A267" s="39"/>
      <c r="B267" s="40"/>
      <c r="C267" s="220" t="s">
        <v>479</v>
      </c>
      <c r="D267" s="220" t="s">
        <v>217</v>
      </c>
      <c r="E267" s="221" t="s">
        <v>480</v>
      </c>
      <c r="F267" s="222" t="s">
        <v>481</v>
      </c>
      <c r="G267" s="223" t="s">
        <v>358</v>
      </c>
      <c r="H267" s="224">
        <v>0.28999999999999998</v>
      </c>
      <c r="I267" s="225"/>
      <c r="J267" s="226">
        <f>ROUND(I267*H267,2)</f>
        <v>0</v>
      </c>
      <c r="K267" s="222" t="s">
        <v>359</v>
      </c>
      <c r="L267" s="45"/>
      <c r="M267" s="227" t="s">
        <v>1</v>
      </c>
      <c r="N267" s="228" t="s">
        <v>46</v>
      </c>
      <c r="O267" s="92"/>
      <c r="P267" s="229">
        <f>O267*H267</f>
        <v>0</v>
      </c>
      <c r="Q267" s="229">
        <v>2.3010199999999998</v>
      </c>
      <c r="R267" s="229">
        <f>Q267*H267</f>
        <v>0.66729579999999988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215</v>
      </c>
      <c r="AT267" s="231" t="s">
        <v>217</v>
      </c>
      <c r="AU267" s="231" t="s">
        <v>90</v>
      </c>
      <c r="AY267" s="18" t="s">
        <v>216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88</v>
      </c>
      <c r="BK267" s="232">
        <f>ROUND(I267*H267,2)</f>
        <v>0</v>
      </c>
      <c r="BL267" s="18" t="s">
        <v>215</v>
      </c>
      <c r="BM267" s="231" t="s">
        <v>482</v>
      </c>
    </row>
    <row r="268" s="2" customFormat="1">
      <c r="A268" s="39"/>
      <c r="B268" s="40"/>
      <c r="C268" s="41"/>
      <c r="D268" s="233" t="s">
        <v>222</v>
      </c>
      <c r="E268" s="41"/>
      <c r="F268" s="234" t="s">
        <v>483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222</v>
      </c>
      <c r="AU268" s="18" t="s">
        <v>90</v>
      </c>
    </row>
    <row r="269" s="13" customFormat="1">
      <c r="A269" s="13"/>
      <c r="B269" s="250"/>
      <c r="C269" s="251"/>
      <c r="D269" s="233" t="s">
        <v>362</v>
      </c>
      <c r="E269" s="252" t="s">
        <v>1</v>
      </c>
      <c r="F269" s="253" t="s">
        <v>484</v>
      </c>
      <c r="G269" s="251"/>
      <c r="H269" s="252" t="s">
        <v>1</v>
      </c>
      <c r="I269" s="254"/>
      <c r="J269" s="251"/>
      <c r="K269" s="251"/>
      <c r="L269" s="255"/>
      <c r="M269" s="256"/>
      <c r="N269" s="257"/>
      <c r="O269" s="257"/>
      <c r="P269" s="257"/>
      <c r="Q269" s="257"/>
      <c r="R269" s="257"/>
      <c r="S269" s="257"/>
      <c r="T269" s="25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9" t="s">
        <v>362</v>
      </c>
      <c r="AU269" s="259" t="s">
        <v>90</v>
      </c>
      <c r="AV269" s="13" t="s">
        <v>88</v>
      </c>
      <c r="AW269" s="13" t="s">
        <v>36</v>
      </c>
      <c r="AX269" s="13" t="s">
        <v>81</v>
      </c>
      <c r="AY269" s="259" t="s">
        <v>216</v>
      </c>
    </row>
    <row r="270" s="14" customFormat="1">
      <c r="A270" s="14"/>
      <c r="B270" s="260"/>
      <c r="C270" s="261"/>
      <c r="D270" s="233" t="s">
        <v>362</v>
      </c>
      <c r="E270" s="262" t="s">
        <v>1</v>
      </c>
      <c r="F270" s="263" t="s">
        <v>485</v>
      </c>
      <c r="G270" s="261"/>
      <c r="H270" s="264">
        <v>0.28999999999999998</v>
      </c>
      <c r="I270" s="265"/>
      <c r="J270" s="261"/>
      <c r="K270" s="261"/>
      <c r="L270" s="266"/>
      <c r="M270" s="267"/>
      <c r="N270" s="268"/>
      <c r="O270" s="268"/>
      <c r="P270" s="268"/>
      <c r="Q270" s="268"/>
      <c r="R270" s="268"/>
      <c r="S270" s="268"/>
      <c r="T270" s="26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0" t="s">
        <v>362</v>
      </c>
      <c r="AU270" s="270" t="s">
        <v>90</v>
      </c>
      <c r="AV270" s="14" t="s">
        <v>90</v>
      </c>
      <c r="AW270" s="14" t="s">
        <v>36</v>
      </c>
      <c r="AX270" s="14" t="s">
        <v>81</v>
      </c>
      <c r="AY270" s="270" t="s">
        <v>216</v>
      </c>
    </row>
    <row r="271" s="16" customFormat="1">
      <c r="A271" s="16"/>
      <c r="B271" s="282"/>
      <c r="C271" s="283"/>
      <c r="D271" s="233" t="s">
        <v>362</v>
      </c>
      <c r="E271" s="284" t="s">
        <v>1</v>
      </c>
      <c r="F271" s="285" t="s">
        <v>369</v>
      </c>
      <c r="G271" s="283"/>
      <c r="H271" s="286">
        <v>0.28999999999999998</v>
      </c>
      <c r="I271" s="287"/>
      <c r="J271" s="283"/>
      <c r="K271" s="283"/>
      <c r="L271" s="288"/>
      <c r="M271" s="289"/>
      <c r="N271" s="290"/>
      <c r="O271" s="290"/>
      <c r="P271" s="290"/>
      <c r="Q271" s="290"/>
      <c r="R271" s="290"/>
      <c r="S271" s="290"/>
      <c r="T271" s="29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92" t="s">
        <v>362</v>
      </c>
      <c r="AU271" s="292" t="s">
        <v>90</v>
      </c>
      <c r="AV271" s="16" t="s">
        <v>215</v>
      </c>
      <c r="AW271" s="16" t="s">
        <v>36</v>
      </c>
      <c r="AX271" s="16" t="s">
        <v>88</v>
      </c>
      <c r="AY271" s="292" t="s">
        <v>216</v>
      </c>
    </row>
    <row r="272" s="2" customFormat="1" ht="24.15" customHeight="1">
      <c r="A272" s="39"/>
      <c r="B272" s="40"/>
      <c r="C272" s="220" t="s">
        <v>486</v>
      </c>
      <c r="D272" s="220" t="s">
        <v>217</v>
      </c>
      <c r="E272" s="221" t="s">
        <v>487</v>
      </c>
      <c r="F272" s="222" t="s">
        <v>488</v>
      </c>
      <c r="G272" s="223" t="s">
        <v>358</v>
      </c>
      <c r="H272" s="224">
        <v>48.366</v>
      </c>
      <c r="I272" s="225"/>
      <c r="J272" s="226">
        <f>ROUND(I272*H272,2)</f>
        <v>0</v>
      </c>
      <c r="K272" s="222" t="s">
        <v>359</v>
      </c>
      <c r="L272" s="45"/>
      <c r="M272" s="227" t="s">
        <v>1</v>
      </c>
      <c r="N272" s="228" t="s">
        <v>46</v>
      </c>
      <c r="O272" s="92"/>
      <c r="P272" s="229">
        <f>O272*H272</f>
        <v>0</v>
      </c>
      <c r="Q272" s="229">
        <v>2.5018699999999998</v>
      </c>
      <c r="R272" s="229">
        <f>Q272*H272</f>
        <v>121.00544441999999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215</v>
      </c>
      <c r="AT272" s="231" t="s">
        <v>217</v>
      </c>
      <c r="AU272" s="231" t="s">
        <v>90</v>
      </c>
      <c r="AY272" s="18" t="s">
        <v>216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215</v>
      </c>
      <c r="BM272" s="231" t="s">
        <v>489</v>
      </c>
    </row>
    <row r="273" s="2" customFormat="1">
      <c r="A273" s="39"/>
      <c r="B273" s="40"/>
      <c r="C273" s="41"/>
      <c r="D273" s="233" t="s">
        <v>222</v>
      </c>
      <c r="E273" s="41"/>
      <c r="F273" s="234" t="s">
        <v>490</v>
      </c>
      <c r="G273" s="41"/>
      <c r="H273" s="41"/>
      <c r="I273" s="235"/>
      <c r="J273" s="41"/>
      <c r="K273" s="41"/>
      <c r="L273" s="45"/>
      <c r="M273" s="236"/>
      <c r="N273" s="237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222</v>
      </c>
      <c r="AU273" s="18" t="s">
        <v>90</v>
      </c>
    </row>
    <row r="274" s="13" customFormat="1">
      <c r="A274" s="13"/>
      <c r="B274" s="250"/>
      <c r="C274" s="251"/>
      <c r="D274" s="233" t="s">
        <v>362</v>
      </c>
      <c r="E274" s="252" t="s">
        <v>1</v>
      </c>
      <c r="F274" s="253" t="s">
        <v>363</v>
      </c>
      <c r="G274" s="251"/>
      <c r="H274" s="252" t="s">
        <v>1</v>
      </c>
      <c r="I274" s="254"/>
      <c r="J274" s="251"/>
      <c r="K274" s="251"/>
      <c r="L274" s="255"/>
      <c r="M274" s="256"/>
      <c r="N274" s="257"/>
      <c r="O274" s="257"/>
      <c r="P274" s="257"/>
      <c r="Q274" s="257"/>
      <c r="R274" s="257"/>
      <c r="S274" s="257"/>
      <c r="T274" s="25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9" t="s">
        <v>362</v>
      </c>
      <c r="AU274" s="259" t="s">
        <v>90</v>
      </c>
      <c r="AV274" s="13" t="s">
        <v>88</v>
      </c>
      <c r="AW274" s="13" t="s">
        <v>36</v>
      </c>
      <c r="AX274" s="13" t="s">
        <v>81</v>
      </c>
      <c r="AY274" s="259" t="s">
        <v>216</v>
      </c>
    </row>
    <row r="275" s="14" customFormat="1">
      <c r="A275" s="14"/>
      <c r="B275" s="260"/>
      <c r="C275" s="261"/>
      <c r="D275" s="233" t="s">
        <v>362</v>
      </c>
      <c r="E275" s="262" t="s">
        <v>1</v>
      </c>
      <c r="F275" s="263" t="s">
        <v>491</v>
      </c>
      <c r="G275" s="261"/>
      <c r="H275" s="264">
        <v>48.366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0" t="s">
        <v>362</v>
      </c>
      <c r="AU275" s="270" t="s">
        <v>90</v>
      </c>
      <c r="AV275" s="14" t="s">
        <v>90</v>
      </c>
      <c r="AW275" s="14" t="s">
        <v>36</v>
      </c>
      <c r="AX275" s="14" t="s">
        <v>81</v>
      </c>
      <c r="AY275" s="270" t="s">
        <v>216</v>
      </c>
    </row>
    <row r="276" s="16" customFormat="1">
      <c r="A276" s="16"/>
      <c r="B276" s="282"/>
      <c r="C276" s="283"/>
      <c r="D276" s="233" t="s">
        <v>362</v>
      </c>
      <c r="E276" s="284" t="s">
        <v>1</v>
      </c>
      <c r="F276" s="285" t="s">
        <v>369</v>
      </c>
      <c r="G276" s="283"/>
      <c r="H276" s="286">
        <v>48.366</v>
      </c>
      <c r="I276" s="287"/>
      <c r="J276" s="283"/>
      <c r="K276" s="283"/>
      <c r="L276" s="288"/>
      <c r="M276" s="289"/>
      <c r="N276" s="290"/>
      <c r="O276" s="290"/>
      <c r="P276" s="290"/>
      <c r="Q276" s="290"/>
      <c r="R276" s="290"/>
      <c r="S276" s="290"/>
      <c r="T276" s="291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92" t="s">
        <v>362</v>
      </c>
      <c r="AU276" s="292" t="s">
        <v>90</v>
      </c>
      <c r="AV276" s="16" t="s">
        <v>215</v>
      </c>
      <c r="AW276" s="16" t="s">
        <v>36</v>
      </c>
      <c r="AX276" s="16" t="s">
        <v>88</v>
      </c>
      <c r="AY276" s="292" t="s">
        <v>216</v>
      </c>
    </row>
    <row r="277" s="2" customFormat="1" ht="16.5" customHeight="1">
      <c r="A277" s="39"/>
      <c r="B277" s="40"/>
      <c r="C277" s="220" t="s">
        <v>7</v>
      </c>
      <c r="D277" s="220" t="s">
        <v>217</v>
      </c>
      <c r="E277" s="221" t="s">
        <v>492</v>
      </c>
      <c r="F277" s="222" t="s">
        <v>493</v>
      </c>
      <c r="G277" s="223" t="s">
        <v>303</v>
      </c>
      <c r="H277" s="224">
        <v>51.567999999999998</v>
      </c>
      <c r="I277" s="225"/>
      <c r="J277" s="226">
        <f>ROUND(I277*H277,2)</f>
        <v>0</v>
      </c>
      <c r="K277" s="222" t="s">
        <v>359</v>
      </c>
      <c r="L277" s="45"/>
      <c r="M277" s="227" t="s">
        <v>1</v>
      </c>
      <c r="N277" s="228" t="s">
        <v>46</v>
      </c>
      <c r="O277" s="92"/>
      <c r="P277" s="229">
        <f>O277*H277</f>
        <v>0</v>
      </c>
      <c r="Q277" s="229">
        <v>0.00247</v>
      </c>
      <c r="R277" s="229">
        <f>Q277*H277</f>
        <v>0.12737295999999998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215</v>
      </c>
      <c r="AT277" s="231" t="s">
        <v>217</v>
      </c>
      <c r="AU277" s="231" t="s">
        <v>90</v>
      </c>
      <c r="AY277" s="18" t="s">
        <v>216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88</v>
      </c>
      <c r="BK277" s="232">
        <f>ROUND(I277*H277,2)</f>
        <v>0</v>
      </c>
      <c r="BL277" s="18" t="s">
        <v>215</v>
      </c>
      <c r="BM277" s="231" t="s">
        <v>494</v>
      </c>
    </row>
    <row r="278" s="2" customFormat="1">
      <c r="A278" s="39"/>
      <c r="B278" s="40"/>
      <c r="C278" s="41"/>
      <c r="D278" s="233" t="s">
        <v>222</v>
      </c>
      <c r="E278" s="41"/>
      <c r="F278" s="234" t="s">
        <v>495</v>
      </c>
      <c r="G278" s="41"/>
      <c r="H278" s="41"/>
      <c r="I278" s="235"/>
      <c r="J278" s="41"/>
      <c r="K278" s="41"/>
      <c r="L278" s="45"/>
      <c r="M278" s="236"/>
      <c r="N278" s="237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222</v>
      </c>
      <c r="AU278" s="18" t="s">
        <v>90</v>
      </c>
    </row>
    <row r="279" s="13" customFormat="1">
      <c r="A279" s="13"/>
      <c r="B279" s="250"/>
      <c r="C279" s="251"/>
      <c r="D279" s="233" t="s">
        <v>362</v>
      </c>
      <c r="E279" s="252" t="s">
        <v>1</v>
      </c>
      <c r="F279" s="253" t="s">
        <v>363</v>
      </c>
      <c r="G279" s="251"/>
      <c r="H279" s="252" t="s">
        <v>1</v>
      </c>
      <c r="I279" s="254"/>
      <c r="J279" s="251"/>
      <c r="K279" s="251"/>
      <c r="L279" s="255"/>
      <c r="M279" s="256"/>
      <c r="N279" s="257"/>
      <c r="O279" s="257"/>
      <c r="P279" s="257"/>
      <c r="Q279" s="257"/>
      <c r="R279" s="257"/>
      <c r="S279" s="257"/>
      <c r="T279" s="25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9" t="s">
        <v>362</v>
      </c>
      <c r="AU279" s="259" t="s">
        <v>90</v>
      </c>
      <c r="AV279" s="13" t="s">
        <v>88</v>
      </c>
      <c r="AW279" s="13" t="s">
        <v>36</v>
      </c>
      <c r="AX279" s="13" t="s">
        <v>81</v>
      </c>
      <c r="AY279" s="259" t="s">
        <v>216</v>
      </c>
    </row>
    <row r="280" s="14" customFormat="1">
      <c r="A280" s="14"/>
      <c r="B280" s="260"/>
      <c r="C280" s="261"/>
      <c r="D280" s="233" t="s">
        <v>362</v>
      </c>
      <c r="E280" s="262" t="s">
        <v>1</v>
      </c>
      <c r="F280" s="263" t="s">
        <v>496</v>
      </c>
      <c r="G280" s="261"/>
      <c r="H280" s="264">
        <v>50.595999999999997</v>
      </c>
      <c r="I280" s="265"/>
      <c r="J280" s="261"/>
      <c r="K280" s="261"/>
      <c r="L280" s="266"/>
      <c r="M280" s="267"/>
      <c r="N280" s="268"/>
      <c r="O280" s="268"/>
      <c r="P280" s="268"/>
      <c r="Q280" s="268"/>
      <c r="R280" s="268"/>
      <c r="S280" s="268"/>
      <c r="T280" s="26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0" t="s">
        <v>362</v>
      </c>
      <c r="AU280" s="270" t="s">
        <v>90</v>
      </c>
      <c r="AV280" s="14" t="s">
        <v>90</v>
      </c>
      <c r="AW280" s="14" t="s">
        <v>36</v>
      </c>
      <c r="AX280" s="14" t="s">
        <v>81</v>
      </c>
      <c r="AY280" s="270" t="s">
        <v>216</v>
      </c>
    </row>
    <row r="281" s="13" customFormat="1">
      <c r="A281" s="13"/>
      <c r="B281" s="250"/>
      <c r="C281" s="251"/>
      <c r="D281" s="233" t="s">
        <v>362</v>
      </c>
      <c r="E281" s="252" t="s">
        <v>1</v>
      </c>
      <c r="F281" s="253" t="s">
        <v>484</v>
      </c>
      <c r="G281" s="251"/>
      <c r="H281" s="252" t="s">
        <v>1</v>
      </c>
      <c r="I281" s="254"/>
      <c r="J281" s="251"/>
      <c r="K281" s="251"/>
      <c r="L281" s="255"/>
      <c r="M281" s="256"/>
      <c r="N281" s="257"/>
      <c r="O281" s="257"/>
      <c r="P281" s="257"/>
      <c r="Q281" s="257"/>
      <c r="R281" s="257"/>
      <c r="S281" s="257"/>
      <c r="T281" s="25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9" t="s">
        <v>362</v>
      </c>
      <c r="AU281" s="259" t="s">
        <v>90</v>
      </c>
      <c r="AV281" s="13" t="s">
        <v>88</v>
      </c>
      <c r="AW281" s="13" t="s">
        <v>36</v>
      </c>
      <c r="AX281" s="13" t="s">
        <v>81</v>
      </c>
      <c r="AY281" s="259" t="s">
        <v>216</v>
      </c>
    </row>
    <row r="282" s="14" customFormat="1">
      <c r="A282" s="14"/>
      <c r="B282" s="260"/>
      <c r="C282" s="261"/>
      <c r="D282" s="233" t="s">
        <v>362</v>
      </c>
      <c r="E282" s="262" t="s">
        <v>1</v>
      </c>
      <c r="F282" s="263" t="s">
        <v>497</v>
      </c>
      <c r="G282" s="261"/>
      <c r="H282" s="264">
        <v>0.97199999999999998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0" t="s">
        <v>362</v>
      </c>
      <c r="AU282" s="270" t="s">
        <v>90</v>
      </c>
      <c r="AV282" s="14" t="s">
        <v>90</v>
      </c>
      <c r="AW282" s="14" t="s">
        <v>36</v>
      </c>
      <c r="AX282" s="14" t="s">
        <v>81</v>
      </c>
      <c r="AY282" s="270" t="s">
        <v>216</v>
      </c>
    </row>
    <row r="283" s="16" customFormat="1">
      <c r="A283" s="16"/>
      <c r="B283" s="282"/>
      <c r="C283" s="283"/>
      <c r="D283" s="233" t="s">
        <v>362</v>
      </c>
      <c r="E283" s="284" t="s">
        <v>1</v>
      </c>
      <c r="F283" s="285" t="s">
        <v>369</v>
      </c>
      <c r="G283" s="283"/>
      <c r="H283" s="286">
        <v>51.567999999999998</v>
      </c>
      <c r="I283" s="287"/>
      <c r="J283" s="283"/>
      <c r="K283" s="283"/>
      <c r="L283" s="288"/>
      <c r="M283" s="289"/>
      <c r="N283" s="290"/>
      <c r="O283" s="290"/>
      <c r="P283" s="290"/>
      <c r="Q283" s="290"/>
      <c r="R283" s="290"/>
      <c r="S283" s="290"/>
      <c r="T283" s="291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92" t="s">
        <v>362</v>
      </c>
      <c r="AU283" s="292" t="s">
        <v>90</v>
      </c>
      <c r="AV283" s="16" t="s">
        <v>215</v>
      </c>
      <c r="AW283" s="16" t="s">
        <v>36</v>
      </c>
      <c r="AX283" s="16" t="s">
        <v>88</v>
      </c>
      <c r="AY283" s="292" t="s">
        <v>216</v>
      </c>
    </row>
    <row r="284" s="2" customFormat="1" ht="16.5" customHeight="1">
      <c r="A284" s="39"/>
      <c r="B284" s="40"/>
      <c r="C284" s="220" t="s">
        <v>498</v>
      </c>
      <c r="D284" s="220" t="s">
        <v>217</v>
      </c>
      <c r="E284" s="221" t="s">
        <v>499</v>
      </c>
      <c r="F284" s="222" t="s">
        <v>500</v>
      </c>
      <c r="G284" s="223" t="s">
        <v>303</v>
      </c>
      <c r="H284" s="224">
        <v>51.567999999999998</v>
      </c>
      <c r="I284" s="225"/>
      <c r="J284" s="226">
        <f>ROUND(I284*H284,2)</f>
        <v>0</v>
      </c>
      <c r="K284" s="222" t="s">
        <v>359</v>
      </c>
      <c r="L284" s="45"/>
      <c r="M284" s="227" t="s">
        <v>1</v>
      </c>
      <c r="N284" s="228" t="s">
        <v>46</v>
      </c>
      <c r="O284" s="92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215</v>
      </c>
      <c r="AT284" s="231" t="s">
        <v>217</v>
      </c>
      <c r="AU284" s="231" t="s">
        <v>90</v>
      </c>
      <c r="AY284" s="18" t="s">
        <v>216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88</v>
      </c>
      <c r="BK284" s="232">
        <f>ROUND(I284*H284,2)</f>
        <v>0</v>
      </c>
      <c r="BL284" s="18" t="s">
        <v>215</v>
      </c>
      <c r="BM284" s="231" t="s">
        <v>501</v>
      </c>
    </row>
    <row r="285" s="2" customFormat="1">
      <c r="A285" s="39"/>
      <c r="B285" s="40"/>
      <c r="C285" s="41"/>
      <c r="D285" s="233" t="s">
        <v>222</v>
      </c>
      <c r="E285" s="41"/>
      <c r="F285" s="234" t="s">
        <v>502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222</v>
      </c>
      <c r="AU285" s="18" t="s">
        <v>90</v>
      </c>
    </row>
    <row r="286" s="2" customFormat="1" ht="16.5" customHeight="1">
      <c r="A286" s="39"/>
      <c r="B286" s="40"/>
      <c r="C286" s="220" t="s">
        <v>503</v>
      </c>
      <c r="D286" s="220" t="s">
        <v>217</v>
      </c>
      <c r="E286" s="221" t="s">
        <v>504</v>
      </c>
      <c r="F286" s="222" t="s">
        <v>505</v>
      </c>
      <c r="G286" s="223" t="s">
        <v>435</v>
      </c>
      <c r="H286" s="224">
        <v>3.2930000000000001</v>
      </c>
      <c r="I286" s="225"/>
      <c r="J286" s="226">
        <f>ROUND(I286*H286,2)</f>
        <v>0</v>
      </c>
      <c r="K286" s="222" t="s">
        <v>359</v>
      </c>
      <c r="L286" s="45"/>
      <c r="M286" s="227" t="s">
        <v>1</v>
      </c>
      <c r="N286" s="228" t="s">
        <v>46</v>
      </c>
      <c r="O286" s="92"/>
      <c r="P286" s="229">
        <f>O286*H286</f>
        <v>0</v>
      </c>
      <c r="Q286" s="229">
        <v>1.06277</v>
      </c>
      <c r="R286" s="229">
        <f>Q286*H286</f>
        <v>3.4997016100000002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215</v>
      </c>
      <c r="AT286" s="231" t="s">
        <v>217</v>
      </c>
      <c r="AU286" s="231" t="s">
        <v>90</v>
      </c>
      <c r="AY286" s="18" t="s">
        <v>216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215</v>
      </c>
      <c r="BM286" s="231" t="s">
        <v>506</v>
      </c>
    </row>
    <row r="287" s="2" customFormat="1">
      <c r="A287" s="39"/>
      <c r="B287" s="40"/>
      <c r="C287" s="41"/>
      <c r="D287" s="233" t="s">
        <v>222</v>
      </c>
      <c r="E287" s="41"/>
      <c r="F287" s="234" t="s">
        <v>507</v>
      </c>
      <c r="G287" s="41"/>
      <c r="H287" s="41"/>
      <c r="I287" s="235"/>
      <c r="J287" s="41"/>
      <c r="K287" s="41"/>
      <c r="L287" s="45"/>
      <c r="M287" s="236"/>
      <c r="N287" s="237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222</v>
      </c>
      <c r="AU287" s="18" t="s">
        <v>90</v>
      </c>
    </row>
    <row r="288" s="13" customFormat="1">
      <c r="A288" s="13"/>
      <c r="B288" s="250"/>
      <c r="C288" s="251"/>
      <c r="D288" s="233" t="s">
        <v>362</v>
      </c>
      <c r="E288" s="252" t="s">
        <v>1</v>
      </c>
      <c r="F288" s="253" t="s">
        <v>363</v>
      </c>
      <c r="G288" s="251"/>
      <c r="H288" s="252" t="s">
        <v>1</v>
      </c>
      <c r="I288" s="254"/>
      <c r="J288" s="251"/>
      <c r="K288" s="251"/>
      <c r="L288" s="255"/>
      <c r="M288" s="256"/>
      <c r="N288" s="257"/>
      <c r="O288" s="257"/>
      <c r="P288" s="257"/>
      <c r="Q288" s="257"/>
      <c r="R288" s="257"/>
      <c r="S288" s="257"/>
      <c r="T288" s="25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9" t="s">
        <v>362</v>
      </c>
      <c r="AU288" s="259" t="s">
        <v>90</v>
      </c>
      <c r="AV288" s="13" t="s">
        <v>88</v>
      </c>
      <c r="AW288" s="13" t="s">
        <v>36</v>
      </c>
      <c r="AX288" s="13" t="s">
        <v>81</v>
      </c>
      <c r="AY288" s="259" t="s">
        <v>216</v>
      </c>
    </row>
    <row r="289" s="14" customFormat="1">
      <c r="A289" s="14"/>
      <c r="B289" s="260"/>
      <c r="C289" s="261"/>
      <c r="D289" s="233" t="s">
        <v>362</v>
      </c>
      <c r="E289" s="262" t="s">
        <v>1</v>
      </c>
      <c r="F289" s="263" t="s">
        <v>508</v>
      </c>
      <c r="G289" s="261"/>
      <c r="H289" s="264">
        <v>3.2930000000000001</v>
      </c>
      <c r="I289" s="265"/>
      <c r="J289" s="261"/>
      <c r="K289" s="261"/>
      <c r="L289" s="266"/>
      <c r="M289" s="267"/>
      <c r="N289" s="268"/>
      <c r="O289" s="268"/>
      <c r="P289" s="268"/>
      <c r="Q289" s="268"/>
      <c r="R289" s="268"/>
      <c r="S289" s="268"/>
      <c r="T289" s="26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0" t="s">
        <v>362</v>
      </c>
      <c r="AU289" s="270" t="s">
        <v>90</v>
      </c>
      <c r="AV289" s="14" t="s">
        <v>90</v>
      </c>
      <c r="AW289" s="14" t="s">
        <v>36</v>
      </c>
      <c r="AX289" s="14" t="s">
        <v>81</v>
      </c>
      <c r="AY289" s="270" t="s">
        <v>216</v>
      </c>
    </row>
    <row r="290" s="16" customFormat="1">
      <c r="A290" s="16"/>
      <c r="B290" s="282"/>
      <c r="C290" s="283"/>
      <c r="D290" s="233" t="s">
        <v>362</v>
      </c>
      <c r="E290" s="284" t="s">
        <v>1</v>
      </c>
      <c r="F290" s="285" t="s">
        <v>369</v>
      </c>
      <c r="G290" s="283"/>
      <c r="H290" s="286">
        <v>3.2930000000000001</v>
      </c>
      <c r="I290" s="287"/>
      <c r="J290" s="283"/>
      <c r="K290" s="283"/>
      <c r="L290" s="288"/>
      <c r="M290" s="289"/>
      <c r="N290" s="290"/>
      <c r="O290" s="290"/>
      <c r="P290" s="290"/>
      <c r="Q290" s="290"/>
      <c r="R290" s="290"/>
      <c r="S290" s="290"/>
      <c r="T290" s="29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92" t="s">
        <v>362</v>
      </c>
      <c r="AU290" s="292" t="s">
        <v>90</v>
      </c>
      <c r="AV290" s="16" t="s">
        <v>215</v>
      </c>
      <c r="AW290" s="16" t="s">
        <v>36</v>
      </c>
      <c r="AX290" s="16" t="s">
        <v>88</v>
      </c>
      <c r="AY290" s="292" t="s">
        <v>216</v>
      </c>
    </row>
    <row r="291" s="2" customFormat="1" ht="16.5" customHeight="1">
      <c r="A291" s="39"/>
      <c r="B291" s="40"/>
      <c r="C291" s="220" t="s">
        <v>509</v>
      </c>
      <c r="D291" s="220" t="s">
        <v>217</v>
      </c>
      <c r="E291" s="221" t="s">
        <v>510</v>
      </c>
      <c r="F291" s="222" t="s">
        <v>511</v>
      </c>
      <c r="G291" s="223" t="s">
        <v>358</v>
      </c>
      <c r="H291" s="224">
        <v>67.088999999999999</v>
      </c>
      <c r="I291" s="225"/>
      <c r="J291" s="226">
        <f>ROUND(I291*H291,2)</f>
        <v>0</v>
      </c>
      <c r="K291" s="222" t="s">
        <v>359</v>
      </c>
      <c r="L291" s="45"/>
      <c r="M291" s="227" t="s">
        <v>1</v>
      </c>
      <c r="N291" s="228" t="s">
        <v>46</v>
      </c>
      <c r="O291" s="92"/>
      <c r="P291" s="229">
        <f>O291*H291</f>
        <v>0</v>
      </c>
      <c r="Q291" s="229">
        <v>2.3010199999999998</v>
      </c>
      <c r="R291" s="229">
        <f>Q291*H291</f>
        <v>154.37313078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215</v>
      </c>
      <c r="AT291" s="231" t="s">
        <v>217</v>
      </c>
      <c r="AU291" s="231" t="s">
        <v>90</v>
      </c>
      <c r="AY291" s="18" t="s">
        <v>216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88</v>
      </c>
      <c r="BK291" s="232">
        <f>ROUND(I291*H291,2)</f>
        <v>0</v>
      </c>
      <c r="BL291" s="18" t="s">
        <v>215</v>
      </c>
      <c r="BM291" s="231" t="s">
        <v>512</v>
      </c>
    </row>
    <row r="292" s="2" customFormat="1">
      <c r="A292" s="39"/>
      <c r="B292" s="40"/>
      <c r="C292" s="41"/>
      <c r="D292" s="233" t="s">
        <v>222</v>
      </c>
      <c r="E292" s="41"/>
      <c r="F292" s="234" t="s">
        <v>513</v>
      </c>
      <c r="G292" s="41"/>
      <c r="H292" s="41"/>
      <c r="I292" s="235"/>
      <c r="J292" s="41"/>
      <c r="K292" s="41"/>
      <c r="L292" s="45"/>
      <c r="M292" s="236"/>
      <c r="N292" s="237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222</v>
      </c>
      <c r="AU292" s="18" t="s">
        <v>90</v>
      </c>
    </row>
    <row r="293" s="13" customFormat="1">
      <c r="A293" s="13"/>
      <c r="B293" s="250"/>
      <c r="C293" s="251"/>
      <c r="D293" s="233" t="s">
        <v>362</v>
      </c>
      <c r="E293" s="252" t="s">
        <v>1</v>
      </c>
      <c r="F293" s="253" t="s">
        <v>363</v>
      </c>
      <c r="G293" s="251"/>
      <c r="H293" s="252" t="s">
        <v>1</v>
      </c>
      <c r="I293" s="254"/>
      <c r="J293" s="251"/>
      <c r="K293" s="251"/>
      <c r="L293" s="255"/>
      <c r="M293" s="256"/>
      <c r="N293" s="257"/>
      <c r="O293" s="257"/>
      <c r="P293" s="257"/>
      <c r="Q293" s="257"/>
      <c r="R293" s="257"/>
      <c r="S293" s="257"/>
      <c r="T293" s="25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9" t="s">
        <v>362</v>
      </c>
      <c r="AU293" s="259" t="s">
        <v>90</v>
      </c>
      <c r="AV293" s="13" t="s">
        <v>88</v>
      </c>
      <c r="AW293" s="13" t="s">
        <v>36</v>
      </c>
      <c r="AX293" s="13" t="s">
        <v>81</v>
      </c>
      <c r="AY293" s="259" t="s">
        <v>216</v>
      </c>
    </row>
    <row r="294" s="14" customFormat="1">
      <c r="A294" s="14"/>
      <c r="B294" s="260"/>
      <c r="C294" s="261"/>
      <c r="D294" s="233" t="s">
        <v>362</v>
      </c>
      <c r="E294" s="262" t="s">
        <v>1</v>
      </c>
      <c r="F294" s="263" t="s">
        <v>514</v>
      </c>
      <c r="G294" s="261"/>
      <c r="H294" s="264">
        <v>19.231999999999999</v>
      </c>
      <c r="I294" s="265"/>
      <c r="J294" s="261"/>
      <c r="K294" s="261"/>
      <c r="L294" s="266"/>
      <c r="M294" s="267"/>
      <c r="N294" s="268"/>
      <c r="O294" s="268"/>
      <c r="P294" s="268"/>
      <c r="Q294" s="268"/>
      <c r="R294" s="268"/>
      <c r="S294" s="268"/>
      <c r="T294" s="26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0" t="s">
        <v>362</v>
      </c>
      <c r="AU294" s="270" t="s">
        <v>90</v>
      </c>
      <c r="AV294" s="14" t="s">
        <v>90</v>
      </c>
      <c r="AW294" s="14" t="s">
        <v>36</v>
      </c>
      <c r="AX294" s="14" t="s">
        <v>81</v>
      </c>
      <c r="AY294" s="270" t="s">
        <v>216</v>
      </c>
    </row>
    <row r="295" s="14" customFormat="1">
      <c r="A295" s="14"/>
      <c r="B295" s="260"/>
      <c r="C295" s="261"/>
      <c r="D295" s="233" t="s">
        <v>362</v>
      </c>
      <c r="E295" s="262" t="s">
        <v>1</v>
      </c>
      <c r="F295" s="263" t="s">
        <v>515</v>
      </c>
      <c r="G295" s="261"/>
      <c r="H295" s="264">
        <v>0.86399999999999999</v>
      </c>
      <c r="I295" s="265"/>
      <c r="J295" s="261"/>
      <c r="K295" s="261"/>
      <c r="L295" s="266"/>
      <c r="M295" s="267"/>
      <c r="N295" s="268"/>
      <c r="O295" s="268"/>
      <c r="P295" s="268"/>
      <c r="Q295" s="268"/>
      <c r="R295" s="268"/>
      <c r="S295" s="268"/>
      <c r="T295" s="26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0" t="s">
        <v>362</v>
      </c>
      <c r="AU295" s="270" t="s">
        <v>90</v>
      </c>
      <c r="AV295" s="14" t="s">
        <v>90</v>
      </c>
      <c r="AW295" s="14" t="s">
        <v>36</v>
      </c>
      <c r="AX295" s="14" t="s">
        <v>81</v>
      </c>
      <c r="AY295" s="270" t="s">
        <v>216</v>
      </c>
    </row>
    <row r="296" s="14" customFormat="1">
      <c r="A296" s="14"/>
      <c r="B296" s="260"/>
      <c r="C296" s="261"/>
      <c r="D296" s="233" t="s">
        <v>362</v>
      </c>
      <c r="E296" s="262" t="s">
        <v>1</v>
      </c>
      <c r="F296" s="263" t="s">
        <v>516</v>
      </c>
      <c r="G296" s="261"/>
      <c r="H296" s="264">
        <v>1.248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0" t="s">
        <v>362</v>
      </c>
      <c r="AU296" s="270" t="s">
        <v>90</v>
      </c>
      <c r="AV296" s="14" t="s">
        <v>90</v>
      </c>
      <c r="AW296" s="14" t="s">
        <v>36</v>
      </c>
      <c r="AX296" s="14" t="s">
        <v>81</v>
      </c>
      <c r="AY296" s="270" t="s">
        <v>216</v>
      </c>
    </row>
    <row r="297" s="14" customFormat="1">
      <c r="A297" s="14"/>
      <c r="B297" s="260"/>
      <c r="C297" s="261"/>
      <c r="D297" s="233" t="s">
        <v>362</v>
      </c>
      <c r="E297" s="262" t="s">
        <v>1</v>
      </c>
      <c r="F297" s="263" t="s">
        <v>517</v>
      </c>
      <c r="G297" s="261"/>
      <c r="H297" s="264">
        <v>1.6319999999999999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0" t="s">
        <v>362</v>
      </c>
      <c r="AU297" s="270" t="s">
        <v>90</v>
      </c>
      <c r="AV297" s="14" t="s">
        <v>90</v>
      </c>
      <c r="AW297" s="14" t="s">
        <v>36</v>
      </c>
      <c r="AX297" s="14" t="s">
        <v>81</v>
      </c>
      <c r="AY297" s="270" t="s">
        <v>216</v>
      </c>
    </row>
    <row r="298" s="14" customFormat="1">
      <c r="A298" s="14"/>
      <c r="B298" s="260"/>
      <c r="C298" s="261"/>
      <c r="D298" s="233" t="s">
        <v>362</v>
      </c>
      <c r="E298" s="262" t="s">
        <v>1</v>
      </c>
      <c r="F298" s="263" t="s">
        <v>518</v>
      </c>
      <c r="G298" s="261"/>
      <c r="H298" s="264">
        <v>2.016</v>
      </c>
      <c r="I298" s="265"/>
      <c r="J298" s="261"/>
      <c r="K298" s="261"/>
      <c r="L298" s="266"/>
      <c r="M298" s="267"/>
      <c r="N298" s="268"/>
      <c r="O298" s="268"/>
      <c r="P298" s="268"/>
      <c r="Q298" s="268"/>
      <c r="R298" s="268"/>
      <c r="S298" s="268"/>
      <c r="T298" s="26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0" t="s">
        <v>362</v>
      </c>
      <c r="AU298" s="270" t="s">
        <v>90</v>
      </c>
      <c r="AV298" s="14" t="s">
        <v>90</v>
      </c>
      <c r="AW298" s="14" t="s">
        <v>36</v>
      </c>
      <c r="AX298" s="14" t="s">
        <v>81</v>
      </c>
      <c r="AY298" s="270" t="s">
        <v>216</v>
      </c>
    </row>
    <row r="299" s="14" customFormat="1">
      <c r="A299" s="14"/>
      <c r="B299" s="260"/>
      <c r="C299" s="261"/>
      <c r="D299" s="233" t="s">
        <v>362</v>
      </c>
      <c r="E299" s="262" t="s">
        <v>1</v>
      </c>
      <c r="F299" s="263" t="s">
        <v>519</v>
      </c>
      <c r="G299" s="261"/>
      <c r="H299" s="264">
        <v>8.5120000000000005</v>
      </c>
      <c r="I299" s="265"/>
      <c r="J299" s="261"/>
      <c r="K299" s="261"/>
      <c r="L299" s="266"/>
      <c r="M299" s="267"/>
      <c r="N299" s="268"/>
      <c r="O299" s="268"/>
      <c r="P299" s="268"/>
      <c r="Q299" s="268"/>
      <c r="R299" s="268"/>
      <c r="S299" s="268"/>
      <c r="T299" s="26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0" t="s">
        <v>362</v>
      </c>
      <c r="AU299" s="270" t="s">
        <v>90</v>
      </c>
      <c r="AV299" s="14" t="s">
        <v>90</v>
      </c>
      <c r="AW299" s="14" t="s">
        <v>36</v>
      </c>
      <c r="AX299" s="14" t="s">
        <v>81</v>
      </c>
      <c r="AY299" s="270" t="s">
        <v>216</v>
      </c>
    </row>
    <row r="300" s="14" customFormat="1">
      <c r="A300" s="14"/>
      <c r="B300" s="260"/>
      <c r="C300" s="261"/>
      <c r="D300" s="233" t="s">
        <v>362</v>
      </c>
      <c r="E300" s="262" t="s">
        <v>1</v>
      </c>
      <c r="F300" s="263" t="s">
        <v>520</v>
      </c>
      <c r="G300" s="261"/>
      <c r="H300" s="264">
        <v>17.875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0" t="s">
        <v>362</v>
      </c>
      <c r="AU300" s="270" t="s">
        <v>90</v>
      </c>
      <c r="AV300" s="14" t="s">
        <v>90</v>
      </c>
      <c r="AW300" s="14" t="s">
        <v>36</v>
      </c>
      <c r="AX300" s="14" t="s">
        <v>81</v>
      </c>
      <c r="AY300" s="270" t="s">
        <v>216</v>
      </c>
    </row>
    <row r="301" s="14" customFormat="1">
      <c r="A301" s="14"/>
      <c r="B301" s="260"/>
      <c r="C301" s="261"/>
      <c r="D301" s="233" t="s">
        <v>362</v>
      </c>
      <c r="E301" s="262" t="s">
        <v>1</v>
      </c>
      <c r="F301" s="263" t="s">
        <v>521</v>
      </c>
      <c r="G301" s="261"/>
      <c r="H301" s="264">
        <v>6.508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0" t="s">
        <v>362</v>
      </c>
      <c r="AU301" s="270" t="s">
        <v>90</v>
      </c>
      <c r="AV301" s="14" t="s">
        <v>90</v>
      </c>
      <c r="AW301" s="14" t="s">
        <v>36</v>
      </c>
      <c r="AX301" s="14" t="s">
        <v>81</v>
      </c>
      <c r="AY301" s="270" t="s">
        <v>216</v>
      </c>
    </row>
    <row r="302" s="14" customFormat="1">
      <c r="A302" s="14"/>
      <c r="B302" s="260"/>
      <c r="C302" s="261"/>
      <c r="D302" s="233" t="s">
        <v>362</v>
      </c>
      <c r="E302" s="262" t="s">
        <v>1</v>
      </c>
      <c r="F302" s="263" t="s">
        <v>522</v>
      </c>
      <c r="G302" s="261"/>
      <c r="H302" s="264">
        <v>2.4430000000000001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0" t="s">
        <v>362</v>
      </c>
      <c r="AU302" s="270" t="s">
        <v>90</v>
      </c>
      <c r="AV302" s="14" t="s">
        <v>90</v>
      </c>
      <c r="AW302" s="14" t="s">
        <v>36</v>
      </c>
      <c r="AX302" s="14" t="s">
        <v>81</v>
      </c>
      <c r="AY302" s="270" t="s">
        <v>216</v>
      </c>
    </row>
    <row r="303" s="13" customFormat="1">
      <c r="A303" s="13"/>
      <c r="B303" s="250"/>
      <c r="C303" s="251"/>
      <c r="D303" s="233" t="s">
        <v>362</v>
      </c>
      <c r="E303" s="252" t="s">
        <v>1</v>
      </c>
      <c r="F303" s="253" t="s">
        <v>395</v>
      </c>
      <c r="G303" s="251"/>
      <c r="H303" s="252" t="s">
        <v>1</v>
      </c>
      <c r="I303" s="254"/>
      <c r="J303" s="251"/>
      <c r="K303" s="251"/>
      <c r="L303" s="255"/>
      <c r="M303" s="256"/>
      <c r="N303" s="257"/>
      <c r="O303" s="257"/>
      <c r="P303" s="257"/>
      <c r="Q303" s="257"/>
      <c r="R303" s="257"/>
      <c r="S303" s="257"/>
      <c r="T303" s="25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9" t="s">
        <v>362</v>
      </c>
      <c r="AU303" s="259" t="s">
        <v>90</v>
      </c>
      <c r="AV303" s="13" t="s">
        <v>88</v>
      </c>
      <c r="AW303" s="13" t="s">
        <v>36</v>
      </c>
      <c r="AX303" s="13" t="s">
        <v>81</v>
      </c>
      <c r="AY303" s="259" t="s">
        <v>216</v>
      </c>
    </row>
    <row r="304" s="14" customFormat="1">
      <c r="A304" s="14"/>
      <c r="B304" s="260"/>
      <c r="C304" s="261"/>
      <c r="D304" s="233" t="s">
        <v>362</v>
      </c>
      <c r="E304" s="262" t="s">
        <v>1</v>
      </c>
      <c r="F304" s="263" t="s">
        <v>523</v>
      </c>
      <c r="G304" s="261"/>
      <c r="H304" s="264">
        <v>0.66000000000000003</v>
      </c>
      <c r="I304" s="265"/>
      <c r="J304" s="261"/>
      <c r="K304" s="261"/>
      <c r="L304" s="266"/>
      <c r="M304" s="267"/>
      <c r="N304" s="268"/>
      <c r="O304" s="268"/>
      <c r="P304" s="268"/>
      <c r="Q304" s="268"/>
      <c r="R304" s="268"/>
      <c r="S304" s="268"/>
      <c r="T304" s="26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0" t="s">
        <v>362</v>
      </c>
      <c r="AU304" s="270" t="s">
        <v>90</v>
      </c>
      <c r="AV304" s="14" t="s">
        <v>90</v>
      </c>
      <c r="AW304" s="14" t="s">
        <v>36</v>
      </c>
      <c r="AX304" s="14" t="s">
        <v>81</v>
      </c>
      <c r="AY304" s="270" t="s">
        <v>216</v>
      </c>
    </row>
    <row r="305" s="15" customFormat="1">
      <c r="A305" s="15"/>
      <c r="B305" s="271"/>
      <c r="C305" s="272"/>
      <c r="D305" s="233" t="s">
        <v>362</v>
      </c>
      <c r="E305" s="273" t="s">
        <v>1</v>
      </c>
      <c r="F305" s="274" t="s">
        <v>367</v>
      </c>
      <c r="G305" s="272"/>
      <c r="H305" s="275">
        <v>60.990000000000002</v>
      </c>
      <c r="I305" s="276"/>
      <c r="J305" s="272"/>
      <c r="K305" s="272"/>
      <c r="L305" s="277"/>
      <c r="M305" s="278"/>
      <c r="N305" s="279"/>
      <c r="O305" s="279"/>
      <c r="P305" s="279"/>
      <c r="Q305" s="279"/>
      <c r="R305" s="279"/>
      <c r="S305" s="279"/>
      <c r="T305" s="280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1" t="s">
        <v>362</v>
      </c>
      <c r="AU305" s="281" t="s">
        <v>90</v>
      </c>
      <c r="AV305" s="15" t="s">
        <v>228</v>
      </c>
      <c r="AW305" s="15" t="s">
        <v>36</v>
      </c>
      <c r="AX305" s="15" t="s">
        <v>81</v>
      </c>
      <c r="AY305" s="281" t="s">
        <v>216</v>
      </c>
    </row>
    <row r="306" s="14" customFormat="1">
      <c r="A306" s="14"/>
      <c r="B306" s="260"/>
      <c r="C306" s="261"/>
      <c r="D306" s="233" t="s">
        <v>362</v>
      </c>
      <c r="E306" s="262" t="s">
        <v>1</v>
      </c>
      <c r="F306" s="263" t="s">
        <v>524</v>
      </c>
      <c r="G306" s="261"/>
      <c r="H306" s="264">
        <v>6.0990000000000002</v>
      </c>
      <c r="I306" s="265"/>
      <c r="J306" s="261"/>
      <c r="K306" s="261"/>
      <c r="L306" s="266"/>
      <c r="M306" s="267"/>
      <c r="N306" s="268"/>
      <c r="O306" s="268"/>
      <c r="P306" s="268"/>
      <c r="Q306" s="268"/>
      <c r="R306" s="268"/>
      <c r="S306" s="268"/>
      <c r="T306" s="26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0" t="s">
        <v>362</v>
      </c>
      <c r="AU306" s="270" t="s">
        <v>90</v>
      </c>
      <c r="AV306" s="14" t="s">
        <v>90</v>
      </c>
      <c r="AW306" s="14" t="s">
        <v>36</v>
      </c>
      <c r="AX306" s="14" t="s">
        <v>81</v>
      </c>
      <c r="AY306" s="270" t="s">
        <v>216</v>
      </c>
    </row>
    <row r="307" s="16" customFormat="1">
      <c r="A307" s="16"/>
      <c r="B307" s="282"/>
      <c r="C307" s="283"/>
      <c r="D307" s="233" t="s">
        <v>362</v>
      </c>
      <c r="E307" s="284" t="s">
        <v>1</v>
      </c>
      <c r="F307" s="285" t="s">
        <v>369</v>
      </c>
      <c r="G307" s="283"/>
      <c r="H307" s="286">
        <v>67.088999999999999</v>
      </c>
      <c r="I307" s="287"/>
      <c r="J307" s="283"/>
      <c r="K307" s="283"/>
      <c r="L307" s="288"/>
      <c r="M307" s="289"/>
      <c r="N307" s="290"/>
      <c r="O307" s="290"/>
      <c r="P307" s="290"/>
      <c r="Q307" s="290"/>
      <c r="R307" s="290"/>
      <c r="S307" s="290"/>
      <c r="T307" s="29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92" t="s">
        <v>362</v>
      </c>
      <c r="AU307" s="292" t="s">
        <v>90</v>
      </c>
      <c r="AV307" s="16" t="s">
        <v>215</v>
      </c>
      <c r="AW307" s="16" t="s">
        <v>36</v>
      </c>
      <c r="AX307" s="16" t="s">
        <v>88</v>
      </c>
      <c r="AY307" s="292" t="s">
        <v>216</v>
      </c>
    </row>
    <row r="308" s="2" customFormat="1" ht="16.5" customHeight="1">
      <c r="A308" s="39"/>
      <c r="B308" s="40"/>
      <c r="C308" s="220" t="s">
        <v>525</v>
      </c>
      <c r="D308" s="220" t="s">
        <v>217</v>
      </c>
      <c r="E308" s="221" t="s">
        <v>526</v>
      </c>
      <c r="F308" s="222" t="s">
        <v>527</v>
      </c>
      <c r="G308" s="223" t="s">
        <v>303</v>
      </c>
      <c r="H308" s="224">
        <v>2.6000000000000001</v>
      </c>
      <c r="I308" s="225"/>
      <c r="J308" s="226">
        <f>ROUND(I308*H308,2)</f>
        <v>0</v>
      </c>
      <c r="K308" s="222" t="s">
        <v>359</v>
      </c>
      <c r="L308" s="45"/>
      <c r="M308" s="227" t="s">
        <v>1</v>
      </c>
      <c r="N308" s="228" t="s">
        <v>46</v>
      </c>
      <c r="O308" s="92"/>
      <c r="P308" s="229">
        <f>O308*H308</f>
        <v>0</v>
      </c>
      <c r="Q308" s="229">
        <v>0.0026900000000000001</v>
      </c>
      <c r="R308" s="229">
        <f>Q308*H308</f>
        <v>0.0069940000000000002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215</v>
      </c>
      <c r="AT308" s="231" t="s">
        <v>217</v>
      </c>
      <c r="AU308" s="231" t="s">
        <v>90</v>
      </c>
      <c r="AY308" s="18" t="s">
        <v>216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88</v>
      </c>
      <c r="BK308" s="232">
        <f>ROUND(I308*H308,2)</f>
        <v>0</v>
      </c>
      <c r="BL308" s="18" t="s">
        <v>215</v>
      </c>
      <c r="BM308" s="231" t="s">
        <v>528</v>
      </c>
    </row>
    <row r="309" s="2" customFormat="1">
      <c r="A309" s="39"/>
      <c r="B309" s="40"/>
      <c r="C309" s="41"/>
      <c r="D309" s="233" t="s">
        <v>222</v>
      </c>
      <c r="E309" s="41"/>
      <c r="F309" s="234" t="s">
        <v>529</v>
      </c>
      <c r="G309" s="41"/>
      <c r="H309" s="41"/>
      <c r="I309" s="235"/>
      <c r="J309" s="41"/>
      <c r="K309" s="41"/>
      <c r="L309" s="45"/>
      <c r="M309" s="236"/>
      <c r="N309" s="23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222</v>
      </c>
      <c r="AU309" s="18" t="s">
        <v>90</v>
      </c>
    </row>
    <row r="310" s="13" customFormat="1">
      <c r="A310" s="13"/>
      <c r="B310" s="250"/>
      <c r="C310" s="251"/>
      <c r="D310" s="233" t="s">
        <v>362</v>
      </c>
      <c r="E310" s="252" t="s">
        <v>1</v>
      </c>
      <c r="F310" s="253" t="s">
        <v>363</v>
      </c>
      <c r="G310" s="251"/>
      <c r="H310" s="252" t="s">
        <v>1</v>
      </c>
      <c r="I310" s="254"/>
      <c r="J310" s="251"/>
      <c r="K310" s="251"/>
      <c r="L310" s="255"/>
      <c r="M310" s="256"/>
      <c r="N310" s="257"/>
      <c r="O310" s="257"/>
      <c r="P310" s="257"/>
      <c r="Q310" s="257"/>
      <c r="R310" s="257"/>
      <c r="S310" s="257"/>
      <c r="T310" s="25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9" t="s">
        <v>362</v>
      </c>
      <c r="AU310" s="259" t="s">
        <v>90</v>
      </c>
      <c r="AV310" s="13" t="s">
        <v>88</v>
      </c>
      <c r="AW310" s="13" t="s">
        <v>36</v>
      </c>
      <c r="AX310" s="13" t="s">
        <v>81</v>
      </c>
      <c r="AY310" s="259" t="s">
        <v>216</v>
      </c>
    </row>
    <row r="311" s="13" customFormat="1">
      <c r="A311" s="13"/>
      <c r="B311" s="250"/>
      <c r="C311" s="251"/>
      <c r="D311" s="233" t="s">
        <v>362</v>
      </c>
      <c r="E311" s="252" t="s">
        <v>1</v>
      </c>
      <c r="F311" s="253" t="s">
        <v>395</v>
      </c>
      <c r="G311" s="251"/>
      <c r="H311" s="252" t="s">
        <v>1</v>
      </c>
      <c r="I311" s="254"/>
      <c r="J311" s="251"/>
      <c r="K311" s="251"/>
      <c r="L311" s="255"/>
      <c r="M311" s="256"/>
      <c r="N311" s="257"/>
      <c r="O311" s="257"/>
      <c r="P311" s="257"/>
      <c r="Q311" s="257"/>
      <c r="R311" s="257"/>
      <c r="S311" s="257"/>
      <c r="T311" s="25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9" t="s">
        <v>362</v>
      </c>
      <c r="AU311" s="259" t="s">
        <v>90</v>
      </c>
      <c r="AV311" s="13" t="s">
        <v>88</v>
      </c>
      <c r="AW311" s="13" t="s">
        <v>36</v>
      </c>
      <c r="AX311" s="13" t="s">
        <v>81</v>
      </c>
      <c r="AY311" s="259" t="s">
        <v>216</v>
      </c>
    </row>
    <row r="312" s="14" customFormat="1">
      <c r="A312" s="14"/>
      <c r="B312" s="260"/>
      <c r="C312" s="261"/>
      <c r="D312" s="233" t="s">
        <v>362</v>
      </c>
      <c r="E312" s="262" t="s">
        <v>1</v>
      </c>
      <c r="F312" s="263" t="s">
        <v>530</v>
      </c>
      <c r="G312" s="261"/>
      <c r="H312" s="264">
        <v>2.6000000000000001</v>
      </c>
      <c r="I312" s="265"/>
      <c r="J312" s="261"/>
      <c r="K312" s="261"/>
      <c r="L312" s="266"/>
      <c r="M312" s="267"/>
      <c r="N312" s="268"/>
      <c r="O312" s="268"/>
      <c r="P312" s="268"/>
      <c r="Q312" s="268"/>
      <c r="R312" s="268"/>
      <c r="S312" s="268"/>
      <c r="T312" s="26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0" t="s">
        <v>362</v>
      </c>
      <c r="AU312" s="270" t="s">
        <v>90</v>
      </c>
      <c r="AV312" s="14" t="s">
        <v>90</v>
      </c>
      <c r="AW312" s="14" t="s">
        <v>36</v>
      </c>
      <c r="AX312" s="14" t="s">
        <v>81</v>
      </c>
      <c r="AY312" s="270" t="s">
        <v>216</v>
      </c>
    </row>
    <row r="313" s="16" customFormat="1">
      <c r="A313" s="16"/>
      <c r="B313" s="282"/>
      <c r="C313" s="283"/>
      <c r="D313" s="233" t="s">
        <v>362</v>
      </c>
      <c r="E313" s="284" t="s">
        <v>1</v>
      </c>
      <c r="F313" s="285" t="s">
        <v>369</v>
      </c>
      <c r="G313" s="283"/>
      <c r="H313" s="286">
        <v>2.6000000000000001</v>
      </c>
      <c r="I313" s="287"/>
      <c r="J313" s="283"/>
      <c r="K313" s="283"/>
      <c r="L313" s="288"/>
      <c r="M313" s="289"/>
      <c r="N313" s="290"/>
      <c r="O313" s="290"/>
      <c r="P313" s="290"/>
      <c r="Q313" s="290"/>
      <c r="R313" s="290"/>
      <c r="S313" s="290"/>
      <c r="T313" s="291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92" t="s">
        <v>362</v>
      </c>
      <c r="AU313" s="292" t="s">
        <v>90</v>
      </c>
      <c r="AV313" s="16" t="s">
        <v>215</v>
      </c>
      <c r="AW313" s="16" t="s">
        <v>36</v>
      </c>
      <c r="AX313" s="16" t="s">
        <v>88</v>
      </c>
      <c r="AY313" s="292" t="s">
        <v>216</v>
      </c>
    </row>
    <row r="314" s="2" customFormat="1" ht="16.5" customHeight="1">
      <c r="A314" s="39"/>
      <c r="B314" s="40"/>
      <c r="C314" s="220" t="s">
        <v>531</v>
      </c>
      <c r="D314" s="220" t="s">
        <v>217</v>
      </c>
      <c r="E314" s="221" t="s">
        <v>532</v>
      </c>
      <c r="F314" s="222" t="s">
        <v>533</v>
      </c>
      <c r="G314" s="223" t="s">
        <v>303</v>
      </c>
      <c r="H314" s="224">
        <v>2.6000000000000001</v>
      </c>
      <c r="I314" s="225"/>
      <c r="J314" s="226">
        <f>ROUND(I314*H314,2)</f>
        <v>0</v>
      </c>
      <c r="K314" s="222" t="s">
        <v>359</v>
      </c>
      <c r="L314" s="45"/>
      <c r="M314" s="227" t="s">
        <v>1</v>
      </c>
      <c r="N314" s="228" t="s">
        <v>46</v>
      </c>
      <c r="O314" s="92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215</v>
      </c>
      <c r="AT314" s="231" t="s">
        <v>217</v>
      </c>
      <c r="AU314" s="231" t="s">
        <v>90</v>
      </c>
      <c r="AY314" s="18" t="s">
        <v>216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88</v>
      </c>
      <c r="BK314" s="232">
        <f>ROUND(I314*H314,2)</f>
        <v>0</v>
      </c>
      <c r="BL314" s="18" t="s">
        <v>215</v>
      </c>
      <c r="BM314" s="231" t="s">
        <v>534</v>
      </c>
    </row>
    <row r="315" s="2" customFormat="1">
      <c r="A315" s="39"/>
      <c r="B315" s="40"/>
      <c r="C315" s="41"/>
      <c r="D315" s="233" t="s">
        <v>222</v>
      </c>
      <c r="E315" s="41"/>
      <c r="F315" s="234" t="s">
        <v>535</v>
      </c>
      <c r="G315" s="41"/>
      <c r="H315" s="41"/>
      <c r="I315" s="235"/>
      <c r="J315" s="41"/>
      <c r="K315" s="41"/>
      <c r="L315" s="45"/>
      <c r="M315" s="236"/>
      <c r="N315" s="237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222</v>
      </c>
      <c r="AU315" s="18" t="s">
        <v>90</v>
      </c>
    </row>
    <row r="316" s="2" customFormat="1" ht="24.15" customHeight="1">
      <c r="A316" s="39"/>
      <c r="B316" s="40"/>
      <c r="C316" s="220" t="s">
        <v>536</v>
      </c>
      <c r="D316" s="220" t="s">
        <v>217</v>
      </c>
      <c r="E316" s="221" t="s">
        <v>537</v>
      </c>
      <c r="F316" s="222" t="s">
        <v>538</v>
      </c>
      <c r="G316" s="223" t="s">
        <v>539</v>
      </c>
      <c r="H316" s="224">
        <v>2</v>
      </c>
      <c r="I316" s="225"/>
      <c r="J316" s="226">
        <f>ROUND(I316*H316,2)</f>
        <v>0</v>
      </c>
      <c r="K316" s="222" t="s">
        <v>359</v>
      </c>
      <c r="L316" s="45"/>
      <c r="M316" s="227" t="s">
        <v>1</v>
      </c>
      <c r="N316" s="228" t="s">
        <v>46</v>
      </c>
      <c r="O316" s="92"/>
      <c r="P316" s="229">
        <f>O316*H316</f>
        <v>0</v>
      </c>
      <c r="Q316" s="229">
        <v>0.0030799999999999998</v>
      </c>
      <c r="R316" s="229">
        <f>Q316*H316</f>
        <v>0.0061599999999999997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215</v>
      </c>
      <c r="AT316" s="231" t="s">
        <v>217</v>
      </c>
      <c r="AU316" s="231" t="s">
        <v>90</v>
      </c>
      <c r="AY316" s="18" t="s">
        <v>216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88</v>
      </c>
      <c r="BK316" s="232">
        <f>ROUND(I316*H316,2)</f>
        <v>0</v>
      </c>
      <c r="BL316" s="18" t="s">
        <v>215</v>
      </c>
      <c r="BM316" s="231" t="s">
        <v>540</v>
      </c>
    </row>
    <row r="317" s="2" customFormat="1">
      <c r="A317" s="39"/>
      <c r="B317" s="40"/>
      <c r="C317" s="41"/>
      <c r="D317" s="233" t="s">
        <v>222</v>
      </c>
      <c r="E317" s="41"/>
      <c r="F317" s="234" t="s">
        <v>541</v>
      </c>
      <c r="G317" s="41"/>
      <c r="H317" s="41"/>
      <c r="I317" s="235"/>
      <c r="J317" s="41"/>
      <c r="K317" s="41"/>
      <c r="L317" s="45"/>
      <c r="M317" s="236"/>
      <c r="N317" s="237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222</v>
      </c>
      <c r="AU317" s="18" t="s">
        <v>90</v>
      </c>
    </row>
    <row r="318" s="14" customFormat="1">
      <c r="A318" s="14"/>
      <c r="B318" s="260"/>
      <c r="C318" s="261"/>
      <c r="D318" s="233" t="s">
        <v>362</v>
      </c>
      <c r="E318" s="262" t="s">
        <v>1</v>
      </c>
      <c r="F318" s="263" t="s">
        <v>90</v>
      </c>
      <c r="G318" s="261"/>
      <c r="H318" s="264">
        <v>2</v>
      </c>
      <c r="I318" s="265"/>
      <c r="J318" s="261"/>
      <c r="K318" s="261"/>
      <c r="L318" s="266"/>
      <c r="M318" s="267"/>
      <c r="N318" s="268"/>
      <c r="O318" s="268"/>
      <c r="P318" s="268"/>
      <c r="Q318" s="268"/>
      <c r="R318" s="268"/>
      <c r="S318" s="268"/>
      <c r="T318" s="26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0" t="s">
        <v>362</v>
      </c>
      <c r="AU318" s="270" t="s">
        <v>90</v>
      </c>
      <c r="AV318" s="14" t="s">
        <v>90</v>
      </c>
      <c r="AW318" s="14" t="s">
        <v>36</v>
      </c>
      <c r="AX318" s="14" t="s">
        <v>81</v>
      </c>
      <c r="AY318" s="270" t="s">
        <v>216</v>
      </c>
    </row>
    <row r="319" s="16" customFormat="1">
      <c r="A319" s="16"/>
      <c r="B319" s="282"/>
      <c r="C319" s="283"/>
      <c r="D319" s="233" t="s">
        <v>362</v>
      </c>
      <c r="E319" s="284" t="s">
        <v>1</v>
      </c>
      <c r="F319" s="285" t="s">
        <v>369</v>
      </c>
      <c r="G319" s="283"/>
      <c r="H319" s="286">
        <v>2</v>
      </c>
      <c r="I319" s="287"/>
      <c r="J319" s="283"/>
      <c r="K319" s="283"/>
      <c r="L319" s="288"/>
      <c r="M319" s="289"/>
      <c r="N319" s="290"/>
      <c r="O319" s="290"/>
      <c r="P319" s="290"/>
      <c r="Q319" s="290"/>
      <c r="R319" s="290"/>
      <c r="S319" s="290"/>
      <c r="T319" s="291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92" t="s">
        <v>362</v>
      </c>
      <c r="AU319" s="292" t="s">
        <v>90</v>
      </c>
      <c r="AV319" s="16" t="s">
        <v>215</v>
      </c>
      <c r="AW319" s="16" t="s">
        <v>36</v>
      </c>
      <c r="AX319" s="16" t="s">
        <v>88</v>
      </c>
      <c r="AY319" s="292" t="s">
        <v>216</v>
      </c>
    </row>
    <row r="320" s="2" customFormat="1" ht="24.15" customHeight="1">
      <c r="A320" s="39"/>
      <c r="B320" s="40"/>
      <c r="C320" s="220" t="s">
        <v>542</v>
      </c>
      <c r="D320" s="220" t="s">
        <v>217</v>
      </c>
      <c r="E320" s="221" t="s">
        <v>543</v>
      </c>
      <c r="F320" s="222" t="s">
        <v>544</v>
      </c>
      <c r="G320" s="223" t="s">
        <v>539</v>
      </c>
      <c r="H320" s="224">
        <v>1</v>
      </c>
      <c r="I320" s="225"/>
      <c r="J320" s="226">
        <f>ROUND(I320*H320,2)</f>
        <v>0</v>
      </c>
      <c r="K320" s="222" t="s">
        <v>359</v>
      </c>
      <c r="L320" s="45"/>
      <c r="M320" s="227" t="s">
        <v>1</v>
      </c>
      <c r="N320" s="228" t="s">
        <v>46</v>
      </c>
      <c r="O320" s="92"/>
      <c r="P320" s="229">
        <f>O320*H320</f>
        <v>0</v>
      </c>
      <c r="Q320" s="229">
        <v>0.0049800000000000001</v>
      </c>
      <c r="R320" s="229">
        <f>Q320*H320</f>
        <v>0.0049800000000000001</v>
      </c>
      <c r="S320" s="229">
        <v>0</v>
      </c>
      <c r="T320" s="23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1" t="s">
        <v>215</v>
      </c>
      <c r="AT320" s="231" t="s">
        <v>217</v>
      </c>
      <c r="AU320" s="231" t="s">
        <v>90</v>
      </c>
      <c r="AY320" s="18" t="s">
        <v>216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8" t="s">
        <v>88</v>
      </c>
      <c r="BK320" s="232">
        <f>ROUND(I320*H320,2)</f>
        <v>0</v>
      </c>
      <c r="BL320" s="18" t="s">
        <v>215</v>
      </c>
      <c r="BM320" s="231" t="s">
        <v>545</v>
      </c>
    </row>
    <row r="321" s="2" customFormat="1">
      <c r="A321" s="39"/>
      <c r="B321" s="40"/>
      <c r="C321" s="41"/>
      <c r="D321" s="233" t="s">
        <v>222</v>
      </c>
      <c r="E321" s="41"/>
      <c r="F321" s="234" t="s">
        <v>546</v>
      </c>
      <c r="G321" s="41"/>
      <c r="H321" s="41"/>
      <c r="I321" s="235"/>
      <c r="J321" s="41"/>
      <c r="K321" s="41"/>
      <c r="L321" s="45"/>
      <c r="M321" s="236"/>
      <c r="N321" s="237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222</v>
      </c>
      <c r="AU321" s="18" t="s">
        <v>90</v>
      </c>
    </row>
    <row r="322" s="14" customFormat="1">
      <c r="A322" s="14"/>
      <c r="B322" s="260"/>
      <c r="C322" s="261"/>
      <c r="D322" s="233" t="s">
        <v>362</v>
      </c>
      <c r="E322" s="262" t="s">
        <v>1</v>
      </c>
      <c r="F322" s="263" t="s">
        <v>88</v>
      </c>
      <c r="G322" s="261"/>
      <c r="H322" s="264">
        <v>1</v>
      </c>
      <c r="I322" s="265"/>
      <c r="J322" s="261"/>
      <c r="K322" s="261"/>
      <c r="L322" s="266"/>
      <c r="M322" s="267"/>
      <c r="N322" s="268"/>
      <c r="O322" s="268"/>
      <c r="P322" s="268"/>
      <c r="Q322" s="268"/>
      <c r="R322" s="268"/>
      <c r="S322" s="268"/>
      <c r="T322" s="26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0" t="s">
        <v>362</v>
      </c>
      <c r="AU322" s="270" t="s">
        <v>90</v>
      </c>
      <c r="AV322" s="14" t="s">
        <v>90</v>
      </c>
      <c r="AW322" s="14" t="s">
        <v>36</v>
      </c>
      <c r="AX322" s="14" t="s">
        <v>81</v>
      </c>
      <c r="AY322" s="270" t="s">
        <v>216</v>
      </c>
    </row>
    <row r="323" s="16" customFormat="1">
      <c r="A323" s="16"/>
      <c r="B323" s="282"/>
      <c r="C323" s="283"/>
      <c r="D323" s="233" t="s">
        <v>362</v>
      </c>
      <c r="E323" s="284" t="s">
        <v>1</v>
      </c>
      <c r="F323" s="285" t="s">
        <v>369</v>
      </c>
      <c r="G323" s="283"/>
      <c r="H323" s="286">
        <v>1</v>
      </c>
      <c r="I323" s="287"/>
      <c r="J323" s="283"/>
      <c r="K323" s="283"/>
      <c r="L323" s="288"/>
      <c r="M323" s="289"/>
      <c r="N323" s="290"/>
      <c r="O323" s="290"/>
      <c r="P323" s="290"/>
      <c r="Q323" s="290"/>
      <c r="R323" s="290"/>
      <c r="S323" s="290"/>
      <c r="T323" s="291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92" t="s">
        <v>362</v>
      </c>
      <c r="AU323" s="292" t="s">
        <v>90</v>
      </c>
      <c r="AV323" s="16" t="s">
        <v>215</v>
      </c>
      <c r="AW323" s="16" t="s">
        <v>36</v>
      </c>
      <c r="AX323" s="16" t="s">
        <v>88</v>
      </c>
      <c r="AY323" s="292" t="s">
        <v>216</v>
      </c>
    </row>
    <row r="324" s="2" customFormat="1" ht="24.15" customHeight="1">
      <c r="A324" s="39"/>
      <c r="B324" s="40"/>
      <c r="C324" s="220" t="s">
        <v>547</v>
      </c>
      <c r="D324" s="220" t="s">
        <v>217</v>
      </c>
      <c r="E324" s="221" t="s">
        <v>548</v>
      </c>
      <c r="F324" s="222" t="s">
        <v>549</v>
      </c>
      <c r="G324" s="223" t="s">
        <v>539</v>
      </c>
      <c r="H324" s="224">
        <v>21</v>
      </c>
      <c r="I324" s="225"/>
      <c r="J324" s="226">
        <f>ROUND(I324*H324,2)</f>
        <v>0</v>
      </c>
      <c r="K324" s="222" t="s">
        <v>359</v>
      </c>
      <c r="L324" s="45"/>
      <c r="M324" s="227" t="s">
        <v>1</v>
      </c>
      <c r="N324" s="228" t="s">
        <v>46</v>
      </c>
      <c r="O324" s="92"/>
      <c r="P324" s="229">
        <f>O324*H324</f>
        <v>0</v>
      </c>
      <c r="Q324" s="229">
        <v>0.013509999999999999</v>
      </c>
      <c r="R324" s="229">
        <f>Q324*H324</f>
        <v>0.28370999999999996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215</v>
      </c>
      <c r="AT324" s="231" t="s">
        <v>217</v>
      </c>
      <c r="AU324" s="231" t="s">
        <v>90</v>
      </c>
      <c r="AY324" s="18" t="s">
        <v>216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88</v>
      </c>
      <c r="BK324" s="232">
        <f>ROUND(I324*H324,2)</f>
        <v>0</v>
      </c>
      <c r="BL324" s="18" t="s">
        <v>215</v>
      </c>
      <c r="BM324" s="231" t="s">
        <v>550</v>
      </c>
    </row>
    <row r="325" s="2" customFormat="1">
      <c r="A325" s="39"/>
      <c r="B325" s="40"/>
      <c r="C325" s="41"/>
      <c r="D325" s="233" t="s">
        <v>222</v>
      </c>
      <c r="E325" s="41"/>
      <c r="F325" s="234" t="s">
        <v>551</v>
      </c>
      <c r="G325" s="41"/>
      <c r="H325" s="41"/>
      <c r="I325" s="235"/>
      <c r="J325" s="41"/>
      <c r="K325" s="41"/>
      <c r="L325" s="45"/>
      <c r="M325" s="236"/>
      <c r="N325" s="237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222</v>
      </c>
      <c r="AU325" s="18" t="s">
        <v>90</v>
      </c>
    </row>
    <row r="326" s="14" customFormat="1">
      <c r="A326" s="14"/>
      <c r="B326" s="260"/>
      <c r="C326" s="261"/>
      <c r="D326" s="233" t="s">
        <v>362</v>
      </c>
      <c r="E326" s="262" t="s">
        <v>1</v>
      </c>
      <c r="F326" s="263" t="s">
        <v>552</v>
      </c>
      <c r="G326" s="261"/>
      <c r="H326" s="264">
        <v>21</v>
      </c>
      <c r="I326" s="265"/>
      <c r="J326" s="261"/>
      <c r="K326" s="261"/>
      <c r="L326" s="266"/>
      <c r="M326" s="267"/>
      <c r="N326" s="268"/>
      <c r="O326" s="268"/>
      <c r="P326" s="268"/>
      <c r="Q326" s="268"/>
      <c r="R326" s="268"/>
      <c r="S326" s="268"/>
      <c r="T326" s="26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0" t="s">
        <v>362</v>
      </c>
      <c r="AU326" s="270" t="s">
        <v>90</v>
      </c>
      <c r="AV326" s="14" t="s">
        <v>90</v>
      </c>
      <c r="AW326" s="14" t="s">
        <v>36</v>
      </c>
      <c r="AX326" s="14" t="s">
        <v>81</v>
      </c>
      <c r="AY326" s="270" t="s">
        <v>216</v>
      </c>
    </row>
    <row r="327" s="16" customFormat="1">
      <c r="A327" s="16"/>
      <c r="B327" s="282"/>
      <c r="C327" s="283"/>
      <c r="D327" s="233" t="s">
        <v>362</v>
      </c>
      <c r="E327" s="284" t="s">
        <v>1</v>
      </c>
      <c r="F327" s="285" t="s">
        <v>369</v>
      </c>
      <c r="G327" s="283"/>
      <c r="H327" s="286">
        <v>21</v>
      </c>
      <c r="I327" s="287"/>
      <c r="J327" s="283"/>
      <c r="K327" s="283"/>
      <c r="L327" s="288"/>
      <c r="M327" s="289"/>
      <c r="N327" s="290"/>
      <c r="O327" s="290"/>
      <c r="P327" s="290"/>
      <c r="Q327" s="290"/>
      <c r="R327" s="290"/>
      <c r="S327" s="290"/>
      <c r="T327" s="291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92" t="s">
        <v>362</v>
      </c>
      <c r="AU327" s="292" t="s">
        <v>90</v>
      </c>
      <c r="AV327" s="16" t="s">
        <v>215</v>
      </c>
      <c r="AW327" s="16" t="s">
        <v>36</v>
      </c>
      <c r="AX327" s="16" t="s">
        <v>88</v>
      </c>
      <c r="AY327" s="292" t="s">
        <v>216</v>
      </c>
    </row>
    <row r="328" s="2" customFormat="1" ht="24.15" customHeight="1">
      <c r="A328" s="39"/>
      <c r="B328" s="40"/>
      <c r="C328" s="220" t="s">
        <v>553</v>
      </c>
      <c r="D328" s="220" t="s">
        <v>217</v>
      </c>
      <c r="E328" s="221" t="s">
        <v>554</v>
      </c>
      <c r="F328" s="222" t="s">
        <v>555</v>
      </c>
      <c r="G328" s="223" t="s">
        <v>539</v>
      </c>
      <c r="H328" s="224">
        <v>3</v>
      </c>
      <c r="I328" s="225"/>
      <c r="J328" s="226">
        <f>ROUND(I328*H328,2)</f>
        <v>0</v>
      </c>
      <c r="K328" s="222" t="s">
        <v>359</v>
      </c>
      <c r="L328" s="45"/>
      <c r="M328" s="227" t="s">
        <v>1</v>
      </c>
      <c r="N328" s="228" t="s">
        <v>46</v>
      </c>
      <c r="O328" s="92"/>
      <c r="P328" s="229">
        <f>O328*H328</f>
        <v>0</v>
      </c>
      <c r="Q328" s="229">
        <v>0.022769999999999999</v>
      </c>
      <c r="R328" s="229">
        <f>Q328*H328</f>
        <v>0.068309999999999996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215</v>
      </c>
      <c r="AT328" s="231" t="s">
        <v>217</v>
      </c>
      <c r="AU328" s="231" t="s">
        <v>90</v>
      </c>
      <c r="AY328" s="18" t="s">
        <v>216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88</v>
      </c>
      <c r="BK328" s="232">
        <f>ROUND(I328*H328,2)</f>
        <v>0</v>
      </c>
      <c r="BL328" s="18" t="s">
        <v>215</v>
      </c>
      <c r="BM328" s="231" t="s">
        <v>556</v>
      </c>
    </row>
    <row r="329" s="2" customFormat="1">
      <c r="A329" s="39"/>
      <c r="B329" s="40"/>
      <c r="C329" s="41"/>
      <c r="D329" s="233" t="s">
        <v>222</v>
      </c>
      <c r="E329" s="41"/>
      <c r="F329" s="234" t="s">
        <v>557</v>
      </c>
      <c r="G329" s="41"/>
      <c r="H329" s="41"/>
      <c r="I329" s="235"/>
      <c r="J329" s="41"/>
      <c r="K329" s="41"/>
      <c r="L329" s="45"/>
      <c r="M329" s="236"/>
      <c r="N329" s="237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222</v>
      </c>
      <c r="AU329" s="18" t="s">
        <v>90</v>
      </c>
    </row>
    <row r="330" s="14" customFormat="1">
      <c r="A330" s="14"/>
      <c r="B330" s="260"/>
      <c r="C330" s="261"/>
      <c r="D330" s="233" t="s">
        <v>362</v>
      </c>
      <c r="E330" s="262" t="s">
        <v>1</v>
      </c>
      <c r="F330" s="263" t="s">
        <v>558</v>
      </c>
      <c r="G330" s="261"/>
      <c r="H330" s="264">
        <v>3</v>
      </c>
      <c r="I330" s="265"/>
      <c r="J330" s="261"/>
      <c r="K330" s="261"/>
      <c r="L330" s="266"/>
      <c r="M330" s="267"/>
      <c r="N330" s="268"/>
      <c r="O330" s="268"/>
      <c r="P330" s="268"/>
      <c r="Q330" s="268"/>
      <c r="R330" s="268"/>
      <c r="S330" s="268"/>
      <c r="T330" s="26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0" t="s">
        <v>362</v>
      </c>
      <c r="AU330" s="270" t="s">
        <v>90</v>
      </c>
      <c r="AV330" s="14" t="s">
        <v>90</v>
      </c>
      <c r="AW330" s="14" t="s">
        <v>36</v>
      </c>
      <c r="AX330" s="14" t="s">
        <v>81</v>
      </c>
      <c r="AY330" s="270" t="s">
        <v>216</v>
      </c>
    </row>
    <row r="331" s="16" customFormat="1">
      <c r="A331" s="16"/>
      <c r="B331" s="282"/>
      <c r="C331" s="283"/>
      <c r="D331" s="233" t="s">
        <v>362</v>
      </c>
      <c r="E331" s="284" t="s">
        <v>1</v>
      </c>
      <c r="F331" s="285" t="s">
        <v>369</v>
      </c>
      <c r="G331" s="283"/>
      <c r="H331" s="286">
        <v>3</v>
      </c>
      <c r="I331" s="287"/>
      <c r="J331" s="283"/>
      <c r="K331" s="283"/>
      <c r="L331" s="288"/>
      <c r="M331" s="289"/>
      <c r="N331" s="290"/>
      <c r="O331" s="290"/>
      <c r="P331" s="290"/>
      <c r="Q331" s="290"/>
      <c r="R331" s="290"/>
      <c r="S331" s="290"/>
      <c r="T331" s="291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92" t="s">
        <v>362</v>
      </c>
      <c r="AU331" s="292" t="s">
        <v>90</v>
      </c>
      <c r="AV331" s="16" t="s">
        <v>215</v>
      </c>
      <c r="AW331" s="16" t="s">
        <v>36</v>
      </c>
      <c r="AX331" s="16" t="s">
        <v>88</v>
      </c>
      <c r="AY331" s="292" t="s">
        <v>216</v>
      </c>
    </row>
    <row r="332" s="2" customFormat="1" ht="21.75" customHeight="1">
      <c r="A332" s="39"/>
      <c r="B332" s="40"/>
      <c r="C332" s="220" t="s">
        <v>559</v>
      </c>
      <c r="D332" s="220" t="s">
        <v>217</v>
      </c>
      <c r="E332" s="221" t="s">
        <v>560</v>
      </c>
      <c r="F332" s="222" t="s">
        <v>561</v>
      </c>
      <c r="G332" s="223" t="s">
        <v>435</v>
      </c>
      <c r="H332" s="224">
        <v>1.256</v>
      </c>
      <c r="I332" s="225"/>
      <c r="J332" s="226">
        <f>ROUND(I332*H332,2)</f>
        <v>0</v>
      </c>
      <c r="K332" s="222" t="s">
        <v>359</v>
      </c>
      <c r="L332" s="45"/>
      <c r="M332" s="227" t="s">
        <v>1</v>
      </c>
      <c r="N332" s="228" t="s">
        <v>46</v>
      </c>
      <c r="O332" s="92"/>
      <c r="P332" s="229">
        <f>O332*H332</f>
        <v>0</v>
      </c>
      <c r="Q332" s="229">
        <v>1.0606199999999999</v>
      </c>
      <c r="R332" s="229">
        <f>Q332*H332</f>
        <v>1.3321387199999999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215</v>
      </c>
      <c r="AT332" s="231" t="s">
        <v>217</v>
      </c>
      <c r="AU332" s="231" t="s">
        <v>90</v>
      </c>
      <c r="AY332" s="18" t="s">
        <v>216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88</v>
      </c>
      <c r="BK332" s="232">
        <f>ROUND(I332*H332,2)</f>
        <v>0</v>
      </c>
      <c r="BL332" s="18" t="s">
        <v>215</v>
      </c>
      <c r="BM332" s="231" t="s">
        <v>562</v>
      </c>
    </row>
    <row r="333" s="2" customFormat="1">
      <c r="A333" s="39"/>
      <c r="B333" s="40"/>
      <c r="C333" s="41"/>
      <c r="D333" s="233" t="s">
        <v>222</v>
      </c>
      <c r="E333" s="41"/>
      <c r="F333" s="234" t="s">
        <v>563</v>
      </c>
      <c r="G333" s="41"/>
      <c r="H333" s="41"/>
      <c r="I333" s="235"/>
      <c r="J333" s="41"/>
      <c r="K333" s="41"/>
      <c r="L333" s="45"/>
      <c r="M333" s="236"/>
      <c r="N333" s="237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222</v>
      </c>
      <c r="AU333" s="18" t="s">
        <v>90</v>
      </c>
    </row>
    <row r="334" s="13" customFormat="1">
      <c r="A334" s="13"/>
      <c r="B334" s="250"/>
      <c r="C334" s="251"/>
      <c r="D334" s="233" t="s">
        <v>362</v>
      </c>
      <c r="E334" s="252" t="s">
        <v>1</v>
      </c>
      <c r="F334" s="253" t="s">
        <v>564</v>
      </c>
      <c r="G334" s="251"/>
      <c r="H334" s="252" t="s">
        <v>1</v>
      </c>
      <c r="I334" s="254"/>
      <c r="J334" s="251"/>
      <c r="K334" s="251"/>
      <c r="L334" s="255"/>
      <c r="M334" s="256"/>
      <c r="N334" s="257"/>
      <c r="O334" s="257"/>
      <c r="P334" s="257"/>
      <c r="Q334" s="257"/>
      <c r="R334" s="257"/>
      <c r="S334" s="257"/>
      <c r="T334" s="25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9" t="s">
        <v>362</v>
      </c>
      <c r="AU334" s="259" t="s">
        <v>90</v>
      </c>
      <c r="AV334" s="13" t="s">
        <v>88</v>
      </c>
      <c r="AW334" s="13" t="s">
        <v>36</v>
      </c>
      <c r="AX334" s="13" t="s">
        <v>81</v>
      </c>
      <c r="AY334" s="259" t="s">
        <v>216</v>
      </c>
    </row>
    <row r="335" s="13" customFormat="1">
      <c r="A335" s="13"/>
      <c r="B335" s="250"/>
      <c r="C335" s="251"/>
      <c r="D335" s="233" t="s">
        <v>362</v>
      </c>
      <c r="E335" s="252" t="s">
        <v>1</v>
      </c>
      <c r="F335" s="253" t="s">
        <v>565</v>
      </c>
      <c r="G335" s="251"/>
      <c r="H335" s="252" t="s">
        <v>1</v>
      </c>
      <c r="I335" s="254"/>
      <c r="J335" s="251"/>
      <c r="K335" s="251"/>
      <c r="L335" s="255"/>
      <c r="M335" s="256"/>
      <c r="N335" s="257"/>
      <c r="O335" s="257"/>
      <c r="P335" s="257"/>
      <c r="Q335" s="257"/>
      <c r="R335" s="257"/>
      <c r="S335" s="257"/>
      <c r="T335" s="25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9" t="s">
        <v>362</v>
      </c>
      <c r="AU335" s="259" t="s">
        <v>90</v>
      </c>
      <c r="AV335" s="13" t="s">
        <v>88</v>
      </c>
      <c r="AW335" s="13" t="s">
        <v>36</v>
      </c>
      <c r="AX335" s="13" t="s">
        <v>81</v>
      </c>
      <c r="AY335" s="259" t="s">
        <v>216</v>
      </c>
    </row>
    <row r="336" s="14" customFormat="1">
      <c r="A336" s="14"/>
      <c r="B336" s="260"/>
      <c r="C336" s="261"/>
      <c r="D336" s="233" t="s">
        <v>362</v>
      </c>
      <c r="E336" s="262" t="s">
        <v>1</v>
      </c>
      <c r="F336" s="263" t="s">
        <v>566</v>
      </c>
      <c r="G336" s="261"/>
      <c r="H336" s="264">
        <v>0.878</v>
      </c>
      <c r="I336" s="265"/>
      <c r="J336" s="261"/>
      <c r="K336" s="261"/>
      <c r="L336" s="266"/>
      <c r="M336" s="267"/>
      <c r="N336" s="268"/>
      <c r="O336" s="268"/>
      <c r="P336" s="268"/>
      <c r="Q336" s="268"/>
      <c r="R336" s="268"/>
      <c r="S336" s="268"/>
      <c r="T336" s="26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0" t="s">
        <v>362</v>
      </c>
      <c r="AU336" s="270" t="s">
        <v>90</v>
      </c>
      <c r="AV336" s="14" t="s">
        <v>90</v>
      </c>
      <c r="AW336" s="14" t="s">
        <v>36</v>
      </c>
      <c r="AX336" s="14" t="s">
        <v>81</v>
      </c>
      <c r="AY336" s="270" t="s">
        <v>216</v>
      </c>
    </row>
    <row r="337" s="13" customFormat="1">
      <c r="A337" s="13"/>
      <c r="B337" s="250"/>
      <c r="C337" s="251"/>
      <c r="D337" s="233" t="s">
        <v>362</v>
      </c>
      <c r="E337" s="252" t="s">
        <v>1</v>
      </c>
      <c r="F337" s="253" t="s">
        <v>567</v>
      </c>
      <c r="G337" s="251"/>
      <c r="H337" s="252" t="s">
        <v>1</v>
      </c>
      <c r="I337" s="254"/>
      <c r="J337" s="251"/>
      <c r="K337" s="251"/>
      <c r="L337" s="255"/>
      <c r="M337" s="256"/>
      <c r="N337" s="257"/>
      <c r="O337" s="257"/>
      <c r="P337" s="257"/>
      <c r="Q337" s="257"/>
      <c r="R337" s="257"/>
      <c r="S337" s="257"/>
      <c r="T337" s="25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9" t="s">
        <v>362</v>
      </c>
      <c r="AU337" s="259" t="s">
        <v>90</v>
      </c>
      <c r="AV337" s="13" t="s">
        <v>88</v>
      </c>
      <c r="AW337" s="13" t="s">
        <v>36</v>
      </c>
      <c r="AX337" s="13" t="s">
        <v>81</v>
      </c>
      <c r="AY337" s="259" t="s">
        <v>216</v>
      </c>
    </row>
    <row r="338" s="14" customFormat="1">
      <c r="A338" s="14"/>
      <c r="B338" s="260"/>
      <c r="C338" s="261"/>
      <c r="D338" s="233" t="s">
        <v>362</v>
      </c>
      <c r="E338" s="262" t="s">
        <v>1</v>
      </c>
      <c r="F338" s="263" t="s">
        <v>568</v>
      </c>
      <c r="G338" s="261"/>
      <c r="H338" s="264">
        <v>0.378</v>
      </c>
      <c r="I338" s="265"/>
      <c r="J338" s="261"/>
      <c r="K338" s="261"/>
      <c r="L338" s="266"/>
      <c r="M338" s="267"/>
      <c r="N338" s="268"/>
      <c r="O338" s="268"/>
      <c r="P338" s="268"/>
      <c r="Q338" s="268"/>
      <c r="R338" s="268"/>
      <c r="S338" s="268"/>
      <c r="T338" s="26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0" t="s">
        <v>362</v>
      </c>
      <c r="AU338" s="270" t="s">
        <v>90</v>
      </c>
      <c r="AV338" s="14" t="s">
        <v>90</v>
      </c>
      <c r="AW338" s="14" t="s">
        <v>36</v>
      </c>
      <c r="AX338" s="14" t="s">
        <v>81</v>
      </c>
      <c r="AY338" s="270" t="s">
        <v>216</v>
      </c>
    </row>
    <row r="339" s="16" customFormat="1">
      <c r="A339" s="16"/>
      <c r="B339" s="282"/>
      <c r="C339" s="283"/>
      <c r="D339" s="233" t="s">
        <v>362</v>
      </c>
      <c r="E339" s="284" t="s">
        <v>1</v>
      </c>
      <c r="F339" s="285" t="s">
        <v>369</v>
      </c>
      <c r="G339" s="283"/>
      <c r="H339" s="286">
        <v>1.256</v>
      </c>
      <c r="I339" s="287"/>
      <c r="J339" s="283"/>
      <c r="K339" s="283"/>
      <c r="L339" s="288"/>
      <c r="M339" s="289"/>
      <c r="N339" s="290"/>
      <c r="O339" s="290"/>
      <c r="P339" s="290"/>
      <c r="Q339" s="290"/>
      <c r="R339" s="290"/>
      <c r="S339" s="290"/>
      <c r="T339" s="291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92" t="s">
        <v>362</v>
      </c>
      <c r="AU339" s="292" t="s">
        <v>90</v>
      </c>
      <c r="AV339" s="16" t="s">
        <v>215</v>
      </c>
      <c r="AW339" s="16" t="s">
        <v>36</v>
      </c>
      <c r="AX339" s="16" t="s">
        <v>88</v>
      </c>
      <c r="AY339" s="292" t="s">
        <v>216</v>
      </c>
    </row>
    <row r="340" s="2" customFormat="1" ht="33" customHeight="1">
      <c r="A340" s="39"/>
      <c r="B340" s="40"/>
      <c r="C340" s="220" t="s">
        <v>569</v>
      </c>
      <c r="D340" s="220" t="s">
        <v>217</v>
      </c>
      <c r="E340" s="221" t="s">
        <v>570</v>
      </c>
      <c r="F340" s="222" t="s">
        <v>571</v>
      </c>
      <c r="G340" s="223" t="s">
        <v>303</v>
      </c>
      <c r="H340" s="224">
        <v>13.395</v>
      </c>
      <c r="I340" s="225"/>
      <c r="J340" s="226">
        <f>ROUND(I340*H340,2)</f>
        <v>0</v>
      </c>
      <c r="K340" s="222" t="s">
        <v>359</v>
      </c>
      <c r="L340" s="45"/>
      <c r="M340" s="227" t="s">
        <v>1</v>
      </c>
      <c r="N340" s="228" t="s">
        <v>46</v>
      </c>
      <c r="O340" s="92"/>
      <c r="P340" s="229">
        <f>O340*H340</f>
        <v>0</v>
      </c>
      <c r="Q340" s="229">
        <v>0.73404000000000003</v>
      </c>
      <c r="R340" s="229">
        <f>Q340*H340</f>
        <v>9.8324657999999996</v>
      </c>
      <c r="S340" s="229">
        <v>0</v>
      </c>
      <c r="T340" s="23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1" t="s">
        <v>215</v>
      </c>
      <c r="AT340" s="231" t="s">
        <v>217</v>
      </c>
      <c r="AU340" s="231" t="s">
        <v>90</v>
      </c>
      <c r="AY340" s="18" t="s">
        <v>216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88</v>
      </c>
      <c r="BK340" s="232">
        <f>ROUND(I340*H340,2)</f>
        <v>0</v>
      </c>
      <c r="BL340" s="18" t="s">
        <v>215</v>
      </c>
      <c r="BM340" s="231" t="s">
        <v>572</v>
      </c>
    </row>
    <row r="341" s="2" customFormat="1">
      <c r="A341" s="39"/>
      <c r="B341" s="40"/>
      <c r="C341" s="41"/>
      <c r="D341" s="233" t="s">
        <v>222</v>
      </c>
      <c r="E341" s="41"/>
      <c r="F341" s="234" t="s">
        <v>573</v>
      </c>
      <c r="G341" s="41"/>
      <c r="H341" s="41"/>
      <c r="I341" s="235"/>
      <c r="J341" s="41"/>
      <c r="K341" s="41"/>
      <c r="L341" s="45"/>
      <c r="M341" s="236"/>
      <c r="N341" s="237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222</v>
      </c>
      <c r="AU341" s="18" t="s">
        <v>90</v>
      </c>
    </row>
    <row r="342" s="13" customFormat="1">
      <c r="A342" s="13"/>
      <c r="B342" s="250"/>
      <c r="C342" s="251"/>
      <c r="D342" s="233" t="s">
        <v>362</v>
      </c>
      <c r="E342" s="252" t="s">
        <v>1</v>
      </c>
      <c r="F342" s="253" t="s">
        <v>363</v>
      </c>
      <c r="G342" s="251"/>
      <c r="H342" s="252" t="s">
        <v>1</v>
      </c>
      <c r="I342" s="254"/>
      <c r="J342" s="251"/>
      <c r="K342" s="251"/>
      <c r="L342" s="255"/>
      <c r="M342" s="256"/>
      <c r="N342" s="257"/>
      <c r="O342" s="257"/>
      <c r="P342" s="257"/>
      <c r="Q342" s="257"/>
      <c r="R342" s="257"/>
      <c r="S342" s="257"/>
      <c r="T342" s="25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9" t="s">
        <v>362</v>
      </c>
      <c r="AU342" s="259" t="s">
        <v>90</v>
      </c>
      <c r="AV342" s="13" t="s">
        <v>88</v>
      </c>
      <c r="AW342" s="13" t="s">
        <v>36</v>
      </c>
      <c r="AX342" s="13" t="s">
        <v>81</v>
      </c>
      <c r="AY342" s="259" t="s">
        <v>216</v>
      </c>
    </row>
    <row r="343" s="14" customFormat="1">
      <c r="A343" s="14"/>
      <c r="B343" s="260"/>
      <c r="C343" s="261"/>
      <c r="D343" s="233" t="s">
        <v>362</v>
      </c>
      <c r="E343" s="262" t="s">
        <v>1</v>
      </c>
      <c r="F343" s="263" t="s">
        <v>574</v>
      </c>
      <c r="G343" s="261"/>
      <c r="H343" s="264">
        <v>8.6839999999999993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0" t="s">
        <v>362</v>
      </c>
      <c r="AU343" s="270" t="s">
        <v>90</v>
      </c>
      <c r="AV343" s="14" t="s">
        <v>90</v>
      </c>
      <c r="AW343" s="14" t="s">
        <v>36</v>
      </c>
      <c r="AX343" s="14" t="s">
        <v>81</v>
      </c>
      <c r="AY343" s="270" t="s">
        <v>216</v>
      </c>
    </row>
    <row r="344" s="14" customFormat="1">
      <c r="A344" s="14"/>
      <c r="B344" s="260"/>
      <c r="C344" s="261"/>
      <c r="D344" s="233" t="s">
        <v>362</v>
      </c>
      <c r="E344" s="262" t="s">
        <v>1</v>
      </c>
      <c r="F344" s="263" t="s">
        <v>575</v>
      </c>
      <c r="G344" s="261"/>
      <c r="H344" s="264">
        <v>4.7110000000000003</v>
      </c>
      <c r="I344" s="265"/>
      <c r="J344" s="261"/>
      <c r="K344" s="261"/>
      <c r="L344" s="266"/>
      <c r="M344" s="267"/>
      <c r="N344" s="268"/>
      <c r="O344" s="268"/>
      <c r="P344" s="268"/>
      <c r="Q344" s="268"/>
      <c r="R344" s="268"/>
      <c r="S344" s="268"/>
      <c r="T344" s="26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0" t="s">
        <v>362</v>
      </c>
      <c r="AU344" s="270" t="s">
        <v>90</v>
      </c>
      <c r="AV344" s="14" t="s">
        <v>90</v>
      </c>
      <c r="AW344" s="14" t="s">
        <v>36</v>
      </c>
      <c r="AX344" s="14" t="s">
        <v>81</v>
      </c>
      <c r="AY344" s="270" t="s">
        <v>216</v>
      </c>
    </row>
    <row r="345" s="16" customFormat="1">
      <c r="A345" s="16"/>
      <c r="B345" s="282"/>
      <c r="C345" s="283"/>
      <c r="D345" s="233" t="s">
        <v>362</v>
      </c>
      <c r="E345" s="284" t="s">
        <v>1</v>
      </c>
      <c r="F345" s="285" t="s">
        <v>369</v>
      </c>
      <c r="G345" s="283"/>
      <c r="H345" s="286">
        <v>13.395</v>
      </c>
      <c r="I345" s="287"/>
      <c r="J345" s="283"/>
      <c r="K345" s="283"/>
      <c r="L345" s="288"/>
      <c r="M345" s="289"/>
      <c r="N345" s="290"/>
      <c r="O345" s="290"/>
      <c r="P345" s="290"/>
      <c r="Q345" s="290"/>
      <c r="R345" s="290"/>
      <c r="S345" s="290"/>
      <c r="T345" s="291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92" t="s">
        <v>362</v>
      </c>
      <c r="AU345" s="292" t="s">
        <v>90</v>
      </c>
      <c r="AV345" s="16" t="s">
        <v>215</v>
      </c>
      <c r="AW345" s="16" t="s">
        <v>36</v>
      </c>
      <c r="AX345" s="16" t="s">
        <v>88</v>
      </c>
      <c r="AY345" s="292" t="s">
        <v>216</v>
      </c>
    </row>
    <row r="346" s="2" customFormat="1" ht="33" customHeight="1">
      <c r="A346" s="39"/>
      <c r="B346" s="40"/>
      <c r="C346" s="220" t="s">
        <v>576</v>
      </c>
      <c r="D346" s="220" t="s">
        <v>217</v>
      </c>
      <c r="E346" s="221" t="s">
        <v>577</v>
      </c>
      <c r="F346" s="222" t="s">
        <v>578</v>
      </c>
      <c r="G346" s="223" t="s">
        <v>303</v>
      </c>
      <c r="H346" s="224">
        <v>54.219999999999999</v>
      </c>
      <c r="I346" s="225"/>
      <c r="J346" s="226">
        <f>ROUND(I346*H346,2)</f>
        <v>0</v>
      </c>
      <c r="K346" s="222" t="s">
        <v>359</v>
      </c>
      <c r="L346" s="45"/>
      <c r="M346" s="227" t="s">
        <v>1</v>
      </c>
      <c r="N346" s="228" t="s">
        <v>46</v>
      </c>
      <c r="O346" s="92"/>
      <c r="P346" s="229">
        <f>O346*H346</f>
        <v>0</v>
      </c>
      <c r="Q346" s="229">
        <v>1.0203599999999999</v>
      </c>
      <c r="R346" s="229">
        <f>Q346*H346</f>
        <v>55.323919199999992</v>
      </c>
      <c r="S346" s="229">
        <v>0</v>
      </c>
      <c r="T346" s="23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1" t="s">
        <v>215</v>
      </c>
      <c r="AT346" s="231" t="s">
        <v>217</v>
      </c>
      <c r="AU346" s="231" t="s">
        <v>90</v>
      </c>
      <c r="AY346" s="18" t="s">
        <v>216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8" t="s">
        <v>88</v>
      </c>
      <c r="BK346" s="232">
        <f>ROUND(I346*H346,2)</f>
        <v>0</v>
      </c>
      <c r="BL346" s="18" t="s">
        <v>215</v>
      </c>
      <c r="BM346" s="231" t="s">
        <v>579</v>
      </c>
    </row>
    <row r="347" s="2" customFormat="1">
      <c r="A347" s="39"/>
      <c r="B347" s="40"/>
      <c r="C347" s="41"/>
      <c r="D347" s="233" t="s">
        <v>222</v>
      </c>
      <c r="E347" s="41"/>
      <c r="F347" s="234" t="s">
        <v>580</v>
      </c>
      <c r="G347" s="41"/>
      <c r="H347" s="41"/>
      <c r="I347" s="235"/>
      <c r="J347" s="41"/>
      <c r="K347" s="41"/>
      <c r="L347" s="45"/>
      <c r="M347" s="236"/>
      <c r="N347" s="237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222</v>
      </c>
      <c r="AU347" s="18" t="s">
        <v>90</v>
      </c>
    </row>
    <row r="348" s="13" customFormat="1">
      <c r="A348" s="13"/>
      <c r="B348" s="250"/>
      <c r="C348" s="251"/>
      <c r="D348" s="233" t="s">
        <v>362</v>
      </c>
      <c r="E348" s="252" t="s">
        <v>1</v>
      </c>
      <c r="F348" s="253" t="s">
        <v>363</v>
      </c>
      <c r="G348" s="251"/>
      <c r="H348" s="252" t="s">
        <v>1</v>
      </c>
      <c r="I348" s="254"/>
      <c r="J348" s="251"/>
      <c r="K348" s="251"/>
      <c r="L348" s="255"/>
      <c r="M348" s="256"/>
      <c r="N348" s="257"/>
      <c r="O348" s="257"/>
      <c r="P348" s="257"/>
      <c r="Q348" s="257"/>
      <c r="R348" s="257"/>
      <c r="S348" s="257"/>
      <c r="T348" s="25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9" t="s">
        <v>362</v>
      </c>
      <c r="AU348" s="259" t="s">
        <v>90</v>
      </c>
      <c r="AV348" s="13" t="s">
        <v>88</v>
      </c>
      <c r="AW348" s="13" t="s">
        <v>36</v>
      </c>
      <c r="AX348" s="13" t="s">
        <v>81</v>
      </c>
      <c r="AY348" s="259" t="s">
        <v>216</v>
      </c>
    </row>
    <row r="349" s="14" customFormat="1">
      <c r="A349" s="14"/>
      <c r="B349" s="260"/>
      <c r="C349" s="261"/>
      <c r="D349" s="233" t="s">
        <v>362</v>
      </c>
      <c r="E349" s="262" t="s">
        <v>1</v>
      </c>
      <c r="F349" s="263" t="s">
        <v>581</v>
      </c>
      <c r="G349" s="261"/>
      <c r="H349" s="264">
        <v>39.811</v>
      </c>
      <c r="I349" s="265"/>
      <c r="J349" s="261"/>
      <c r="K349" s="261"/>
      <c r="L349" s="266"/>
      <c r="M349" s="267"/>
      <c r="N349" s="268"/>
      <c r="O349" s="268"/>
      <c r="P349" s="268"/>
      <c r="Q349" s="268"/>
      <c r="R349" s="268"/>
      <c r="S349" s="268"/>
      <c r="T349" s="26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0" t="s">
        <v>362</v>
      </c>
      <c r="AU349" s="270" t="s">
        <v>90</v>
      </c>
      <c r="AV349" s="14" t="s">
        <v>90</v>
      </c>
      <c r="AW349" s="14" t="s">
        <v>36</v>
      </c>
      <c r="AX349" s="14" t="s">
        <v>81</v>
      </c>
      <c r="AY349" s="270" t="s">
        <v>216</v>
      </c>
    </row>
    <row r="350" s="14" customFormat="1">
      <c r="A350" s="14"/>
      <c r="B350" s="260"/>
      <c r="C350" s="261"/>
      <c r="D350" s="233" t="s">
        <v>362</v>
      </c>
      <c r="E350" s="262" t="s">
        <v>1</v>
      </c>
      <c r="F350" s="263" t="s">
        <v>582</v>
      </c>
      <c r="G350" s="261"/>
      <c r="H350" s="264">
        <v>14.409000000000001</v>
      </c>
      <c r="I350" s="265"/>
      <c r="J350" s="261"/>
      <c r="K350" s="261"/>
      <c r="L350" s="266"/>
      <c r="M350" s="267"/>
      <c r="N350" s="268"/>
      <c r="O350" s="268"/>
      <c r="P350" s="268"/>
      <c r="Q350" s="268"/>
      <c r="R350" s="268"/>
      <c r="S350" s="268"/>
      <c r="T350" s="26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0" t="s">
        <v>362</v>
      </c>
      <c r="AU350" s="270" t="s">
        <v>90</v>
      </c>
      <c r="AV350" s="14" t="s">
        <v>90</v>
      </c>
      <c r="AW350" s="14" t="s">
        <v>36</v>
      </c>
      <c r="AX350" s="14" t="s">
        <v>81</v>
      </c>
      <c r="AY350" s="270" t="s">
        <v>216</v>
      </c>
    </row>
    <row r="351" s="16" customFormat="1">
      <c r="A351" s="16"/>
      <c r="B351" s="282"/>
      <c r="C351" s="283"/>
      <c r="D351" s="233" t="s">
        <v>362</v>
      </c>
      <c r="E351" s="284" t="s">
        <v>1</v>
      </c>
      <c r="F351" s="285" t="s">
        <v>369</v>
      </c>
      <c r="G351" s="283"/>
      <c r="H351" s="286">
        <v>54.219999999999999</v>
      </c>
      <c r="I351" s="287"/>
      <c r="J351" s="283"/>
      <c r="K351" s="283"/>
      <c r="L351" s="288"/>
      <c r="M351" s="289"/>
      <c r="N351" s="290"/>
      <c r="O351" s="290"/>
      <c r="P351" s="290"/>
      <c r="Q351" s="290"/>
      <c r="R351" s="290"/>
      <c r="S351" s="290"/>
      <c r="T351" s="29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92" t="s">
        <v>362</v>
      </c>
      <c r="AU351" s="292" t="s">
        <v>90</v>
      </c>
      <c r="AV351" s="16" t="s">
        <v>215</v>
      </c>
      <c r="AW351" s="16" t="s">
        <v>36</v>
      </c>
      <c r="AX351" s="16" t="s">
        <v>88</v>
      </c>
      <c r="AY351" s="292" t="s">
        <v>216</v>
      </c>
    </row>
    <row r="352" s="2" customFormat="1" ht="24.15" customHeight="1">
      <c r="A352" s="39"/>
      <c r="B352" s="40"/>
      <c r="C352" s="220" t="s">
        <v>583</v>
      </c>
      <c r="D352" s="220" t="s">
        <v>217</v>
      </c>
      <c r="E352" s="221" t="s">
        <v>584</v>
      </c>
      <c r="F352" s="222" t="s">
        <v>585</v>
      </c>
      <c r="G352" s="223" t="s">
        <v>435</v>
      </c>
      <c r="H352" s="224">
        <v>0.67400000000000004</v>
      </c>
      <c r="I352" s="225"/>
      <c r="J352" s="226">
        <f>ROUND(I352*H352,2)</f>
        <v>0</v>
      </c>
      <c r="K352" s="222" t="s">
        <v>359</v>
      </c>
      <c r="L352" s="45"/>
      <c r="M352" s="227" t="s">
        <v>1</v>
      </c>
      <c r="N352" s="228" t="s">
        <v>46</v>
      </c>
      <c r="O352" s="92"/>
      <c r="P352" s="229">
        <f>O352*H352</f>
        <v>0</v>
      </c>
      <c r="Q352" s="229">
        <v>1.0593999999999999</v>
      </c>
      <c r="R352" s="229">
        <f>Q352*H352</f>
        <v>0.71403559999999999</v>
      </c>
      <c r="S352" s="229">
        <v>0</v>
      </c>
      <c r="T352" s="23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1" t="s">
        <v>215</v>
      </c>
      <c r="AT352" s="231" t="s">
        <v>217</v>
      </c>
      <c r="AU352" s="231" t="s">
        <v>90</v>
      </c>
      <c r="AY352" s="18" t="s">
        <v>216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88</v>
      </c>
      <c r="BK352" s="232">
        <f>ROUND(I352*H352,2)</f>
        <v>0</v>
      </c>
      <c r="BL352" s="18" t="s">
        <v>215</v>
      </c>
      <c r="BM352" s="231" t="s">
        <v>586</v>
      </c>
    </row>
    <row r="353" s="2" customFormat="1">
      <c r="A353" s="39"/>
      <c r="B353" s="40"/>
      <c r="C353" s="41"/>
      <c r="D353" s="233" t="s">
        <v>222</v>
      </c>
      <c r="E353" s="41"/>
      <c r="F353" s="234" t="s">
        <v>587</v>
      </c>
      <c r="G353" s="41"/>
      <c r="H353" s="41"/>
      <c r="I353" s="235"/>
      <c r="J353" s="41"/>
      <c r="K353" s="41"/>
      <c r="L353" s="45"/>
      <c r="M353" s="236"/>
      <c r="N353" s="237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222</v>
      </c>
      <c r="AU353" s="18" t="s">
        <v>90</v>
      </c>
    </row>
    <row r="354" s="13" customFormat="1">
      <c r="A354" s="13"/>
      <c r="B354" s="250"/>
      <c r="C354" s="251"/>
      <c r="D354" s="233" t="s">
        <v>362</v>
      </c>
      <c r="E354" s="252" t="s">
        <v>1</v>
      </c>
      <c r="F354" s="253" t="s">
        <v>363</v>
      </c>
      <c r="G354" s="251"/>
      <c r="H354" s="252" t="s">
        <v>1</v>
      </c>
      <c r="I354" s="254"/>
      <c r="J354" s="251"/>
      <c r="K354" s="251"/>
      <c r="L354" s="255"/>
      <c r="M354" s="256"/>
      <c r="N354" s="257"/>
      <c r="O354" s="257"/>
      <c r="P354" s="257"/>
      <c r="Q354" s="257"/>
      <c r="R354" s="257"/>
      <c r="S354" s="257"/>
      <c r="T354" s="25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9" t="s">
        <v>362</v>
      </c>
      <c r="AU354" s="259" t="s">
        <v>90</v>
      </c>
      <c r="AV354" s="13" t="s">
        <v>88</v>
      </c>
      <c r="AW354" s="13" t="s">
        <v>36</v>
      </c>
      <c r="AX354" s="13" t="s">
        <v>81</v>
      </c>
      <c r="AY354" s="259" t="s">
        <v>216</v>
      </c>
    </row>
    <row r="355" s="13" customFormat="1">
      <c r="A355" s="13"/>
      <c r="B355" s="250"/>
      <c r="C355" s="251"/>
      <c r="D355" s="233" t="s">
        <v>362</v>
      </c>
      <c r="E355" s="252" t="s">
        <v>1</v>
      </c>
      <c r="F355" s="253" t="s">
        <v>588</v>
      </c>
      <c r="G355" s="251"/>
      <c r="H355" s="252" t="s">
        <v>1</v>
      </c>
      <c r="I355" s="254"/>
      <c r="J355" s="251"/>
      <c r="K355" s="251"/>
      <c r="L355" s="255"/>
      <c r="M355" s="256"/>
      <c r="N355" s="257"/>
      <c r="O355" s="257"/>
      <c r="P355" s="257"/>
      <c r="Q355" s="257"/>
      <c r="R355" s="257"/>
      <c r="S355" s="257"/>
      <c r="T355" s="25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9" t="s">
        <v>362</v>
      </c>
      <c r="AU355" s="259" t="s">
        <v>90</v>
      </c>
      <c r="AV355" s="13" t="s">
        <v>88</v>
      </c>
      <c r="AW355" s="13" t="s">
        <v>36</v>
      </c>
      <c r="AX355" s="13" t="s">
        <v>81</v>
      </c>
      <c r="AY355" s="259" t="s">
        <v>216</v>
      </c>
    </row>
    <row r="356" s="14" customFormat="1">
      <c r="A356" s="14"/>
      <c r="B356" s="260"/>
      <c r="C356" s="261"/>
      <c r="D356" s="233" t="s">
        <v>362</v>
      </c>
      <c r="E356" s="262" t="s">
        <v>1</v>
      </c>
      <c r="F356" s="263" t="s">
        <v>589</v>
      </c>
      <c r="G356" s="261"/>
      <c r="H356" s="264">
        <v>0.27600000000000002</v>
      </c>
      <c r="I356" s="265"/>
      <c r="J356" s="261"/>
      <c r="K356" s="261"/>
      <c r="L356" s="266"/>
      <c r="M356" s="267"/>
      <c r="N356" s="268"/>
      <c r="O356" s="268"/>
      <c r="P356" s="268"/>
      <c r="Q356" s="268"/>
      <c r="R356" s="268"/>
      <c r="S356" s="268"/>
      <c r="T356" s="26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0" t="s">
        <v>362</v>
      </c>
      <c r="AU356" s="270" t="s">
        <v>90</v>
      </c>
      <c r="AV356" s="14" t="s">
        <v>90</v>
      </c>
      <c r="AW356" s="14" t="s">
        <v>36</v>
      </c>
      <c r="AX356" s="14" t="s">
        <v>81</v>
      </c>
      <c r="AY356" s="270" t="s">
        <v>216</v>
      </c>
    </row>
    <row r="357" s="14" customFormat="1">
      <c r="A357" s="14"/>
      <c r="B357" s="260"/>
      <c r="C357" s="261"/>
      <c r="D357" s="233" t="s">
        <v>362</v>
      </c>
      <c r="E357" s="262" t="s">
        <v>1</v>
      </c>
      <c r="F357" s="263" t="s">
        <v>590</v>
      </c>
      <c r="G357" s="261"/>
      <c r="H357" s="264">
        <v>0.10000000000000001</v>
      </c>
      <c r="I357" s="265"/>
      <c r="J357" s="261"/>
      <c r="K357" s="261"/>
      <c r="L357" s="266"/>
      <c r="M357" s="267"/>
      <c r="N357" s="268"/>
      <c r="O357" s="268"/>
      <c r="P357" s="268"/>
      <c r="Q357" s="268"/>
      <c r="R357" s="268"/>
      <c r="S357" s="268"/>
      <c r="T357" s="26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0" t="s">
        <v>362</v>
      </c>
      <c r="AU357" s="270" t="s">
        <v>90</v>
      </c>
      <c r="AV357" s="14" t="s">
        <v>90</v>
      </c>
      <c r="AW357" s="14" t="s">
        <v>36</v>
      </c>
      <c r="AX357" s="14" t="s">
        <v>81</v>
      </c>
      <c r="AY357" s="270" t="s">
        <v>216</v>
      </c>
    </row>
    <row r="358" s="14" customFormat="1">
      <c r="A358" s="14"/>
      <c r="B358" s="260"/>
      <c r="C358" s="261"/>
      <c r="D358" s="233" t="s">
        <v>362</v>
      </c>
      <c r="E358" s="262" t="s">
        <v>1</v>
      </c>
      <c r="F358" s="263" t="s">
        <v>591</v>
      </c>
      <c r="G358" s="261"/>
      <c r="H358" s="264">
        <v>0.059999999999999998</v>
      </c>
      <c r="I358" s="265"/>
      <c r="J358" s="261"/>
      <c r="K358" s="261"/>
      <c r="L358" s="266"/>
      <c r="M358" s="267"/>
      <c r="N358" s="268"/>
      <c r="O358" s="268"/>
      <c r="P358" s="268"/>
      <c r="Q358" s="268"/>
      <c r="R358" s="268"/>
      <c r="S358" s="268"/>
      <c r="T358" s="26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0" t="s">
        <v>362</v>
      </c>
      <c r="AU358" s="270" t="s">
        <v>90</v>
      </c>
      <c r="AV358" s="14" t="s">
        <v>90</v>
      </c>
      <c r="AW358" s="14" t="s">
        <v>36</v>
      </c>
      <c r="AX358" s="14" t="s">
        <v>81</v>
      </c>
      <c r="AY358" s="270" t="s">
        <v>216</v>
      </c>
    </row>
    <row r="359" s="14" customFormat="1">
      <c r="A359" s="14"/>
      <c r="B359" s="260"/>
      <c r="C359" s="261"/>
      <c r="D359" s="233" t="s">
        <v>362</v>
      </c>
      <c r="E359" s="262" t="s">
        <v>1</v>
      </c>
      <c r="F359" s="263" t="s">
        <v>592</v>
      </c>
      <c r="G359" s="261"/>
      <c r="H359" s="264">
        <v>0.033000000000000002</v>
      </c>
      <c r="I359" s="265"/>
      <c r="J359" s="261"/>
      <c r="K359" s="261"/>
      <c r="L359" s="266"/>
      <c r="M359" s="267"/>
      <c r="N359" s="268"/>
      <c r="O359" s="268"/>
      <c r="P359" s="268"/>
      <c r="Q359" s="268"/>
      <c r="R359" s="268"/>
      <c r="S359" s="268"/>
      <c r="T359" s="26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0" t="s">
        <v>362</v>
      </c>
      <c r="AU359" s="270" t="s">
        <v>90</v>
      </c>
      <c r="AV359" s="14" t="s">
        <v>90</v>
      </c>
      <c r="AW359" s="14" t="s">
        <v>36</v>
      </c>
      <c r="AX359" s="14" t="s">
        <v>81</v>
      </c>
      <c r="AY359" s="270" t="s">
        <v>216</v>
      </c>
    </row>
    <row r="360" s="13" customFormat="1">
      <c r="A360" s="13"/>
      <c r="B360" s="250"/>
      <c r="C360" s="251"/>
      <c r="D360" s="233" t="s">
        <v>362</v>
      </c>
      <c r="E360" s="252" t="s">
        <v>1</v>
      </c>
      <c r="F360" s="253" t="s">
        <v>593</v>
      </c>
      <c r="G360" s="251"/>
      <c r="H360" s="252" t="s">
        <v>1</v>
      </c>
      <c r="I360" s="254"/>
      <c r="J360" s="251"/>
      <c r="K360" s="251"/>
      <c r="L360" s="255"/>
      <c r="M360" s="256"/>
      <c r="N360" s="257"/>
      <c r="O360" s="257"/>
      <c r="P360" s="257"/>
      <c r="Q360" s="257"/>
      <c r="R360" s="257"/>
      <c r="S360" s="257"/>
      <c r="T360" s="25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9" t="s">
        <v>362</v>
      </c>
      <c r="AU360" s="259" t="s">
        <v>90</v>
      </c>
      <c r="AV360" s="13" t="s">
        <v>88</v>
      </c>
      <c r="AW360" s="13" t="s">
        <v>36</v>
      </c>
      <c r="AX360" s="13" t="s">
        <v>81</v>
      </c>
      <c r="AY360" s="259" t="s">
        <v>216</v>
      </c>
    </row>
    <row r="361" s="14" customFormat="1">
      <c r="A361" s="14"/>
      <c r="B361" s="260"/>
      <c r="C361" s="261"/>
      <c r="D361" s="233" t="s">
        <v>362</v>
      </c>
      <c r="E361" s="262" t="s">
        <v>1</v>
      </c>
      <c r="F361" s="263" t="s">
        <v>594</v>
      </c>
      <c r="G361" s="261"/>
      <c r="H361" s="264">
        <v>0.14399999999999999</v>
      </c>
      <c r="I361" s="265"/>
      <c r="J361" s="261"/>
      <c r="K361" s="261"/>
      <c r="L361" s="266"/>
      <c r="M361" s="267"/>
      <c r="N361" s="268"/>
      <c r="O361" s="268"/>
      <c r="P361" s="268"/>
      <c r="Q361" s="268"/>
      <c r="R361" s="268"/>
      <c r="S361" s="268"/>
      <c r="T361" s="26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0" t="s">
        <v>362</v>
      </c>
      <c r="AU361" s="270" t="s">
        <v>90</v>
      </c>
      <c r="AV361" s="14" t="s">
        <v>90</v>
      </c>
      <c r="AW361" s="14" t="s">
        <v>36</v>
      </c>
      <c r="AX361" s="14" t="s">
        <v>81</v>
      </c>
      <c r="AY361" s="270" t="s">
        <v>216</v>
      </c>
    </row>
    <row r="362" s="15" customFormat="1">
      <c r="A362" s="15"/>
      <c r="B362" s="271"/>
      <c r="C362" s="272"/>
      <c r="D362" s="233" t="s">
        <v>362</v>
      </c>
      <c r="E362" s="273" t="s">
        <v>1</v>
      </c>
      <c r="F362" s="274" t="s">
        <v>367</v>
      </c>
      <c r="G362" s="272"/>
      <c r="H362" s="275">
        <v>0.61299999999999999</v>
      </c>
      <c r="I362" s="276"/>
      <c r="J362" s="272"/>
      <c r="K362" s="272"/>
      <c r="L362" s="277"/>
      <c r="M362" s="278"/>
      <c r="N362" s="279"/>
      <c r="O362" s="279"/>
      <c r="P362" s="279"/>
      <c r="Q362" s="279"/>
      <c r="R362" s="279"/>
      <c r="S362" s="279"/>
      <c r="T362" s="280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1" t="s">
        <v>362</v>
      </c>
      <c r="AU362" s="281" t="s">
        <v>90</v>
      </c>
      <c r="AV362" s="15" t="s">
        <v>228</v>
      </c>
      <c r="AW362" s="15" t="s">
        <v>36</v>
      </c>
      <c r="AX362" s="15" t="s">
        <v>81</v>
      </c>
      <c r="AY362" s="281" t="s">
        <v>216</v>
      </c>
    </row>
    <row r="363" s="14" customFormat="1">
      <c r="A363" s="14"/>
      <c r="B363" s="260"/>
      <c r="C363" s="261"/>
      <c r="D363" s="233" t="s">
        <v>362</v>
      </c>
      <c r="E363" s="262" t="s">
        <v>1</v>
      </c>
      <c r="F363" s="263" t="s">
        <v>595</v>
      </c>
      <c r="G363" s="261"/>
      <c r="H363" s="264">
        <v>0.060999999999999999</v>
      </c>
      <c r="I363" s="265"/>
      <c r="J363" s="261"/>
      <c r="K363" s="261"/>
      <c r="L363" s="266"/>
      <c r="M363" s="267"/>
      <c r="N363" s="268"/>
      <c r="O363" s="268"/>
      <c r="P363" s="268"/>
      <c r="Q363" s="268"/>
      <c r="R363" s="268"/>
      <c r="S363" s="268"/>
      <c r="T363" s="26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0" t="s">
        <v>362</v>
      </c>
      <c r="AU363" s="270" t="s">
        <v>90</v>
      </c>
      <c r="AV363" s="14" t="s">
        <v>90</v>
      </c>
      <c r="AW363" s="14" t="s">
        <v>36</v>
      </c>
      <c r="AX363" s="14" t="s">
        <v>81</v>
      </c>
      <c r="AY363" s="270" t="s">
        <v>216</v>
      </c>
    </row>
    <row r="364" s="16" customFormat="1">
      <c r="A364" s="16"/>
      <c r="B364" s="282"/>
      <c r="C364" s="283"/>
      <c r="D364" s="233" t="s">
        <v>362</v>
      </c>
      <c r="E364" s="284" t="s">
        <v>1</v>
      </c>
      <c r="F364" s="285" t="s">
        <v>369</v>
      </c>
      <c r="G364" s="283"/>
      <c r="H364" s="286">
        <v>0.67400000000000004</v>
      </c>
      <c r="I364" s="287"/>
      <c r="J364" s="283"/>
      <c r="K364" s="283"/>
      <c r="L364" s="288"/>
      <c r="M364" s="289"/>
      <c r="N364" s="290"/>
      <c r="O364" s="290"/>
      <c r="P364" s="290"/>
      <c r="Q364" s="290"/>
      <c r="R364" s="290"/>
      <c r="S364" s="290"/>
      <c r="T364" s="29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92" t="s">
        <v>362</v>
      </c>
      <c r="AU364" s="292" t="s">
        <v>90</v>
      </c>
      <c r="AV364" s="16" t="s">
        <v>215</v>
      </c>
      <c r="AW364" s="16" t="s">
        <v>36</v>
      </c>
      <c r="AX364" s="16" t="s">
        <v>88</v>
      </c>
      <c r="AY364" s="292" t="s">
        <v>216</v>
      </c>
    </row>
    <row r="365" s="11" customFormat="1" ht="22.8" customHeight="1">
      <c r="A365" s="11"/>
      <c r="B365" s="206"/>
      <c r="C365" s="207"/>
      <c r="D365" s="208" t="s">
        <v>80</v>
      </c>
      <c r="E365" s="248" t="s">
        <v>228</v>
      </c>
      <c r="F365" s="248" t="s">
        <v>596</v>
      </c>
      <c r="G365" s="207"/>
      <c r="H365" s="207"/>
      <c r="I365" s="210"/>
      <c r="J365" s="249">
        <f>BK365</f>
        <v>0</v>
      </c>
      <c r="K365" s="207"/>
      <c r="L365" s="212"/>
      <c r="M365" s="213"/>
      <c r="N365" s="214"/>
      <c r="O365" s="214"/>
      <c r="P365" s="215">
        <f>SUM(P366:P677)</f>
        <v>0</v>
      </c>
      <c r="Q365" s="214"/>
      <c r="R365" s="215">
        <f>SUM(R366:R677)</f>
        <v>177.18179076999994</v>
      </c>
      <c r="S365" s="214"/>
      <c r="T365" s="216">
        <f>SUM(T366:T677)</f>
        <v>0</v>
      </c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R365" s="217" t="s">
        <v>88</v>
      </c>
      <c r="AT365" s="218" t="s">
        <v>80</v>
      </c>
      <c r="AU365" s="218" t="s">
        <v>88</v>
      </c>
      <c r="AY365" s="217" t="s">
        <v>216</v>
      </c>
      <c r="BK365" s="219">
        <f>SUM(BK366:BK677)</f>
        <v>0</v>
      </c>
    </row>
    <row r="366" s="2" customFormat="1" ht="44.25" customHeight="1">
      <c r="A366" s="39"/>
      <c r="B366" s="40"/>
      <c r="C366" s="220" t="s">
        <v>597</v>
      </c>
      <c r="D366" s="220" t="s">
        <v>217</v>
      </c>
      <c r="E366" s="221" t="s">
        <v>598</v>
      </c>
      <c r="F366" s="222" t="s">
        <v>599</v>
      </c>
      <c r="G366" s="223" t="s">
        <v>303</v>
      </c>
      <c r="H366" s="224">
        <v>56.100000000000001</v>
      </c>
      <c r="I366" s="225"/>
      <c r="J366" s="226">
        <f>ROUND(I366*H366,2)</f>
        <v>0</v>
      </c>
      <c r="K366" s="222" t="s">
        <v>359</v>
      </c>
      <c r="L366" s="45"/>
      <c r="M366" s="227" t="s">
        <v>1</v>
      </c>
      <c r="N366" s="228" t="s">
        <v>46</v>
      </c>
      <c r="O366" s="92"/>
      <c r="P366" s="229">
        <f>O366*H366</f>
        <v>0</v>
      </c>
      <c r="Q366" s="229">
        <v>0.26952999999999999</v>
      </c>
      <c r="R366" s="229">
        <f>Q366*H366</f>
        <v>15.120633</v>
      </c>
      <c r="S366" s="229">
        <v>0</v>
      </c>
      <c r="T366" s="23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1" t="s">
        <v>215</v>
      </c>
      <c r="AT366" s="231" t="s">
        <v>217</v>
      </c>
      <c r="AU366" s="231" t="s">
        <v>90</v>
      </c>
      <c r="AY366" s="18" t="s">
        <v>216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88</v>
      </c>
      <c r="BK366" s="232">
        <f>ROUND(I366*H366,2)</f>
        <v>0</v>
      </c>
      <c r="BL366" s="18" t="s">
        <v>215</v>
      </c>
      <c r="BM366" s="231" t="s">
        <v>600</v>
      </c>
    </row>
    <row r="367" s="2" customFormat="1">
      <c r="A367" s="39"/>
      <c r="B367" s="40"/>
      <c r="C367" s="41"/>
      <c r="D367" s="233" t="s">
        <v>222</v>
      </c>
      <c r="E367" s="41"/>
      <c r="F367" s="234" t="s">
        <v>601</v>
      </c>
      <c r="G367" s="41"/>
      <c r="H367" s="41"/>
      <c r="I367" s="235"/>
      <c r="J367" s="41"/>
      <c r="K367" s="41"/>
      <c r="L367" s="45"/>
      <c r="M367" s="236"/>
      <c r="N367" s="237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222</v>
      </c>
      <c r="AU367" s="18" t="s">
        <v>90</v>
      </c>
    </row>
    <row r="368" s="13" customFormat="1">
      <c r="A368" s="13"/>
      <c r="B368" s="250"/>
      <c r="C368" s="251"/>
      <c r="D368" s="233" t="s">
        <v>362</v>
      </c>
      <c r="E368" s="252" t="s">
        <v>1</v>
      </c>
      <c r="F368" s="253" t="s">
        <v>602</v>
      </c>
      <c r="G368" s="251"/>
      <c r="H368" s="252" t="s">
        <v>1</v>
      </c>
      <c r="I368" s="254"/>
      <c r="J368" s="251"/>
      <c r="K368" s="251"/>
      <c r="L368" s="255"/>
      <c r="M368" s="256"/>
      <c r="N368" s="257"/>
      <c r="O368" s="257"/>
      <c r="P368" s="257"/>
      <c r="Q368" s="257"/>
      <c r="R368" s="257"/>
      <c r="S368" s="257"/>
      <c r="T368" s="25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9" t="s">
        <v>362</v>
      </c>
      <c r="AU368" s="259" t="s">
        <v>90</v>
      </c>
      <c r="AV368" s="13" t="s">
        <v>88</v>
      </c>
      <c r="AW368" s="13" t="s">
        <v>36</v>
      </c>
      <c r="AX368" s="13" t="s">
        <v>81</v>
      </c>
      <c r="AY368" s="259" t="s">
        <v>216</v>
      </c>
    </row>
    <row r="369" s="13" customFormat="1">
      <c r="A369" s="13"/>
      <c r="B369" s="250"/>
      <c r="C369" s="251"/>
      <c r="D369" s="233" t="s">
        <v>362</v>
      </c>
      <c r="E369" s="252" t="s">
        <v>1</v>
      </c>
      <c r="F369" s="253" t="s">
        <v>603</v>
      </c>
      <c r="G369" s="251"/>
      <c r="H369" s="252" t="s">
        <v>1</v>
      </c>
      <c r="I369" s="254"/>
      <c r="J369" s="251"/>
      <c r="K369" s="251"/>
      <c r="L369" s="255"/>
      <c r="M369" s="256"/>
      <c r="N369" s="257"/>
      <c r="O369" s="257"/>
      <c r="P369" s="257"/>
      <c r="Q369" s="257"/>
      <c r="R369" s="257"/>
      <c r="S369" s="257"/>
      <c r="T369" s="25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9" t="s">
        <v>362</v>
      </c>
      <c r="AU369" s="259" t="s">
        <v>90</v>
      </c>
      <c r="AV369" s="13" t="s">
        <v>88</v>
      </c>
      <c r="AW369" s="13" t="s">
        <v>36</v>
      </c>
      <c r="AX369" s="13" t="s">
        <v>81</v>
      </c>
      <c r="AY369" s="259" t="s">
        <v>216</v>
      </c>
    </row>
    <row r="370" s="14" customFormat="1">
      <c r="A370" s="14"/>
      <c r="B370" s="260"/>
      <c r="C370" s="261"/>
      <c r="D370" s="233" t="s">
        <v>362</v>
      </c>
      <c r="E370" s="262" t="s">
        <v>1</v>
      </c>
      <c r="F370" s="263" t="s">
        <v>604</v>
      </c>
      <c r="G370" s="261"/>
      <c r="H370" s="264">
        <v>19.5</v>
      </c>
      <c r="I370" s="265"/>
      <c r="J370" s="261"/>
      <c r="K370" s="261"/>
      <c r="L370" s="266"/>
      <c r="M370" s="267"/>
      <c r="N370" s="268"/>
      <c r="O370" s="268"/>
      <c r="P370" s="268"/>
      <c r="Q370" s="268"/>
      <c r="R370" s="268"/>
      <c r="S370" s="268"/>
      <c r="T370" s="26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0" t="s">
        <v>362</v>
      </c>
      <c r="AU370" s="270" t="s">
        <v>90</v>
      </c>
      <c r="AV370" s="14" t="s">
        <v>90</v>
      </c>
      <c r="AW370" s="14" t="s">
        <v>36</v>
      </c>
      <c r="AX370" s="14" t="s">
        <v>81</v>
      </c>
      <c r="AY370" s="270" t="s">
        <v>216</v>
      </c>
    </row>
    <row r="371" s="14" customFormat="1">
      <c r="A371" s="14"/>
      <c r="B371" s="260"/>
      <c r="C371" s="261"/>
      <c r="D371" s="233" t="s">
        <v>362</v>
      </c>
      <c r="E371" s="262" t="s">
        <v>1</v>
      </c>
      <c r="F371" s="263" t="s">
        <v>605</v>
      </c>
      <c r="G371" s="261"/>
      <c r="H371" s="264">
        <v>-1.5</v>
      </c>
      <c r="I371" s="265"/>
      <c r="J371" s="261"/>
      <c r="K371" s="261"/>
      <c r="L371" s="266"/>
      <c r="M371" s="267"/>
      <c r="N371" s="268"/>
      <c r="O371" s="268"/>
      <c r="P371" s="268"/>
      <c r="Q371" s="268"/>
      <c r="R371" s="268"/>
      <c r="S371" s="268"/>
      <c r="T371" s="26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0" t="s">
        <v>362</v>
      </c>
      <c r="AU371" s="270" t="s">
        <v>90</v>
      </c>
      <c r="AV371" s="14" t="s">
        <v>90</v>
      </c>
      <c r="AW371" s="14" t="s">
        <v>36</v>
      </c>
      <c r="AX371" s="14" t="s">
        <v>81</v>
      </c>
      <c r="AY371" s="270" t="s">
        <v>216</v>
      </c>
    </row>
    <row r="372" s="14" customFormat="1">
      <c r="A372" s="14"/>
      <c r="B372" s="260"/>
      <c r="C372" s="261"/>
      <c r="D372" s="233" t="s">
        <v>362</v>
      </c>
      <c r="E372" s="262" t="s">
        <v>1</v>
      </c>
      <c r="F372" s="263" t="s">
        <v>606</v>
      </c>
      <c r="G372" s="261"/>
      <c r="H372" s="264">
        <v>-0.52500000000000002</v>
      </c>
      <c r="I372" s="265"/>
      <c r="J372" s="261"/>
      <c r="K372" s="261"/>
      <c r="L372" s="266"/>
      <c r="M372" s="267"/>
      <c r="N372" s="268"/>
      <c r="O372" s="268"/>
      <c r="P372" s="268"/>
      <c r="Q372" s="268"/>
      <c r="R372" s="268"/>
      <c r="S372" s="268"/>
      <c r="T372" s="26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0" t="s">
        <v>362</v>
      </c>
      <c r="AU372" s="270" t="s">
        <v>90</v>
      </c>
      <c r="AV372" s="14" t="s">
        <v>90</v>
      </c>
      <c r="AW372" s="14" t="s">
        <v>36</v>
      </c>
      <c r="AX372" s="14" t="s">
        <v>81</v>
      </c>
      <c r="AY372" s="270" t="s">
        <v>216</v>
      </c>
    </row>
    <row r="373" s="14" customFormat="1">
      <c r="A373" s="14"/>
      <c r="B373" s="260"/>
      <c r="C373" s="261"/>
      <c r="D373" s="233" t="s">
        <v>362</v>
      </c>
      <c r="E373" s="262" t="s">
        <v>1</v>
      </c>
      <c r="F373" s="263" t="s">
        <v>607</v>
      </c>
      <c r="G373" s="261"/>
      <c r="H373" s="264">
        <v>-0.375</v>
      </c>
      <c r="I373" s="265"/>
      <c r="J373" s="261"/>
      <c r="K373" s="261"/>
      <c r="L373" s="266"/>
      <c r="M373" s="267"/>
      <c r="N373" s="268"/>
      <c r="O373" s="268"/>
      <c r="P373" s="268"/>
      <c r="Q373" s="268"/>
      <c r="R373" s="268"/>
      <c r="S373" s="268"/>
      <c r="T373" s="26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0" t="s">
        <v>362</v>
      </c>
      <c r="AU373" s="270" t="s">
        <v>90</v>
      </c>
      <c r="AV373" s="14" t="s">
        <v>90</v>
      </c>
      <c r="AW373" s="14" t="s">
        <v>36</v>
      </c>
      <c r="AX373" s="14" t="s">
        <v>81</v>
      </c>
      <c r="AY373" s="270" t="s">
        <v>216</v>
      </c>
    </row>
    <row r="374" s="13" customFormat="1">
      <c r="A374" s="13"/>
      <c r="B374" s="250"/>
      <c r="C374" s="251"/>
      <c r="D374" s="233" t="s">
        <v>362</v>
      </c>
      <c r="E374" s="252" t="s">
        <v>1</v>
      </c>
      <c r="F374" s="253" t="s">
        <v>608</v>
      </c>
      <c r="G374" s="251"/>
      <c r="H374" s="252" t="s">
        <v>1</v>
      </c>
      <c r="I374" s="254"/>
      <c r="J374" s="251"/>
      <c r="K374" s="251"/>
      <c r="L374" s="255"/>
      <c r="M374" s="256"/>
      <c r="N374" s="257"/>
      <c r="O374" s="257"/>
      <c r="P374" s="257"/>
      <c r="Q374" s="257"/>
      <c r="R374" s="257"/>
      <c r="S374" s="257"/>
      <c r="T374" s="25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9" t="s">
        <v>362</v>
      </c>
      <c r="AU374" s="259" t="s">
        <v>90</v>
      </c>
      <c r="AV374" s="13" t="s">
        <v>88</v>
      </c>
      <c r="AW374" s="13" t="s">
        <v>36</v>
      </c>
      <c r="AX374" s="13" t="s">
        <v>81</v>
      </c>
      <c r="AY374" s="259" t="s">
        <v>216</v>
      </c>
    </row>
    <row r="375" s="14" customFormat="1">
      <c r="A375" s="14"/>
      <c r="B375" s="260"/>
      <c r="C375" s="261"/>
      <c r="D375" s="233" t="s">
        <v>362</v>
      </c>
      <c r="E375" s="262" t="s">
        <v>1</v>
      </c>
      <c r="F375" s="263" t="s">
        <v>609</v>
      </c>
      <c r="G375" s="261"/>
      <c r="H375" s="264">
        <v>39</v>
      </c>
      <c r="I375" s="265"/>
      <c r="J375" s="261"/>
      <c r="K375" s="261"/>
      <c r="L375" s="266"/>
      <c r="M375" s="267"/>
      <c r="N375" s="268"/>
      <c r="O375" s="268"/>
      <c r="P375" s="268"/>
      <c r="Q375" s="268"/>
      <c r="R375" s="268"/>
      <c r="S375" s="268"/>
      <c r="T375" s="26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0" t="s">
        <v>362</v>
      </c>
      <c r="AU375" s="270" t="s">
        <v>90</v>
      </c>
      <c r="AV375" s="14" t="s">
        <v>90</v>
      </c>
      <c r="AW375" s="14" t="s">
        <v>36</v>
      </c>
      <c r="AX375" s="14" t="s">
        <v>81</v>
      </c>
      <c r="AY375" s="270" t="s">
        <v>216</v>
      </c>
    </row>
    <row r="376" s="16" customFormat="1">
      <c r="A376" s="16"/>
      <c r="B376" s="282"/>
      <c r="C376" s="283"/>
      <c r="D376" s="233" t="s">
        <v>362</v>
      </c>
      <c r="E376" s="284" t="s">
        <v>1</v>
      </c>
      <c r="F376" s="285" t="s">
        <v>369</v>
      </c>
      <c r="G376" s="283"/>
      <c r="H376" s="286">
        <v>56.100000000000001</v>
      </c>
      <c r="I376" s="287"/>
      <c r="J376" s="283"/>
      <c r="K376" s="283"/>
      <c r="L376" s="288"/>
      <c r="M376" s="289"/>
      <c r="N376" s="290"/>
      <c r="O376" s="290"/>
      <c r="P376" s="290"/>
      <c r="Q376" s="290"/>
      <c r="R376" s="290"/>
      <c r="S376" s="290"/>
      <c r="T376" s="291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92" t="s">
        <v>362</v>
      </c>
      <c r="AU376" s="292" t="s">
        <v>90</v>
      </c>
      <c r="AV376" s="16" t="s">
        <v>215</v>
      </c>
      <c r="AW376" s="16" t="s">
        <v>36</v>
      </c>
      <c r="AX376" s="16" t="s">
        <v>88</v>
      </c>
      <c r="AY376" s="292" t="s">
        <v>216</v>
      </c>
    </row>
    <row r="377" s="2" customFormat="1" ht="24.15" customHeight="1">
      <c r="A377" s="39"/>
      <c r="B377" s="40"/>
      <c r="C377" s="220" t="s">
        <v>610</v>
      </c>
      <c r="D377" s="220" t="s">
        <v>217</v>
      </c>
      <c r="E377" s="221" t="s">
        <v>611</v>
      </c>
      <c r="F377" s="222" t="s">
        <v>612</v>
      </c>
      <c r="G377" s="223" t="s">
        <v>453</v>
      </c>
      <c r="H377" s="224">
        <v>78</v>
      </c>
      <c r="I377" s="225"/>
      <c r="J377" s="226">
        <f>ROUND(I377*H377,2)</f>
        <v>0</v>
      </c>
      <c r="K377" s="222" t="s">
        <v>359</v>
      </c>
      <c r="L377" s="45"/>
      <c r="M377" s="227" t="s">
        <v>1</v>
      </c>
      <c r="N377" s="228" t="s">
        <v>46</v>
      </c>
      <c r="O377" s="92"/>
      <c r="P377" s="229">
        <f>O377*H377</f>
        <v>0</v>
      </c>
      <c r="Q377" s="229">
        <v>0.023529999999999999</v>
      </c>
      <c r="R377" s="229">
        <f>Q377*H377</f>
        <v>1.83534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215</v>
      </c>
      <c r="AT377" s="231" t="s">
        <v>217</v>
      </c>
      <c r="AU377" s="231" t="s">
        <v>90</v>
      </c>
      <c r="AY377" s="18" t="s">
        <v>216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88</v>
      </c>
      <c r="BK377" s="232">
        <f>ROUND(I377*H377,2)</f>
        <v>0</v>
      </c>
      <c r="BL377" s="18" t="s">
        <v>215</v>
      </c>
      <c r="BM377" s="231" t="s">
        <v>613</v>
      </c>
    </row>
    <row r="378" s="2" customFormat="1">
      <c r="A378" s="39"/>
      <c r="B378" s="40"/>
      <c r="C378" s="41"/>
      <c r="D378" s="233" t="s">
        <v>222</v>
      </c>
      <c r="E378" s="41"/>
      <c r="F378" s="234" t="s">
        <v>614</v>
      </c>
      <c r="G378" s="41"/>
      <c r="H378" s="41"/>
      <c r="I378" s="235"/>
      <c r="J378" s="41"/>
      <c r="K378" s="41"/>
      <c r="L378" s="45"/>
      <c r="M378" s="236"/>
      <c r="N378" s="237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222</v>
      </c>
      <c r="AU378" s="18" t="s">
        <v>90</v>
      </c>
    </row>
    <row r="379" s="13" customFormat="1">
      <c r="A379" s="13"/>
      <c r="B379" s="250"/>
      <c r="C379" s="251"/>
      <c r="D379" s="233" t="s">
        <v>362</v>
      </c>
      <c r="E379" s="252" t="s">
        <v>1</v>
      </c>
      <c r="F379" s="253" t="s">
        <v>602</v>
      </c>
      <c r="G379" s="251"/>
      <c r="H379" s="252" t="s">
        <v>1</v>
      </c>
      <c r="I379" s="254"/>
      <c r="J379" s="251"/>
      <c r="K379" s="251"/>
      <c r="L379" s="255"/>
      <c r="M379" s="256"/>
      <c r="N379" s="257"/>
      <c r="O379" s="257"/>
      <c r="P379" s="257"/>
      <c r="Q379" s="257"/>
      <c r="R379" s="257"/>
      <c r="S379" s="257"/>
      <c r="T379" s="25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9" t="s">
        <v>362</v>
      </c>
      <c r="AU379" s="259" t="s">
        <v>90</v>
      </c>
      <c r="AV379" s="13" t="s">
        <v>88</v>
      </c>
      <c r="AW379" s="13" t="s">
        <v>36</v>
      </c>
      <c r="AX379" s="13" t="s">
        <v>81</v>
      </c>
      <c r="AY379" s="259" t="s">
        <v>216</v>
      </c>
    </row>
    <row r="380" s="13" customFormat="1">
      <c r="A380" s="13"/>
      <c r="B380" s="250"/>
      <c r="C380" s="251"/>
      <c r="D380" s="233" t="s">
        <v>362</v>
      </c>
      <c r="E380" s="252" t="s">
        <v>1</v>
      </c>
      <c r="F380" s="253" t="s">
        <v>615</v>
      </c>
      <c r="G380" s="251"/>
      <c r="H380" s="252" t="s">
        <v>1</v>
      </c>
      <c r="I380" s="254"/>
      <c r="J380" s="251"/>
      <c r="K380" s="251"/>
      <c r="L380" s="255"/>
      <c r="M380" s="256"/>
      <c r="N380" s="257"/>
      <c r="O380" s="257"/>
      <c r="P380" s="257"/>
      <c r="Q380" s="257"/>
      <c r="R380" s="257"/>
      <c r="S380" s="257"/>
      <c r="T380" s="25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9" t="s">
        <v>362</v>
      </c>
      <c r="AU380" s="259" t="s">
        <v>90</v>
      </c>
      <c r="AV380" s="13" t="s">
        <v>88</v>
      </c>
      <c r="AW380" s="13" t="s">
        <v>36</v>
      </c>
      <c r="AX380" s="13" t="s">
        <v>81</v>
      </c>
      <c r="AY380" s="259" t="s">
        <v>216</v>
      </c>
    </row>
    <row r="381" s="14" customFormat="1">
      <c r="A381" s="14"/>
      <c r="B381" s="260"/>
      <c r="C381" s="261"/>
      <c r="D381" s="233" t="s">
        <v>362</v>
      </c>
      <c r="E381" s="262" t="s">
        <v>1</v>
      </c>
      <c r="F381" s="263" t="s">
        <v>616</v>
      </c>
      <c r="G381" s="261"/>
      <c r="H381" s="264">
        <v>78</v>
      </c>
      <c r="I381" s="265"/>
      <c r="J381" s="261"/>
      <c r="K381" s="261"/>
      <c r="L381" s="266"/>
      <c r="M381" s="267"/>
      <c r="N381" s="268"/>
      <c r="O381" s="268"/>
      <c r="P381" s="268"/>
      <c r="Q381" s="268"/>
      <c r="R381" s="268"/>
      <c r="S381" s="268"/>
      <c r="T381" s="26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0" t="s">
        <v>362</v>
      </c>
      <c r="AU381" s="270" t="s">
        <v>90</v>
      </c>
      <c r="AV381" s="14" t="s">
        <v>90</v>
      </c>
      <c r="AW381" s="14" t="s">
        <v>36</v>
      </c>
      <c r="AX381" s="14" t="s">
        <v>81</v>
      </c>
      <c r="AY381" s="270" t="s">
        <v>216</v>
      </c>
    </row>
    <row r="382" s="16" customFormat="1">
      <c r="A382" s="16"/>
      <c r="B382" s="282"/>
      <c r="C382" s="283"/>
      <c r="D382" s="233" t="s">
        <v>362</v>
      </c>
      <c r="E382" s="284" t="s">
        <v>1</v>
      </c>
      <c r="F382" s="285" t="s">
        <v>369</v>
      </c>
      <c r="G382" s="283"/>
      <c r="H382" s="286">
        <v>78</v>
      </c>
      <c r="I382" s="287"/>
      <c r="J382" s="283"/>
      <c r="K382" s="283"/>
      <c r="L382" s="288"/>
      <c r="M382" s="289"/>
      <c r="N382" s="290"/>
      <c r="O382" s="290"/>
      <c r="P382" s="290"/>
      <c r="Q382" s="290"/>
      <c r="R382" s="290"/>
      <c r="S382" s="290"/>
      <c r="T382" s="29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92" t="s">
        <v>362</v>
      </c>
      <c r="AU382" s="292" t="s">
        <v>90</v>
      </c>
      <c r="AV382" s="16" t="s">
        <v>215</v>
      </c>
      <c r="AW382" s="16" t="s">
        <v>36</v>
      </c>
      <c r="AX382" s="16" t="s">
        <v>88</v>
      </c>
      <c r="AY382" s="292" t="s">
        <v>216</v>
      </c>
    </row>
    <row r="383" s="2" customFormat="1" ht="44.25" customHeight="1">
      <c r="A383" s="39"/>
      <c r="B383" s="40"/>
      <c r="C383" s="220" t="s">
        <v>617</v>
      </c>
      <c r="D383" s="220" t="s">
        <v>217</v>
      </c>
      <c r="E383" s="221" t="s">
        <v>618</v>
      </c>
      <c r="F383" s="222" t="s">
        <v>619</v>
      </c>
      <c r="G383" s="223" t="s">
        <v>303</v>
      </c>
      <c r="H383" s="224">
        <v>188.368</v>
      </c>
      <c r="I383" s="225"/>
      <c r="J383" s="226">
        <f>ROUND(I383*H383,2)</f>
        <v>0</v>
      </c>
      <c r="K383" s="222" t="s">
        <v>359</v>
      </c>
      <c r="L383" s="45"/>
      <c r="M383" s="227" t="s">
        <v>1</v>
      </c>
      <c r="N383" s="228" t="s">
        <v>46</v>
      </c>
      <c r="O383" s="92"/>
      <c r="P383" s="229">
        <f>O383*H383</f>
        <v>0</v>
      </c>
      <c r="Q383" s="229">
        <v>0.36473</v>
      </c>
      <c r="R383" s="229">
        <f>Q383*H383</f>
        <v>68.703460640000003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215</v>
      </c>
      <c r="AT383" s="231" t="s">
        <v>217</v>
      </c>
      <c r="AU383" s="231" t="s">
        <v>90</v>
      </c>
      <c r="AY383" s="18" t="s">
        <v>216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88</v>
      </c>
      <c r="BK383" s="232">
        <f>ROUND(I383*H383,2)</f>
        <v>0</v>
      </c>
      <c r="BL383" s="18" t="s">
        <v>215</v>
      </c>
      <c r="BM383" s="231" t="s">
        <v>620</v>
      </c>
    </row>
    <row r="384" s="2" customFormat="1">
      <c r="A384" s="39"/>
      <c r="B384" s="40"/>
      <c r="C384" s="41"/>
      <c r="D384" s="233" t="s">
        <v>222</v>
      </c>
      <c r="E384" s="41"/>
      <c r="F384" s="234" t="s">
        <v>621</v>
      </c>
      <c r="G384" s="41"/>
      <c r="H384" s="41"/>
      <c r="I384" s="235"/>
      <c r="J384" s="41"/>
      <c r="K384" s="41"/>
      <c r="L384" s="45"/>
      <c r="M384" s="236"/>
      <c r="N384" s="237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222</v>
      </c>
      <c r="AU384" s="18" t="s">
        <v>90</v>
      </c>
    </row>
    <row r="385" s="13" customFormat="1">
      <c r="A385" s="13"/>
      <c r="B385" s="250"/>
      <c r="C385" s="251"/>
      <c r="D385" s="233" t="s">
        <v>362</v>
      </c>
      <c r="E385" s="252" t="s">
        <v>1</v>
      </c>
      <c r="F385" s="253" t="s">
        <v>602</v>
      </c>
      <c r="G385" s="251"/>
      <c r="H385" s="252" t="s">
        <v>1</v>
      </c>
      <c r="I385" s="254"/>
      <c r="J385" s="251"/>
      <c r="K385" s="251"/>
      <c r="L385" s="255"/>
      <c r="M385" s="256"/>
      <c r="N385" s="257"/>
      <c r="O385" s="257"/>
      <c r="P385" s="257"/>
      <c r="Q385" s="257"/>
      <c r="R385" s="257"/>
      <c r="S385" s="257"/>
      <c r="T385" s="25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9" t="s">
        <v>362</v>
      </c>
      <c r="AU385" s="259" t="s">
        <v>90</v>
      </c>
      <c r="AV385" s="13" t="s">
        <v>88</v>
      </c>
      <c r="AW385" s="13" t="s">
        <v>36</v>
      </c>
      <c r="AX385" s="13" t="s">
        <v>81</v>
      </c>
      <c r="AY385" s="259" t="s">
        <v>216</v>
      </c>
    </row>
    <row r="386" s="13" customFormat="1">
      <c r="A386" s="13"/>
      <c r="B386" s="250"/>
      <c r="C386" s="251"/>
      <c r="D386" s="233" t="s">
        <v>362</v>
      </c>
      <c r="E386" s="252" t="s">
        <v>1</v>
      </c>
      <c r="F386" s="253" t="s">
        <v>622</v>
      </c>
      <c r="G386" s="251"/>
      <c r="H386" s="252" t="s">
        <v>1</v>
      </c>
      <c r="I386" s="254"/>
      <c r="J386" s="251"/>
      <c r="K386" s="251"/>
      <c r="L386" s="255"/>
      <c r="M386" s="256"/>
      <c r="N386" s="257"/>
      <c r="O386" s="257"/>
      <c r="P386" s="257"/>
      <c r="Q386" s="257"/>
      <c r="R386" s="257"/>
      <c r="S386" s="257"/>
      <c r="T386" s="25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9" t="s">
        <v>362</v>
      </c>
      <c r="AU386" s="259" t="s">
        <v>90</v>
      </c>
      <c r="AV386" s="13" t="s">
        <v>88</v>
      </c>
      <c r="AW386" s="13" t="s">
        <v>36</v>
      </c>
      <c r="AX386" s="13" t="s">
        <v>81</v>
      </c>
      <c r="AY386" s="259" t="s">
        <v>216</v>
      </c>
    </row>
    <row r="387" s="14" customFormat="1">
      <c r="A387" s="14"/>
      <c r="B387" s="260"/>
      <c r="C387" s="261"/>
      <c r="D387" s="233" t="s">
        <v>362</v>
      </c>
      <c r="E387" s="262" t="s">
        <v>1</v>
      </c>
      <c r="F387" s="263" t="s">
        <v>623</v>
      </c>
      <c r="G387" s="261"/>
      <c r="H387" s="264">
        <v>234</v>
      </c>
      <c r="I387" s="265"/>
      <c r="J387" s="261"/>
      <c r="K387" s="261"/>
      <c r="L387" s="266"/>
      <c r="M387" s="267"/>
      <c r="N387" s="268"/>
      <c r="O387" s="268"/>
      <c r="P387" s="268"/>
      <c r="Q387" s="268"/>
      <c r="R387" s="268"/>
      <c r="S387" s="268"/>
      <c r="T387" s="26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0" t="s">
        <v>362</v>
      </c>
      <c r="AU387" s="270" t="s">
        <v>90</v>
      </c>
      <c r="AV387" s="14" t="s">
        <v>90</v>
      </c>
      <c r="AW387" s="14" t="s">
        <v>36</v>
      </c>
      <c r="AX387" s="14" t="s">
        <v>81</v>
      </c>
      <c r="AY387" s="270" t="s">
        <v>216</v>
      </c>
    </row>
    <row r="388" s="14" customFormat="1">
      <c r="A388" s="14"/>
      <c r="B388" s="260"/>
      <c r="C388" s="261"/>
      <c r="D388" s="233" t="s">
        <v>362</v>
      </c>
      <c r="E388" s="262" t="s">
        <v>1</v>
      </c>
      <c r="F388" s="263" t="s">
        <v>624</v>
      </c>
      <c r="G388" s="261"/>
      <c r="H388" s="264">
        <v>-2.1749999999999998</v>
      </c>
      <c r="I388" s="265"/>
      <c r="J388" s="261"/>
      <c r="K388" s="261"/>
      <c r="L388" s="266"/>
      <c r="M388" s="267"/>
      <c r="N388" s="268"/>
      <c r="O388" s="268"/>
      <c r="P388" s="268"/>
      <c r="Q388" s="268"/>
      <c r="R388" s="268"/>
      <c r="S388" s="268"/>
      <c r="T388" s="26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0" t="s">
        <v>362</v>
      </c>
      <c r="AU388" s="270" t="s">
        <v>90</v>
      </c>
      <c r="AV388" s="14" t="s">
        <v>90</v>
      </c>
      <c r="AW388" s="14" t="s">
        <v>36</v>
      </c>
      <c r="AX388" s="14" t="s">
        <v>81</v>
      </c>
      <c r="AY388" s="270" t="s">
        <v>216</v>
      </c>
    </row>
    <row r="389" s="14" customFormat="1">
      <c r="A389" s="14"/>
      <c r="B389" s="260"/>
      <c r="C389" s="261"/>
      <c r="D389" s="233" t="s">
        <v>362</v>
      </c>
      <c r="E389" s="262" t="s">
        <v>1</v>
      </c>
      <c r="F389" s="263" t="s">
        <v>625</v>
      </c>
      <c r="G389" s="261"/>
      <c r="H389" s="264">
        <v>-7.8300000000000001</v>
      </c>
      <c r="I389" s="265"/>
      <c r="J389" s="261"/>
      <c r="K389" s="261"/>
      <c r="L389" s="266"/>
      <c r="M389" s="267"/>
      <c r="N389" s="268"/>
      <c r="O389" s="268"/>
      <c r="P389" s="268"/>
      <c r="Q389" s="268"/>
      <c r="R389" s="268"/>
      <c r="S389" s="268"/>
      <c r="T389" s="26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0" t="s">
        <v>362</v>
      </c>
      <c r="AU389" s="270" t="s">
        <v>90</v>
      </c>
      <c r="AV389" s="14" t="s">
        <v>90</v>
      </c>
      <c r="AW389" s="14" t="s">
        <v>36</v>
      </c>
      <c r="AX389" s="14" t="s">
        <v>81</v>
      </c>
      <c r="AY389" s="270" t="s">
        <v>216</v>
      </c>
    </row>
    <row r="390" s="14" customFormat="1">
      <c r="A390" s="14"/>
      <c r="B390" s="260"/>
      <c r="C390" s="261"/>
      <c r="D390" s="233" t="s">
        <v>362</v>
      </c>
      <c r="E390" s="262" t="s">
        <v>1</v>
      </c>
      <c r="F390" s="263" t="s">
        <v>626</v>
      </c>
      <c r="G390" s="261"/>
      <c r="H390" s="264">
        <v>-3.7799999999999998</v>
      </c>
      <c r="I390" s="265"/>
      <c r="J390" s="261"/>
      <c r="K390" s="261"/>
      <c r="L390" s="266"/>
      <c r="M390" s="267"/>
      <c r="N390" s="268"/>
      <c r="O390" s="268"/>
      <c r="P390" s="268"/>
      <c r="Q390" s="268"/>
      <c r="R390" s="268"/>
      <c r="S390" s="268"/>
      <c r="T390" s="26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0" t="s">
        <v>362</v>
      </c>
      <c r="AU390" s="270" t="s">
        <v>90</v>
      </c>
      <c r="AV390" s="14" t="s">
        <v>90</v>
      </c>
      <c r="AW390" s="14" t="s">
        <v>36</v>
      </c>
      <c r="AX390" s="14" t="s">
        <v>81</v>
      </c>
      <c r="AY390" s="270" t="s">
        <v>216</v>
      </c>
    </row>
    <row r="391" s="14" customFormat="1">
      <c r="A391" s="14"/>
      <c r="B391" s="260"/>
      <c r="C391" s="261"/>
      <c r="D391" s="233" t="s">
        <v>362</v>
      </c>
      <c r="E391" s="262" t="s">
        <v>1</v>
      </c>
      <c r="F391" s="263" t="s">
        <v>627</v>
      </c>
      <c r="G391" s="261"/>
      <c r="H391" s="264">
        <v>-13.125</v>
      </c>
      <c r="I391" s="265"/>
      <c r="J391" s="261"/>
      <c r="K391" s="261"/>
      <c r="L391" s="266"/>
      <c r="M391" s="267"/>
      <c r="N391" s="268"/>
      <c r="O391" s="268"/>
      <c r="P391" s="268"/>
      <c r="Q391" s="268"/>
      <c r="R391" s="268"/>
      <c r="S391" s="268"/>
      <c r="T391" s="26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0" t="s">
        <v>362</v>
      </c>
      <c r="AU391" s="270" t="s">
        <v>90</v>
      </c>
      <c r="AV391" s="14" t="s">
        <v>90</v>
      </c>
      <c r="AW391" s="14" t="s">
        <v>36</v>
      </c>
      <c r="AX391" s="14" t="s">
        <v>81</v>
      </c>
      <c r="AY391" s="270" t="s">
        <v>216</v>
      </c>
    </row>
    <row r="392" s="14" customFormat="1">
      <c r="A392" s="14"/>
      <c r="B392" s="260"/>
      <c r="C392" s="261"/>
      <c r="D392" s="233" t="s">
        <v>362</v>
      </c>
      <c r="E392" s="262" t="s">
        <v>1</v>
      </c>
      <c r="F392" s="263" t="s">
        <v>628</v>
      </c>
      <c r="G392" s="261"/>
      <c r="H392" s="264">
        <v>-2.222</v>
      </c>
      <c r="I392" s="265"/>
      <c r="J392" s="261"/>
      <c r="K392" s="261"/>
      <c r="L392" s="266"/>
      <c r="M392" s="267"/>
      <c r="N392" s="268"/>
      <c r="O392" s="268"/>
      <c r="P392" s="268"/>
      <c r="Q392" s="268"/>
      <c r="R392" s="268"/>
      <c r="S392" s="268"/>
      <c r="T392" s="26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0" t="s">
        <v>362</v>
      </c>
      <c r="AU392" s="270" t="s">
        <v>90</v>
      </c>
      <c r="AV392" s="14" t="s">
        <v>90</v>
      </c>
      <c r="AW392" s="14" t="s">
        <v>36</v>
      </c>
      <c r="AX392" s="14" t="s">
        <v>81</v>
      </c>
      <c r="AY392" s="270" t="s">
        <v>216</v>
      </c>
    </row>
    <row r="393" s="14" customFormat="1">
      <c r="A393" s="14"/>
      <c r="B393" s="260"/>
      <c r="C393" s="261"/>
      <c r="D393" s="233" t="s">
        <v>362</v>
      </c>
      <c r="E393" s="262" t="s">
        <v>1</v>
      </c>
      <c r="F393" s="263" t="s">
        <v>629</v>
      </c>
      <c r="G393" s="261"/>
      <c r="H393" s="264">
        <v>-16.5</v>
      </c>
      <c r="I393" s="265"/>
      <c r="J393" s="261"/>
      <c r="K393" s="261"/>
      <c r="L393" s="266"/>
      <c r="M393" s="267"/>
      <c r="N393" s="268"/>
      <c r="O393" s="268"/>
      <c r="P393" s="268"/>
      <c r="Q393" s="268"/>
      <c r="R393" s="268"/>
      <c r="S393" s="268"/>
      <c r="T393" s="26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0" t="s">
        <v>362</v>
      </c>
      <c r="AU393" s="270" t="s">
        <v>90</v>
      </c>
      <c r="AV393" s="14" t="s">
        <v>90</v>
      </c>
      <c r="AW393" s="14" t="s">
        <v>36</v>
      </c>
      <c r="AX393" s="14" t="s">
        <v>81</v>
      </c>
      <c r="AY393" s="270" t="s">
        <v>216</v>
      </c>
    </row>
    <row r="394" s="16" customFormat="1">
      <c r="A394" s="16"/>
      <c r="B394" s="282"/>
      <c r="C394" s="283"/>
      <c r="D394" s="233" t="s">
        <v>362</v>
      </c>
      <c r="E394" s="284" t="s">
        <v>1</v>
      </c>
      <c r="F394" s="285" t="s">
        <v>369</v>
      </c>
      <c r="G394" s="283"/>
      <c r="H394" s="286">
        <v>188.368</v>
      </c>
      <c r="I394" s="287"/>
      <c r="J394" s="283"/>
      <c r="K394" s="283"/>
      <c r="L394" s="288"/>
      <c r="M394" s="289"/>
      <c r="N394" s="290"/>
      <c r="O394" s="290"/>
      <c r="P394" s="290"/>
      <c r="Q394" s="290"/>
      <c r="R394" s="290"/>
      <c r="S394" s="290"/>
      <c r="T394" s="291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92" t="s">
        <v>362</v>
      </c>
      <c r="AU394" s="292" t="s">
        <v>90</v>
      </c>
      <c r="AV394" s="16" t="s">
        <v>215</v>
      </c>
      <c r="AW394" s="16" t="s">
        <v>36</v>
      </c>
      <c r="AX394" s="16" t="s">
        <v>88</v>
      </c>
      <c r="AY394" s="292" t="s">
        <v>216</v>
      </c>
    </row>
    <row r="395" s="2" customFormat="1" ht="37.8" customHeight="1">
      <c r="A395" s="39"/>
      <c r="B395" s="40"/>
      <c r="C395" s="220" t="s">
        <v>630</v>
      </c>
      <c r="D395" s="220" t="s">
        <v>217</v>
      </c>
      <c r="E395" s="221" t="s">
        <v>631</v>
      </c>
      <c r="F395" s="222" t="s">
        <v>632</v>
      </c>
      <c r="G395" s="223" t="s">
        <v>453</v>
      </c>
      <c r="H395" s="224">
        <v>2.75</v>
      </c>
      <c r="I395" s="225"/>
      <c r="J395" s="226">
        <f>ROUND(I395*H395,2)</f>
        <v>0</v>
      </c>
      <c r="K395" s="222" t="s">
        <v>359</v>
      </c>
      <c r="L395" s="45"/>
      <c r="M395" s="227" t="s">
        <v>1</v>
      </c>
      <c r="N395" s="228" t="s">
        <v>46</v>
      </c>
      <c r="O395" s="92"/>
      <c r="P395" s="229">
        <f>O395*H395</f>
        <v>0</v>
      </c>
      <c r="Q395" s="229">
        <v>0.066919999999999993</v>
      </c>
      <c r="R395" s="229">
        <f>Q395*H395</f>
        <v>0.18402999999999997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215</v>
      </c>
      <c r="AT395" s="231" t="s">
        <v>217</v>
      </c>
      <c r="AU395" s="231" t="s">
        <v>90</v>
      </c>
      <c r="AY395" s="18" t="s">
        <v>216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88</v>
      </c>
      <c r="BK395" s="232">
        <f>ROUND(I395*H395,2)</f>
        <v>0</v>
      </c>
      <c r="BL395" s="18" t="s">
        <v>215</v>
      </c>
      <c r="BM395" s="231" t="s">
        <v>633</v>
      </c>
    </row>
    <row r="396" s="2" customFormat="1">
      <c r="A396" s="39"/>
      <c r="B396" s="40"/>
      <c r="C396" s="41"/>
      <c r="D396" s="233" t="s">
        <v>222</v>
      </c>
      <c r="E396" s="41"/>
      <c r="F396" s="234" t="s">
        <v>634</v>
      </c>
      <c r="G396" s="41"/>
      <c r="H396" s="41"/>
      <c r="I396" s="235"/>
      <c r="J396" s="41"/>
      <c r="K396" s="41"/>
      <c r="L396" s="45"/>
      <c r="M396" s="236"/>
      <c r="N396" s="237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222</v>
      </c>
      <c r="AU396" s="18" t="s">
        <v>90</v>
      </c>
    </row>
    <row r="397" s="13" customFormat="1">
      <c r="A397" s="13"/>
      <c r="B397" s="250"/>
      <c r="C397" s="251"/>
      <c r="D397" s="233" t="s">
        <v>362</v>
      </c>
      <c r="E397" s="252" t="s">
        <v>1</v>
      </c>
      <c r="F397" s="253" t="s">
        <v>602</v>
      </c>
      <c r="G397" s="251"/>
      <c r="H397" s="252" t="s">
        <v>1</v>
      </c>
      <c r="I397" s="254"/>
      <c r="J397" s="251"/>
      <c r="K397" s="251"/>
      <c r="L397" s="255"/>
      <c r="M397" s="256"/>
      <c r="N397" s="257"/>
      <c r="O397" s="257"/>
      <c r="P397" s="257"/>
      <c r="Q397" s="257"/>
      <c r="R397" s="257"/>
      <c r="S397" s="257"/>
      <c r="T397" s="25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9" t="s">
        <v>362</v>
      </c>
      <c r="AU397" s="259" t="s">
        <v>90</v>
      </c>
      <c r="AV397" s="13" t="s">
        <v>88</v>
      </c>
      <c r="AW397" s="13" t="s">
        <v>36</v>
      </c>
      <c r="AX397" s="13" t="s">
        <v>81</v>
      </c>
      <c r="AY397" s="259" t="s">
        <v>216</v>
      </c>
    </row>
    <row r="398" s="14" customFormat="1">
      <c r="A398" s="14"/>
      <c r="B398" s="260"/>
      <c r="C398" s="261"/>
      <c r="D398" s="233" t="s">
        <v>362</v>
      </c>
      <c r="E398" s="262" t="s">
        <v>1</v>
      </c>
      <c r="F398" s="263" t="s">
        <v>635</v>
      </c>
      <c r="G398" s="261"/>
      <c r="H398" s="264">
        <v>2.75</v>
      </c>
      <c r="I398" s="265"/>
      <c r="J398" s="261"/>
      <c r="K398" s="261"/>
      <c r="L398" s="266"/>
      <c r="M398" s="267"/>
      <c r="N398" s="268"/>
      <c r="O398" s="268"/>
      <c r="P398" s="268"/>
      <c r="Q398" s="268"/>
      <c r="R398" s="268"/>
      <c r="S398" s="268"/>
      <c r="T398" s="26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0" t="s">
        <v>362</v>
      </c>
      <c r="AU398" s="270" t="s">
        <v>90</v>
      </c>
      <c r="AV398" s="14" t="s">
        <v>90</v>
      </c>
      <c r="AW398" s="14" t="s">
        <v>36</v>
      </c>
      <c r="AX398" s="14" t="s">
        <v>81</v>
      </c>
      <c r="AY398" s="270" t="s">
        <v>216</v>
      </c>
    </row>
    <row r="399" s="16" customFormat="1">
      <c r="A399" s="16"/>
      <c r="B399" s="282"/>
      <c r="C399" s="283"/>
      <c r="D399" s="233" t="s">
        <v>362</v>
      </c>
      <c r="E399" s="284" t="s">
        <v>1</v>
      </c>
      <c r="F399" s="285" t="s">
        <v>369</v>
      </c>
      <c r="G399" s="283"/>
      <c r="H399" s="286">
        <v>2.75</v>
      </c>
      <c r="I399" s="287"/>
      <c r="J399" s="283"/>
      <c r="K399" s="283"/>
      <c r="L399" s="288"/>
      <c r="M399" s="289"/>
      <c r="N399" s="290"/>
      <c r="O399" s="290"/>
      <c r="P399" s="290"/>
      <c r="Q399" s="290"/>
      <c r="R399" s="290"/>
      <c r="S399" s="290"/>
      <c r="T399" s="291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292" t="s">
        <v>362</v>
      </c>
      <c r="AU399" s="292" t="s">
        <v>90</v>
      </c>
      <c r="AV399" s="16" t="s">
        <v>215</v>
      </c>
      <c r="AW399" s="16" t="s">
        <v>36</v>
      </c>
      <c r="AX399" s="16" t="s">
        <v>88</v>
      </c>
      <c r="AY399" s="292" t="s">
        <v>216</v>
      </c>
    </row>
    <row r="400" s="2" customFormat="1" ht="44.25" customHeight="1">
      <c r="A400" s="39"/>
      <c r="B400" s="40"/>
      <c r="C400" s="220" t="s">
        <v>636</v>
      </c>
      <c r="D400" s="220" t="s">
        <v>217</v>
      </c>
      <c r="E400" s="221" t="s">
        <v>637</v>
      </c>
      <c r="F400" s="222" t="s">
        <v>638</v>
      </c>
      <c r="G400" s="223" t="s">
        <v>303</v>
      </c>
      <c r="H400" s="224">
        <v>31.649999999999999</v>
      </c>
      <c r="I400" s="225"/>
      <c r="J400" s="226">
        <f>ROUND(I400*H400,2)</f>
        <v>0</v>
      </c>
      <c r="K400" s="222" t="s">
        <v>359</v>
      </c>
      <c r="L400" s="45"/>
      <c r="M400" s="227" t="s">
        <v>1</v>
      </c>
      <c r="N400" s="228" t="s">
        <v>46</v>
      </c>
      <c r="O400" s="92"/>
      <c r="P400" s="229">
        <f>O400*H400</f>
        <v>0</v>
      </c>
      <c r="Q400" s="229">
        <v>0.20885999999999999</v>
      </c>
      <c r="R400" s="229">
        <f>Q400*H400</f>
        <v>6.6104189999999994</v>
      </c>
      <c r="S400" s="229">
        <v>0</v>
      </c>
      <c r="T400" s="23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1" t="s">
        <v>215</v>
      </c>
      <c r="AT400" s="231" t="s">
        <v>217</v>
      </c>
      <c r="AU400" s="231" t="s">
        <v>90</v>
      </c>
      <c r="AY400" s="18" t="s">
        <v>216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8" t="s">
        <v>88</v>
      </c>
      <c r="BK400" s="232">
        <f>ROUND(I400*H400,2)</f>
        <v>0</v>
      </c>
      <c r="BL400" s="18" t="s">
        <v>215</v>
      </c>
      <c r="BM400" s="231" t="s">
        <v>639</v>
      </c>
    </row>
    <row r="401" s="2" customFormat="1">
      <c r="A401" s="39"/>
      <c r="B401" s="40"/>
      <c r="C401" s="41"/>
      <c r="D401" s="233" t="s">
        <v>222</v>
      </c>
      <c r="E401" s="41"/>
      <c r="F401" s="234" t="s">
        <v>640</v>
      </c>
      <c r="G401" s="41"/>
      <c r="H401" s="41"/>
      <c r="I401" s="235"/>
      <c r="J401" s="41"/>
      <c r="K401" s="41"/>
      <c r="L401" s="45"/>
      <c r="M401" s="236"/>
      <c r="N401" s="237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222</v>
      </c>
      <c r="AU401" s="18" t="s">
        <v>90</v>
      </c>
    </row>
    <row r="402" s="13" customFormat="1">
      <c r="A402" s="13"/>
      <c r="B402" s="250"/>
      <c r="C402" s="251"/>
      <c r="D402" s="233" t="s">
        <v>362</v>
      </c>
      <c r="E402" s="252" t="s">
        <v>1</v>
      </c>
      <c r="F402" s="253" t="s">
        <v>602</v>
      </c>
      <c r="G402" s="251"/>
      <c r="H402" s="252" t="s">
        <v>1</v>
      </c>
      <c r="I402" s="254"/>
      <c r="J402" s="251"/>
      <c r="K402" s="251"/>
      <c r="L402" s="255"/>
      <c r="M402" s="256"/>
      <c r="N402" s="257"/>
      <c r="O402" s="257"/>
      <c r="P402" s="257"/>
      <c r="Q402" s="257"/>
      <c r="R402" s="257"/>
      <c r="S402" s="257"/>
      <c r="T402" s="25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9" t="s">
        <v>362</v>
      </c>
      <c r="AU402" s="259" t="s">
        <v>90</v>
      </c>
      <c r="AV402" s="13" t="s">
        <v>88</v>
      </c>
      <c r="AW402" s="13" t="s">
        <v>36</v>
      </c>
      <c r="AX402" s="13" t="s">
        <v>81</v>
      </c>
      <c r="AY402" s="259" t="s">
        <v>216</v>
      </c>
    </row>
    <row r="403" s="14" customFormat="1">
      <c r="A403" s="14"/>
      <c r="B403" s="260"/>
      <c r="C403" s="261"/>
      <c r="D403" s="233" t="s">
        <v>362</v>
      </c>
      <c r="E403" s="262" t="s">
        <v>1</v>
      </c>
      <c r="F403" s="263" t="s">
        <v>641</v>
      </c>
      <c r="G403" s="261"/>
      <c r="H403" s="264">
        <v>35.75</v>
      </c>
      <c r="I403" s="265"/>
      <c r="J403" s="261"/>
      <c r="K403" s="261"/>
      <c r="L403" s="266"/>
      <c r="M403" s="267"/>
      <c r="N403" s="268"/>
      <c r="O403" s="268"/>
      <c r="P403" s="268"/>
      <c r="Q403" s="268"/>
      <c r="R403" s="268"/>
      <c r="S403" s="268"/>
      <c r="T403" s="26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0" t="s">
        <v>362</v>
      </c>
      <c r="AU403" s="270" t="s">
        <v>90</v>
      </c>
      <c r="AV403" s="14" t="s">
        <v>90</v>
      </c>
      <c r="AW403" s="14" t="s">
        <v>36</v>
      </c>
      <c r="AX403" s="14" t="s">
        <v>81</v>
      </c>
      <c r="AY403" s="270" t="s">
        <v>216</v>
      </c>
    </row>
    <row r="404" s="14" customFormat="1">
      <c r="A404" s="14"/>
      <c r="B404" s="260"/>
      <c r="C404" s="261"/>
      <c r="D404" s="233" t="s">
        <v>362</v>
      </c>
      <c r="E404" s="262" t="s">
        <v>1</v>
      </c>
      <c r="F404" s="263" t="s">
        <v>642</v>
      </c>
      <c r="G404" s="261"/>
      <c r="H404" s="264">
        <v>-1.845</v>
      </c>
      <c r="I404" s="265"/>
      <c r="J404" s="261"/>
      <c r="K404" s="261"/>
      <c r="L404" s="266"/>
      <c r="M404" s="267"/>
      <c r="N404" s="268"/>
      <c r="O404" s="268"/>
      <c r="P404" s="268"/>
      <c r="Q404" s="268"/>
      <c r="R404" s="268"/>
      <c r="S404" s="268"/>
      <c r="T404" s="26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0" t="s">
        <v>362</v>
      </c>
      <c r="AU404" s="270" t="s">
        <v>90</v>
      </c>
      <c r="AV404" s="14" t="s">
        <v>90</v>
      </c>
      <c r="AW404" s="14" t="s">
        <v>36</v>
      </c>
      <c r="AX404" s="14" t="s">
        <v>81</v>
      </c>
      <c r="AY404" s="270" t="s">
        <v>216</v>
      </c>
    </row>
    <row r="405" s="14" customFormat="1">
      <c r="A405" s="14"/>
      <c r="B405" s="260"/>
      <c r="C405" s="261"/>
      <c r="D405" s="233" t="s">
        <v>362</v>
      </c>
      <c r="E405" s="262" t="s">
        <v>1</v>
      </c>
      <c r="F405" s="263" t="s">
        <v>643</v>
      </c>
      <c r="G405" s="261"/>
      <c r="H405" s="264">
        <v>-2.2549999999999999</v>
      </c>
      <c r="I405" s="265"/>
      <c r="J405" s="261"/>
      <c r="K405" s="261"/>
      <c r="L405" s="266"/>
      <c r="M405" s="267"/>
      <c r="N405" s="268"/>
      <c r="O405" s="268"/>
      <c r="P405" s="268"/>
      <c r="Q405" s="268"/>
      <c r="R405" s="268"/>
      <c r="S405" s="268"/>
      <c r="T405" s="26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0" t="s">
        <v>362</v>
      </c>
      <c r="AU405" s="270" t="s">
        <v>90</v>
      </c>
      <c r="AV405" s="14" t="s">
        <v>90</v>
      </c>
      <c r="AW405" s="14" t="s">
        <v>36</v>
      </c>
      <c r="AX405" s="14" t="s">
        <v>81</v>
      </c>
      <c r="AY405" s="270" t="s">
        <v>216</v>
      </c>
    </row>
    <row r="406" s="16" customFormat="1">
      <c r="A406" s="16"/>
      <c r="B406" s="282"/>
      <c r="C406" s="283"/>
      <c r="D406" s="233" t="s">
        <v>362</v>
      </c>
      <c r="E406" s="284" t="s">
        <v>1</v>
      </c>
      <c r="F406" s="285" t="s">
        <v>369</v>
      </c>
      <c r="G406" s="283"/>
      <c r="H406" s="286">
        <v>31.649999999999999</v>
      </c>
      <c r="I406" s="287"/>
      <c r="J406" s="283"/>
      <c r="K406" s="283"/>
      <c r="L406" s="288"/>
      <c r="M406" s="289"/>
      <c r="N406" s="290"/>
      <c r="O406" s="290"/>
      <c r="P406" s="290"/>
      <c r="Q406" s="290"/>
      <c r="R406" s="290"/>
      <c r="S406" s="290"/>
      <c r="T406" s="29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92" t="s">
        <v>362</v>
      </c>
      <c r="AU406" s="292" t="s">
        <v>90</v>
      </c>
      <c r="AV406" s="16" t="s">
        <v>215</v>
      </c>
      <c r="AW406" s="16" t="s">
        <v>36</v>
      </c>
      <c r="AX406" s="16" t="s">
        <v>88</v>
      </c>
      <c r="AY406" s="292" t="s">
        <v>216</v>
      </c>
    </row>
    <row r="407" s="2" customFormat="1" ht="24.15" customHeight="1">
      <c r="A407" s="39"/>
      <c r="B407" s="40"/>
      <c r="C407" s="220" t="s">
        <v>644</v>
      </c>
      <c r="D407" s="220" t="s">
        <v>217</v>
      </c>
      <c r="E407" s="221" t="s">
        <v>645</v>
      </c>
      <c r="F407" s="222" t="s">
        <v>646</v>
      </c>
      <c r="G407" s="223" t="s">
        <v>453</v>
      </c>
      <c r="H407" s="224">
        <v>11</v>
      </c>
      <c r="I407" s="225"/>
      <c r="J407" s="226">
        <f>ROUND(I407*H407,2)</f>
        <v>0</v>
      </c>
      <c r="K407" s="222" t="s">
        <v>359</v>
      </c>
      <c r="L407" s="45"/>
      <c r="M407" s="227" t="s">
        <v>1</v>
      </c>
      <c r="N407" s="228" t="s">
        <v>46</v>
      </c>
      <c r="O407" s="92"/>
      <c r="P407" s="229">
        <f>O407*H407</f>
        <v>0</v>
      </c>
      <c r="Q407" s="229">
        <v>0.01856</v>
      </c>
      <c r="R407" s="229">
        <f>Q407*H407</f>
        <v>0.20416000000000001</v>
      </c>
      <c r="S407" s="229">
        <v>0</v>
      </c>
      <c r="T407" s="23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1" t="s">
        <v>215</v>
      </c>
      <c r="AT407" s="231" t="s">
        <v>217</v>
      </c>
      <c r="AU407" s="231" t="s">
        <v>90</v>
      </c>
      <c r="AY407" s="18" t="s">
        <v>216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8" t="s">
        <v>88</v>
      </c>
      <c r="BK407" s="232">
        <f>ROUND(I407*H407,2)</f>
        <v>0</v>
      </c>
      <c r="BL407" s="18" t="s">
        <v>215</v>
      </c>
      <c r="BM407" s="231" t="s">
        <v>647</v>
      </c>
    </row>
    <row r="408" s="2" customFormat="1">
      <c r="A408" s="39"/>
      <c r="B408" s="40"/>
      <c r="C408" s="41"/>
      <c r="D408" s="233" t="s">
        <v>222</v>
      </c>
      <c r="E408" s="41"/>
      <c r="F408" s="234" t="s">
        <v>648</v>
      </c>
      <c r="G408" s="41"/>
      <c r="H408" s="41"/>
      <c r="I408" s="235"/>
      <c r="J408" s="41"/>
      <c r="K408" s="41"/>
      <c r="L408" s="45"/>
      <c r="M408" s="236"/>
      <c r="N408" s="237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222</v>
      </c>
      <c r="AU408" s="18" t="s">
        <v>90</v>
      </c>
    </row>
    <row r="409" s="13" customFormat="1">
      <c r="A409" s="13"/>
      <c r="B409" s="250"/>
      <c r="C409" s="251"/>
      <c r="D409" s="233" t="s">
        <v>362</v>
      </c>
      <c r="E409" s="252" t="s">
        <v>1</v>
      </c>
      <c r="F409" s="253" t="s">
        <v>602</v>
      </c>
      <c r="G409" s="251"/>
      <c r="H409" s="252" t="s">
        <v>1</v>
      </c>
      <c r="I409" s="254"/>
      <c r="J409" s="251"/>
      <c r="K409" s="251"/>
      <c r="L409" s="255"/>
      <c r="M409" s="256"/>
      <c r="N409" s="257"/>
      <c r="O409" s="257"/>
      <c r="P409" s="257"/>
      <c r="Q409" s="257"/>
      <c r="R409" s="257"/>
      <c r="S409" s="257"/>
      <c r="T409" s="25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9" t="s">
        <v>362</v>
      </c>
      <c r="AU409" s="259" t="s">
        <v>90</v>
      </c>
      <c r="AV409" s="13" t="s">
        <v>88</v>
      </c>
      <c r="AW409" s="13" t="s">
        <v>36</v>
      </c>
      <c r="AX409" s="13" t="s">
        <v>81</v>
      </c>
      <c r="AY409" s="259" t="s">
        <v>216</v>
      </c>
    </row>
    <row r="410" s="14" customFormat="1">
      <c r="A410" s="14"/>
      <c r="B410" s="260"/>
      <c r="C410" s="261"/>
      <c r="D410" s="233" t="s">
        <v>362</v>
      </c>
      <c r="E410" s="262" t="s">
        <v>1</v>
      </c>
      <c r="F410" s="263" t="s">
        <v>267</v>
      </c>
      <c r="G410" s="261"/>
      <c r="H410" s="264">
        <v>11</v>
      </c>
      <c r="I410" s="265"/>
      <c r="J410" s="261"/>
      <c r="K410" s="261"/>
      <c r="L410" s="266"/>
      <c r="M410" s="267"/>
      <c r="N410" s="268"/>
      <c r="O410" s="268"/>
      <c r="P410" s="268"/>
      <c r="Q410" s="268"/>
      <c r="R410" s="268"/>
      <c r="S410" s="268"/>
      <c r="T410" s="26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0" t="s">
        <v>362</v>
      </c>
      <c r="AU410" s="270" t="s">
        <v>90</v>
      </c>
      <c r="AV410" s="14" t="s">
        <v>90</v>
      </c>
      <c r="AW410" s="14" t="s">
        <v>36</v>
      </c>
      <c r="AX410" s="14" t="s">
        <v>81</v>
      </c>
      <c r="AY410" s="270" t="s">
        <v>216</v>
      </c>
    </row>
    <row r="411" s="16" customFormat="1">
      <c r="A411" s="16"/>
      <c r="B411" s="282"/>
      <c r="C411" s="283"/>
      <c r="D411" s="233" t="s">
        <v>362</v>
      </c>
      <c r="E411" s="284" t="s">
        <v>1</v>
      </c>
      <c r="F411" s="285" t="s">
        <v>369</v>
      </c>
      <c r="G411" s="283"/>
      <c r="H411" s="286">
        <v>11</v>
      </c>
      <c r="I411" s="287"/>
      <c r="J411" s="283"/>
      <c r="K411" s="283"/>
      <c r="L411" s="288"/>
      <c r="M411" s="289"/>
      <c r="N411" s="290"/>
      <c r="O411" s="290"/>
      <c r="P411" s="290"/>
      <c r="Q411" s="290"/>
      <c r="R411" s="290"/>
      <c r="S411" s="290"/>
      <c r="T411" s="291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92" t="s">
        <v>362</v>
      </c>
      <c r="AU411" s="292" t="s">
        <v>90</v>
      </c>
      <c r="AV411" s="16" t="s">
        <v>215</v>
      </c>
      <c r="AW411" s="16" t="s">
        <v>36</v>
      </c>
      <c r="AX411" s="16" t="s">
        <v>88</v>
      </c>
      <c r="AY411" s="292" t="s">
        <v>216</v>
      </c>
    </row>
    <row r="412" s="2" customFormat="1" ht="24.15" customHeight="1">
      <c r="A412" s="39"/>
      <c r="B412" s="40"/>
      <c r="C412" s="220" t="s">
        <v>649</v>
      </c>
      <c r="D412" s="220" t="s">
        <v>217</v>
      </c>
      <c r="E412" s="221" t="s">
        <v>650</v>
      </c>
      <c r="F412" s="222" t="s">
        <v>651</v>
      </c>
      <c r="G412" s="223" t="s">
        <v>303</v>
      </c>
      <c r="H412" s="224">
        <v>44.408999999999999</v>
      </c>
      <c r="I412" s="225"/>
      <c r="J412" s="226">
        <f>ROUND(I412*H412,2)</f>
        <v>0</v>
      </c>
      <c r="K412" s="222" t="s">
        <v>359</v>
      </c>
      <c r="L412" s="45"/>
      <c r="M412" s="227" t="s">
        <v>1</v>
      </c>
      <c r="N412" s="228" t="s">
        <v>46</v>
      </c>
      <c r="O412" s="92"/>
      <c r="P412" s="229">
        <f>O412*H412</f>
        <v>0</v>
      </c>
      <c r="Q412" s="229">
        <v>0.26905000000000001</v>
      </c>
      <c r="R412" s="229">
        <f>Q412*H412</f>
        <v>11.948241449999999</v>
      </c>
      <c r="S412" s="229">
        <v>0</v>
      </c>
      <c r="T412" s="23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1" t="s">
        <v>215</v>
      </c>
      <c r="AT412" s="231" t="s">
        <v>217</v>
      </c>
      <c r="AU412" s="231" t="s">
        <v>90</v>
      </c>
      <c r="AY412" s="18" t="s">
        <v>216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8" t="s">
        <v>88</v>
      </c>
      <c r="BK412" s="232">
        <f>ROUND(I412*H412,2)</f>
        <v>0</v>
      </c>
      <c r="BL412" s="18" t="s">
        <v>215</v>
      </c>
      <c r="BM412" s="231" t="s">
        <v>652</v>
      </c>
    </row>
    <row r="413" s="2" customFormat="1">
      <c r="A413" s="39"/>
      <c r="B413" s="40"/>
      <c r="C413" s="41"/>
      <c r="D413" s="233" t="s">
        <v>222</v>
      </c>
      <c r="E413" s="41"/>
      <c r="F413" s="234" t="s">
        <v>653</v>
      </c>
      <c r="G413" s="41"/>
      <c r="H413" s="41"/>
      <c r="I413" s="235"/>
      <c r="J413" s="41"/>
      <c r="K413" s="41"/>
      <c r="L413" s="45"/>
      <c r="M413" s="236"/>
      <c r="N413" s="237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222</v>
      </c>
      <c r="AU413" s="18" t="s">
        <v>90</v>
      </c>
    </row>
    <row r="414" s="13" customFormat="1">
      <c r="A414" s="13"/>
      <c r="B414" s="250"/>
      <c r="C414" s="251"/>
      <c r="D414" s="233" t="s">
        <v>362</v>
      </c>
      <c r="E414" s="252" t="s">
        <v>1</v>
      </c>
      <c r="F414" s="253" t="s">
        <v>602</v>
      </c>
      <c r="G414" s="251"/>
      <c r="H414" s="252" t="s">
        <v>1</v>
      </c>
      <c r="I414" s="254"/>
      <c r="J414" s="251"/>
      <c r="K414" s="251"/>
      <c r="L414" s="255"/>
      <c r="M414" s="256"/>
      <c r="N414" s="257"/>
      <c r="O414" s="257"/>
      <c r="P414" s="257"/>
      <c r="Q414" s="257"/>
      <c r="R414" s="257"/>
      <c r="S414" s="257"/>
      <c r="T414" s="25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9" t="s">
        <v>362</v>
      </c>
      <c r="AU414" s="259" t="s">
        <v>90</v>
      </c>
      <c r="AV414" s="13" t="s">
        <v>88</v>
      </c>
      <c r="AW414" s="13" t="s">
        <v>36</v>
      </c>
      <c r="AX414" s="13" t="s">
        <v>81</v>
      </c>
      <c r="AY414" s="259" t="s">
        <v>216</v>
      </c>
    </row>
    <row r="415" s="14" customFormat="1">
      <c r="A415" s="14"/>
      <c r="B415" s="260"/>
      <c r="C415" s="261"/>
      <c r="D415" s="233" t="s">
        <v>362</v>
      </c>
      <c r="E415" s="262" t="s">
        <v>1</v>
      </c>
      <c r="F415" s="263" t="s">
        <v>654</v>
      </c>
      <c r="G415" s="261"/>
      <c r="H415" s="264">
        <v>58.783999999999999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0" t="s">
        <v>362</v>
      </c>
      <c r="AU415" s="270" t="s">
        <v>90</v>
      </c>
      <c r="AV415" s="14" t="s">
        <v>90</v>
      </c>
      <c r="AW415" s="14" t="s">
        <v>36</v>
      </c>
      <c r="AX415" s="14" t="s">
        <v>81</v>
      </c>
      <c r="AY415" s="270" t="s">
        <v>216</v>
      </c>
    </row>
    <row r="416" s="14" customFormat="1">
      <c r="A416" s="14"/>
      <c r="B416" s="260"/>
      <c r="C416" s="261"/>
      <c r="D416" s="233" t="s">
        <v>362</v>
      </c>
      <c r="E416" s="262" t="s">
        <v>1</v>
      </c>
      <c r="F416" s="263" t="s">
        <v>655</v>
      </c>
      <c r="G416" s="261"/>
      <c r="H416" s="264">
        <v>-3.2000000000000002</v>
      </c>
      <c r="I416" s="265"/>
      <c r="J416" s="261"/>
      <c r="K416" s="261"/>
      <c r="L416" s="266"/>
      <c r="M416" s="267"/>
      <c r="N416" s="268"/>
      <c r="O416" s="268"/>
      <c r="P416" s="268"/>
      <c r="Q416" s="268"/>
      <c r="R416" s="268"/>
      <c r="S416" s="268"/>
      <c r="T416" s="26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0" t="s">
        <v>362</v>
      </c>
      <c r="AU416" s="270" t="s">
        <v>90</v>
      </c>
      <c r="AV416" s="14" t="s">
        <v>90</v>
      </c>
      <c r="AW416" s="14" t="s">
        <v>36</v>
      </c>
      <c r="AX416" s="14" t="s">
        <v>81</v>
      </c>
      <c r="AY416" s="270" t="s">
        <v>216</v>
      </c>
    </row>
    <row r="417" s="14" customFormat="1">
      <c r="A417" s="14"/>
      <c r="B417" s="260"/>
      <c r="C417" s="261"/>
      <c r="D417" s="233" t="s">
        <v>362</v>
      </c>
      <c r="E417" s="262" t="s">
        <v>1</v>
      </c>
      <c r="F417" s="263" t="s">
        <v>656</v>
      </c>
      <c r="G417" s="261"/>
      <c r="H417" s="264">
        <v>-5.4000000000000004</v>
      </c>
      <c r="I417" s="265"/>
      <c r="J417" s="261"/>
      <c r="K417" s="261"/>
      <c r="L417" s="266"/>
      <c r="M417" s="267"/>
      <c r="N417" s="268"/>
      <c r="O417" s="268"/>
      <c r="P417" s="268"/>
      <c r="Q417" s="268"/>
      <c r="R417" s="268"/>
      <c r="S417" s="268"/>
      <c r="T417" s="26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0" t="s">
        <v>362</v>
      </c>
      <c r="AU417" s="270" t="s">
        <v>90</v>
      </c>
      <c r="AV417" s="14" t="s">
        <v>90</v>
      </c>
      <c r="AW417" s="14" t="s">
        <v>36</v>
      </c>
      <c r="AX417" s="14" t="s">
        <v>81</v>
      </c>
      <c r="AY417" s="270" t="s">
        <v>216</v>
      </c>
    </row>
    <row r="418" s="14" customFormat="1">
      <c r="A418" s="14"/>
      <c r="B418" s="260"/>
      <c r="C418" s="261"/>
      <c r="D418" s="233" t="s">
        <v>362</v>
      </c>
      <c r="E418" s="262" t="s">
        <v>1</v>
      </c>
      <c r="F418" s="263" t="s">
        <v>657</v>
      </c>
      <c r="G418" s="261"/>
      <c r="H418" s="264">
        <v>-5.7750000000000004</v>
      </c>
      <c r="I418" s="265"/>
      <c r="J418" s="261"/>
      <c r="K418" s="261"/>
      <c r="L418" s="266"/>
      <c r="M418" s="267"/>
      <c r="N418" s="268"/>
      <c r="O418" s="268"/>
      <c r="P418" s="268"/>
      <c r="Q418" s="268"/>
      <c r="R418" s="268"/>
      <c r="S418" s="268"/>
      <c r="T418" s="26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0" t="s">
        <v>362</v>
      </c>
      <c r="AU418" s="270" t="s">
        <v>90</v>
      </c>
      <c r="AV418" s="14" t="s">
        <v>90</v>
      </c>
      <c r="AW418" s="14" t="s">
        <v>36</v>
      </c>
      <c r="AX418" s="14" t="s">
        <v>81</v>
      </c>
      <c r="AY418" s="270" t="s">
        <v>216</v>
      </c>
    </row>
    <row r="419" s="16" customFormat="1">
      <c r="A419" s="16"/>
      <c r="B419" s="282"/>
      <c r="C419" s="283"/>
      <c r="D419" s="233" t="s">
        <v>362</v>
      </c>
      <c r="E419" s="284" t="s">
        <v>1</v>
      </c>
      <c r="F419" s="285" t="s">
        <v>369</v>
      </c>
      <c r="G419" s="283"/>
      <c r="H419" s="286">
        <v>44.408999999999999</v>
      </c>
      <c r="I419" s="287"/>
      <c r="J419" s="283"/>
      <c r="K419" s="283"/>
      <c r="L419" s="288"/>
      <c r="M419" s="289"/>
      <c r="N419" s="290"/>
      <c r="O419" s="290"/>
      <c r="P419" s="290"/>
      <c r="Q419" s="290"/>
      <c r="R419" s="290"/>
      <c r="S419" s="290"/>
      <c r="T419" s="291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92" t="s">
        <v>362</v>
      </c>
      <c r="AU419" s="292" t="s">
        <v>90</v>
      </c>
      <c r="AV419" s="16" t="s">
        <v>215</v>
      </c>
      <c r="AW419" s="16" t="s">
        <v>36</v>
      </c>
      <c r="AX419" s="16" t="s">
        <v>88</v>
      </c>
      <c r="AY419" s="292" t="s">
        <v>216</v>
      </c>
    </row>
    <row r="420" s="2" customFormat="1" ht="24.15" customHeight="1">
      <c r="A420" s="39"/>
      <c r="B420" s="40"/>
      <c r="C420" s="220" t="s">
        <v>658</v>
      </c>
      <c r="D420" s="220" t="s">
        <v>217</v>
      </c>
      <c r="E420" s="221" t="s">
        <v>645</v>
      </c>
      <c r="F420" s="222" t="s">
        <v>646</v>
      </c>
      <c r="G420" s="223" t="s">
        <v>453</v>
      </c>
      <c r="H420" s="224">
        <v>16.699999999999999</v>
      </c>
      <c r="I420" s="225"/>
      <c r="J420" s="226">
        <f>ROUND(I420*H420,2)</f>
        <v>0</v>
      </c>
      <c r="K420" s="222" t="s">
        <v>359</v>
      </c>
      <c r="L420" s="45"/>
      <c r="M420" s="227" t="s">
        <v>1</v>
      </c>
      <c r="N420" s="228" t="s">
        <v>46</v>
      </c>
      <c r="O420" s="92"/>
      <c r="P420" s="229">
        <f>O420*H420</f>
        <v>0</v>
      </c>
      <c r="Q420" s="229">
        <v>0.01856</v>
      </c>
      <c r="R420" s="229">
        <f>Q420*H420</f>
        <v>0.30995200000000001</v>
      </c>
      <c r="S420" s="229">
        <v>0</v>
      </c>
      <c r="T420" s="23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1" t="s">
        <v>215</v>
      </c>
      <c r="AT420" s="231" t="s">
        <v>217</v>
      </c>
      <c r="AU420" s="231" t="s">
        <v>90</v>
      </c>
      <c r="AY420" s="18" t="s">
        <v>216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8" t="s">
        <v>88</v>
      </c>
      <c r="BK420" s="232">
        <f>ROUND(I420*H420,2)</f>
        <v>0</v>
      </c>
      <c r="BL420" s="18" t="s">
        <v>215</v>
      </c>
      <c r="BM420" s="231" t="s">
        <v>659</v>
      </c>
    </row>
    <row r="421" s="2" customFormat="1">
      <c r="A421" s="39"/>
      <c r="B421" s="40"/>
      <c r="C421" s="41"/>
      <c r="D421" s="233" t="s">
        <v>222</v>
      </c>
      <c r="E421" s="41"/>
      <c r="F421" s="234" t="s">
        <v>648</v>
      </c>
      <c r="G421" s="41"/>
      <c r="H421" s="41"/>
      <c r="I421" s="235"/>
      <c r="J421" s="41"/>
      <c r="K421" s="41"/>
      <c r="L421" s="45"/>
      <c r="M421" s="236"/>
      <c r="N421" s="237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222</v>
      </c>
      <c r="AU421" s="18" t="s">
        <v>90</v>
      </c>
    </row>
    <row r="422" s="13" customFormat="1">
      <c r="A422" s="13"/>
      <c r="B422" s="250"/>
      <c r="C422" s="251"/>
      <c r="D422" s="233" t="s">
        <v>362</v>
      </c>
      <c r="E422" s="252" t="s">
        <v>1</v>
      </c>
      <c r="F422" s="253" t="s">
        <v>602</v>
      </c>
      <c r="G422" s="251"/>
      <c r="H422" s="252" t="s">
        <v>1</v>
      </c>
      <c r="I422" s="254"/>
      <c r="J422" s="251"/>
      <c r="K422" s="251"/>
      <c r="L422" s="255"/>
      <c r="M422" s="256"/>
      <c r="N422" s="257"/>
      <c r="O422" s="257"/>
      <c r="P422" s="257"/>
      <c r="Q422" s="257"/>
      <c r="R422" s="257"/>
      <c r="S422" s="257"/>
      <c r="T422" s="25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9" t="s">
        <v>362</v>
      </c>
      <c r="AU422" s="259" t="s">
        <v>90</v>
      </c>
      <c r="AV422" s="13" t="s">
        <v>88</v>
      </c>
      <c r="AW422" s="13" t="s">
        <v>36</v>
      </c>
      <c r="AX422" s="13" t="s">
        <v>81</v>
      </c>
      <c r="AY422" s="259" t="s">
        <v>216</v>
      </c>
    </row>
    <row r="423" s="14" customFormat="1">
      <c r="A423" s="14"/>
      <c r="B423" s="260"/>
      <c r="C423" s="261"/>
      <c r="D423" s="233" t="s">
        <v>362</v>
      </c>
      <c r="E423" s="262" t="s">
        <v>1</v>
      </c>
      <c r="F423" s="263" t="s">
        <v>660</v>
      </c>
      <c r="G423" s="261"/>
      <c r="H423" s="264">
        <v>16.699999999999999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0" t="s">
        <v>362</v>
      </c>
      <c r="AU423" s="270" t="s">
        <v>90</v>
      </c>
      <c r="AV423" s="14" t="s">
        <v>90</v>
      </c>
      <c r="AW423" s="14" t="s">
        <v>36</v>
      </c>
      <c r="AX423" s="14" t="s">
        <v>81</v>
      </c>
      <c r="AY423" s="270" t="s">
        <v>216</v>
      </c>
    </row>
    <row r="424" s="16" customFormat="1">
      <c r="A424" s="16"/>
      <c r="B424" s="282"/>
      <c r="C424" s="283"/>
      <c r="D424" s="233" t="s">
        <v>362</v>
      </c>
      <c r="E424" s="284" t="s">
        <v>1</v>
      </c>
      <c r="F424" s="285" t="s">
        <v>369</v>
      </c>
      <c r="G424" s="283"/>
      <c r="H424" s="286">
        <v>16.699999999999999</v>
      </c>
      <c r="I424" s="287"/>
      <c r="J424" s="283"/>
      <c r="K424" s="283"/>
      <c r="L424" s="288"/>
      <c r="M424" s="289"/>
      <c r="N424" s="290"/>
      <c r="O424" s="290"/>
      <c r="P424" s="290"/>
      <c r="Q424" s="290"/>
      <c r="R424" s="290"/>
      <c r="S424" s="290"/>
      <c r="T424" s="29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92" t="s">
        <v>362</v>
      </c>
      <c r="AU424" s="292" t="s">
        <v>90</v>
      </c>
      <c r="AV424" s="16" t="s">
        <v>215</v>
      </c>
      <c r="AW424" s="16" t="s">
        <v>36</v>
      </c>
      <c r="AX424" s="16" t="s">
        <v>88</v>
      </c>
      <c r="AY424" s="292" t="s">
        <v>216</v>
      </c>
    </row>
    <row r="425" s="2" customFormat="1" ht="24.15" customHeight="1">
      <c r="A425" s="39"/>
      <c r="B425" s="40"/>
      <c r="C425" s="220" t="s">
        <v>661</v>
      </c>
      <c r="D425" s="220" t="s">
        <v>217</v>
      </c>
      <c r="E425" s="221" t="s">
        <v>662</v>
      </c>
      <c r="F425" s="222" t="s">
        <v>663</v>
      </c>
      <c r="G425" s="223" t="s">
        <v>303</v>
      </c>
      <c r="H425" s="224">
        <v>89.738</v>
      </c>
      <c r="I425" s="225"/>
      <c r="J425" s="226">
        <f>ROUND(I425*H425,2)</f>
        <v>0</v>
      </c>
      <c r="K425" s="222" t="s">
        <v>359</v>
      </c>
      <c r="L425" s="45"/>
      <c r="M425" s="227" t="s">
        <v>1</v>
      </c>
      <c r="N425" s="228" t="s">
        <v>46</v>
      </c>
      <c r="O425" s="92"/>
      <c r="P425" s="229">
        <f>O425*H425</f>
        <v>0</v>
      </c>
      <c r="Q425" s="229">
        <v>0.14380999999999999</v>
      </c>
      <c r="R425" s="229">
        <f>Q425*H425</f>
        <v>12.90522178</v>
      </c>
      <c r="S425" s="229">
        <v>0</v>
      </c>
      <c r="T425" s="23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1" t="s">
        <v>215</v>
      </c>
      <c r="AT425" s="231" t="s">
        <v>217</v>
      </c>
      <c r="AU425" s="231" t="s">
        <v>90</v>
      </c>
      <c r="AY425" s="18" t="s">
        <v>216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8" t="s">
        <v>88</v>
      </c>
      <c r="BK425" s="232">
        <f>ROUND(I425*H425,2)</f>
        <v>0</v>
      </c>
      <c r="BL425" s="18" t="s">
        <v>215</v>
      </c>
      <c r="BM425" s="231" t="s">
        <v>664</v>
      </c>
    </row>
    <row r="426" s="2" customFormat="1">
      <c r="A426" s="39"/>
      <c r="B426" s="40"/>
      <c r="C426" s="41"/>
      <c r="D426" s="233" t="s">
        <v>222</v>
      </c>
      <c r="E426" s="41"/>
      <c r="F426" s="234" t="s">
        <v>665</v>
      </c>
      <c r="G426" s="41"/>
      <c r="H426" s="41"/>
      <c r="I426" s="235"/>
      <c r="J426" s="41"/>
      <c r="K426" s="41"/>
      <c r="L426" s="45"/>
      <c r="M426" s="236"/>
      <c r="N426" s="237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222</v>
      </c>
      <c r="AU426" s="18" t="s">
        <v>90</v>
      </c>
    </row>
    <row r="427" s="13" customFormat="1">
      <c r="A427" s="13"/>
      <c r="B427" s="250"/>
      <c r="C427" s="251"/>
      <c r="D427" s="233" t="s">
        <v>362</v>
      </c>
      <c r="E427" s="252" t="s">
        <v>1</v>
      </c>
      <c r="F427" s="253" t="s">
        <v>602</v>
      </c>
      <c r="G427" s="251"/>
      <c r="H427" s="252" t="s">
        <v>1</v>
      </c>
      <c r="I427" s="254"/>
      <c r="J427" s="251"/>
      <c r="K427" s="251"/>
      <c r="L427" s="255"/>
      <c r="M427" s="256"/>
      <c r="N427" s="257"/>
      <c r="O427" s="257"/>
      <c r="P427" s="257"/>
      <c r="Q427" s="257"/>
      <c r="R427" s="257"/>
      <c r="S427" s="257"/>
      <c r="T427" s="25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9" t="s">
        <v>362</v>
      </c>
      <c r="AU427" s="259" t="s">
        <v>90</v>
      </c>
      <c r="AV427" s="13" t="s">
        <v>88</v>
      </c>
      <c r="AW427" s="13" t="s">
        <v>36</v>
      </c>
      <c r="AX427" s="13" t="s">
        <v>81</v>
      </c>
      <c r="AY427" s="259" t="s">
        <v>216</v>
      </c>
    </row>
    <row r="428" s="14" customFormat="1">
      <c r="A428" s="14"/>
      <c r="B428" s="260"/>
      <c r="C428" s="261"/>
      <c r="D428" s="233" t="s">
        <v>362</v>
      </c>
      <c r="E428" s="262" t="s">
        <v>1</v>
      </c>
      <c r="F428" s="263" t="s">
        <v>666</v>
      </c>
      <c r="G428" s="261"/>
      <c r="H428" s="264">
        <v>96.938000000000002</v>
      </c>
      <c r="I428" s="265"/>
      <c r="J428" s="261"/>
      <c r="K428" s="261"/>
      <c r="L428" s="266"/>
      <c r="M428" s="267"/>
      <c r="N428" s="268"/>
      <c r="O428" s="268"/>
      <c r="P428" s="268"/>
      <c r="Q428" s="268"/>
      <c r="R428" s="268"/>
      <c r="S428" s="268"/>
      <c r="T428" s="26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0" t="s">
        <v>362</v>
      </c>
      <c r="AU428" s="270" t="s">
        <v>90</v>
      </c>
      <c r="AV428" s="14" t="s">
        <v>90</v>
      </c>
      <c r="AW428" s="14" t="s">
        <v>36</v>
      </c>
      <c r="AX428" s="14" t="s">
        <v>81</v>
      </c>
      <c r="AY428" s="270" t="s">
        <v>216</v>
      </c>
    </row>
    <row r="429" s="14" customFormat="1">
      <c r="A429" s="14"/>
      <c r="B429" s="260"/>
      <c r="C429" s="261"/>
      <c r="D429" s="233" t="s">
        <v>362</v>
      </c>
      <c r="E429" s="262" t="s">
        <v>1</v>
      </c>
      <c r="F429" s="263" t="s">
        <v>667</v>
      </c>
      <c r="G429" s="261"/>
      <c r="H429" s="264">
        <v>-7.2000000000000002</v>
      </c>
      <c r="I429" s="265"/>
      <c r="J429" s="261"/>
      <c r="K429" s="261"/>
      <c r="L429" s="266"/>
      <c r="M429" s="267"/>
      <c r="N429" s="268"/>
      <c r="O429" s="268"/>
      <c r="P429" s="268"/>
      <c r="Q429" s="268"/>
      <c r="R429" s="268"/>
      <c r="S429" s="268"/>
      <c r="T429" s="26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0" t="s">
        <v>362</v>
      </c>
      <c r="AU429" s="270" t="s">
        <v>90</v>
      </c>
      <c r="AV429" s="14" t="s">
        <v>90</v>
      </c>
      <c r="AW429" s="14" t="s">
        <v>36</v>
      </c>
      <c r="AX429" s="14" t="s">
        <v>81</v>
      </c>
      <c r="AY429" s="270" t="s">
        <v>216</v>
      </c>
    </row>
    <row r="430" s="16" customFormat="1">
      <c r="A430" s="16"/>
      <c r="B430" s="282"/>
      <c r="C430" s="283"/>
      <c r="D430" s="233" t="s">
        <v>362</v>
      </c>
      <c r="E430" s="284" t="s">
        <v>1</v>
      </c>
      <c r="F430" s="285" t="s">
        <v>369</v>
      </c>
      <c r="G430" s="283"/>
      <c r="H430" s="286">
        <v>89.738</v>
      </c>
      <c r="I430" s="287"/>
      <c r="J430" s="283"/>
      <c r="K430" s="283"/>
      <c r="L430" s="288"/>
      <c r="M430" s="289"/>
      <c r="N430" s="290"/>
      <c r="O430" s="290"/>
      <c r="P430" s="290"/>
      <c r="Q430" s="290"/>
      <c r="R430" s="290"/>
      <c r="S430" s="290"/>
      <c r="T430" s="29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92" t="s">
        <v>362</v>
      </c>
      <c r="AU430" s="292" t="s">
        <v>90</v>
      </c>
      <c r="AV430" s="16" t="s">
        <v>215</v>
      </c>
      <c r="AW430" s="16" t="s">
        <v>36</v>
      </c>
      <c r="AX430" s="16" t="s">
        <v>88</v>
      </c>
      <c r="AY430" s="292" t="s">
        <v>216</v>
      </c>
    </row>
    <row r="431" s="2" customFormat="1" ht="24.15" customHeight="1">
      <c r="A431" s="39"/>
      <c r="B431" s="40"/>
      <c r="C431" s="220" t="s">
        <v>668</v>
      </c>
      <c r="D431" s="220" t="s">
        <v>217</v>
      </c>
      <c r="E431" s="221" t="s">
        <v>669</v>
      </c>
      <c r="F431" s="222" t="s">
        <v>670</v>
      </c>
      <c r="G431" s="223" t="s">
        <v>453</v>
      </c>
      <c r="H431" s="224">
        <v>25.850000000000001</v>
      </c>
      <c r="I431" s="225"/>
      <c r="J431" s="226">
        <f>ROUND(I431*H431,2)</f>
        <v>0</v>
      </c>
      <c r="K431" s="222" t="s">
        <v>359</v>
      </c>
      <c r="L431" s="45"/>
      <c r="M431" s="227" t="s">
        <v>1</v>
      </c>
      <c r="N431" s="228" t="s">
        <v>46</v>
      </c>
      <c r="O431" s="92"/>
      <c r="P431" s="229">
        <f>O431*H431</f>
        <v>0</v>
      </c>
      <c r="Q431" s="229">
        <v>0.0124</v>
      </c>
      <c r="R431" s="229">
        <f>Q431*H431</f>
        <v>0.32053999999999999</v>
      </c>
      <c r="S431" s="229">
        <v>0</v>
      </c>
      <c r="T431" s="23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1" t="s">
        <v>215</v>
      </c>
      <c r="AT431" s="231" t="s">
        <v>217</v>
      </c>
      <c r="AU431" s="231" t="s">
        <v>90</v>
      </c>
      <c r="AY431" s="18" t="s">
        <v>216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8" t="s">
        <v>88</v>
      </c>
      <c r="BK431" s="232">
        <f>ROUND(I431*H431,2)</f>
        <v>0</v>
      </c>
      <c r="BL431" s="18" t="s">
        <v>215</v>
      </c>
      <c r="BM431" s="231" t="s">
        <v>671</v>
      </c>
    </row>
    <row r="432" s="2" customFormat="1">
      <c r="A432" s="39"/>
      <c r="B432" s="40"/>
      <c r="C432" s="41"/>
      <c r="D432" s="233" t="s">
        <v>222</v>
      </c>
      <c r="E432" s="41"/>
      <c r="F432" s="234" t="s">
        <v>672</v>
      </c>
      <c r="G432" s="41"/>
      <c r="H432" s="41"/>
      <c r="I432" s="235"/>
      <c r="J432" s="41"/>
      <c r="K432" s="41"/>
      <c r="L432" s="45"/>
      <c r="M432" s="236"/>
      <c r="N432" s="23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222</v>
      </c>
      <c r="AU432" s="18" t="s">
        <v>90</v>
      </c>
    </row>
    <row r="433" s="13" customFormat="1">
      <c r="A433" s="13"/>
      <c r="B433" s="250"/>
      <c r="C433" s="251"/>
      <c r="D433" s="233" t="s">
        <v>362</v>
      </c>
      <c r="E433" s="252" t="s">
        <v>1</v>
      </c>
      <c r="F433" s="253" t="s">
        <v>602</v>
      </c>
      <c r="G433" s="251"/>
      <c r="H433" s="252" t="s">
        <v>1</v>
      </c>
      <c r="I433" s="254"/>
      <c r="J433" s="251"/>
      <c r="K433" s="251"/>
      <c r="L433" s="255"/>
      <c r="M433" s="256"/>
      <c r="N433" s="257"/>
      <c r="O433" s="257"/>
      <c r="P433" s="257"/>
      <c r="Q433" s="257"/>
      <c r="R433" s="257"/>
      <c r="S433" s="257"/>
      <c r="T433" s="25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9" t="s">
        <v>362</v>
      </c>
      <c r="AU433" s="259" t="s">
        <v>90</v>
      </c>
      <c r="AV433" s="13" t="s">
        <v>88</v>
      </c>
      <c r="AW433" s="13" t="s">
        <v>36</v>
      </c>
      <c r="AX433" s="13" t="s">
        <v>81</v>
      </c>
      <c r="AY433" s="259" t="s">
        <v>216</v>
      </c>
    </row>
    <row r="434" s="14" customFormat="1">
      <c r="A434" s="14"/>
      <c r="B434" s="260"/>
      <c r="C434" s="261"/>
      <c r="D434" s="233" t="s">
        <v>362</v>
      </c>
      <c r="E434" s="262" t="s">
        <v>1</v>
      </c>
      <c r="F434" s="263" t="s">
        <v>673</v>
      </c>
      <c r="G434" s="261"/>
      <c r="H434" s="264">
        <v>25.850000000000001</v>
      </c>
      <c r="I434" s="265"/>
      <c r="J434" s="261"/>
      <c r="K434" s="261"/>
      <c r="L434" s="266"/>
      <c r="M434" s="267"/>
      <c r="N434" s="268"/>
      <c r="O434" s="268"/>
      <c r="P434" s="268"/>
      <c r="Q434" s="268"/>
      <c r="R434" s="268"/>
      <c r="S434" s="268"/>
      <c r="T434" s="26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0" t="s">
        <v>362</v>
      </c>
      <c r="AU434" s="270" t="s">
        <v>90</v>
      </c>
      <c r="AV434" s="14" t="s">
        <v>90</v>
      </c>
      <c r="AW434" s="14" t="s">
        <v>36</v>
      </c>
      <c r="AX434" s="14" t="s">
        <v>81</v>
      </c>
      <c r="AY434" s="270" t="s">
        <v>216</v>
      </c>
    </row>
    <row r="435" s="16" customFormat="1">
      <c r="A435" s="16"/>
      <c r="B435" s="282"/>
      <c r="C435" s="283"/>
      <c r="D435" s="233" t="s">
        <v>362</v>
      </c>
      <c r="E435" s="284" t="s">
        <v>1</v>
      </c>
      <c r="F435" s="285" t="s">
        <v>369</v>
      </c>
      <c r="G435" s="283"/>
      <c r="H435" s="286">
        <v>25.850000000000001</v>
      </c>
      <c r="I435" s="287"/>
      <c r="J435" s="283"/>
      <c r="K435" s="283"/>
      <c r="L435" s="288"/>
      <c r="M435" s="289"/>
      <c r="N435" s="290"/>
      <c r="O435" s="290"/>
      <c r="P435" s="290"/>
      <c r="Q435" s="290"/>
      <c r="R435" s="290"/>
      <c r="S435" s="290"/>
      <c r="T435" s="291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92" t="s">
        <v>362</v>
      </c>
      <c r="AU435" s="292" t="s">
        <v>90</v>
      </c>
      <c r="AV435" s="16" t="s">
        <v>215</v>
      </c>
      <c r="AW435" s="16" t="s">
        <v>36</v>
      </c>
      <c r="AX435" s="16" t="s">
        <v>88</v>
      </c>
      <c r="AY435" s="292" t="s">
        <v>216</v>
      </c>
    </row>
    <row r="436" s="2" customFormat="1" ht="37.8" customHeight="1">
      <c r="A436" s="39"/>
      <c r="B436" s="40"/>
      <c r="C436" s="220" t="s">
        <v>674</v>
      </c>
      <c r="D436" s="220" t="s">
        <v>217</v>
      </c>
      <c r="E436" s="221" t="s">
        <v>675</v>
      </c>
      <c r="F436" s="222" t="s">
        <v>676</v>
      </c>
      <c r="G436" s="223" t="s">
        <v>303</v>
      </c>
      <c r="H436" s="224">
        <v>39</v>
      </c>
      <c r="I436" s="225"/>
      <c r="J436" s="226">
        <f>ROUND(I436*H436,2)</f>
        <v>0</v>
      </c>
      <c r="K436" s="222" t="s">
        <v>1</v>
      </c>
      <c r="L436" s="45"/>
      <c r="M436" s="227" t="s">
        <v>1</v>
      </c>
      <c r="N436" s="228" t="s">
        <v>46</v>
      </c>
      <c r="O436" s="92"/>
      <c r="P436" s="229">
        <f>O436*H436</f>
        <v>0</v>
      </c>
      <c r="Q436" s="229">
        <v>0.20885999999999999</v>
      </c>
      <c r="R436" s="229">
        <f>Q436*H436</f>
        <v>8.1455400000000004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215</v>
      </c>
      <c r="AT436" s="231" t="s">
        <v>217</v>
      </c>
      <c r="AU436" s="231" t="s">
        <v>90</v>
      </c>
      <c r="AY436" s="18" t="s">
        <v>216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88</v>
      </c>
      <c r="BK436" s="232">
        <f>ROUND(I436*H436,2)</f>
        <v>0</v>
      </c>
      <c r="BL436" s="18" t="s">
        <v>215</v>
      </c>
      <c r="BM436" s="231" t="s">
        <v>677</v>
      </c>
    </row>
    <row r="437" s="13" customFormat="1">
      <c r="A437" s="13"/>
      <c r="B437" s="250"/>
      <c r="C437" s="251"/>
      <c r="D437" s="233" t="s">
        <v>362</v>
      </c>
      <c r="E437" s="252" t="s">
        <v>1</v>
      </c>
      <c r="F437" s="253" t="s">
        <v>678</v>
      </c>
      <c r="G437" s="251"/>
      <c r="H437" s="252" t="s">
        <v>1</v>
      </c>
      <c r="I437" s="254"/>
      <c r="J437" s="251"/>
      <c r="K437" s="251"/>
      <c r="L437" s="255"/>
      <c r="M437" s="256"/>
      <c r="N437" s="257"/>
      <c r="O437" s="257"/>
      <c r="P437" s="257"/>
      <c r="Q437" s="257"/>
      <c r="R437" s="257"/>
      <c r="S437" s="257"/>
      <c r="T437" s="25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9" t="s">
        <v>362</v>
      </c>
      <c r="AU437" s="259" t="s">
        <v>90</v>
      </c>
      <c r="AV437" s="13" t="s">
        <v>88</v>
      </c>
      <c r="AW437" s="13" t="s">
        <v>36</v>
      </c>
      <c r="AX437" s="13" t="s">
        <v>81</v>
      </c>
      <c r="AY437" s="259" t="s">
        <v>216</v>
      </c>
    </row>
    <row r="438" s="13" customFormat="1">
      <c r="A438" s="13"/>
      <c r="B438" s="250"/>
      <c r="C438" s="251"/>
      <c r="D438" s="233" t="s">
        <v>362</v>
      </c>
      <c r="E438" s="252" t="s">
        <v>1</v>
      </c>
      <c r="F438" s="253" t="s">
        <v>679</v>
      </c>
      <c r="G438" s="251"/>
      <c r="H438" s="252" t="s">
        <v>1</v>
      </c>
      <c r="I438" s="254"/>
      <c r="J438" s="251"/>
      <c r="K438" s="251"/>
      <c r="L438" s="255"/>
      <c r="M438" s="256"/>
      <c r="N438" s="257"/>
      <c r="O438" s="257"/>
      <c r="P438" s="257"/>
      <c r="Q438" s="257"/>
      <c r="R438" s="257"/>
      <c r="S438" s="257"/>
      <c r="T438" s="25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9" t="s">
        <v>362</v>
      </c>
      <c r="AU438" s="259" t="s">
        <v>90</v>
      </c>
      <c r="AV438" s="13" t="s">
        <v>88</v>
      </c>
      <c r="AW438" s="13" t="s">
        <v>36</v>
      </c>
      <c r="AX438" s="13" t="s">
        <v>81</v>
      </c>
      <c r="AY438" s="259" t="s">
        <v>216</v>
      </c>
    </row>
    <row r="439" s="14" customFormat="1">
      <c r="A439" s="14"/>
      <c r="B439" s="260"/>
      <c r="C439" s="261"/>
      <c r="D439" s="233" t="s">
        <v>362</v>
      </c>
      <c r="E439" s="262" t="s">
        <v>1</v>
      </c>
      <c r="F439" s="263" t="s">
        <v>680</v>
      </c>
      <c r="G439" s="261"/>
      <c r="H439" s="264">
        <v>39</v>
      </c>
      <c r="I439" s="265"/>
      <c r="J439" s="261"/>
      <c r="K439" s="261"/>
      <c r="L439" s="266"/>
      <c r="M439" s="267"/>
      <c r="N439" s="268"/>
      <c r="O439" s="268"/>
      <c r="P439" s="268"/>
      <c r="Q439" s="268"/>
      <c r="R439" s="268"/>
      <c r="S439" s="268"/>
      <c r="T439" s="26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0" t="s">
        <v>362</v>
      </c>
      <c r="AU439" s="270" t="s">
        <v>90</v>
      </c>
      <c r="AV439" s="14" t="s">
        <v>90</v>
      </c>
      <c r="AW439" s="14" t="s">
        <v>36</v>
      </c>
      <c r="AX439" s="14" t="s">
        <v>81</v>
      </c>
      <c r="AY439" s="270" t="s">
        <v>216</v>
      </c>
    </row>
    <row r="440" s="16" customFormat="1">
      <c r="A440" s="16"/>
      <c r="B440" s="282"/>
      <c r="C440" s="283"/>
      <c r="D440" s="233" t="s">
        <v>362</v>
      </c>
      <c r="E440" s="284" t="s">
        <v>1</v>
      </c>
      <c r="F440" s="285" t="s">
        <v>369</v>
      </c>
      <c r="G440" s="283"/>
      <c r="H440" s="286">
        <v>39</v>
      </c>
      <c r="I440" s="287"/>
      <c r="J440" s="283"/>
      <c r="K440" s="283"/>
      <c r="L440" s="288"/>
      <c r="M440" s="289"/>
      <c r="N440" s="290"/>
      <c r="O440" s="290"/>
      <c r="P440" s="290"/>
      <c r="Q440" s="290"/>
      <c r="R440" s="290"/>
      <c r="S440" s="290"/>
      <c r="T440" s="29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92" t="s">
        <v>362</v>
      </c>
      <c r="AU440" s="292" t="s">
        <v>90</v>
      </c>
      <c r="AV440" s="16" t="s">
        <v>215</v>
      </c>
      <c r="AW440" s="16" t="s">
        <v>36</v>
      </c>
      <c r="AX440" s="16" t="s">
        <v>88</v>
      </c>
      <c r="AY440" s="292" t="s">
        <v>216</v>
      </c>
    </row>
    <row r="441" s="2" customFormat="1" ht="24.15" customHeight="1">
      <c r="A441" s="39"/>
      <c r="B441" s="40"/>
      <c r="C441" s="220" t="s">
        <v>681</v>
      </c>
      <c r="D441" s="220" t="s">
        <v>217</v>
      </c>
      <c r="E441" s="221" t="s">
        <v>682</v>
      </c>
      <c r="F441" s="222" t="s">
        <v>683</v>
      </c>
      <c r="G441" s="223" t="s">
        <v>453</v>
      </c>
      <c r="H441" s="224">
        <v>71.819999999999993</v>
      </c>
      <c r="I441" s="225"/>
      <c r="J441" s="226">
        <f>ROUND(I441*H441,2)</f>
        <v>0</v>
      </c>
      <c r="K441" s="222" t="s">
        <v>359</v>
      </c>
      <c r="L441" s="45"/>
      <c r="M441" s="227" t="s">
        <v>1</v>
      </c>
      <c r="N441" s="228" t="s">
        <v>46</v>
      </c>
      <c r="O441" s="92"/>
      <c r="P441" s="229">
        <f>O441*H441</f>
        <v>0</v>
      </c>
      <c r="Q441" s="229">
        <v>0.0014400000000000001</v>
      </c>
      <c r="R441" s="229">
        <f>Q441*H441</f>
        <v>0.10342079999999999</v>
      </c>
      <c r="S441" s="229">
        <v>0</v>
      </c>
      <c r="T441" s="23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1" t="s">
        <v>215</v>
      </c>
      <c r="AT441" s="231" t="s">
        <v>217</v>
      </c>
      <c r="AU441" s="231" t="s">
        <v>90</v>
      </c>
      <c r="AY441" s="18" t="s">
        <v>216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8" t="s">
        <v>88</v>
      </c>
      <c r="BK441" s="232">
        <f>ROUND(I441*H441,2)</f>
        <v>0</v>
      </c>
      <c r="BL441" s="18" t="s">
        <v>215</v>
      </c>
      <c r="BM441" s="231" t="s">
        <v>684</v>
      </c>
    </row>
    <row r="442" s="2" customFormat="1">
      <c r="A442" s="39"/>
      <c r="B442" s="40"/>
      <c r="C442" s="41"/>
      <c r="D442" s="233" t="s">
        <v>222</v>
      </c>
      <c r="E442" s="41"/>
      <c r="F442" s="234" t="s">
        <v>685</v>
      </c>
      <c r="G442" s="41"/>
      <c r="H442" s="41"/>
      <c r="I442" s="235"/>
      <c r="J442" s="41"/>
      <c r="K442" s="41"/>
      <c r="L442" s="45"/>
      <c r="M442" s="236"/>
      <c r="N442" s="237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222</v>
      </c>
      <c r="AU442" s="18" t="s">
        <v>90</v>
      </c>
    </row>
    <row r="443" s="13" customFormat="1">
      <c r="A443" s="13"/>
      <c r="B443" s="250"/>
      <c r="C443" s="251"/>
      <c r="D443" s="233" t="s">
        <v>362</v>
      </c>
      <c r="E443" s="252" t="s">
        <v>1</v>
      </c>
      <c r="F443" s="253" t="s">
        <v>686</v>
      </c>
      <c r="G443" s="251"/>
      <c r="H443" s="252" t="s">
        <v>1</v>
      </c>
      <c r="I443" s="254"/>
      <c r="J443" s="251"/>
      <c r="K443" s="251"/>
      <c r="L443" s="255"/>
      <c r="M443" s="256"/>
      <c r="N443" s="257"/>
      <c r="O443" s="257"/>
      <c r="P443" s="257"/>
      <c r="Q443" s="257"/>
      <c r="R443" s="257"/>
      <c r="S443" s="257"/>
      <c r="T443" s="25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9" t="s">
        <v>362</v>
      </c>
      <c r="AU443" s="259" t="s">
        <v>90</v>
      </c>
      <c r="AV443" s="13" t="s">
        <v>88</v>
      </c>
      <c r="AW443" s="13" t="s">
        <v>36</v>
      </c>
      <c r="AX443" s="13" t="s">
        <v>81</v>
      </c>
      <c r="AY443" s="259" t="s">
        <v>216</v>
      </c>
    </row>
    <row r="444" s="13" customFormat="1">
      <c r="A444" s="13"/>
      <c r="B444" s="250"/>
      <c r="C444" s="251"/>
      <c r="D444" s="233" t="s">
        <v>362</v>
      </c>
      <c r="E444" s="252" t="s">
        <v>1</v>
      </c>
      <c r="F444" s="253" t="s">
        <v>622</v>
      </c>
      <c r="G444" s="251"/>
      <c r="H444" s="252" t="s">
        <v>1</v>
      </c>
      <c r="I444" s="254"/>
      <c r="J444" s="251"/>
      <c r="K444" s="251"/>
      <c r="L444" s="255"/>
      <c r="M444" s="256"/>
      <c r="N444" s="257"/>
      <c r="O444" s="257"/>
      <c r="P444" s="257"/>
      <c r="Q444" s="257"/>
      <c r="R444" s="257"/>
      <c r="S444" s="257"/>
      <c r="T444" s="25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9" t="s">
        <v>362</v>
      </c>
      <c r="AU444" s="259" t="s">
        <v>90</v>
      </c>
      <c r="AV444" s="13" t="s">
        <v>88</v>
      </c>
      <c r="AW444" s="13" t="s">
        <v>36</v>
      </c>
      <c r="AX444" s="13" t="s">
        <v>81</v>
      </c>
      <c r="AY444" s="259" t="s">
        <v>216</v>
      </c>
    </row>
    <row r="445" s="14" customFormat="1">
      <c r="A445" s="14"/>
      <c r="B445" s="260"/>
      <c r="C445" s="261"/>
      <c r="D445" s="233" t="s">
        <v>362</v>
      </c>
      <c r="E445" s="262" t="s">
        <v>1</v>
      </c>
      <c r="F445" s="263" t="s">
        <v>687</v>
      </c>
      <c r="G445" s="261"/>
      <c r="H445" s="264">
        <v>5.9800000000000004</v>
      </c>
      <c r="I445" s="265"/>
      <c r="J445" s="261"/>
      <c r="K445" s="261"/>
      <c r="L445" s="266"/>
      <c r="M445" s="267"/>
      <c r="N445" s="268"/>
      <c r="O445" s="268"/>
      <c r="P445" s="268"/>
      <c r="Q445" s="268"/>
      <c r="R445" s="268"/>
      <c r="S445" s="268"/>
      <c r="T445" s="26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0" t="s">
        <v>362</v>
      </c>
      <c r="AU445" s="270" t="s">
        <v>90</v>
      </c>
      <c r="AV445" s="14" t="s">
        <v>90</v>
      </c>
      <c r="AW445" s="14" t="s">
        <v>36</v>
      </c>
      <c r="AX445" s="14" t="s">
        <v>81</v>
      </c>
      <c r="AY445" s="270" t="s">
        <v>216</v>
      </c>
    </row>
    <row r="446" s="14" customFormat="1">
      <c r="A446" s="14"/>
      <c r="B446" s="260"/>
      <c r="C446" s="261"/>
      <c r="D446" s="233" t="s">
        <v>362</v>
      </c>
      <c r="E446" s="262" t="s">
        <v>1</v>
      </c>
      <c r="F446" s="263" t="s">
        <v>688</v>
      </c>
      <c r="G446" s="261"/>
      <c r="H446" s="264">
        <v>24.66</v>
      </c>
      <c r="I446" s="265"/>
      <c r="J446" s="261"/>
      <c r="K446" s="261"/>
      <c r="L446" s="266"/>
      <c r="M446" s="267"/>
      <c r="N446" s="268"/>
      <c r="O446" s="268"/>
      <c r="P446" s="268"/>
      <c r="Q446" s="268"/>
      <c r="R446" s="268"/>
      <c r="S446" s="268"/>
      <c r="T446" s="26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0" t="s">
        <v>362</v>
      </c>
      <c r="AU446" s="270" t="s">
        <v>90</v>
      </c>
      <c r="AV446" s="14" t="s">
        <v>90</v>
      </c>
      <c r="AW446" s="14" t="s">
        <v>36</v>
      </c>
      <c r="AX446" s="14" t="s">
        <v>81</v>
      </c>
      <c r="AY446" s="270" t="s">
        <v>216</v>
      </c>
    </row>
    <row r="447" s="14" customFormat="1">
      <c r="A447" s="14"/>
      <c r="B447" s="260"/>
      <c r="C447" s="261"/>
      <c r="D447" s="233" t="s">
        <v>362</v>
      </c>
      <c r="E447" s="262" t="s">
        <v>1</v>
      </c>
      <c r="F447" s="263" t="s">
        <v>689</v>
      </c>
      <c r="G447" s="261"/>
      <c r="H447" s="264">
        <v>7.04</v>
      </c>
      <c r="I447" s="265"/>
      <c r="J447" s="261"/>
      <c r="K447" s="261"/>
      <c r="L447" s="266"/>
      <c r="M447" s="267"/>
      <c r="N447" s="268"/>
      <c r="O447" s="268"/>
      <c r="P447" s="268"/>
      <c r="Q447" s="268"/>
      <c r="R447" s="268"/>
      <c r="S447" s="268"/>
      <c r="T447" s="26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70" t="s">
        <v>362</v>
      </c>
      <c r="AU447" s="270" t="s">
        <v>90</v>
      </c>
      <c r="AV447" s="14" t="s">
        <v>90</v>
      </c>
      <c r="AW447" s="14" t="s">
        <v>36</v>
      </c>
      <c r="AX447" s="14" t="s">
        <v>81</v>
      </c>
      <c r="AY447" s="270" t="s">
        <v>216</v>
      </c>
    </row>
    <row r="448" s="14" customFormat="1">
      <c r="A448" s="14"/>
      <c r="B448" s="260"/>
      <c r="C448" s="261"/>
      <c r="D448" s="233" t="s">
        <v>362</v>
      </c>
      <c r="E448" s="262" t="s">
        <v>1</v>
      </c>
      <c r="F448" s="263" t="s">
        <v>690</v>
      </c>
      <c r="G448" s="261"/>
      <c r="H448" s="264">
        <v>28.5</v>
      </c>
      <c r="I448" s="265"/>
      <c r="J448" s="261"/>
      <c r="K448" s="261"/>
      <c r="L448" s="266"/>
      <c r="M448" s="267"/>
      <c r="N448" s="268"/>
      <c r="O448" s="268"/>
      <c r="P448" s="268"/>
      <c r="Q448" s="268"/>
      <c r="R448" s="268"/>
      <c r="S448" s="268"/>
      <c r="T448" s="26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0" t="s">
        <v>362</v>
      </c>
      <c r="AU448" s="270" t="s">
        <v>90</v>
      </c>
      <c r="AV448" s="14" t="s">
        <v>90</v>
      </c>
      <c r="AW448" s="14" t="s">
        <v>36</v>
      </c>
      <c r="AX448" s="14" t="s">
        <v>81</v>
      </c>
      <c r="AY448" s="270" t="s">
        <v>216</v>
      </c>
    </row>
    <row r="449" s="14" customFormat="1">
      <c r="A449" s="14"/>
      <c r="B449" s="260"/>
      <c r="C449" s="261"/>
      <c r="D449" s="233" t="s">
        <v>362</v>
      </c>
      <c r="E449" s="262" t="s">
        <v>1</v>
      </c>
      <c r="F449" s="263" t="s">
        <v>691</v>
      </c>
      <c r="G449" s="261"/>
      <c r="H449" s="264">
        <v>5.6399999999999997</v>
      </c>
      <c r="I449" s="265"/>
      <c r="J449" s="261"/>
      <c r="K449" s="261"/>
      <c r="L449" s="266"/>
      <c r="M449" s="267"/>
      <c r="N449" s="268"/>
      <c r="O449" s="268"/>
      <c r="P449" s="268"/>
      <c r="Q449" s="268"/>
      <c r="R449" s="268"/>
      <c r="S449" s="268"/>
      <c r="T449" s="26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0" t="s">
        <v>362</v>
      </c>
      <c r="AU449" s="270" t="s">
        <v>90</v>
      </c>
      <c r="AV449" s="14" t="s">
        <v>90</v>
      </c>
      <c r="AW449" s="14" t="s">
        <v>36</v>
      </c>
      <c r="AX449" s="14" t="s">
        <v>81</v>
      </c>
      <c r="AY449" s="270" t="s">
        <v>216</v>
      </c>
    </row>
    <row r="450" s="16" customFormat="1">
      <c r="A450" s="16"/>
      <c r="B450" s="282"/>
      <c r="C450" s="283"/>
      <c r="D450" s="233" t="s">
        <v>362</v>
      </c>
      <c r="E450" s="284" t="s">
        <v>1</v>
      </c>
      <c r="F450" s="285" t="s">
        <v>369</v>
      </c>
      <c r="G450" s="283"/>
      <c r="H450" s="286">
        <v>71.819999999999993</v>
      </c>
      <c r="I450" s="287"/>
      <c r="J450" s="283"/>
      <c r="K450" s="283"/>
      <c r="L450" s="288"/>
      <c r="M450" s="289"/>
      <c r="N450" s="290"/>
      <c r="O450" s="290"/>
      <c r="P450" s="290"/>
      <c r="Q450" s="290"/>
      <c r="R450" s="290"/>
      <c r="S450" s="290"/>
      <c r="T450" s="291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92" t="s">
        <v>362</v>
      </c>
      <c r="AU450" s="292" t="s">
        <v>90</v>
      </c>
      <c r="AV450" s="16" t="s">
        <v>215</v>
      </c>
      <c r="AW450" s="16" t="s">
        <v>36</v>
      </c>
      <c r="AX450" s="16" t="s">
        <v>88</v>
      </c>
      <c r="AY450" s="292" t="s">
        <v>216</v>
      </c>
    </row>
    <row r="451" s="2" customFormat="1" ht="21.75" customHeight="1">
      <c r="A451" s="39"/>
      <c r="B451" s="40"/>
      <c r="C451" s="220" t="s">
        <v>692</v>
      </c>
      <c r="D451" s="220" t="s">
        <v>217</v>
      </c>
      <c r="E451" s="221" t="s">
        <v>693</v>
      </c>
      <c r="F451" s="222" t="s">
        <v>694</v>
      </c>
      <c r="G451" s="223" t="s">
        <v>539</v>
      </c>
      <c r="H451" s="224">
        <v>5</v>
      </c>
      <c r="I451" s="225"/>
      <c r="J451" s="226">
        <f>ROUND(I451*H451,2)</f>
        <v>0</v>
      </c>
      <c r="K451" s="222" t="s">
        <v>359</v>
      </c>
      <c r="L451" s="45"/>
      <c r="M451" s="227" t="s">
        <v>1</v>
      </c>
      <c r="N451" s="228" t="s">
        <v>46</v>
      </c>
      <c r="O451" s="92"/>
      <c r="P451" s="229">
        <f>O451*H451</f>
        <v>0</v>
      </c>
      <c r="Q451" s="229">
        <v>0.0068799999999999998</v>
      </c>
      <c r="R451" s="229">
        <f>Q451*H451</f>
        <v>0.0344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215</v>
      </c>
      <c r="AT451" s="231" t="s">
        <v>217</v>
      </c>
      <c r="AU451" s="231" t="s">
        <v>90</v>
      </c>
      <c r="AY451" s="18" t="s">
        <v>216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88</v>
      </c>
      <c r="BK451" s="232">
        <f>ROUND(I451*H451,2)</f>
        <v>0</v>
      </c>
      <c r="BL451" s="18" t="s">
        <v>215</v>
      </c>
      <c r="BM451" s="231" t="s">
        <v>695</v>
      </c>
    </row>
    <row r="452" s="2" customFormat="1">
      <c r="A452" s="39"/>
      <c r="B452" s="40"/>
      <c r="C452" s="41"/>
      <c r="D452" s="233" t="s">
        <v>222</v>
      </c>
      <c r="E452" s="41"/>
      <c r="F452" s="234" t="s">
        <v>694</v>
      </c>
      <c r="G452" s="41"/>
      <c r="H452" s="41"/>
      <c r="I452" s="235"/>
      <c r="J452" s="41"/>
      <c r="K452" s="41"/>
      <c r="L452" s="45"/>
      <c r="M452" s="236"/>
      <c r="N452" s="237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222</v>
      </c>
      <c r="AU452" s="18" t="s">
        <v>90</v>
      </c>
    </row>
    <row r="453" s="2" customFormat="1" ht="21.75" customHeight="1">
      <c r="A453" s="39"/>
      <c r="B453" s="40"/>
      <c r="C453" s="293" t="s">
        <v>696</v>
      </c>
      <c r="D453" s="293" t="s">
        <v>467</v>
      </c>
      <c r="E453" s="294" t="s">
        <v>697</v>
      </c>
      <c r="F453" s="295" t="s">
        <v>698</v>
      </c>
      <c r="G453" s="296" t="s">
        <v>539</v>
      </c>
      <c r="H453" s="297">
        <v>5</v>
      </c>
      <c r="I453" s="298"/>
      <c r="J453" s="299">
        <f>ROUND(I453*H453,2)</f>
        <v>0</v>
      </c>
      <c r="K453" s="295" t="s">
        <v>1</v>
      </c>
      <c r="L453" s="300"/>
      <c r="M453" s="301" t="s">
        <v>1</v>
      </c>
      <c r="N453" s="302" t="s">
        <v>46</v>
      </c>
      <c r="O453" s="92"/>
      <c r="P453" s="229">
        <f>O453*H453</f>
        <v>0</v>
      </c>
      <c r="Q453" s="229">
        <v>0.044999999999999998</v>
      </c>
      <c r="R453" s="229">
        <f>Q453*H453</f>
        <v>0.22499999999999998</v>
      </c>
      <c r="S453" s="229">
        <v>0</v>
      </c>
      <c r="T453" s="23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1" t="s">
        <v>252</v>
      </c>
      <c r="AT453" s="231" t="s">
        <v>467</v>
      </c>
      <c r="AU453" s="231" t="s">
        <v>90</v>
      </c>
      <c r="AY453" s="18" t="s">
        <v>216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8" t="s">
        <v>88</v>
      </c>
      <c r="BK453" s="232">
        <f>ROUND(I453*H453,2)</f>
        <v>0</v>
      </c>
      <c r="BL453" s="18" t="s">
        <v>215</v>
      </c>
      <c r="BM453" s="231" t="s">
        <v>699</v>
      </c>
    </row>
    <row r="454" s="2" customFormat="1" ht="21.75" customHeight="1">
      <c r="A454" s="39"/>
      <c r="B454" s="40"/>
      <c r="C454" s="220" t="s">
        <v>700</v>
      </c>
      <c r="D454" s="220" t="s">
        <v>217</v>
      </c>
      <c r="E454" s="221" t="s">
        <v>701</v>
      </c>
      <c r="F454" s="222" t="s">
        <v>702</v>
      </c>
      <c r="G454" s="223" t="s">
        <v>539</v>
      </c>
      <c r="H454" s="224">
        <v>4</v>
      </c>
      <c r="I454" s="225"/>
      <c r="J454" s="226">
        <f>ROUND(I454*H454,2)</f>
        <v>0</v>
      </c>
      <c r="K454" s="222" t="s">
        <v>359</v>
      </c>
      <c r="L454" s="45"/>
      <c r="M454" s="227" t="s">
        <v>1</v>
      </c>
      <c r="N454" s="228" t="s">
        <v>46</v>
      </c>
      <c r="O454" s="92"/>
      <c r="P454" s="229">
        <f>O454*H454</f>
        <v>0</v>
      </c>
      <c r="Q454" s="229">
        <v>0.022780000000000002</v>
      </c>
      <c r="R454" s="229">
        <f>Q454*H454</f>
        <v>0.091120000000000007</v>
      </c>
      <c r="S454" s="229">
        <v>0</v>
      </c>
      <c r="T454" s="23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1" t="s">
        <v>215</v>
      </c>
      <c r="AT454" s="231" t="s">
        <v>217</v>
      </c>
      <c r="AU454" s="231" t="s">
        <v>90</v>
      </c>
      <c r="AY454" s="18" t="s">
        <v>216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8" t="s">
        <v>88</v>
      </c>
      <c r="BK454" s="232">
        <f>ROUND(I454*H454,2)</f>
        <v>0</v>
      </c>
      <c r="BL454" s="18" t="s">
        <v>215</v>
      </c>
      <c r="BM454" s="231" t="s">
        <v>703</v>
      </c>
    </row>
    <row r="455" s="2" customFormat="1">
      <c r="A455" s="39"/>
      <c r="B455" s="40"/>
      <c r="C455" s="41"/>
      <c r="D455" s="233" t="s">
        <v>222</v>
      </c>
      <c r="E455" s="41"/>
      <c r="F455" s="234" t="s">
        <v>704</v>
      </c>
      <c r="G455" s="41"/>
      <c r="H455" s="41"/>
      <c r="I455" s="235"/>
      <c r="J455" s="41"/>
      <c r="K455" s="41"/>
      <c r="L455" s="45"/>
      <c r="M455" s="236"/>
      <c r="N455" s="237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222</v>
      </c>
      <c r="AU455" s="18" t="s">
        <v>90</v>
      </c>
    </row>
    <row r="456" s="13" customFormat="1">
      <c r="A456" s="13"/>
      <c r="B456" s="250"/>
      <c r="C456" s="251"/>
      <c r="D456" s="233" t="s">
        <v>362</v>
      </c>
      <c r="E456" s="252" t="s">
        <v>1</v>
      </c>
      <c r="F456" s="253" t="s">
        <v>705</v>
      </c>
      <c r="G456" s="251"/>
      <c r="H456" s="252" t="s">
        <v>1</v>
      </c>
      <c r="I456" s="254"/>
      <c r="J456" s="251"/>
      <c r="K456" s="251"/>
      <c r="L456" s="255"/>
      <c r="M456" s="256"/>
      <c r="N456" s="257"/>
      <c r="O456" s="257"/>
      <c r="P456" s="257"/>
      <c r="Q456" s="257"/>
      <c r="R456" s="257"/>
      <c r="S456" s="257"/>
      <c r="T456" s="25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9" t="s">
        <v>362</v>
      </c>
      <c r="AU456" s="259" t="s">
        <v>90</v>
      </c>
      <c r="AV456" s="13" t="s">
        <v>88</v>
      </c>
      <c r="AW456" s="13" t="s">
        <v>36</v>
      </c>
      <c r="AX456" s="13" t="s">
        <v>81</v>
      </c>
      <c r="AY456" s="259" t="s">
        <v>216</v>
      </c>
    </row>
    <row r="457" s="14" customFormat="1">
      <c r="A457" s="14"/>
      <c r="B457" s="260"/>
      <c r="C457" s="261"/>
      <c r="D457" s="233" t="s">
        <v>362</v>
      </c>
      <c r="E457" s="262" t="s">
        <v>1</v>
      </c>
      <c r="F457" s="263" t="s">
        <v>215</v>
      </c>
      <c r="G457" s="261"/>
      <c r="H457" s="264">
        <v>4</v>
      </c>
      <c r="I457" s="265"/>
      <c r="J457" s="261"/>
      <c r="K457" s="261"/>
      <c r="L457" s="266"/>
      <c r="M457" s="267"/>
      <c r="N457" s="268"/>
      <c r="O457" s="268"/>
      <c r="P457" s="268"/>
      <c r="Q457" s="268"/>
      <c r="R457" s="268"/>
      <c r="S457" s="268"/>
      <c r="T457" s="26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0" t="s">
        <v>362</v>
      </c>
      <c r="AU457" s="270" t="s">
        <v>90</v>
      </c>
      <c r="AV457" s="14" t="s">
        <v>90</v>
      </c>
      <c r="AW457" s="14" t="s">
        <v>36</v>
      </c>
      <c r="AX457" s="14" t="s">
        <v>81</v>
      </c>
      <c r="AY457" s="270" t="s">
        <v>216</v>
      </c>
    </row>
    <row r="458" s="16" customFormat="1">
      <c r="A458" s="16"/>
      <c r="B458" s="282"/>
      <c r="C458" s="283"/>
      <c r="D458" s="233" t="s">
        <v>362</v>
      </c>
      <c r="E458" s="284" t="s">
        <v>1</v>
      </c>
      <c r="F458" s="285" t="s">
        <v>369</v>
      </c>
      <c r="G458" s="283"/>
      <c r="H458" s="286">
        <v>4</v>
      </c>
      <c r="I458" s="287"/>
      <c r="J458" s="283"/>
      <c r="K458" s="283"/>
      <c r="L458" s="288"/>
      <c r="M458" s="289"/>
      <c r="N458" s="290"/>
      <c r="O458" s="290"/>
      <c r="P458" s="290"/>
      <c r="Q458" s="290"/>
      <c r="R458" s="290"/>
      <c r="S458" s="290"/>
      <c r="T458" s="291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92" t="s">
        <v>362</v>
      </c>
      <c r="AU458" s="292" t="s">
        <v>90</v>
      </c>
      <c r="AV458" s="16" t="s">
        <v>215</v>
      </c>
      <c r="AW458" s="16" t="s">
        <v>36</v>
      </c>
      <c r="AX458" s="16" t="s">
        <v>88</v>
      </c>
      <c r="AY458" s="292" t="s">
        <v>216</v>
      </c>
    </row>
    <row r="459" s="2" customFormat="1" ht="21.75" customHeight="1">
      <c r="A459" s="39"/>
      <c r="B459" s="40"/>
      <c r="C459" s="220" t="s">
        <v>706</v>
      </c>
      <c r="D459" s="220" t="s">
        <v>217</v>
      </c>
      <c r="E459" s="221" t="s">
        <v>707</v>
      </c>
      <c r="F459" s="222" t="s">
        <v>708</v>
      </c>
      <c r="G459" s="223" t="s">
        <v>539</v>
      </c>
      <c r="H459" s="224">
        <v>3</v>
      </c>
      <c r="I459" s="225"/>
      <c r="J459" s="226">
        <f>ROUND(I459*H459,2)</f>
        <v>0</v>
      </c>
      <c r="K459" s="222" t="s">
        <v>359</v>
      </c>
      <c r="L459" s="45"/>
      <c r="M459" s="227" t="s">
        <v>1</v>
      </c>
      <c r="N459" s="228" t="s">
        <v>46</v>
      </c>
      <c r="O459" s="92"/>
      <c r="P459" s="229">
        <f>O459*H459</f>
        <v>0</v>
      </c>
      <c r="Q459" s="229">
        <v>0.021260000000000001</v>
      </c>
      <c r="R459" s="229">
        <f>Q459*H459</f>
        <v>0.063780000000000003</v>
      </c>
      <c r="S459" s="229">
        <v>0</v>
      </c>
      <c r="T459" s="23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1" t="s">
        <v>215</v>
      </c>
      <c r="AT459" s="231" t="s">
        <v>217</v>
      </c>
      <c r="AU459" s="231" t="s">
        <v>90</v>
      </c>
      <c r="AY459" s="18" t="s">
        <v>216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8" t="s">
        <v>88</v>
      </c>
      <c r="BK459" s="232">
        <f>ROUND(I459*H459,2)</f>
        <v>0</v>
      </c>
      <c r="BL459" s="18" t="s">
        <v>215</v>
      </c>
      <c r="BM459" s="231" t="s">
        <v>709</v>
      </c>
    </row>
    <row r="460" s="2" customFormat="1">
      <c r="A460" s="39"/>
      <c r="B460" s="40"/>
      <c r="C460" s="41"/>
      <c r="D460" s="233" t="s">
        <v>222</v>
      </c>
      <c r="E460" s="41"/>
      <c r="F460" s="234" t="s">
        <v>710</v>
      </c>
      <c r="G460" s="41"/>
      <c r="H460" s="41"/>
      <c r="I460" s="235"/>
      <c r="J460" s="41"/>
      <c r="K460" s="41"/>
      <c r="L460" s="45"/>
      <c r="M460" s="236"/>
      <c r="N460" s="237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222</v>
      </c>
      <c r="AU460" s="18" t="s">
        <v>90</v>
      </c>
    </row>
    <row r="461" s="13" customFormat="1">
      <c r="A461" s="13"/>
      <c r="B461" s="250"/>
      <c r="C461" s="251"/>
      <c r="D461" s="233" t="s">
        <v>362</v>
      </c>
      <c r="E461" s="252" t="s">
        <v>1</v>
      </c>
      <c r="F461" s="253" t="s">
        <v>711</v>
      </c>
      <c r="G461" s="251"/>
      <c r="H461" s="252" t="s">
        <v>1</v>
      </c>
      <c r="I461" s="254"/>
      <c r="J461" s="251"/>
      <c r="K461" s="251"/>
      <c r="L461" s="255"/>
      <c r="M461" s="256"/>
      <c r="N461" s="257"/>
      <c r="O461" s="257"/>
      <c r="P461" s="257"/>
      <c r="Q461" s="257"/>
      <c r="R461" s="257"/>
      <c r="S461" s="257"/>
      <c r="T461" s="25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9" t="s">
        <v>362</v>
      </c>
      <c r="AU461" s="259" t="s">
        <v>90</v>
      </c>
      <c r="AV461" s="13" t="s">
        <v>88</v>
      </c>
      <c r="AW461" s="13" t="s">
        <v>36</v>
      </c>
      <c r="AX461" s="13" t="s">
        <v>81</v>
      </c>
      <c r="AY461" s="259" t="s">
        <v>216</v>
      </c>
    </row>
    <row r="462" s="14" customFormat="1">
      <c r="A462" s="14"/>
      <c r="B462" s="260"/>
      <c r="C462" s="261"/>
      <c r="D462" s="233" t="s">
        <v>362</v>
      </c>
      <c r="E462" s="262" t="s">
        <v>1</v>
      </c>
      <c r="F462" s="263" t="s">
        <v>712</v>
      </c>
      <c r="G462" s="261"/>
      <c r="H462" s="264">
        <v>3</v>
      </c>
      <c r="I462" s="265"/>
      <c r="J462" s="261"/>
      <c r="K462" s="261"/>
      <c r="L462" s="266"/>
      <c r="M462" s="267"/>
      <c r="N462" s="268"/>
      <c r="O462" s="268"/>
      <c r="P462" s="268"/>
      <c r="Q462" s="268"/>
      <c r="R462" s="268"/>
      <c r="S462" s="268"/>
      <c r="T462" s="26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0" t="s">
        <v>362</v>
      </c>
      <c r="AU462" s="270" t="s">
        <v>90</v>
      </c>
      <c r="AV462" s="14" t="s">
        <v>90</v>
      </c>
      <c r="AW462" s="14" t="s">
        <v>36</v>
      </c>
      <c r="AX462" s="14" t="s">
        <v>81</v>
      </c>
      <c r="AY462" s="270" t="s">
        <v>216</v>
      </c>
    </row>
    <row r="463" s="16" customFormat="1">
      <c r="A463" s="16"/>
      <c r="B463" s="282"/>
      <c r="C463" s="283"/>
      <c r="D463" s="233" t="s">
        <v>362</v>
      </c>
      <c r="E463" s="284" t="s">
        <v>1</v>
      </c>
      <c r="F463" s="285" t="s">
        <v>369</v>
      </c>
      <c r="G463" s="283"/>
      <c r="H463" s="286">
        <v>3</v>
      </c>
      <c r="I463" s="287"/>
      <c r="J463" s="283"/>
      <c r="K463" s="283"/>
      <c r="L463" s="288"/>
      <c r="M463" s="289"/>
      <c r="N463" s="290"/>
      <c r="O463" s="290"/>
      <c r="P463" s="290"/>
      <c r="Q463" s="290"/>
      <c r="R463" s="290"/>
      <c r="S463" s="290"/>
      <c r="T463" s="291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92" t="s">
        <v>362</v>
      </c>
      <c r="AU463" s="292" t="s">
        <v>90</v>
      </c>
      <c r="AV463" s="16" t="s">
        <v>215</v>
      </c>
      <c r="AW463" s="16" t="s">
        <v>36</v>
      </c>
      <c r="AX463" s="16" t="s">
        <v>88</v>
      </c>
      <c r="AY463" s="292" t="s">
        <v>216</v>
      </c>
    </row>
    <row r="464" s="2" customFormat="1" ht="21.75" customHeight="1">
      <c r="A464" s="39"/>
      <c r="B464" s="40"/>
      <c r="C464" s="220" t="s">
        <v>713</v>
      </c>
      <c r="D464" s="220" t="s">
        <v>217</v>
      </c>
      <c r="E464" s="221" t="s">
        <v>714</v>
      </c>
      <c r="F464" s="222" t="s">
        <v>715</v>
      </c>
      <c r="G464" s="223" t="s">
        <v>539</v>
      </c>
      <c r="H464" s="224">
        <v>7</v>
      </c>
      <c r="I464" s="225"/>
      <c r="J464" s="226">
        <f>ROUND(I464*H464,2)</f>
        <v>0</v>
      </c>
      <c r="K464" s="222" t="s">
        <v>359</v>
      </c>
      <c r="L464" s="45"/>
      <c r="M464" s="227" t="s">
        <v>1</v>
      </c>
      <c r="N464" s="228" t="s">
        <v>46</v>
      </c>
      <c r="O464" s="92"/>
      <c r="P464" s="229">
        <f>O464*H464</f>
        <v>0</v>
      </c>
      <c r="Q464" s="229">
        <v>0.026929999999999999</v>
      </c>
      <c r="R464" s="229">
        <f>Q464*H464</f>
        <v>0.18850999999999998</v>
      </c>
      <c r="S464" s="229">
        <v>0</v>
      </c>
      <c r="T464" s="23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1" t="s">
        <v>215</v>
      </c>
      <c r="AT464" s="231" t="s">
        <v>217</v>
      </c>
      <c r="AU464" s="231" t="s">
        <v>90</v>
      </c>
      <c r="AY464" s="18" t="s">
        <v>216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8" t="s">
        <v>88</v>
      </c>
      <c r="BK464" s="232">
        <f>ROUND(I464*H464,2)</f>
        <v>0</v>
      </c>
      <c r="BL464" s="18" t="s">
        <v>215</v>
      </c>
      <c r="BM464" s="231" t="s">
        <v>716</v>
      </c>
    </row>
    <row r="465" s="2" customFormat="1">
      <c r="A465" s="39"/>
      <c r="B465" s="40"/>
      <c r="C465" s="41"/>
      <c r="D465" s="233" t="s">
        <v>222</v>
      </c>
      <c r="E465" s="41"/>
      <c r="F465" s="234" t="s">
        <v>717</v>
      </c>
      <c r="G465" s="41"/>
      <c r="H465" s="41"/>
      <c r="I465" s="235"/>
      <c r="J465" s="41"/>
      <c r="K465" s="41"/>
      <c r="L465" s="45"/>
      <c r="M465" s="236"/>
      <c r="N465" s="237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222</v>
      </c>
      <c r="AU465" s="18" t="s">
        <v>90</v>
      </c>
    </row>
    <row r="466" s="13" customFormat="1">
      <c r="A466" s="13"/>
      <c r="B466" s="250"/>
      <c r="C466" s="251"/>
      <c r="D466" s="233" t="s">
        <v>362</v>
      </c>
      <c r="E466" s="252" t="s">
        <v>1</v>
      </c>
      <c r="F466" s="253" t="s">
        <v>718</v>
      </c>
      <c r="G466" s="251"/>
      <c r="H466" s="252" t="s">
        <v>1</v>
      </c>
      <c r="I466" s="254"/>
      <c r="J466" s="251"/>
      <c r="K466" s="251"/>
      <c r="L466" s="255"/>
      <c r="M466" s="256"/>
      <c r="N466" s="257"/>
      <c r="O466" s="257"/>
      <c r="P466" s="257"/>
      <c r="Q466" s="257"/>
      <c r="R466" s="257"/>
      <c r="S466" s="257"/>
      <c r="T466" s="25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9" t="s">
        <v>362</v>
      </c>
      <c r="AU466" s="259" t="s">
        <v>90</v>
      </c>
      <c r="AV466" s="13" t="s">
        <v>88</v>
      </c>
      <c r="AW466" s="13" t="s">
        <v>36</v>
      </c>
      <c r="AX466" s="13" t="s">
        <v>81</v>
      </c>
      <c r="AY466" s="259" t="s">
        <v>216</v>
      </c>
    </row>
    <row r="467" s="14" customFormat="1">
      <c r="A467" s="14"/>
      <c r="B467" s="260"/>
      <c r="C467" s="261"/>
      <c r="D467" s="233" t="s">
        <v>362</v>
      </c>
      <c r="E467" s="262" t="s">
        <v>1</v>
      </c>
      <c r="F467" s="263" t="s">
        <v>247</v>
      </c>
      <c r="G467" s="261"/>
      <c r="H467" s="264">
        <v>7</v>
      </c>
      <c r="I467" s="265"/>
      <c r="J467" s="261"/>
      <c r="K467" s="261"/>
      <c r="L467" s="266"/>
      <c r="M467" s="267"/>
      <c r="N467" s="268"/>
      <c r="O467" s="268"/>
      <c r="P467" s="268"/>
      <c r="Q467" s="268"/>
      <c r="R467" s="268"/>
      <c r="S467" s="268"/>
      <c r="T467" s="26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0" t="s">
        <v>362</v>
      </c>
      <c r="AU467" s="270" t="s">
        <v>90</v>
      </c>
      <c r="AV467" s="14" t="s">
        <v>90</v>
      </c>
      <c r="AW467" s="14" t="s">
        <v>36</v>
      </c>
      <c r="AX467" s="14" t="s">
        <v>81</v>
      </c>
      <c r="AY467" s="270" t="s">
        <v>216</v>
      </c>
    </row>
    <row r="468" s="16" customFormat="1">
      <c r="A468" s="16"/>
      <c r="B468" s="282"/>
      <c r="C468" s="283"/>
      <c r="D468" s="233" t="s">
        <v>362</v>
      </c>
      <c r="E468" s="284" t="s">
        <v>1</v>
      </c>
      <c r="F468" s="285" t="s">
        <v>369</v>
      </c>
      <c r="G468" s="283"/>
      <c r="H468" s="286">
        <v>7</v>
      </c>
      <c r="I468" s="287"/>
      <c r="J468" s="283"/>
      <c r="K468" s="283"/>
      <c r="L468" s="288"/>
      <c r="M468" s="289"/>
      <c r="N468" s="290"/>
      <c r="O468" s="290"/>
      <c r="P468" s="290"/>
      <c r="Q468" s="290"/>
      <c r="R468" s="290"/>
      <c r="S468" s="290"/>
      <c r="T468" s="291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292" t="s">
        <v>362</v>
      </c>
      <c r="AU468" s="292" t="s">
        <v>90</v>
      </c>
      <c r="AV468" s="16" t="s">
        <v>215</v>
      </c>
      <c r="AW468" s="16" t="s">
        <v>36</v>
      </c>
      <c r="AX468" s="16" t="s">
        <v>88</v>
      </c>
      <c r="AY468" s="292" t="s">
        <v>216</v>
      </c>
    </row>
    <row r="469" s="2" customFormat="1" ht="21.75" customHeight="1">
      <c r="A469" s="39"/>
      <c r="B469" s="40"/>
      <c r="C469" s="220" t="s">
        <v>719</v>
      </c>
      <c r="D469" s="220" t="s">
        <v>217</v>
      </c>
      <c r="E469" s="221" t="s">
        <v>720</v>
      </c>
      <c r="F469" s="222" t="s">
        <v>721</v>
      </c>
      <c r="G469" s="223" t="s">
        <v>539</v>
      </c>
      <c r="H469" s="224">
        <v>8</v>
      </c>
      <c r="I469" s="225"/>
      <c r="J469" s="226">
        <f>ROUND(I469*H469,2)</f>
        <v>0</v>
      </c>
      <c r="K469" s="222" t="s">
        <v>359</v>
      </c>
      <c r="L469" s="45"/>
      <c r="M469" s="227" t="s">
        <v>1</v>
      </c>
      <c r="N469" s="228" t="s">
        <v>46</v>
      </c>
      <c r="O469" s="92"/>
      <c r="P469" s="229">
        <f>O469*H469</f>
        <v>0</v>
      </c>
      <c r="Q469" s="229">
        <v>0.036549999999999999</v>
      </c>
      <c r="R469" s="229">
        <f>Q469*H469</f>
        <v>0.29239999999999999</v>
      </c>
      <c r="S469" s="229">
        <v>0</v>
      </c>
      <c r="T469" s="23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1" t="s">
        <v>215</v>
      </c>
      <c r="AT469" s="231" t="s">
        <v>217</v>
      </c>
      <c r="AU469" s="231" t="s">
        <v>90</v>
      </c>
      <c r="AY469" s="18" t="s">
        <v>216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8" t="s">
        <v>88</v>
      </c>
      <c r="BK469" s="232">
        <f>ROUND(I469*H469,2)</f>
        <v>0</v>
      </c>
      <c r="BL469" s="18" t="s">
        <v>215</v>
      </c>
      <c r="BM469" s="231" t="s">
        <v>722</v>
      </c>
    </row>
    <row r="470" s="2" customFormat="1">
      <c r="A470" s="39"/>
      <c r="B470" s="40"/>
      <c r="C470" s="41"/>
      <c r="D470" s="233" t="s">
        <v>222</v>
      </c>
      <c r="E470" s="41"/>
      <c r="F470" s="234" t="s">
        <v>723</v>
      </c>
      <c r="G470" s="41"/>
      <c r="H470" s="41"/>
      <c r="I470" s="235"/>
      <c r="J470" s="41"/>
      <c r="K470" s="41"/>
      <c r="L470" s="45"/>
      <c r="M470" s="236"/>
      <c r="N470" s="237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222</v>
      </c>
      <c r="AU470" s="18" t="s">
        <v>90</v>
      </c>
    </row>
    <row r="471" s="13" customFormat="1">
      <c r="A471" s="13"/>
      <c r="B471" s="250"/>
      <c r="C471" s="251"/>
      <c r="D471" s="233" t="s">
        <v>362</v>
      </c>
      <c r="E471" s="252" t="s">
        <v>1</v>
      </c>
      <c r="F471" s="253" t="s">
        <v>724</v>
      </c>
      <c r="G471" s="251"/>
      <c r="H471" s="252" t="s">
        <v>1</v>
      </c>
      <c r="I471" s="254"/>
      <c r="J471" s="251"/>
      <c r="K471" s="251"/>
      <c r="L471" s="255"/>
      <c r="M471" s="256"/>
      <c r="N471" s="257"/>
      <c r="O471" s="257"/>
      <c r="P471" s="257"/>
      <c r="Q471" s="257"/>
      <c r="R471" s="257"/>
      <c r="S471" s="257"/>
      <c r="T471" s="25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9" t="s">
        <v>362</v>
      </c>
      <c r="AU471" s="259" t="s">
        <v>90</v>
      </c>
      <c r="AV471" s="13" t="s">
        <v>88</v>
      </c>
      <c r="AW471" s="13" t="s">
        <v>36</v>
      </c>
      <c r="AX471" s="13" t="s">
        <v>81</v>
      </c>
      <c r="AY471" s="259" t="s">
        <v>216</v>
      </c>
    </row>
    <row r="472" s="14" customFormat="1">
      <c r="A472" s="14"/>
      <c r="B472" s="260"/>
      <c r="C472" s="261"/>
      <c r="D472" s="233" t="s">
        <v>362</v>
      </c>
      <c r="E472" s="262" t="s">
        <v>1</v>
      </c>
      <c r="F472" s="263" t="s">
        <v>725</v>
      </c>
      <c r="G472" s="261"/>
      <c r="H472" s="264">
        <v>4</v>
      </c>
      <c r="I472" s="265"/>
      <c r="J472" s="261"/>
      <c r="K472" s="261"/>
      <c r="L472" s="266"/>
      <c r="M472" s="267"/>
      <c r="N472" s="268"/>
      <c r="O472" s="268"/>
      <c r="P472" s="268"/>
      <c r="Q472" s="268"/>
      <c r="R472" s="268"/>
      <c r="S472" s="268"/>
      <c r="T472" s="26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0" t="s">
        <v>362</v>
      </c>
      <c r="AU472" s="270" t="s">
        <v>90</v>
      </c>
      <c r="AV472" s="14" t="s">
        <v>90</v>
      </c>
      <c r="AW472" s="14" t="s">
        <v>36</v>
      </c>
      <c r="AX472" s="14" t="s">
        <v>81</v>
      </c>
      <c r="AY472" s="270" t="s">
        <v>216</v>
      </c>
    </row>
    <row r="473" s="13" customFormat="1">
      <c r="A473" s="13"/>
      <c r="B473" s="250"/>
      <c r="C473" s="251"/>
      <c r="D473" s="233" t="s">
        <v>362</v>
      </c>
      <c r="E473" s="252" t="s">
        <v>1</v>
      </c>
      <c r="F473" s="253" t="s">
        <v>726</v>
      </c>
      <c r="G473" s="251"/>
      <c r="H473" s="252" t="s">
        <v>1</v>
      </c>
      <c r="I473" s="254"/>
      <c r="J473" s="251"/>
      <c r="K473" s="251"/>
      <c r="L473" s="255"/>
      <c r="M473" s="256"/>
      <c r="N473" s="257"/>
      <c r="O473" s="257"/>
      <c r="P473" s="257"/>
      <c r="Q473" s="257"/>
      <c r="R473" s="257"/>
      <c r="S473" s="257"/>
      <c r="T473" s="25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9" t="s">
        <v>362</v>
      </c>
      <c r="AU473" s="259" t="s">
        <v>90</v>
      </c>
      <c r="AV473" s="13" t="s">
        <v>88</v>
      </c>
      <c r="AW473" s="13" t="s">
        <v>36</v>
      </c>
      <c r="AX473" s="13" t="s">
        <v>81</v>
      </c>
      <c r="AY473" s="259" t="s">
        <v>216</v>
      </c>
    </row>
    <row r="474" s="14" customFormat="1">
      <c r="A474" s="14"/>
      <c r="B474" s="260"/>
      <c r="C474" s="261"/>
      <c r="D474" s="233" t="s">
        <v>362</v>
      </c>
      <c r="E474" s="262" t="s">
        <v>1</v>
      </c>
      <c r="F474" s="263" t="s">
        <v>727</v>
      </c>
      <c r="G474" s="261"/>
      <c r="H474" s="264">
        <v>4</v>
      </c>
      <c r="I474" s="265"/>
      <c r="J474" s="261"/>
      <c r="K474" s="261"/>
      <c r="L474" s="266"/>
      <c r="M474" s="267"/>
      <c r="N474" s="268"/>
      <c r="O474" s="268"/>
      <c r="P474" s="268"/>
      <c r="Q474" s="268"/>
      <c r="R474" s="268"/>
      <c r="S474" s="268"/>
      <c r="T474" s="269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0" t="s">
        <v>362</v>
      </c>
      <c r="AU474" s="270" t="s">
        <v>90</v>
      </c>
      <c r="AV474" s="14" t="s">
        <v>90</v>
      </c>
      <c r="AW474" s="14" t="s">
        <v>36</v>
      </c>
      <c r="AX474" s="14" t="s">
        <v>81</v>
      </c>
      <c r="AY474" s="270" t="s">
        <v>216</v>
      </c>
    </row>
    <row r="475" s="16" customFormat="1">
      <c r="A475" s="16"/>
      <c r="B475" s="282"/>
      <c r="C475" s="283"/>
      <c r="D475" s="233" t="s">
        <v>362</v>
      </c>
      <c r="E475" s="284" t="s">
        <v>1</v>
      </c>
      <c r="F475" s="285" t="s">
        <v>369</v>
      </c>
      <c r="G475" s="283"/>
      <c r="H475" s="286">
        <v>8</v>
      </c>
      <c r="I475" s="287"/>
      <c r="J475" s="283"/>
      <c r="K475" s="283"/>
      <c r="L475" s="288"/>
      <c r="M475" s="289"/>
      <c r="N475" s="290"/>
      <c r="O475" s="290"/>
      <c r="P475" s="290"/>
      <c r="Q475" s="290"/>
      <c r="R475" s="290"/>
      <c r="S475" s="290"/>
      <c r="T475" s="291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92" t="s">
        <v>362</v>
      </c>
      <c r="AU475" s="292" t="s">
        <v>90</v>
      </c>
      <c r="AV475" s="16" t="s">
        <v>215</v>
      </c>
      <c r="AW475" s="16" t="s">
        <v>36</v>
      </c>
      <c r="AX475" s="16" t="s">
        <v>88</v>
      </c>
      <c r="AY475" s="292" t="s">
        <v>216</v>
      </c>
    </row>
    <row r="476" s="2" customFormat="1" ht="21.75" customHeight="1">
      <c r="A476" s="39"/>
      <c r="B476" s="40"/>
      <c r="C476" s="220" t="s">
        <v>728</v>
      </c>
      <c r="D476" s="220" t="s">
        <v>217</v>
      </c>
      <c r="E476" s="221" t="s">
        <v>729</v>
      </c>
      <c r="F476" s="222" t="s">
        <v>730</v>
      </c>
      <c r="G476" s="223" t="s">
        <v>539</v>
      </c>
      <c r="H476" s="224">
        <v>65</v>
      </c>
      <c r="I476" s="225"/>
      <c r="J476" s="226">
        <f>ROUND(I476*H476,2)</f>
        <v>0</v>
      </c>
      <c r="K476" s="222" t="s">
        <v>359</v>
      </c>
      <c r="L476" s="45"/>
      <c r="M476" s="227" t="s">
        <v>1</v>
      </c>
      <c r="N476" s="228" t="s">
        <v>46</v>
      </c>
      <c r="O476" s="92"/>
      <c r="P476" s="229">
        <f>O476*H476</f>
        <v>0</v>
      </c>
      <c r="Q476" s="229">
        <v>0.04555</v>
      </c>
      <c r="R476" s="229">
        <f>Q476*H476</f>
        <v>2.96075</v>
      </c>
      <c r="S476" s="229">
        <v>0</v>
      </c>
      <c r="T476" s="23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1" t="s">
        <v>215</v>
      </c>
      <c r="AT476" s="231" t="s">
        <v>217</v>
      </c>
      <c r="AU476" s="231" t="s">
        <v>90</v>
      </c>
      <c r="AY476" s="18" t="s">
        <v>216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8" t="s">
        <v>88</v>
      </c>
      <c r="BK476" s="232">
        <f>ROUND(I476*H476,2)</f>
        <v>0</v>
      </c>
      <c r="BL476" s="18" t="s">
        <v>215</v>
      </c>
      <c r="BM476" s="231" t="s">
        <v>731</v>
      </c>
    </row>
    <row r="477" s="2" customFormat="1">
      <c r="A477" s="39"/>
      <c r="B477" s="40"/>
      <c r="C477" s="41"/>
      <c r="D477" s="233" t="s">
        <v>222</v>
      </c>
      <c r="E477" s="41"/>
      <c r="F477" s="234" t="s">
        <v>732</v>
      </c>
      <c r="G477" s="41"/>
      <c r="H477" s="41"/>
      <c r="I477" s="235"/>
      <c r="J477" s="41"/>
      <c r="K477" s="41"/>
      <c r="L477" s="45"/>
      <c r="M477" s="236"/>
      <c r="N477" s="237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222</v>
      </c>
      <c r="AU477" s="18" t="s">
        <v>90</v>
      </c>
    </row>
    <row r="478" s="13" customFormat="1">
      <c r="A478" s="13"/>
      <c r="B478" s="250"/>
      <c r="C478" s="251"/>
      <c r="D478" s="233" t="s">
        <v>362</v>
      </c>
      <c r="E478" s="252" t="s">
        <v>1</v>
      </c>
      <c r="F478" s="253" t="s">
        <v>733</v>
      </c>
      <c r="G478" s="251"/>
      <c r="H478" s="252" t="s">
        <v>1</v>
      </c>
      <c r="I478" s="254"/>
      <c r="J478" s="251"/>
      <c r="K478" s="251"/>
      <c r="L478" s="255"/>
      <c r="M478" s="256"/>
      <c r="N478" s="257"/>
      <c r="O478" s="257"/>
      <c r="P478" s="257"/>
      <c r="Q478" s="257"/>
      <c r="R478" s="257"/>
      <c r="S478" s="257"/>
      <c r="T478" s="25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9" t="s">
        <v>362</v>
      </c>
      <c r="AU478" s="259" t="s">
        <v>90</v>
      </c>
      <c r="AV478" s="13" t="s">
        <v>88</v>
      </c>
      <c r="AW478" s="13" t="s">
        <v>36</v>
      </c>
      <c r="AX478" s="13" t="s">
        <v>81</v>
      </c>
      <c r="AY478" s="259" t="s">
        <v>216</v>
      </c>
    </row>
    <row r="479" s="14" customFormat="1">
      <c r="A479" s="14"/>
      <c r="B479" s="260"/>
      <c r="C479" s="261"/>
      <c r="D479" s="233" t="s">
        <v>362</v>
      </c>
      <c r="E479" s="262" t="s">
        <v>1</v>
      </c>
      <c r="F479" s="263" t="s">
        <v>734</v>
      </c>
      <c r="G479" s="261"/>
      <c r="H479" s="264">
        <v>8</v>
      </c>
      <c r="I479" s="265"/>
      <c r="J479" s="261"/>
      <c r="K479" s="261"/>
      <c r="L479" s="266"/>
      <c r="M479" s="267"/>
      <c r="N479" s="268"/>
      <c r="O479" s="268"/>
      <c r="P479" s="268"/>
      <c r="Q479" s="268"/>
      <c r="R479" s="268"/>
      <c r="S479" s="268"/>
      <c r="T479" s="26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0" t="s">
        <v>362</v>
      </c>
      <c r="AU479" s="270" t="s">
        <v>90</v>
      </c>
      <c r="AV479" s="14" t="s">
        <v>90</v>
      </c>
      <c r="AW479" s="14" t="s">
        <v>36</v>
      </c>
      <c r="AX479" s="14" t="s">
        <v>81</v>
      </c>
      <c r="AY479" s="270" t="s">
        <v>216</v>
      </c>
    </row>
    <row r="480" s="13" customFormat="1">
      <c r="A480" s="13"/>
      <c r="B480" s="250"/>
      <c r="C480" s="251"/>
      <c r="D480" s="233" t="s">
        <v>362</v>
      </c>
      <c r="E480" s="252" t="s">
        <v>1</v>
      </c>
      <c r="F480" s="253" t="s">
        <v>735</v>
      </c>
      <c r="G480" s="251"/>
      <c r="H480" s="252" t="s">
        <v>1</v>
      </c>
      <c r="I480" s="254"/>
      <c r="J480" s="251"/>
      <c r="K480" s="251"/>
      <c r="L480" s="255"/>
      <c r="M480" s="256"/>
      <c r="N480" s="257"/>
      <c r="O480" s="257"/>
      <c r="P480" s="257"/>
      <c r="Q480" s="257"/>
      <c r="R480" s="257"/>
      <c r="S480" s="257"/>
      <c r="T480" s="25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9" t="s">
        <v>362</v>
      </c>
      <c r="AU480" s="259" t="s">
        <v>90</v>
      </c>
      <c r="AV480" s="13" t="s">
        <v>88</v>
      </c>
      <c r="AW480" s="13" t="s">
        <v>36</v>
      </c>
      <c r="AX480" s="13" t="s">
        <v>81</v>
      </c>
      <c r="AY480" s="259" t="s">
        <v>216</v>
      </c>
    </row>
    <row r="481" s="14" customFormat="1">
      <c r="A481" s="14"/>
      <c r="B481" s="260"/>
      <c r="C481" s="261"/>
      <c r="D481" s="233" t="s">
        <v>362</v>
      </c>
      <c r="E481" s="262" t="s">
        <v>1</v>
      </c>
      <c r="F481" s="263" t="s">
        <v>736</v>
      </c>
      <c r="G481" s="261"/>
      <c r="H481" s="264">
        <v>12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0" t="s">
        <v>362</v>
      </c>
      <c r="AU481" s="270" t="s">
        <v>90</v>
      </c>
      <c r="AV481" s="14" t="s">
        <v>90</v>
      </c>
      <c r="AW481" s="14" t="s">
        <v>36</v>
      </c>
      <c r="AX481" s="14" t="s">
        <v>81</v>
      </c>
      <c r="AY481" s="270" t="s">
        <v>216</v>
      </c>
    </row>
    <row r="482" s="13" customFormat="1">
      <c r="A482" s="13"/>
      <c r="B482" s="250"/>
      <c r="C482" s="251"/>
      <c r="D482" s="233" t="s">
        <v>362</v>
      </c>
      <c r="E482" s="252" t="s">
        <v>1</v>
      </c>
      <c r="F482" s="253" t="s">
        <v>737</v>
      </c>
      <c r="G482" s="251"/>
      <c r="H482" s="252" t="s">
        <v>1</v>
      </c>
      <c r="I482" s="254"/>
      <c r="J482" s="251"/>
      <c r="K482" s="251"/>
      <c r="L482" s="255"/>
      <c r="M482" s="256"/>
      <c r="N482" s="257"/>
      <c r="O482" s="257"/>
      <c r="P482" s="257"/>
      <c r="Q482" s="257"/>
      <c r="R482" s="257"/>
      <c r="S482" s="257"/>
      <c r="T482" s="25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9" t="s">
        <v>362</v>
      </c>
      <c r="AU482" s="259" t="s">
        <v>90</v>
      </c>
      <c r="AV482" s="13" t="s">
        <v>88</v>
      </c>
      <c r="AW482" s="13" t="s">
        <v>36</v>
      </c>
      <c r="AX482" s="13" t="s">
        <v>81</v>
      </c>
      <c r="AY482" s="259" t="s">
        <v>216</v>
      </c>
    </row>
    <row r="483" s="14" customFormat="1">
      <c r="A483" s="14"/>
      <c r="B483" s="260"/>
      <c r="C483" s="261"/>
      <c r="D483" s="233" t="s">
        <v>362</v>
      </c>
      <c r="E483" s="262" t="s">
        <v>1</v>
      </c>
      <c r="F483" s="263" t="s">
        <v>738</v>
      </c>
      <c r="G483" s="261"/>
      <c r="H483" s="264">
        <v>45</v>
      </c>
      <c r="I483" s="265"/>
      <c r="J483" s="261"/>
      <c r="K483" s="261"/>
      <c r="L483" s="266"/>
      <c r="M483" s="267"/>
      <c r="N483" s="268"/>
      <c r="O483" s="268"/>
      <c r="P483" s="268"/>
      <c r="Q483" s="268"/>
      <c r="R483" s="268"/>
      <c r="S483" s="268"/>
      <c r="T483" s="26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0" t="s">
        <v>362</v>
      </c>
      <c r="AU483" s="270" t="s">
        <v>90</v>
      </c>
      <c r="AV483" s="14" t="s">
        <v>90</v>
      </c>
      <c r="AW483" s="14" t="s">
        <v>36</v>
      </c>
      <c r="AX483" s="14" t="s">
        <v>81</v>
      </c>
      <c r="AY483" s="270" t="s">
        <v>216</v>
      </c>
    </row>
    <row r="484" s="16" customFormat="1">
      <c r="A484" s="16"/>
      <c r="B484" s="282"/>
      <c r="C484" s="283"/>
      <c r="D484" s="233" t="s">
        <v>362</v>
      </c>
      <c r="E484" s="284" t="s">
        <v>1</v>
      </c>
      <c r="F484" s="285" t="s">
        <v>369</v>
      </c>
      <c r="G484" s="283"/>
      <c r="H484" s="286">
        <v>65</v>
      </c>
      <c r="I484" s="287"/>
      <c r="J484" s="283"/>
      <c r="K484" s="283"/>
      <c r="L484" s="288"/>
      <c r="M484" s="289"/>
      <c r="N484" s="290"/>
      <c r="O484" s="290"/>
      <c r="P484" s="290"/>
      <c r="Q484" s="290"/>
      <c r="R484" s="290"/>
      <c r="S484" s="290"/>
      <c r="T484" s="29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92" t="s">
        <v>362</v>
      </c>
      <c r="AU484" s="292" t="s">
        <v>90</v>
      </c>
      <c r="AV484" s="16" t="s">
        <v>215</v>
      </c>
      <c r="AW484" s="16" t="s">
        <v>36</v>
      </c>
      <c r="AX484" s="16" t="s">
        <v>88</v>
      </c>
      <c r="AY484" s="292" t="s">
        <v>216</v>
      </c>
    </row>
    <row r="485" s="2" customFormat="1" ht="21.75" customHeight="1">
      <c r="A485" s="39"/>
      <c r="B485" s="40"/>
      <c r="C485" s="220" t="s">
        <v>739</v>
      </c>
      <c r="D485" s="220" t="s">
        <v>217</v>
      </c>
      <c r="E485" s="221" t="s">
        <v>740</v>
      </c>
      <c r="F485" s="222" t="s">
        <v>741</v>
      </c>
      <c r="G485" s="223" t="s">
        <v>539</v>
      </c>
      <c r="H485" s="224">
        <v>56</v>
      </c>
      <c r="I485" s="225"/>
      <c r="J485" s="226">
        <f>ROUND(I485*H485,2)</f>
        <v>0</v>
      </c>
      <c r="K485" s="222" t="s">
        <v>359</v>
      </c>
      <c r="L485" s="45"/>
      <c r="M485" s="227" t="s">
        <v>1</v>
      </c>
      <c r="N485" s="228" t="s">
        <v>46</v>
      </c>
      <c r="O485" s="92"/>
      <c r="P485" s="229">
        <f>O485*H485</f>
        <v>0</v>
      </c>
      <c r="Q485" s="229">
        <v>0.054550000000000001</v>
      </c>
      <c r="R485" s="229">
        <f>Q485*H485</f>
        <v>3.0548000000000002</v>
      </c>
      <c r="S485" s="229">
        <v>0</v>
      </c>
      <c r="T485" s="23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1" t="s">
        <v>215</v>
      </c>
      <c r="AT485" s="231" t="s">
        <v>217</v>
      </c>
      <c r="AU485" s="231" t="s">
        <v>90</v>
      </c>
      <c r="AY485" s="18" t="s">
        <v>216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8" t="s">
        <v>88</v>
      </c>
      <c r="BK485" s="232">
        <f>ROUND(I485*H485,2)</f>
        <v>0</v>
      </c>
      <c r="BL485" s="18" t="s">
        <v>215</v>
      </c>
      <c r="BM485" s="231" t="s">
        <v>742</v>
      </c>
    </row>
    <row r="486" s="2" customFormat="1">
      <c r="A486" s="39"/>
      <c r="B486" s="40"/>
      <c r="C486" s="41"/>
      <c r="D486" s="233" t="s">
        <v>222</v>
      </c>
      <c r="E486" s="41"/>
      <c r="F486" s="234" t="s">
        <v>743</v>
      </c>
      <c r="G486" s="41"/>
      <c r="H486" s="41"/>
      <c r="I486" s="235"/>
      <c r="J486" s="41"/>
      <c r="K486" s="41"/>
      <c r="L486" s="45"/>
      <c r="M486" s="236"/>
      <c r="N486" s="237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222</v>
      </c>
      <c r="AU486" s="18" t="s">
        <v>90</v>
      </c>
    </row>
    <row r="487" s="13" customFormat="1">
      <c r="A487" s="13"/>
      <c r="B487" s="250"/>
      <c r="C487" s="251"/>
      <c r="D487" s="233" t="s">
        <v>362</v>
      </c>
      <c r="E487" s="252" t="s">
        <v>1</v>
      </c>
      <c r="F487" s="253" t="s">
        <v>744</v>
      </c>
      <c r="G487" s="251"/>
      <c r="H487" s="252" t="s">
        <v>1</v>
      </c>
      <c r="I487" s="254"/>
      <c r="J487" s="251"/>
      <c r="K487" s="251"/>
      <c r="L487" s="255"/>
      <c r="M487" s="256"/>
      <c r="N487" s="257"/>
      <c r="O487" s="257"/>
      <c r="P487" s="257"/>
      <c r="Q487" s="257"/>
      <c r="R487" s="257"/>
      <c r="S487" s="257"/>
      <c r="T487" s="25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9" t="s">
        <v>362</v>
      </c>
      <c r="AU487" s="259" t="s">
        <v>90</v>
      </c>
      <c r="AV487" s="13" t="s">
        <v>88</v>
      </c>
      <c r="AW487" s="13" t="s">
        <v>36</v>
      </c>
      <c r="AX487" s="13" t="s">
        <v>81</v>
      </c>
      <c r="AY487" s="259" t="s">
        <v>216</v>
      </c>
    </row>
    <row r="488" s="14" customFormat="1">
      <c r="A488" s="14"/>
      <c r="B488" s="260"/>
      <c r="C488" s="261"/>
      <c r="D488" s="233" t="s">
        <v>362</v>
      </c>
      <c r="E488" s="262" t="s">
        <v>1</v>
      </c>
      <c r="F488" s="263" t="s">
        <v>745</v>
      </c>
      <c r="G488" s="261"/>
      <c r="H488" s="264">
        <v>16</v>
      </c>
      <c r="I488" s="265"/>
      <c r="J488" s="261"/>
      <c r="K488" s="261"/>
      <c r="L488" s="266"/>
      <c r="M488" s="267"/>
      <c r="N488" s="268"/>
      <c r="O488" s="268"/>
      <c r="P488" s="268"/>
      <c r="Q488" s="268"/>
      <c r="R488" s="268"/>
      <c r="S488" s="268"/>
      <c r="T488" s="26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70" t="s">
        <v>362</v>
      </c>
      <c r="AU488" s="270" t="s">
        <v>90</v>
      </c>
      <c r="AV488" s="14" t="s">
        <v>90</v>
      </c>
      <c r="AW488" s="14" t="s">
        <v>36</v>
      </c>
      <c r="AX488" s="14" t="s">
        <v>81</v>
      </c>
      <c r="AY488" s="270" t="s">
        <v>216</v>
      </c>
    </row>
    <row r="489" s="13" customFormat="1">
      <c r="A489" s="13"/>
      <c r="B489" s="250"/>
      <c r="C489" s="251"/>
      <c r="D489" s="233" t="s">
        <v>362</v>
      </c>
      <c r="E489" s="252" t="s">
        <v>1</v>
      </c>
      <c r="F489" s="253" t="s">
        <v>746</v>
      </c>
      <c r="G489" s="251"/>
      <c r="H489" s="252" t="s">
        <v>1</v>
      </c>
      <c r="I489" s="254"/>
      <c r="J489" s="251"/>
      <c r="K489" s="251"/>
      <c r="L489" s="255"/>
      <c r="M489" s="256"/>
      <c r="N489" s="257"/>
      <c r="O489" s="257"/>
      <c r="P489" s="257"/>
      <c r="Q489" s="257"/>
      <c r="R489" s="257"/>
      <c r="S489" s="257"/>
      <c r="T489" s="25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9" t="s">
        <v>362</v>
      </c>
      <c r="AU489" s="259" t="s">
        <v>90</v>
      </c>
      <c r="AV489" s="13" t="s">
        <v>88</v>
      </c>
      <c r="AW489" s="13" t="s">
        <v>36</v>
      </c>
      <c r="AX489" s="13" t="s">
        <v>81</v>
      </c>
      <c r="AY489" s="259" t="s">
        <v>216</v>
      </c>
    </row>
    <row r="490" s="14" customFormat="1">
      <c r="A490" s="14"/>
      <c r="B490" s="260"/>
      <c r="C490" s="261"/>
      <c r="D490" s="233" t="s">
        <v>362</v>
      </c>
      <c r="E490" s="262" t="s">
        <v>1</v>
      </c>
      <c r="F490" s="263" t="s">
        <v>747</v>
      </c>
      <c r="G490" s="261"/>
      <c r="H490" s="264">
        <v>20</v>
      </c>
      <c r="I490" s="265"/>
      <c r="J490" s="261"/>
      <c r="K490" s="261"/>
      <c r="L490" s="266"/>
      <c r="M490" s="267"/>
      <c r="N490" s="268"/>
      <c r="O490" s="268"/>
      <c r="P490" s="268"/>
      <c r="Q490" s="268"/>
      <c r="R490" s="268"/>
      <c r="S490" s="268"/>
      <c r="T490" s="26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0" t="s">
        <v>362</v>
      </c>
      <c r="AU490" s="270" t="s">
        <v>90</v>
      </c>
      <c r="AV490" s="14" t="s">
        <v>90</v>
      </c>
      <c r="AW490" s="14" t="s">
        <v>36</v>
      </c>
      <c r="AX490" s="14" t="s">
        <v>81</v>
      </c>
      <c r="AY490" s="270" t="s">
        <v>216</v>
      </c>
    </row>
    <row r="491" s="13" customFormat="1">
      <c r="A491" s="13"/>
      <c r="B491" s="250"/>
      <c r="C491" s="251"/>
      <c r="D491" s="233" t="s">
        <v>362</v>
      </c>
      <c r="E491" s="252" t="s">
        <v>1</v>
      </c>
      <c r="F491" s="253" t="s">
        <v>748</v>
      </c>
      <c r="G491" s="251"/>
      <c r="H491" s="252" t="s">
        <v>1</v>
      </c>
      <c r="I491" s="254"/>
      <c r="J491" s="251"/>
      <c r="K491" s="251"/>
      <c r="L491" s="255"/>
      <c r="M491" s="256"/>
      <c r="N491" s="257"/>
      <c r="O491" s="257"/>
      <c r="P491" s="257"/>
      <c r="Q491" s="257"/>
      <c r="R491" s="257"/>
      <c r="S491" s="257"/>
      <c r="T491" s="25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9" t="s">
        <v>362</v>
      </c>
      <c r="AU491" s="259" t="s">
        <v>90</v>
      </c>
      <c r="AV491" s="13" t="s">
        <v>88</v>
      </c>
      <c r="AW491" s="13" t="s">
        <v>36</v>
      </c>
      <c r="AX491" s="13" t="s">
        <v>81</v>
      </c>
      <c r="AY491" s="259" t="s">
        <v>216</v>
      </c>
    </row>
    <row r="492" s="14" customFormat="1">
      <c r="A492" s="14"/>
      <c r="B492" s="260"/>
      <c r="C492" s="261"/>
      <c r="D492" s="233" t="s">
        <v>362</v>
      </c>
      <c r="E492" s="262" t="s">
        <v>1</v>
      </c>
      <c r="F492" s="263" t="s">
        <v>749</v>
      </c>
      <c r="G492" s="261"/>
      <c r="H492" s="264">
        <v>20</v>
      </c>
      <c r="I492" s="265"/>
      <c r="J492" s="261"/>
      <c r="K492" s="261"/>
      <c r="L492" s="266"/>
      <c r="M492" s="267"/>
      <c r="N492" s="268"/>
      <c r="O492" s="268"/>
      <c r="P492" s="268"/>
      <c r="Q492" s="268"/>
      <c r="R492" s="268"/>
      <c r="S492" s="268"/>
      <c r="T492" s="26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0" t="s">
        <v>362</v>
      </c>
      <c r="AU492" s="270" t="s">
        <v>90</v>
      </c>
      <c r="AV492" s="14" t="s">
        <v>90</v>
      </c>
      <c r="AW492" s="14" t="s">
        <v>36</v>
      </c>
      <c r="AX492" s="14" t="s">
        <v>81</v>
      </c>
      <c r="AY492" s="270" t="s">
        <v>216</v>
      </c>
    </row>
    <row r="493" s="16" customFormat="1">
      <c r="A493" s="16"/>
      <c r="B493" s="282"/>
      <c r="C493" s="283"/>
      <c r="D493" s="233" t="s">
        <v>362</v>
      </c>
      <c r="E493" s="284" t="s">
        <v>1</v>
      </c>
      <c r="F493" s="285" t="s">
        <v>369</v>
      </c>
      <c r="G493" s="283"/>
      <c r="H493" s="286">
        <v>56</v>
      </c>
      <c r="I493" s="287"/>
      <c r="J493" s="283"/>
      <c r="K493" s="283"/>
      <c r="L493" s="288"/>
      <c r="M493" s="289"/>
      <c r="N493" s="290"/>
      <c r="O493" s="290"/>
      <c r="P493" s="290"/>
      <c r="Q493" s="290"/>
      <c r="R493" s="290"/>
      <c r="S493" s="290"/>
      <c r="T493" s="291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92" t="s">
        <v>362</v>
      </c>
      <c r="AU493" s="292" t="s">
        <v>90</v>
      </c>
      <c r="AV493" s="16" t="s">
        <v>215</v>
      </c>
      <c r="AW493" s="16" t="s">
        <v>36</v>
      </c>
      <c r="AX493" s="16" t="s">
        <v>88</v>
      </c>
      <c r="AY493" s="292" t="s">
        <v>216</v>
      </c>
    </row>
    <row r="494" s="2" customFormat="1" ht="21.75" customHeight="1">
      <c r="A494" s="39"/>
      <c r="B494" s="40"/>
      <c r="C494" s="220" t="s">
        <v>750</v>
      </c>
      <c r="D494" s="220" t="s">
        <v>217</v>
      </c>
      <c r="E494" s="221" t="s">
        <v>751</v>
      </c>
      <c r="F494" s="222" t="s">
        <v>752</v>
      </c>
      <c r="G494" s="223" t="s">
        <v>539</v>
      </c>
      <c r="H494" s="224">
        <v>24</v>
      </c>
      <c r="I494" s="225"/>
      <c r="J494" s="226">
        <f>ROUND(I494*H494,2)</f>
        <v>0</v>
      </c>
      <c r="K494" s="222" t="s">
        <v>359</v>
      </c>
      <c r="L494" s="45"/>
      <c r="M494" s="227" t="s">
        <v>1</v>
      </c>
      <c r="N494" s="228" t="s">
        <v>46</v>
      </c>
      <c r="O494" s="92"/>
      <c r="P494" s="229">
        <f>O494*H494</f>
        <v>0</v>
      </c>
      <c r="Q494" s="229">
        <v>0.063549999999999995</v>
      </c>
      <c r="R494" s="229">
        <f>Q494*H494</f>
        <v>1.5251999999999999</v>
      </c>
      <c r="S494" s="229">
        <v>0</v>
      </c>
      <c r="T494" s="23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1" t="s">
        <v>215</v>
      </c>
      <c r="AT494" s="231" t="s">
        <v>217</v>
      </c>
      <c r="AU494" s="231" t="s">
        <v>90</v>
      </c>
      <c r="AY494" s="18" t="s">
        <v>216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8" t="s">
        <v>88</v>
      </c>
      <c r="BK494" s="232">
        <f>ROUND(I494*H494,2)</f>
        <v>0</v>
      </c>
      <c r="BL494" s="18" t="s">
        <v>215</v>
      </c>
      <c r="BM494" s="231" t="s">
        <v>753</v>
      </c>
    </row>
    <row r="495" s="2" customFormat="1">
      <c r="A495" s="39"/>
      <c r="B495" s="40"/>
      <c r="C495" s="41"/>
      <c r="D495" s="233" t="s">
        <v>222</v>
      </c>
      <c r="E495" s="41"/>
      <c r="F495" s="234" t="s">
        <v>754</v>
      </c>
      <c r="G495" s="41"/>
      <c r="H495" s="41"/>
      <c r="I495" s="235"/>
      <c r="J495" s="41"/>
      <c r="K495" s="41"/>
      <c r="L495" s="45"/>
      <c r="M495" s="236"/>
      <c r="N495" s="237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222</v>
      </c>
      <c r="AU495" s="18" t="s">
        <v>90</v>
      </c>
    </row>
    <row r="496" s="13" customFormat="1">
      <c r="A496" s="13"/>
      <c r="B496" s="250"/>
      <c r="C496" s="251"/>
      <c r="D496" s="233" t="s">
        <v>362</v>
      </c>
      <c r="E496" s="252" t="s">
        <v>1</v>
      </c>
      <c r="F496" s="253" t="s">
        <v>755</v>
      </c>
      <c r="G496" s="251"/>
      <c r="H496" s="252" t="s">
        <v>1</v>
      </c>
      <c r="I496" s="254"/>
      <c r="J496" s="251"/>
      <c r="K496" s="251"/>
      <c r="L496" s="255"/>
      <c r="M496" s="256"/>
      <c r="N496" s="257"/>
      <c r="O496" s="257"/>
      <c r="P496" s="257"/>
      <c r="Q496" s="257"/>
      <c r="R496" s="257"/>
      <c r="S496" s="257"/>
      <c r="T496" s="25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9" t="s">
        <v>362</v>
      </c>
      <c r="AU496" s="259" t="s">
        <v>90</v>
      </c>
      <c r="AV496" s="13" t="s">
        <v>88</v>
      </c>
      <c r="AW496" s="13" t="s">
        <v>36</v>
      </c>
      <c r="AX496" s="13" t="s">
        <v>81</v>
      </c>
      <c r="AY496" s="259" t="s">
        <v>216</v>
      </c>
    </row>
    <row r="497" s="14" customFormat="1">
      <c r="A497" s="14"/>
      <c r="B497" s="260"/>
      <c r="C497" s="261"/>
      <c r="D497" s="233" t="s">
        <v>362</v>
      </c>
      <c r="E497" s="262" t="s">
        <v>1</v>
      </c>
      <c r="F497" s="263" t="s">
        <v>725</v>
      </c>
      <c r="G497" s="261"/>
      <c r="H497" s="264">
        <v>4</v>
      </c>
      <c r="I497" s="265"/>
      <c r="J497" s="261"/>
      <c r="K497" s="261"/>
      <c r="L497" s="266"/>
      <c r="M497" s="267"/>
      <c r="N497" s="268"/>
      <c r="O497" s="268"/>
      <c r="P497" s="268"/>
      <c r="Q497" s="268"/>
      <c r="R497" s="268"/>
      <c r="S497" s="268"/>
      <c r="T497" s="26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0" t="s">
        <v>362</v>
      </c>
      <c r="AU497" s="270" t="s">
        <v>90</v>
      </c>
      <c r="AV497" s="14" t="s">
        <v>90</v>
      </c>
      <c r="AW497" s="14" t="s">
        <v>36</v>
      </c>
      <c r="AX497" s="14" t="s">
        <v>81</v>
      </c>
      <c r="AY497" s="270" t="s">
        <v>216</v>
      </c>
    </row>
    <row r="498" s="13" customFormat="1">
      <c r="A498" s="13"/>
      <c r="B498" s="250"/>
      <c r="C498" s="251"/>
      <c r="D498" s="233" t="s">
        <v>362</v>
      </c>
      <c r="E498" s="252" t="s">
        <v>1</v>
      </c>
      <c r="F498" s="253" t="s">
        <v>756</v>
      </c>
      <c r="G498" s="251"/>
      <c r="H498" s="252" t="s">
        <v>1</v>
      </c>
      <c r="I498" s="254"/>
      <c r="J498" s="251"/>
      <c r="K498" s="251"/>
      <c r="L498" s="255"/>
      <c r="M498" s="256"/>
      <c r="N498" s="257"/>
      <c r="O498" s="257"/>
      <c r="P498" s="257"/>
      <c r="Q498" s="257"/>
      <c r="R498" s="257"/>
      <c r="S498" s="257"/>
      <c r="T498" s="25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9" t="s">
        <v>362</v>
      </c>
      <c r="AU498" s="259" t="s">
        <v>90</v>
      </c>
      <c r="AV498" s="13" t="s">
        <v>88</v>
      </c>
      <c r="AW498" s="13" t="s">
        <v>36</v>
      </c>
      <c r="AX498" s="13" t="s">
        <v>81</v>
      </c>
      <c r="AY498" s="259" t="s">
        <v>216</v>
      </c>
    </row>
    <row r="499" s="14" customFormat="1">
      <c r="A499" s="14"/>
      <c r="B499" s="260"/>
      <c r="C499" s="261"/>
      <c r="D499" s="233" t="s">
        <v>362</v>
      </c>
      <c r="E499" s="262" t="s">
        <v>1</v>
      </c>
      <c r="F499" s="263" t="s">
        <v>757</v>
      </c>
      <c r="G499" s="261"/>
      <c r="H499" s="264">
        <v>5</v>
      </c>
      <c r="I499" s="265"/>
      <c r="J499" s="261"/>
      <c r="K499" s="261"/>
      <c r="L499" s="266"/>
      <c r="M499" s="267"/>
      <c r="N499" s="268"/>
      <c r="O499" s="268"/>
      <c r="P499" s="268"/>
      <c r="Q499" s="268"/>
      <c r="R499" s="268"/>
      <c r="S499" s="268"/>
      <c r="T499" s="26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0" t="s">
        <v>362</v>
      </c>
      <c r="AU499" s="270" t="s">
        <v>90</v>
      </c>
      <c r="AV499" s="14" t="s">
        <v>90</v>
      </c>
      <c r="AW499" s="14" t="s">
        <v>36</v>
      </c>
      <c r="AX499" s="14" t="s">
        <v>81</v>
      </c>
      <c r="AY499" s="270" t="s">
        <v>216</v>
      </c>
    </row>
    <row r="500" s="13" customFormat="1">
      <c r="A500" s="13"/>
      <c r="B500" s="250"/>
      <c r="C500" s="251"/>
      <c r="D500" s="233" t="s">
        <v>362</v>
      </c>
      <c r="E500" s="252" t="s">
        <v>1</v>
      </c>
      <c r="F500" s="253" t="s">
        <v>758</v>
      </c>
      <c r="G500" s="251"/>
      <c r="H500" s="252" t="s">
        <v>1</v>
      </c>
      <c r="I500" s="254"/>
      <c r="J500" s="251"/>
      <c r="K500" s="251"/>
      <c r="L500" s="255"/>
      <c r="M500" s="256"/>
      <c r="N500" s="257"/>
      <c r="O500" s="257"/>
      <c r="P500" s="257"/>
      <c r="Q500" s="257"/>
      <c r="R500" s="257"/>
      <c r="S500" s="257"/>
      <c r="T500" s="25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9" t="s">
        <v>362</v>
      </c>
      <c r="AU500" s="259" t="s">
        <v>90</v>
      </c>
      <c r="AV500" s="13" t="s">
        <v>88</v>
      </c>
      <c r="AW500" s="13" t="s">
        <v>36</v>
      </c>
      <c r="AX500" s="13" t="s">
        <v>81</v>
      </c>
      <c r="AY500" s="259" t="s">
        <v>216</v>
      </c>
    </row>
    <row r="501" s="14" customFormat="1">
      <c r="A501" s="14"/>
      <c r="B501" s="260"/>
      <c r="C501" s="261"/>
      <c r="D501" s="233" t="s">
        <v>362</v>
      </c>
      <c r="E501" s="262" t="s">
        <v>1</v>
      </c>
      <c r="F501" s="263" t="s">
        <v>759</v>
      </c>
      <c r="G501" s="261"/>
      <c r="H501" s="264">
        <v>15</v>
      </c>
      <c r="I501" s="265"/>
      <c r="J501" s="261"/>
      <c r="K501" s="261"/>
      <c r="L501" s="266"/>
      <c r="M501" s="267"/>
      <c r="N501" s="268"/>
      <c r="O501" s="268"/>
      <c r="P501" s="268"/>
      <c r="Q501" s="268"/>
      <c r="R501" s="268"/>
      <c r="S501" s="268"/>
      <c r="T501" s="26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0" t="s">
        <v>362</v>
      </c>
      <c r="AU501" s="270" t="s">
        <v>90</v>
      </c>
      <c r="AV501" s="14" t="s">
        <v>90</v>
      </c>
      <c r="AW501" s="14" t="s">
        <v>36</v>
      </c>
      <c r="AX501" s="14" t="s">
        <v>81</v>
      </c>
      <c r="AY501" s="270" t="s">
        <v>216</v>
      </c>
    </row>
    <row r="502" s="16" customFormat="1">
      <c r="A502" s="16"/>
      <c r="B502" s="282"/>
      <c r="C502" s="283"/>
      <c r="D502" s="233" t="s">
        <v>362</v>
      </c>
      <c r="E502" s="284" t="s">
        <v>1</v>
      </c>
      <c r="F502" s="285" t="s">
        <v>369</v>
      </c>
      <c r="G502" s="283"/>
      <c r="H502" s="286">
        <v>24</v>
      </c>
      <c r="I502" s="287"/>
      <c r="J502" s="283"/>
      <c r="K502" s="283"/>
      <c r="L502" s="288"/>
      <c r="M502" s="289"/>
      <c r="N502" s="290"/>
      <c r="O502" s="290"/>
      <c r="P502" s="290"/>
      <c r="Q502" s="290"/>
      <c r="R502" s="290"/>
      <c r="S502" s="290"/>
      <c r="T502" s="291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92" t="s">
        <v>362</v>
      </c>
      <c r="AU502" s="292" t="s">
        <v>90</v>
      </c>
      <c r="AV502" s="16" t="s">
        <v>215</v>
      </c>
      <c r="AW502" s="16" t="s">
        <v>36</v>
      </c>
      <c r="AX502" s="16" t="s">
        <v>88</v>
      </c>
      <c r="AY502" s="292" t="s">
        <v>216</v>
      </c>
    </row>
    <row r="503" s="2" customFormat="1" ht="21.75" customHeight="1">
      <c r="A503" s="39"/>
      <c r="B503" s="40"/>
      <c r="C503" s="220" t="s">
        <v>760</v>
      </c>
      <c r="D503" s="220" t="s">
        <v>217</v>
      </c>
      <c r="E503" s="221" t="s">
        <v>761</v>
      </c>
      <c r="F503" s="222" t="s">
        <v>762</v>
      </c>
      <c r="G503" s="223" t="s">
        <v>539</v>
      </c>
      <c r="H503" s="224">
        <v>2</v>
      </c>
      <c r="I503" s="225"/>
      <c r="J503" s="226">
        <f>ROUND(I503*H503,2)</f>
        <v>0</v>
      </c>
      <c r="K503" s="222" t="s">
        <v>359</v>
      </c>
      <c r="L503" s="45"/>
      <c r="M503" s="227" t="s">
        <v>1</v>
      </c>
      <c r="N503" s="228" t="s">
        <v>46</v>
      </c>
      <c r="O503" s="92"/>
      <c r="P503" s="229">
        <f>O503*H503</f>
        <v>0</v>
      </c>
      <c r="Q503" s="229">
        <v>0.11805</v>
      </c>
      <c r="R503" s="229">
        <f>Q503*H503</f>
        <v>0.2361</v>
      </c>
      <c r="S503" s="229">
        <v>0</v>
      </c>
      <c r="T503" s="23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1" t="s">
        <v>215</v>
      </c>
      <c r="AT503" s="231" t="s">
        <v>217</v>
      </c>
      <c r="AU503" s="231" t="s">
        <v>90</v>
      </c>
      <c r="AY503" s="18" t="s">
        <v>216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18" t="s">
        <v>88</v>
      </c>
      <c r="BK503" s="232">
        <f>ROUND(I503*H503,2)</f>
        <v>0</v>
      </c>
      <c r="BL503" s="18" t="s">
        <v>215</v>
      </c>
      <c r="BM503" s="231" t="s">
        <v>763</v>
      </c>
    </row>
    <row r="504" s="2" customFormat="1">
      <c r="A504" s="39"/>
      <c r="B504" s="40"/>
      <c r="C504" s="41"/>
      <c r="D504" s="233" t="s">
        <v>222</v>
      </c>
      <c r="E504" s="41"/>
      <c r="F504" s="234" t="s">
        <v>764</v>
      </c>
      <c r="G504" s="41"/>
      <c r="H504" s="41"/>
      <c r="I504" s="235"/>
      <c r="J504" s="41"/>
      <c r="K504" s="41"/>
      <c r="L504" s="45"/>
      <c r="M504" s="236"/>
      <c r="N504" s="237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222</v>
      </c>
      <c r="AU504" s="18" t="s">
        <v>90</v>
      </c>
    </row>
    <row r="505" s="13" customFormat="1">
      <c r="A505" s="13"/>
      <c r="B505" s="250"/>
      <c r="C505" s="251"/>
      <c r="D505" s="233" t="s">
        <v>362</v>
      </c>
      <c r="E505" s="252" t="s">
        <v>1</v>
      </c>
      <c r="F505" s="253" t="s">
        <v>765</v>
      </c>
      <c r="G505" s="251"/>
      <c r="H505" s="252" t="s">
        <v>1</v>
      </c>
      <c r="I505" s="254"/>
      <c r="J505" s="251"/>
      <c r="K505" s="251"/>
      <c r="L505" s="255"/>
      <c r="M505" s="256"/>
      <c r="N505" s="257"/>
      <c r="O505" s="257"/>
      <c r="P505" s="257"/>
      <c r="Q505" s="257"/>
      <c r="R505" s="257"/>
      <c r="S505" s="257"/>
      <c r="T505" s="25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9" t="s">
        <v>362</v>
      </c>
      <c r="AU505" s="259" t="s">
        <v>90</v>
      </c>
      <c r="AV505" s="13" t="s">
        <v>88</v>
      </c>
      <c r="AW505" s="13" t="s">
        <v>36</v>
      </c>
      <c r="AX505" s="13" t="s">
        <v>81</v>
      </c>
      <c r="AY505" s="259" t="s">
        <v>216</v>
      </c>
    </row>
    <row r="506" s="14" customFormat="1">
      <c r="A506" s="14"/>
      <c r="B506" s="260"/>
      <c r="C506" s="261"/>
      <c r="D506" s="233" t="s">
        <v>362</v>
      </c>
      <c r="E506" s="262" t="s">
        <v>1</v>
      </c>
      <c r="F506" s="263" t="s">
        <v>766</v>
      </c>
      <c r="G506" s="261"/>
      <c r="H506" s="264">
        <v>2</v>
      </c>
      <c r="I506" s="265"/>
      <c r="J506" s="261"/>
      <c r="K506" s="261"/>
      <c r="L506" s="266"/>
      <c r="M506" s="267"/>
      <c r="N506" s="268"/>
      <c r="O506" s="268"/>
      <c r="P506" s="268"/>
      <c r="Q506" s="268"/>
      <c r="R506" s="268"/>
      <c r="S506" s="268"/>
      <c r="T506" s="26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0" t="s">
        <v>362</v>
      </c>
      <c r="AU506" s="270" t="s">
        <v>90</v>
      </c>
      <c r="AV506" s="14" t="s">
        <v>90</v>
      </c>
      <c r="AW506" s="14" t="s">
        <v>36</v>
      </c>
      <c r="AX506" s="14" t="s">
        <v>81</v>
      </c>
      <c r="AY506" s="270" t="s">
        <v>216</v>
      </c>
    </row>
    <row r="507" s="16" customFormat="1">
      <c r="A507" s="16"/>
      <c r="B507" s="282"/>
      <c r="C507" s="283"/>
      <c r="D507" s="233" t="s">
        <v>362</v>
      </c>
      <c r="E507" s="284" t="s">
        <v>1</v>
      </c>
      <c r="F507" s="285" t="s">
        <v>369</v>
      </c>
      <c r="G507" s="283"/>
      <c r="H507" s="286">
        <v>2</v>
      </c>
      <c r="I507" s="287"/>
      <c r="J507" s="283"/>
      <c r="K507" s="283"/>
      <c r="L507" s="288"/>
      <c r="M507" s="289"/>
      <c r="N507" s="290"/>
      <c r="O507" s="290"/>
      <c r="P507" s="290"/>
      <c r="Q507" s="290"/>
      <c r="R507" s="290"/>
      <c r="S507" s="290"/>
      <c r="T507" s="291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92" t="s">
        <v>362</v>
      </c>
      <c r="AU507" s="292" t="s">
        <v>90</v>
      </c>
      <c r="AV507" s="16" t="s">
        <v>215</v>
      </c>
      <c r="AW507" s="16" t="s">
        <v>36</v>
      </c>
      <c r="AX507" s="16" t="s">
        <v>88</v>
      </c>
      <c r="AY507" s="292" t="s">
        <v>216</v>
      </c>
    </row>
    <row r="508" s="2" customFormat="1" ht="33" customHeight="1">
      <c r="A508" s="39"/>
      <c r="B508" s="40"/>
      <c r="C508" s="220" t="s">
        <v>767</v>
      </c>
      <c r="D508" s="220" t="s">
        <v>217</v>
      </c>
      <c r="E508" s="221" t="s">
        <v>768</v>
      </c>
      <c r="F508" s="222" t="s">
        <v>769</v>
      </c>
      <c r="G508" s="223" t="s">
        <v>539</v>
      </c>
      <c r="H508" s="224">
        <v>5</v>
      </c>
      <c r="I508" s="225"/>
      <c r="J508" s="226">
        <f>ROUND(I508*H508,2)</f>
        <v>0</v>
      </c>
      <c r="K508" s="222" t="s">
        <v>359</v>
      </c>
      <c r="L508" s="45"/>
      <c r="M508" s="227" t="s">
        <v>1</v>
      </c>
      <c r="N508" s="228" t="s">
        <v>46</v>
      </c>
      <c r="O508" s="92"/>
      <c r="P508" s="229">
        <f>O508*H508</f>
        <v>0</v>
      </c>
      <c r="Q508" s="229">
        <v>0.21053</v>
      </c>
      <c r="R508" s="229">
        <f>Q508*H508</f>
        <v>1.0526499999999999</v>
      </c>
      <c r="S508" s="229">
        <v>0</v>
      </c>
      <c r="T508" s="230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1" t="s">
        <v>215</v>
      </c>
      <c r="AT508" s="231" t="s">
        <v>217</v>
      </c>
      <c r="AU508" s="231" t="s">
        <v>90</v>
      </c>
      <c r="AY508" s="18" t="s">
        <v>216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8" t="s">
        <v>88</v>
      </c>
      <c r="BK508" s="232">
        <f>ROUND(I508*H508,2)</f>
        <v>0</v>
      </c>
      <c r="BL508" s="18" t="s">
        <v>215</v>
      </c>
      <c r="BM508" s="231" t="s">
        <v>770</v>
      </c>
    </row>
    <row r="509" s="2" customFormat="1">
      <c r="A509" s="39"/>
      <c r="B509" s="40"/>
      <c r="C509" s="41"/>
      <c r="D509" s="233" t="s">
        <v>222</v>
      </c>
      <c r="E509" s="41"/>
      <c r="F509" s="234" t="s">
        <v>771</v>
      </c>
      <c r="G509" s="41"/>
      <c r="H509" s="41"/>
      <c r="I509" s="235"/>
      <c r="J509" s="41"/>
      <c r="K509" s="41"/>
      <c r="L509" s="45"/>
      <c r="M509" s="236"/>
      <c r="N509" s="237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222</v>
      </c>
      <c r="AU509" s="18" t="s">
        <v>90</v>
      </c>
    </row>
    <row r="510" s="13" customFormat="1">
      <c r="A510" s="13"/>
      <c r="B510" s="250"/>
      <c r="C510" s="251"/>
      <c r="D510" s="233" t="s">
        <v>362</v>
      </c>
      <c r="E510" s="252" t="s">
        <v>1</v>
      </c>
      <c r="F510" s="253" t="s">
        <v>772</v>
      </c>
      <c r="G510" s="251"/>
      <c r="H510" s="252" t="s">
        <v>1</v>
      </c>
      <c r="I510" s="254"/>
      <c r="J510" s="251"/>
      <c r="K510" s="251"/>
      <c r="L510" s="255"/>
      <c r="M510" s="256"/>
      <c r="N510" s="257"/>
      <c r="O510" s="257"/>
      <c r="P510" s="257"/>
      <c r="Q510" s="257"/>
      <c r="R510" s="257"/>
      <c r="S510" s="257"/>
      <c r="T510" s="25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9" t="s">
        <v>362</v>
      </c>
      <c r="AU510" s="259" t="s">
        <v>90</v>
      </c>
      <c r="AV510" s="13" t="s">
        <v>88</v>
      </c>
      <c r="AW510" s="13" t="s">
        <v>36</v>
      </c>
      <c r="AX510" s="13" t="s">
        <v>81</v>
      </c>
      <c r="AY510" s="259" t="s">
        <v>216</v>
      </c>
    </row>
    <row r="511" s="14" customFormat="1">
      <c r="A511" s="14"/>
      <c r="B511" s="260"/>
      <c r="C511" s="261"/>
      <c r="D511" s="233" t="s">
        <v>362</v>
      </c>
      <c r="E511" s="262" t="s">
        <v>1</v>
      </c>
      <c r="F511" s="263" t="s">
        <v>237</v>
      </c>
      <c r="G511" s="261"/>
      <c r="H511" s="264">
        <v>5</v>
      </c>
      <c r="I511" s="265"/>
      <c r="J511" s="261"/>
      <c r="K511" s="261"/>
      <c r="L511" s="266"/>
      <c r="M511" s="267"/>
      <c r="N511" s="268"/>
      <c r="O511" s="268"/>
      <c r="P511" s="268"/>
      <c r="Q511" s="268"/>
      <c r="R511" s="268"/>
      <c r="S511" s="268"/>
      <c r="T511" s="26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0" t="s">
        <v>362</v>
      </c>
      <c r="AU511" s="270" t="s">
        <v>90</v>
      </c>
      <c r="AV511" s="14" t="s">
        <v>90</v>
      </c>
      <c r="AW511" s="14" t="s">
        <v>36</v>
      </c>
      <c r="AX511" s="14" t="s">
        <v>81</v>
      </c>
      <c r="AY511" s="270" t="s">
        <v>216</v>
      </c>
    </row>
    <row r="512" s="16" customFormat="1">
      <c r="A512" s="16"/>
      <c r="B512" s="282"/>
      <c r="C512" s="283"/>
      <c r="D512" s="233" t="s">
        <v>362</v>
      </c>
      <c r="E512" s="284" t="s">
        <v>1</v>
      </c>
      <c r="F512" s="285" t="s">
        <v>369</v>
      </c>
      <c r="G512" s="283"/>
      <c r="H512" s="286">
        <v>5</v>
      </c>
      <c r="I512" s="287"/>
      <c r="J512" s="283"/>
      <c r="K512" s="283"/>
      <c r="L512" s="288"/>
      <c r="M512" s="289"/>
      <c r="N512" s="290"/>
      <c r="O512" s="290"/>
      <c r="P512" s="290"/>
      <c r="Q512" s="290"/>
      <c r="R512" s="290"/>
      <c r="S512" s="290"/>
      <c r="T512" s="291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92" t="s">
        <v>362</v>
      </c>
      <c r="AU512" s="292" t="s">
        <v>90</v>
      </c>
      <c r="AV512" s="16" t="s">
        <v>215</v>
      </c>
      <c r="AW512" s="16" t="s">
        <v>36</v>
      </c>
      <c r="AX512" s="16" t="s">
        <v>88</v>
      </c>
      <c r="AY512" s="292" t="s">
        <v>216</v>
      </c>
    </row>
    <row r="513" s="2" customFormat="1" ht="16.5" customHeight="1">
      <c r="A513" s="39"/>
      <c r="B513" s="40"/>
      <c r="C513" s="220" t="s">
        <v>773</v>
      </c>
      <c r="D513" s="220" t="s">
        <v>217</v>
      </c>
      <c r="E513" s="221" t="s">
        <v>774</v>
      </c>
      <c r="F513" s="222" t="s">
        <v>775</v>
      </c>
      <c r="G513" s="223" t="s">
        <v>358</v>
      </c>
      <c r="H513" s="224">
        <v>0.69799999999999995</v>
      </c>
      <c r="I513" s="225"/>
      <c r="J513" s="226">
        <f>ROUND(I513*H513,2)</f>
        <v>0</v>
      </c>
      <c r="K513" s="222" t="s">
        <v>359</v>
      </c>
      <c r="L513" s="45"/>
      <c r="M513" s="227" t="s">
        <v>1</v>
      </c>
      <c r="N513" s="228" t="s">
        <v>46</v>
      </c>
      <c r="O513" s="92"/>
      <c r="P513" s="229">
        <f>O513*H513</f>
        <v>0</v>
      </c>
      <c r="Q513" s="229">
        <v>2.5018799999999999</v>
      </c>
      <c r="R513" s="229">
        <f>Q513*H513</f>
        <v>1.7463122399999997</v>
      </c>
      <c r="S513" s="229">
        <v>0</v>
      </c>
      <c r="T513" s="23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1" t="s">
        <v>215</v>
      </c>
      <c r="AT513" s="231" t="s">
        <v>217</v>
      </c>
      <c r="AU513" s="231" t="s">
        <v>90</v>
      </c>
      <c r="AY513" s="18" t="s">
        <v>216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18" t="s">
        <v>88</v>
      </c>
      <c r="BK513" s="232">
        <f>ROUND(I513*H513,2)</f>
        <v>0</v>
      </c>
      <c r="BL513" s="18" t="s">
        <v>215</v>
      </c>
      <c r="BM513" s="231" t="s">
        <v>776</v>
      </c>
    </row>
    <row r="514" s="2" customFormat="1">
      <c r="A514" s="39"/>
      <c r="B514" s="40"/>
      <c r="C514" s="41"/>
      <c r="D514" s="233" t="s">
        <v>222</v>
      </c>
      <c r="E514" s="41"/>
      <c r="F514" s="234" t="s">
        <v>777</v>
      </c>
      <c r="G514" s="41"/>
      <c r="H514" s="41"/>
      <c r="I514" s="235"/>
      <c r="J514" s="41"/>
      <c r="K514" s="41"/>
      <c r="L514" s="45"/>
      <c r="M514" s="236"/>
      <c r="N514" s="237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222</v>
      </c>
      <c r="AU514" s="18" t="s">
        <v>90</v>
      </c>
    </row>
    <row r="515" s="13" customFormat="1">
      <c r="A515" s="13"/>
      <c r="B515" s="250"/>
      <c r="C515" s="251"/>
      <c r="D515" s="233" t="s">
        <v>362</v>
      </c>
      <c r="E515" s="252" t="s">
        <v>1</v>
      </c>
      <c r="F515" s="253" t="s">
        <v>602</v>
      </c>
      <c r="G515" s="251"/>
      <c r="H515" s="252" t="s">
        <v>1</v>
      </c>
      <c r="I515" s="254"/>
      <c r="J515" s="251"/>
      <c r="K515" s="251"/>
      <c r="L515" s="255"/>
      <c r="M515" s="256"/>
      <c r="N515" s="257"/>
      <c r="O515" s="257"/>
      <c r="P515" s="257"/>
      <c r="Q515" s="257"/>
      <c r="R515" s="257"/>
      <c r="S515" s="257"/>
      <c r="T515" s="25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9" t="s">
        <v>362</v>
      </c>
      <c r="AU515" s="259" t="s">
        <v>90</v>
      </c>
      <c r="AV515" s="13" t="s">
        <v>88</v>
      </c>
      <c r="AW515" s="13" t="s">
        <v>36</v>
      </c>
      <c r="AX515" s="13" t="s">
        <v>81</v>
      </c>
      <c r="AY515" s="259" t="s">
        <v>216</v>
      </c>
    </row>
    <row r="516" s="13" customFormat="1">
      <c r="A516" s="13"/>
      <c r="B516" s="250"/>
      <c r="C516" s="251"/>
      <c r="D516" s="233" t="s">
        <v>362</v>
      </c>
      <c r="E516" s="252" t="s">
        <v>1</v>
      </c>
      <c r="F516" s="253" t="s">
        <v>778</v>
      </c>
      <c r="G516" s="251"/>
      <c r="H516" s="252" t="s">
        <v>1</v>
      </c>
      <c r="I516" s="254"/>
      <c r="J516" s="251"/>
      <c r="K516" s="251"/>
      <c r="L516" s="255"/>
      <c r="M516" s="256"/>
      <c r="N516" s="257"/>
      <c r="O516" s="257"/>
      <c r="P516" s="257"/>
      <c r="Q516" s="257"/>
      <c r="R516" s="257"/>
      <c r="S516" s="257"/>
      <c r="T516" s="25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9" t="s">
        <v>362</v>
      </c>
      <c r="AU516" s="259" t="s">
        <v>90</v>
      </c>
      <c r="AV516" s="13" t="s">
        <v>88</v>
      </c>
      <c r="AW516" s="13" t="s">
        <v>36</v>
      </c>
      <c r="AX516" s="13" t="s">
        <v>81</v>
      </c>
      <c r="AY516" s="259" t="s">
        <v>216</v>
      </c>
    </row>
    <row r="517" s="14" customFormat="1">
      <c r="A517" s="14"/>
      <c r="B517" s="260"/>
      <c r="C517" s="261"/>
      <c r="D517" s="233" t="s">
        <v>362</v>
      </c>
      <c r="E517" s="262" t="s">
        <v>1</v>
      </c>
      <c r="F517" s="263" t="s">
        <v>779</v>
      </c>
      <c r="G517" s="261"/>
      <c r="H517" s="264">
        <v>0.13800000000000001</v>
      </c>
      <c r="I517" s="265"/>
      <c r="J517" s="261"/>
      <c r="K517" s="261"/>
      <c r="L517" s="266"/>
      <c r="M517" s="267"/>
      <c r="N517" s="268"/>
      <c r="O517" s="268"/>
      <c r="P517" s="268"/>
      <c r="Q517" s="268"/>
      <c r="R517" s="268"/>
      <c r="S517" s="268"/>
      <c r="T517" s="26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0" t="s">
        <v>362</v>
      </c>
      <c r="AU517" s="270" t="s">
        <v>90</v>
      </c>
      <c r="AV517" s="14" t="s">
        <v>90</v>
      </c>
      <c r="AW517" s="14" t="s">
        <v>36</v>
      </c>
      <c r="AX517" s="14" t="s">
        <v>81</v>
      </c>
      <c r="AY517" s="270" t="s">
        <v>216</v>
      </c>
    </row>
    <row r="518" s="13" customFormat="1">
      <c r="A518" s="13"/>
      <c r="B518" s="250"/>
      <c r="C518" s="251"/>
      <c r="D518" s="233" t="s">
        <v>362</v>
      </c>
      <c r="E518" s="252" t="s">
        <v>1</v>
      </c>
      <c r="F518" s="253" t="s">
        <v>780</v>
      </c>
      <c r="G518" s="251"/>
      <c r="H518" s="252" t="s">
        <v>1</v>
      </c>
      <c r="I518" s="254"/>
      <c r="J518" s="251"/>
      <c r="K518" s="251"/>
      <c r="L518" s="255"/>
      <c r="M518" s="256"/>
      <c r="N518" s="257"/>
      <c r="O518" s="257"/>
      <c r="P518" s="257"/>
      <c r="Q518" s="257"/>
      <c r="R518" s="257"/>
      <c r="S518" s="257"/>
      <c r="T518" s="25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9" t="s">
        <v>362</v>
      </c>
      <c r="AU518" s="259" t="s">
        <v>90</v>
      </c>
      <c r="AV518" s="13" t="s">
        <v>88</v>
      </c>
      <c r="AW518" s="13" t="s">
        <v>36</v>
      </c>
      <c r="AX518" s="13" t="s">
        <v>81</v>
      </c>
      <c r="AY518" s="259" t="s">
        <v>216</v>
      </c>
    </row>
    <row r="519" s="14" customFormat="1">
      <c r="A519" s="14"/>
      <c r="B519" s="260"/>
      <c r="C519" s="261"/>
      <c r="D519" s="233" t="s">
        <v>362</v>
      </c>
      <c r="E519" s="262" t="s">
        <v>1</v>
      </c>
      <c r="F519" s="263" t="s">
        <v>781</v>
      </c>
      <c r="G519" s="261"/>
      <c r="H519" s="264">
        <v>0.56000000000000005</v>
      </c>
      <c r="I519" s="265"/>
      <c r="J519" s="261"/>
      <c r="K519" s="261"/>
      <c r="L519" s="266"/>
      <c r="M519" s="267"/>
      <c r="N519" s="268"/>
      <c r="O519" s="268"/>
      <c r="P519" s="268"/>
      <c r="Q519" s="268"/>
      <c r="R519" s="268"/>
      <c r="S519" s="268"/>
      <c r="T519" s="26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0" t="s">
        <v>362</v>
      </c>
      <c r="AU519" s="270" t="s">
        <v>90</v>
      </c>
      <c r="AV519" s="14" t="s">
        <v>90</v>
      </c>
      <c r="AW519" s="14" t="s">
        <v>36</v>
      </c>
      <c r="AX519" s="14" t="s">
        <v>81</v>
      </c>
      <c r="AY519" s="270" t="s">
        <v>216</v>
      </c>
    </row>
    <row r="520" s="16" customFormat="1">
      <c r="A520" s="16"/>
      <c r="B520" s="282"/>
      <c r="C520" s="283"/>
      <c r="D520" s="233" t="s">
        <v>362</v>
      </c>
      <c r="E520" s="284" t="s">
        <v>1</v>
      </c>
      <c r="F520" s="285" t="s">
        <v>369</v>
      </c>
      <c r="G520" s="283"/>
      <c r="H520" s="286">
        <v>0.69799999999999995</v>
      </c>
      <c r="I520" s="287"/>
      <c r="J520" s="283"/>
      <c r="K520" s="283"/>
      <c r="L520" s="288"/>
      <c r="M520" s="289"/>
      <c r="N520" s="290"/>
      <c r="O520" s="290"/>
      <c r="P520" s="290"/>
      <c r="Q520" s="290"/>
      <c r="R520" s="290"/>
      <c r="S520" s="290"/>
      <c r="T520" s="291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92" t="s">
        <v>362</v>
      </c>
      <c r="AU520" s="292" t="s">
        <v>90</v>
      </c>
      <c r="AV520" s="16" t="s">
        <v>215</v>
      </c>
      <c r="AW520" s="16" t="s">
        <v>36</v>
      </c>
      <c r="AX520" s="16" t="s">
        <v>88</v>
      </c>
      <c r="AY520" s="292" t="s">
        <v>216</v>
      </c>
    </row>
    <row r="521" s="2" customFormat="1" ht="16.5" customHeight="1">
      <c r="A521" s="39"/>
      <c r="B521" s="40"/>
      <c r="C521" s="220" t="s">
        <v>782</v>
      </c>
      <c r="D521" s="220" t="s">
        <v>217</v>
      </c>
      <c r="E521" s="221" t="s">
        <v>783</v>
      </c>
      <c r="F521" s="222" t="s">
        <v>784</v>
      </c>
      <c r="G521" s="223" t="s">
        <v>303</v>
      </c>
      <c r="H521" s="224">
        <v>3.6600000000000001</v>
      </c>
      <c r="I521" s="225"/>
      <c r="J521" s="226">
        <f>ROUND(I521*H521,2)</f>
        <v>0</v>
      </c>
      <c r="K521" s="222" t="s">
        <v>359</v>
      </c>
      <c r="L521" s="45"/>
      <c r="M521" s="227" t="s">
        <v>1</v>
      </c>
      <c r="N521" s="228" t="s">
        <v>46</v>
      </c>
      <c r="O521" s="92"/>
      <c r="P521" s="229">
        <f>O521*H521</f>
        <v>0</v>
      </c>
      <c r="Q521" s="229">
        <v>0.01052</v>
      </c>
      <c r="R521" s="229">
        <f>Q521*H521</f>
        <v>0.038503200000000001</v>
      </c>
      <c r="S521" s="229">
        <v>0</v>
      </c>
      <c r="T521" s="23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1" t="s">
        <v>215</v>
      </c>
      <c r="AT521" s="231" t="s">
        <v>217</v>
      </c>
      <c r="AU521" s="231" t="s">
        <v>90</v>
      </c>
      <c r="AY521" s="18" t="s">
        <v>216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18" t="s">
        <v>88</v>
      </c>
      <c r="BK521" s="232">
        <f>ROUND(I521*H521,2)</f>
        <v>0</v>
      </c>
      <c r="BL521" s="18" t="s">
        <v>215</v>
      </c>
      <c r="BM521" s="231" t="s">
        <v>785</v>
      </c>
    </row>
    <row r="522" s="2" customFormat="1">
      <c r="A522" s="39"/>
      <c r="B522" s="40"/>
      <c r="C522" s="41"/>
      <c r="D522" s="233" t="s">
        <v>222</v>
      </c>
      <c r="E522" s="41"/>
      <c r="F522" s="234" t="s">
        <v>786</v>
      </c>
      <c r="G522" s="41"/>
      <c r="H522" s="41"/>
      <c r="I522" s="235"/>
      <c r="J522" s="41"/>
      <c r="K522" s="41"/>
      <c r="L522" s="45"/>
      <c r="M522" s="236"/>
      <c r="N522" s="237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222</v>
      </c>
      <c r="AU522" s="18" t="s">
        <v>90</v>
      </c>
    </row>
    <row r="523" s="13" customFormat="1">
      <c r="A523" s="13"/>
      <c r="B523" s="250"/>
      <c r="C523" s="251"/>
      <c r="D523" s="233" t="s">
        <v>362</v>
      </c>
      <c r="E523" s="252" t="s">
        <v>1</v>
      </c>
      <c r="F523" s="253" t="s">
        <v>602</v>
      </c>
      <c r="G523" s="251"/>
      <c r="H523" s="252" t="s">
        <v>1</v>
      </c>
      <c r="I523" s="254"/>
      <c r="J523" s="251"/>
      <c r="K523" s="251"/>
      <c r="L523" s="255"/>
      <c r="M523" s="256"/>
      <c r="N523" s="257"/>
      <c r="O523" s="257"/>
      <c r="P523" s="257"/>
      <c r="Q523" s="257"/>
      <c r="R523" s="257"/>
      <c r="S523" s="257"/>
      <c r="T523" s="25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9" t="s">
        <v>362</v>
      </c>
      <c r="AU523" s="259" t="s">
        <v>90</v>
      </c>
      <c r="AV523" s="13" t="s">
        <v>88</v>
      </c>
      <c r="AW523" s="13" t="s">
        <v>36</v>
      </c>
      <c r="AX523" s="13" t="s">
        <v>81</v>
      </c>
      <c r="AY523" s="259" t="s">
        <v>216</v>
      </c>
    </row>
    <row r="524" s="13" customFormat="1">
      <c r="A524" s="13"/>
      <c r="B524" s="250"/>
      <c r="C524" s="251"/>
      <c r="D524" s="233" t="s">
        <v>362</v>
      </c>
      <c r="E524" s="252" t="s">
        <v>1</v>
      </c>
      <c r="F524" s="253" t="s">
        <v>778</v>
      </c>
      <c r="G524" s="251"/>
      <c r="H524" s="252" t="s">
        <v>1</v>
      </c>
      <c r="I524" s="254"/>
      <c r="J524" s="251"/>
      <c r="K524" s="251"/>
      <c r="L524" s="255"/>
      <c r="M524" s="256"/>
      <c r="N524" s="257"/>
      <c r="O524" s="257"/>
      <c r="P524" s="257"/>
      <c r="Q524" s="257"/>
      <c r="R524" s="257"/>
      <c r="S524" s="257"/>
      <c r="T524" s="25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9" t="s">
        <v>362</v>
      </c>
      <c r="AU524" s="259" t="s">
        <v>90</v>
      </c>
      <c r="AV524" s="13" t="s">
        <v>88</v>
      </c>
      <c r="AW524" s="13" t="s">
        <v>36</v>
      </c>
      <c r="AX524" s="13" t="s">
        <v>81</v>
      </c>
      <c r="AY524" s="259" t="s">
        <v>216</v>
      </c>
    </row>
    <row r="525" s="14" customFormat="1">
      <c r="A525" s="14"/>
      <c r="B525" s="260"/>
      <c r="C525" s="261"/>
      <c r="D525" s="233" t="s">
        <v>362</v>
      </c>
      <c r="E525" s="262" t="s">
        <v>1</v>
      </c>
      <c r="F525" s="263" t="s">
        <v>787</v>
      </c>
      <c r="G525" s="261"/>
      <c r="H525" s="264">
        <v>0.85999999999999999</v>
      </c>
      <c r="I525" s="265"/>
      <c r="J525" s="261"/>
      <c r="K525" s="261"/>
      <c r="L525" s="266"/>
      <c r="M525" s="267"/>
      <c r="N525" s="268"/>
      <c r="O525" s="268"/>
      <c r="P525" s="268"/>
      <c r="Q525" s="268"/>
      <c r="R525" s="268"/>
      <c r="S525" s="268"/>
      <c r="T525" s="269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0" t="s">
        <v>362</v>
      </c>
      <c r="AU525" s="270" t="s">
        <v>90</v>
      </c>
      <c r="AV525" s="14" t="s">
        <v>90</v>
      </c>
      <c r="AW525" s="14" t="s">
        <v>36</v>
      </c>
      <c r="AX525" s="14" t="s">
        <v>81</v>
      </c>
      <c r="AY525" s="270" t="s">
        <v>216</v>
      </c>
    </row>
    <row r="526" s="13" customFormat="1">
      <c r="A526" s="13"/>
      <c r="B526" s="250"/>
      <c r="C526" s="251"/>
      <c r="D526" s="233" t="s">
        <v>362</v>
      </c>
      <c r="E526" s="252" t="s">
        <v>1</v>
      </c>
      <c r="F526" s="253" t="s">
        <v>780</v>
      </c>
      <c r="G526" s="251"/>
      <c r="H526" s="252" t="s">
        <v>1</v>
      </c>
      <c r="I526" s="254"/>
      <c r="J526" s="251"/>
      <c r="K526" s="251"/>
      <c r="L526" s="255"/>
      <c r="M526" s="256"/>
      <c r="N526" s="257"/>
      <c r="O526" s="257"/>
      <c r="P526" s="257"/>
      <c r="Q526" s="257"/>
      <c r="R526" s="257"/>
      <c r="S526" s="257"/>
      <c r="T526" s="25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9" t="s">
        <v>362</v>
      </c>
      <c r="AU526" s="259" t="s">
        <v>90</v>
      </c>
      <c r="AV526" s="13" t="s">
        <v>88</v>
      </c>
      <c r="AW526" s="13" t="s">
        <v>36</v>
      </c>
      <c r="AX526" s="13" t="s">
        <v>81</v>
      </c>
      <c r="AY526" s="259" t="s">
        <v>216</v>
      </c>
    </row>
    <row r="527" s="14" customFormat="1">
      <c r="A527" s="14"/>
      <c r="B527" s="260"/>
      <c r="C527" s="261"/>
      <c r="D527" s="233" t="s">
        <v>362</v>
      </c>
      <c r="E527" s="262" t="s">
        <v>1</v>
      </c>
      <c r="F527" s="263" t="s">
        <v>788</v>
      </c>
      <c r="G527" s="261"/>
      <c r="H527" s="264">
        <v>2.7999999999999998</v>
      </c>
      <c r="I527" s="265"/>
      <c r="J527" s="261"/>
      <c r="K527" s="261"/>
      <c r="L527" s="266"/>
      <c r="M527" s="267"/>
      <c r="N527" s="268"/>
      <c r="O527" s="268"/>
      <c r="P527" s="268"/>
      <c r="Q527" s="268"/>
      <c r="R527" s="268"/>
      <c r="S527" s="268"/>
      <c r="T527" s="269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0" t="s">
        <v>362</v>
      </c>
      <c r="AU527" s="270" t="s">
        <v>90</v>
      </c>
      <c r="AV527" s="14" t="s">
        <v>90</v>
      </c>
      <c r="AW527" s="14" t="s">
        <v>36</v>
      </c>
      <c r="AX527" s="14" t="s">
        <v>81</v>
      </c>
      <c r="AY527" s="270" t="s">
        <v>216</v>
      </c>
    </row>
    <row r="528" s="16" customFormat="1">
      <c r="A528" s="16"/>
      <c r="B528" s="282"/>
      <c r="C528" s="283"/>
      <c r="D528" s="233" t="s">
        <v>362</v>
      </c>
      <c r="E528" s="284" t="s">
        <v>1</v>
      </c>
      <c r="F528" s="285" t="s">
        <v>369</v>
      </c>
      <c r="G528" s="283"/>
      <c r="H528" s="286">
        <v>3.6600000000000001</v>
      </c>
      <c r="I528" s="287"/>
      <c r="J528" s="283"/>
      <c r="K528" s="283"/>
      <c r="L528" s="288"/>
      <c r="M528" s="289"/>
      <c r="N528" s="290"/>
      <c r="O528" s="290"/>
      <c r="P528" s="290"/>
      <c r="Q528" s="290"/>
      <c r="R528" s="290"/>
      <c r="S528" s="290"/>
      <c r="T528" s="291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92" t="s">
        <v>362</v>
      </c>
      <c r="AU528" s="292" t="s">
        <v>90</v>
      </c>
      <c r="AV528" s="16" t="s">
        <v>215</v>
      </c>
      <c r="AW528" s="16" t="s">
        <v>36</v>
      </c>
      <c r="AX528" s="16" t="s">
        <v>88</v>
      </c>
      <c r="AY528" s="292" t="s">
        <v>216</v>
      </c>
    </row>
    <row r="529" s="2" customFormat="1" ht="16.5" customHeight="1">
      <c r="A529" s="39"/>
      <c r="B529" s="40"/>
      <c r="C529" s="220" t="s">
        <v>789</v>
      </c>
      <c r="D529" s="220" t="s">
        <v>217</v>
      </c>
      <c r="E529" s="221" t="s">
        <v>790</v>
      </c>
      <c r="F529" s="222" t="s">
        <v>791</v>
      </c>
      <c r="G529" s="223" t="s">
        <v>303</v>
      </c>
      <c r="H529" s="224">
        <v>3.6600000000000001</v>
      </c>
      <c r="I529" s="225"/>
      <c r="J529" s="226">
        <f>ROUND(I529*H529,2)</f>
        <v>0</v>
      </c>
      <c r="K529" s="222" t="s">
        <v>359</v>
      </c>
      <c r="L529" s="45"/>
      <c r="M529" s="227" t="s">
        <v>1</v>
      </c>
      <c r="N529" s="228" t="s">
        <v>46</v>
      </c>
      <c r="O529" s="92"/>
      <c r="P529" s="229">
        <f>O529*H529</f>
        <v>0</v>
      </c>
      <c r="Q529" s="229">
        <v>0</v>
      </c>
      <c r="R529" s="229">
        <f>Q529*H529</f>
        <v>0</v>
      </c>
      <c r="S529" s="229">
        <v>0</v>
      </c>
      <c r="T529" s="23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1" t="s">
        <v>215</v>
      </c>
      <c r="AT529" s="231" t="s">
        <v>217</v>
      </c>
      <c r="AU529" s="231" t="s">
        <v>90</v>
      </c>
      <c r="AY529" s="18" t="s">
        <v>216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18" t="s">
        <v>88</v>
      </c>
      <c r="BK529" s="232">
        <f>ROUND(I529*H529,2)</f>
        <v>0</v>
      </c>
      <c r="BL529" s="18" t="s">
        <v>215</v>
      </c>
      <c r="BM529" s="231" t="s">
        <v>792</v>
      </c>
    </row>
    <row r="530" s="2" customFormat="1">
      <c r="A530" s="39"/>
      <c r="B530" s="40"/>
      <c r="C530" s="41"/>
      <c r="D530" s="233" t="s">
        <v>222</v>
      </c>
      <c r="E530" s="41"/>
      <c r="F530" s="234" t="s">
        <v>793</v>
      </c>
      <c r="G530" s="41"/>
      <c r="H530" s="41"/>
      <c r="I530" s="235"/>
      <c r="J530" s="41"/>
      <c r="K530" s="41"/>
      <c r="L530" s="45"/>
      <c r="M530" s="236"/>
      <c r="N530" s="237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222</v>
      </c>
      <c r="AU530" s="18" t="s">
        <v>90</v>
      </c>
    </row>
    <row r="531" s="2" customFormat="1" ht="33" customHeight="1">
      <c r="A531" s="39"/>
      <c r="B531" s="40"/>
      <c r="C531" s="220" t="s">
        <v>794</v>
      </c>
      <c r="D531" s="220" t="s">
        <v>217</v>
      </c>
      <c r="E531" s="221" t="s">
        <v>795</v>
      </c>
      <c r="F531" s="222" t="s">
        <v>796</v>
      </c>
      <c r="G531" s="223" t="s">
        <v>435</v>
      </c>
      <c r="H531" s="224">
        <v>0.039</v>
      </c>
      <c r="I531" s="225"/>
      <c r="J531" s="226">
        <f>ROUND(I531*H531,2)</f>
        <v>0</v>
      </c>
      <c r="K531" s="222" t="s">
        <v>359</v>
      </c>
      <c r="L531" s="45"/>
      <c r="M531" s="227" t="s">
        <v>1</v>
      </c>
      <c r="N531" s="228" t="s">
        <v>46</v>
      </c>
      <c r="O531" s="92"/>
      <c r="P531" s="229">
        <f>O531*H531</f>
        <v>0</v>
      </c>
      <c r="Q531" s="229">
        <v>0.019539999999999998</v>
      </c>
      <c r="R531" s="229">
        <f>Q531*H531</f>
        <v>0.00076205999999999995</v>
      </c>
      <c r="S531" s="229">
        <v>0</v>
      </c>
      <c r="T531" s="23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1" t="s">
        <v>215</v>
      </c>
      <c r="AT531" s="231" t="s">
        <v>217</v>
      </c>
      <c r="AU531" s="231" t="s">
        <v>90</v>
      </c>
      <c r="AY531" s="18" t="s">
        <v>216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18" t="s">
        <v>88</v>
      </c>
      <c r="BK531" s="232">
        <f>ROUND(I531*H531,2)</f>
        <v>0</v>
      </c>
      <c r="BL531" s="18" t="s">
        <v>215</v>
      </c>
      <c r="BM531" s="231" t="s">
        <v>797</v>
      </c>
    </row>
    <row r="532" s="2" customFormat="1">
      <c r="A532" s="39"/>
      <c r="B532" s="40"/>
      <c r="C532" s="41"/>
      <c r="D532" s="233" t="s">
        <v>222</v>
      </c>
      <c r="E532" s="41"/>
      <c r="F532" s="234" t="s">
        <v>798</v>
      </c>
      <c r="G532" s="41"/>
      <c r="H532" s="41"/>
      <c r="I532" s="235"/>
      <c r="J532" s="41"/>
      <c r="K532" s="41"/>
      <c r="L532" s="45"/>
      <c r="M532" s="236"/>
      <c r="N532" s="237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222</v>
      </c>
      <c r="AU532" s="18" t="s">
        <v>90</v>
      </c>
    </row>
    <row r="533" s="13" customFormat="1">
      <c r="A533" s="13"/>
      <c r="B533" s="250"/>
      <c r="C533" s="251"/>
      <c r="D533" s="233" t="s">
        <v>362</v>
      </c>
      <c r="E533" s="252" t="s">
        <v>1</v>
      </c>
      <c r="F533" s="253" t="s">
        <v>799</v>
      </c>
      <c r="G533" s="251"/>
      <c r="H533" s="252" t="s">
        <v>1</v>
      </c>
      <c r="I533" s="254"/>
      <c r="J533" s="251"/>
      <c r="K533" s="251"/>
      <c r="L533" s="255"/>
      <c r="M533" s="256"/>
      <c r="N533" s="257"/>
      <c r="O533" s="257"/>
      <c r="P533" s="257"/>
      <c r="Q533" s="257"/>
      <c r="R533" s="257"/>
      <c r="S533" s="257"/>
      <c r="T533" s="25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9" t="s">
        <v>362</v>
      </c>
      <c r="AU533" s="259" t="s">
        <v>90</v>
      </c>
      <c r="AV533" s="13" t="s">
        <v>88</v>
      </c>
      <c r="AW533" s="13" t="s">
        <v>36</v>
      </c>
      <c r="AX533" s="13" t="s">
        <v>81</v>
      </c>
      <c r="AY533" s="259" t="s">
        <v>216</v>
      </c>
    </row>
    <row r="534" s="14" customFormat="1">
      <c r="A534" s="14"/>
      <c r="B534" s="260"/>
      <c r="C534" s="261"/>
      <c r="D534" s="233" t="s">
        <v>362</v>
      </c>
      <c r="E534" s="262" t="s">
        <v>1</v>
      </c>
      <c r="F534" s="263" t="s">
        <v>800</v>
      </c>
      <c r="G534" s="261"/>
      <c r="H534" s="264">
        <v>0.039</v>
      </c>
      <c r="I534" s="265"/>
      <c r="J534" s="261"/>
      <c r="K534" s="261"/>
      <c r="L534" s="266"/>
      <c r="M534" s="267"/>
      <c r="N534" s="268"/>
      <c r="O534" s="268"/>
      <c r="P534" s="268"/>
      <c r="Q534" s="268"/>
      <c r="R534" s="268"/>
      <c r="S534" s="268"/>
      <c r="T534" s="26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0" t="s">
        <v>362</v>
      </c>
      <c r="AU534" s="270" t="s">
        <v>90</v>
      </c>
      <c r="AV534" s="14" t="s">
        <v>90</v>
      </c>
      <c r="AW534" s="14" t="s">
        <v>36</v>
      </c>
      <c r="AX534" s="14" t="s">
        <v>81</v>
      </c>
      <c r="AY534" s="270" t="s">
        <v>216</v>
      </c>
    </row>
    <row r="535" s="16" customFormat="1">
      <c r="A535" s="16"/>
      <c r="B535" s="282"/>
      <c r="C535" s="283"/>
      <c r="D535" s="233" t="s">
        <v>362</v>
      </c>
      <c r="E535" s="284" t="s">
        <v>1</v>
      </c>
      <c r="F535" s="285" t="s">
        <v>369</v>
      </c>
      <c r="G535" s="283"/>
      <c r="H535" s="286">
        <v>0.039</v>
      </c>
      <c r="I535" s="287"/>
      <c r="J535" s="283"/>
      <c r="K535" s="283"/>
      <c r="L535" s="288"/>
      <c r="M535" s="289"/>
      <c r="N535" s="290"/>
      <c r="O535" s="290"/>
      <c r="P535" s="290"/>
      <c r="Q535" s="290"/>
      <c r="R535" s="290"/>
      <c r="S535" s="290"/>
      <c r="T535" s="291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92" t="s">
        <v>362</v>
      </c>
      <c r="AU535" s="292" t="s">
        <v>90</v>
      </c>
      <c r="AV535" s="16" t="s">
        <v>215</v>
      </c>
      <c r="AW535" s="16" t="s">
        <v>36</v>
      </c>
      <c r="AX535" s="16" t="s">
        <v>88</v>
      </c>
      <c r="AY535" s="292" t="s">
        <v>216</v>
      </c>
    </row>
    <row r="536" s="2" customFormat="1" ht="24.15" customHeight="1">
      <c r="A536" s="39"/>
      <c r="B536" s="40"/>
      <c r="C536" s="293" t="s">
        <v>801</v>
      </c>
      <c r="D536" s="293" t="s">
        <v>467</v>
      </c>
      <c r="E536" s="294" t="s">
        <v>802</v>
      </c>
      <c r="F536" s="295" t="s">
        <v>803</v>
      </c>
      <c r="G536" s="296" t="s">
        <v>435</v>
      </c>
      <c r="H536" s="297">
        <v>0.042000000000000003</v>
      </c>
      <c r="I536" s="298"/>
      <c r="J536" s="299">
        <f>ROUND(I536*H536,2)</f>
        <v>0</v>
      </c>
      <c r="K536" s="295" t="s">
        <v>359</v>
      </c>
      <c r="L536" s="300"/>
      <c r="M536" s="301" t="s">
        <v>1</v>
      </c>
      <c r="N536" s="302" t="s">
        <v>46</v>
      </c>
      <c r="O536" s="92"/>
      <c r="P536" s="229">
        <f>O536*H536</f>
        <v>0</v>
      </c>
      <c r="Q536" s="229">
        <v>1</v>
      </c>
      <c r="R536" s="229">
        <f>Q536*H536</f>
        <v>0.042000000000000003</v>
      </c>
      <c r="S536" s="229">
        <v>0</v>
      </c>
      <c r="T536" s="23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1" t="s">
        <v>252</v>
      </c>
      <c r="AT536" s="231" t="s">
        <v>467</v>
      </c>
      <c r="AU536" s="231" t="s">
        <v>90</v>
      </c>
      <c r="AY536" s="18" t="s">
        <v>216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8" t="s">
        <v>88</v>
      </c>
      <c r="BK536" s="232">
        <f>ROUND(I536*H536,2)</f>
        <v>0</v>
      </c>
      <c r="BL536" s="18" t="s">
        <v>215</v>
      </c>
      <c r="BM536" s="231" t="s">
        <v>804</v>
      </c>
    </row>
    <row r="537" s="14" customFormat="1">
      <c r="A537" s="14"/>
      <c r="B537" s="260"/>
      <c r="C537" s="261"/>
      <c r="D537" s="233" t="s">
        <v>362</v>
      </c>
      <c r="E537" s="262" t="s">
        <v>1</v>
      </c>
      <c r="F537" s="263" t="s">
        <v>805</v>
      </c>
      <c r="G537" s="261"/>
      <c r="H537" s="264">
        <v>0.042000000000000003</v>
      </c>
      <c r="I537" s="265"/>
      <c r="J537" s="261"/>
      <c r="K537" s="261"/>
      <c r="L537" s="266"/>
      <c r="M537" s="267"/>
      <c r="N537" s="268"/>
      <c r="O537" s="268"/>
      <c r="P537" s="268"/>
      <c r="Q537" s="268"/>
      <c r="R537" s="268"/>
      <c r="S537" s="268"/>
      <c r="T537" s="26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0" t="s">
        <v>362</v>
      </c>
      <c r="AU537" s="270" t="s">
        <v>90</v>
      </c>
      <c r="AV537" s="14" t="s">
        <v>90</v>
      </c>
      <c r="AW537" s="14" t="s">
        <v>36</v>
      </c>
      <c r="AX537" s="14" t="s">
        <v>81</v>
      </c>
      <c r="AY537" s="270" t="s">
        <v>216</v>
      </c>
    </row>
    <row r="538" s="16" customFormat="1">
      <c r="A538" s="16"/>
      <c r="B538" s="282"/>
      <c r="C538" s="283"/>
      <c r="D538" s="233" t="s">
        <v>362</v>
      </c>
      <c r="E538" s="284" t="s">
        <v>1</v>
      </c>
      <c r="F538" s="285" t="s">
        <v>369</v>
      </c>
      <c r="G538" s="283"/>
      <c r="H538" s="286">
        <v>0.042000000000000003</v>
      </c>
      <c r="I538" s="287"/>
      <c r="J538" s="283"/>
      <c r="K538" s="283"/>
      <c r="L538" s="288"/>
      <c r="M538" s="289"/>
      <c r="N538" s="290"/>
      <c r="O538" s="290"/>
      <c r="P538" s="290"/>
      <c r="Q538" s="290"/>
      <c r="R538" s="290"/>
      <c r="S538" s="290"/>
      <c r="T538" s="291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92" t="s">
        <v>362</v>
      </c>
      <c r="AU538" s="292" t="s">
        <v>90</v>
      </c>
      <c r="AV538" s="16" t="s">
        <v>215</v>
      </c>
      <c r="AW538" s="16" t="s">
        <v>36</v>
      </c>
      <c r="AX538" s="16" t="s">
        <v>88</v>
      </c>
      <c r="AY538" s="292" t="s">
        <v>216</v>
      </c>
    </row>
    <row r="539" s="2" customFormat="1" ht="37.8" customHeight="1">
      <c r="A539" s="39"/>
      <c r="B539" s="40"/>
      <c r="C539" s="220" t="s">
        <v>806</v>
      </c>
      <c r="D539" s="220" t="s">
        <v>217</v>
      </c>
      <c r="E539" s="221" t="s">
        <v>807</v>
      </c>
      <c r="F539" s="222" t="s">
        <v>808</v>
      </c>
      <c r="G539" s="223" t="s">
        <v>435</v>
      </c>
      <c r="H539" s="224">
        <v>0.56699999999999995</v>
      </c>
      <c r="I539" s="225"/>
      <c r="J539" s="226">
        <f>ROUND(I539*H539,2)</f>
        <v>0</v>
      </c>
      <c r="K539" s="222" t="s">
        <v>359</v>
      </c>
      <c r="L539" s="45"/>
      <c r="M539" s="227" t="s">
        <v>1</v>
      </c>
      <c r="N539" s="228" t="s">
        <v>46</v>
      </c>
      <c r="O539" s="92"/>
      <c r="P539" s="229">
        <f>O539*H539</f>
        <v>0</v>
      </c>
      <c r="Q539" s="229">
        <v>0.017090000000000001</v>
      </c>
      <c r="R539" s="229">
        <f>Q539*H539</f>
        <v>0.0096900300000000005</v>
      </c>
      <c r="S539" s="229">
        <v>0</v>
      </c>
      <c r="T539" s="230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1" t="s">
        <v>215</v>
      </c>
      <c r="AT539" s="231" t="s">
        <v>217</v>
      </c>
      <c r="AU539" s="231" t="s">
        <v>90</v>
      </c>
      <c r="AY539" s="18" t="s">
        <v>216</v>
      </c>
      <c r="BE539" s="232">
        <f>IF(N539="základní",J539,0)</f>
        <v>0</v>
      </c>
      <c r="BF539" s="232">
        <f>IF(N539="snížená",J539,0)</f>
        <v>0</v>
      </c>
      <c r="BG539" s="232">
        <f>IF(N539="zákl. přenesená",J539,0)</f>
        <v>0</v>
      </c>
      <c r="BH539" s="232">
        <f>IF(N539="sníž. přenesená",J539,0)</f>
        <v>0</v>
      </c>
      <c r="BI539" s="232">
        <f>IF(N539="nulová",J539,0)</f>
        <v>0</v>
      </c>
      <c r="BJ539" s="18" t="s">
        <v>88</v>
      </c>
      <c r="BK539" s="232">
        <f>ROUND(I539*H539,2)</f>
        <v>0</v>
      </c>
      <c r="BL539" s="18" t="s">
        <v>215</v>
      </c>
      <c r="BM539" s="231" t="s">
        <v>809</v>
      </c>
    </row>
    <row r="540" s="2" customFormat="1">
      <c r="A540" s="39"/>
      <c r="B540" s="40"/>
      <c r="C540" s="41"/>
      <c r="D540" s="233" t="s">
        <v>222</v>
      </c>
      <c r="E540" s="41"/>
      <c r="F540" s="234" t="s">
        <v>810</v>
      </c>
      <c r="G540" s="41"/>
      <c r="H540" s="41"/>
      <c r="I540" s="235"/>
      <c r="J540" s="41"/>
      <c r="K540" s="41"/>
      <c r="L540" s="45"/>
      <c r="M540" s="236"/>
      <c r="N540" s="237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222</v>
      </c>
      <c r="AU540" s="18" t="s">
        <v>90</v>
      </c>
    </row>
    <row r="541" s="13" customFormat="1">
      <c r="A541" s="13"/>
      <c r="B541" s="250"/>
      <c r="C541" s="251"/>
      <c r="D541" s="233" t="s">
        <v>362</v>
      </c>
      <c r="E541" s="252" t="s">
        <v>1</v>
      </c>
      <c r="F541" s="253" t="s">
        <v>778</v>
      </c>
      <c r="G541" s="251"/>
      <c r="H541" s="252" t="s">
        <v>1</v>
      </c>
      <c r="I541" s="254"/>
      <c r="J541" s="251"/>
      <c r="K541" s="251"/>
      <c r="L541" s="255"/>
      <c r="M541" s="256"/>
      <c r="N541" s="257"/>
      <c r="O541" s="257"/>
      <c r="P541" s="257"/>
      <c r="Q541" s="257"/>
      <c r="R541" s="257"/>
      <c r="S541" s="257"/>
      <c r="T541" s="25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9" t="s">
        <v>362</v>
      </c>
      <c r="AU541" s="259" t="s">
        <v>90</v>
      </c>
      <c r="AV541" s="13" t="s">
        <v>88</v>
      </c>
      <c r="AW541" s="13" t="s">
        <v>36</v>
      </c>
      <c r="AX541" s="13" t="s">
        <v>81</v>
      </c>
      <c r="AY541" s="259" t="s">
        <v>216</v>
      </c>
    </row>
    <row r="542" s="14" customFormat="1">
      <c r="A542" s="14"/>
      <c r="B542" s="260"/>
      <c r="C542" s="261"/>
      <c r="D542" s="233" t="s">
        <v>362</v>
      </c>
      <c r="E542" s="262" t="s">
        <v>1</v>
      </c>
      <c r="F542" s="263" t="s">
        <v>811</v>
      </c>
      <c r="G542" s="261"/>
      <c r="H542" s="264">
        <v>0.071999999999999995</v>
      </c>
      <c r="I542" s="265"/>
      <c r="J542" s="261"/>
      <c r="K542" s="261"/>
      <c r="L542" s="266"/>
      <c r="M542" s="267"/>
      <c r="N542" s="268"/>
      <c r="O542" s="268"/>
      <c r="P542" s="268"/>
      <c r="Q542" s="268"/>
      <c r="R542" s="268"/>
      <c r="S542" s="268"/>
      <c r="T542" s="26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0" t="s">
        <v>362</v>
      </c>
      <c r="AU542" s="270" t="s">
        <v>90</v>
      </c>
      <c r="AV542" s="14" t="s">
        <v>90</v>
      </c>
      <c r="AW542" s="14" t="s">
        <v>36</v>
      </c>
      <c r="AX542" s="14" t="s">
        <v>81</v>
      </c>
      <c r="AY542" s="270" t="s">
        <v>216</v>
      </c>
    </row>
    <row r="543" s="13" customFormat="1">
      <c r="A543" s="13"/>
      <c r="B543" s="250"/>
      <c r="C543" s="251"/>
      <c r="D543" s="233" t="s">
        <v>362</v>
      </c>
      <c r="E543" s="252" t="s">
        <v>1</v>
      </c>
      <c r="F543" s="253" t="s">
        <v>780</v>
      </c>
      <c r="G543" s="251"/>
      <c r="H543" s="252" t="s">
        <v>1</v>
      </c>
      <c r="I543" s="254"/>
      <c r="J543" s="251"/>
      <c r="K543" s="251"/>
      <c r="L543" s="255"/>
      <c r="M543" s="256"/>
      <c r="N543" s="257"/>
      <c r="O543" s="257"/>
      <c r="P543" s="257"/>
      <c r="Q543" s="257"/>
      <c r="R543" s="257"/>
      <c r="S543" s="257"/>
      <c r="T543" s="25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9" t="s">
        <v>362</v>
      </c>
      <c r="AU543" s="259" t="s">
        <v>90</v>
      </c>
      <c r="AV543" s="13" t="s">
        <v>88</v>
      </c>
      <c r="AW543" s="13" t="s">
        <v>36</v>
      </c>
      <c r="AX543" s="13" t="s">
        <v>81</v>
      </c>
      <c r="AY543" s="259" t="s">
        <v>216</v>
      </c>
    </row>
    <row r="544" s="14" customFormat="1">
      <c r="A544" s="14"/>
      <c r="B544" s="260"/>
      <c r="C544" s="261"/>
      <c r="D544" s="233" t="s">
        <v>362</v>
      </c>
      <c r="E544" s="262" t="s">
        <v>1</v>
      </c>
      <c r="F544" s="263" t="s">
        <v>812</v>
      </c>
      <c r="G544" s="261"/>
      <c r="H544" s="264">
        <v>0.495</v>
      </c>
      <c r="I544" s="265"/>
      <c r="J544" s="261"/>
      <c r="K544" s="261"/>
      <c r="L544" s="266"/>
      <c r="M544" s="267"/>
      <c r="N544" s="268"/>
      <c r="O544" s="268"/>
      <c r="P544" s="268"/>
      <c r="Q544" s="268"/>
      <c r="R544" s="268"/>
      <c r="S544" s="268"/>
      <c r="T544" s="26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0" t="s">
        <v>362</v>
      </c>
      <c r="AU544" s="270" t="s">
        <v>90</v>
      </c>
      <c r="AV544" s="14" t="s">
        <v>90</v>
      </c>
      <c r="AW544" s="14" t="s">
        <v>36</v>
      </c>
      <c r="AX544" s="14" t="s">
        <v>81</v>
      </c>
      <c r="AY544" s="270" t="s">
        <v>216</v>
      </c>
    </row>
    <row r="545" s="16" customFormat="1">
      <c r="A545" s="16"/>
      <c r="B545" s="282"/>
      <c r="C545" s="283"/>
      <c r="D545" s="233" t="s">
        <v>362</v>
      </c>
      <c r="E545" s="284" t="s">
        <v>1</v>
      </c>
      <c r="F545" s="285" t="s">
        <v>369</v>
      </c>
      <c r="G545" s="283"/>
      <c r="H545" s="286">
        <v>0.56699999999999995</v>
      </c>
      <c r="I545" s="287"/>
      <c r="J545" s="283"/>
      <c r="K545" s="283"/>
      <c r="L545" s="288"/>
      <c r="M545" s="289"/>
      <c r="N545" s="290"/>
      <c r="O545" s="290"/>
      <c r="P545" s="290"/>
      <c r="Q545" s="290"/>
      <c r="R545" s="290"/>
      <c r="S545" s="290"/>
      <c r="T545" s="291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92" t="s">
        <v>362</v>
      </c>
      <c r="AU545" s="292" t="s">
        <v>90</v>
      </c>
      <c r="AV545" s="16" t="s">
        <v>215</v>
      </c>
      <c r="AW545" s="16" t="s">
        <v>36</v>
      </c>
      <c r="AX545" s="16" t="s">
        <v>88</v>
      </c>
      <c r="AY545" s="292" t="s">
        <v>216</v>
      </c>
    </row>
    <row r="546" s="2" customFormat="1" ht="21.75" customHeight="1">
      <c r="A546" s="39"/>
      <c r="B546" s="40"/>
      <c r="C546" s="293" t="s">
        <v>813</v>
      </c>
      <c r="D546" s="293" t="s">
        <v>467</v>
      </c>
      <c r="E546" s="294" t="s">
        <v>814</v>
      </c>
      <c r="F546" s="295" t="s">
        <v>815</v>
      </c>
      <c r="G546" s="296" t="s">
        <v>435</v>
      </c>
      <c r="H546" s="297">
        <v>0.078</v>
      </c>
      <c r="I546" s="298"/>
      <c r="J546" s="299">
        <f>ROUND(I546*H546,2)</f>
        <v>0</v>
      </c>
      <c r="K546" s="295" t="s">
        <v>359</v>
      </c>
      <c r="L546" s="300"/>
      <c r="M546" s="301" t="s">
        <v>1</v>
      </c>
      <c r="N546" s="302" t="s">
        <v>46</v>
      </c>
      <c r="O546" s="92"/>
      <c r="P546" s="229">
        <f>O546*H546</f>
        <v>0</v>
      </c>
      <c r="Q546" s="229">
        <v>1</v>
      </c>
      <c r="R546" s="229">
        <f>Q546*H546</f>
        <v>0.078</v>
      </c>
      <c r="S546" s="229">
        <v>0</v>
      </c>
      <c r="T546" s="230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1" t="s">
        <v>252</v>
      </c>
      <c r="AT546" s="231" t="s">
        <v>467</v>
      </c>
      <c r="AU546" s="231" t="s">
        <v>90</v>
      </c>
      <c r="AY546" s="18" t="s">
        <v>216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8" t="s">
        <v>88</v>
      </c>
      <c r="BK546" s="232">
        <f>ROUND(I546*H546,2)</f>
        <v>0</v>
      </c>
      <c r="BL546" s="18" t="s">
        <v>215</v>
      </c>
      <c r="BM546" s="231" t="s">
        <v>816</v>
      </c>
    </row>
    <row r="547" s="2" customFormat="1">
      <c r="A547" s="39"/>
      <c r="B547" s="40"/>
      <c r="C547" s="41"/>
      <c r="D547" s="233" t="s">
        <v>222</v>
      </c>
      <c r="E547" s="41"/>
      <c r="F547" s="234" t="s">
        <v>815</v>
      </c>
      <c r="G547" s="41"/>
      <c r="H547" s="41"/>
      <c r="I547" s="235"/>
      <c r="J547" s="41"/>
      <c r="K547" s="41"/>
      <c r="L547" s="45"/>
      <c r="M547" s="236"/>
      <c r="N547" s="237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222</v>
      </c>
      <c r="AU547" s="18" t="s">
        <v>90</v>
      </c>
    </row>
    <row r="548" s="14" customFormat="1">
      <c r="A548" s="14"/>
      <c r="B548" s="260"/>
      <c r="C548" s="261"/>
      <c r="D548" s="233" t="s">
        <v>362</v>
      </c>
      <c r="E548" s="262" t="s">
        <v>1</v>
      </c>
      <c r="F548" s="263" t="s">
        <v>817</v>
      </c>
      <c r="G548" s="261"/>
      <c r="H548" s="264">
        <v>0.078</v>
      </c>
      <c r="I548" s="265"/>
      <c r="J548" s="261"/>
      <c r="K548" s="261"/>
      <c r="L548" s="266"/>
      <c r="M548" s="267"/>
      <c r="N548" s="268"/>
      <c r="O548" s="268"/>
      <c r="P548" s="268"/>
      <c r="Q548" s="268"/>
      <c r="R548" s="268"/>
      <c r="S548" s="268"/>
      <c r="T548" s="26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0" t="s">
        <v>362</v>
      </c>
      <c r="AU548" s="270" t="s">
        <v>90</v>
      </c>
      <c r="AV548" s="14" t="s">
        <v>90</v>
      </c>
      <c r="AW548" s="14" t="s">
        <v>36</v>
      </c>
      <c r="AX548" s="14" t="s">
        <v>81</v>
      </c>
      <c r="AY548" s="270" t="s">
        <v>216</v>
      </c>
    </row>
    <row r="549" s="16" customFormat="1">
      <c r="A549" s="16"/>
      <c r="B549" s="282"/>
      <c r="C549" s="283"/>
      <c r="D549" s="233" t="s">
        <v>362</v>
      </c>
      <c r="E549" s="284" t="s">
        <v>1</v>
      </c>
      <c r="F549" s="285" t="s">
        <v>369</v>
      </c>
      <c r="G549" s="283"/>
      <c r="H549" s="286">
        <v>0.078</v>
      </c>
      <c r="I549" s="287"/>
      <c r="J549" s="283"/>
      <c r="K549" s="283"/>
      <c r="L549" s="288"/>
      <c r="M549" s="289"/>
      <c r="N549" s="290"/>
      <c r="O549" s="290"/>
      <c r="P549" s="290"/>
      <c r="Q549" s="290"/>
      <c r="R549" s="290"/>
      <c r="S549" s="290"/>
      <c r="T549" s="291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92" t="s">
        <v>362</v>
      </c>
      <c r="AU549" s="292" t="s">
        <v>90</v>
      </c>
      <c r="AV549" s="16" t="s">
        <v>215</v>
      </c>
      <c r="AW549" s="16" t="s">
        <v>36</v>
      </c>
      <c r="AX549" s="16" t="s">
        <v>88</v>
      </c>
      <c r="AY549" s="292" t="s">
        <v>216</v>
      </c>
    </row>
    <row r="550" s="2" customFormat="1" ht="21.75" customHeight="1">
      <c r="A550" s="39"/>
      <c r="B550" s="40"/>
      <c r="C550" s="293" t="s">
        <v>818</v>
      </c>
      <c r="D550" s="293" t="s">
        <v>467</v>
      </c>
      <c r="E550" s="294" t="s">
        <v>819</v>
      </c>
      <c r="F550" s="295" t="s">
        <v>820</v>
      </c>
      <c r="G550" s="296" t="s">
        <v>435</v>
      </c>
      <c r="H550" s="297">
        <v>0.53500000000000003</v>
      </c>
      <c r="I550" s="298"/>
      <c r="J550" s="299">
        <f>ROUND(I550*H550,2)</f>
        <v>0</v>
      </c>
      <c r="K550" s="295" t="s">
        <v>359</v>
      </c>
      <c r="L550" s="300"/>
      <c r="M550" s="301" t="s">
        <v>1</v>
      </c>
      <c r="N550" s="302" t="s">
        <v>46</v>
      </c>
      <c r="O550" s="92"/>
      <c r="P550" s="229">
        <f>O550*H550</f>
        <v>0</v>
      </c>
      <c r="Q550" s="229">
        <v>1</v>
      </c>
      <c r="R550" s="229">
        <f>Q550*H550</f>
        <v>0.53500000000000003</v>
      </c>
      <c r="S550" s="229">
        <v>0</v>
      </c>
      <c r="T550" s="23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1" t="s">
        <v>252</v>
      </c>
      <c r="AT550" s="231" t="s">
        <v>467</v>
      </c>
      <c r="AU550" s="231" t="s">
        <v>90</v>
      </c>
      <c r="AY550" s="18" t="s">
        <v>216</v>
      </c>
      <c r="BE550" s="232">
        <f>IF(N550="základní",J550,0)</f>
        <v>0</v>
      </c>
      <c r="BF550" s="232">
        <f>IF(N550="snížená",J550,0)</f>
        <v>0</v>
      </c>
      <c r="BG550" s="232">
        <f>IF(N550="zákl. přenesená",J550,0)</f>
        <v>0</v>
      </c>
      <c r="BH550" s="232">
        <f>IF(N550="sníž. přenesená",J550,0)</f>
        <v>0</v>
      </c>
      <c r="BI550" s="232">
        <f>IF(N550="nulová",J550,0)</f>
        <v>0</v>
      </c>
      <c r="BJ550" s="18" t="s">
        <v>88</v>
      </c>
      <c r="BK550" s="232">
        <f>ROUND(I550*H550,2)</f>
        <v>0</v>
      </c>
      <c r="BL550" s="18" t="s">
        <v>215</v>
      </c>
      <c r="BM550" s="231" t="s">
        <v>821</v>
      </c>
    </row>
    <row r="551" s="2" customFormat="1">
      <c r="A551" s="39"/>
      <c r="B551" s="40"/>
      <c r="C551" s="41"/>
      <c r="D551" s="233" t="s">
        <v>222</v>
      </c>
      <c r="E551" s="41"/>
      <c r="F551" s="234" t="s">
        <v>820</v>
      </c>
      <c r="G551" s="41"/>
      <c r="H551" s="41"/>
      <c r="I551" s="235"/>
      <c r="J551" s="41"/>
      <c r="K551" s="41"/>
      <c r="L551" s="45"/>
      <c r="M551" s="236"/>
      <c r="N551" s="237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222</v>
      </c>
      <c r="AU551" s="18" t="s">
        <v>90</v>
      </c>
    </row>
    <row r="552" s="14" customFormat="1">
      <c r="A552" s="14"/>
      <c r="B552" s="260"/>
      <c r="C552" s="261"/>
      <c r="D552" s="233" t="s">
        <v>362</v>
      </c>
      <c r="E552" s="262" t="s">
        <v>1</v>
      </c>
      <c r="F552" s="263" t="s">
        <v>822</v>
      </c>
      <c r="G552" s="261"/>
      <c r="H552" s="264">
        <v>0.53500000000000003</v>
      </c>
      <c r="I552" s="265"/>
      <c r="J552" s="261"/>
      <c r="K552" s="261"/>
      <c r="L552" s="266"/>
      <c r="M552" s="267"/>
      <c r="N552" s="268"/>
      <c r="O552" s="268"/>
      <c r="P552" s="268"/>
      <c r="Q552" s="268"/>
      <c r="R552" s="268"/>
      <c r="S552" s="268"/>
      <c r="T552" s="26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0" t="s">
        <v>362</v>
      </c>
      <c r="AU552" s="270" t="s">
        <v>90</v>
      </c>
      <c r="AV552" s="14" t="s">
        <v>90</v>
      </c>
      <c r="AW552" s="14" t="s">
        <v>36</v>
      </c>
      <c r="AX552" s="14" t="s">
        <v>81</v>
      </c>
      <c r="AY552" s="270" t="s">
        <v>216</v>
      </c>
    </row>
    <row r="553" s="16" customFormat="1">
      <c r="A553" s="16"/>
      <c r="B553" s="282"/>
      <c r="C553" s="283"/>
      <c r="D553" s="233" t="s">
        <v>362</v>
      </c>
      <c r="E553" s="284" t="s">
        <v>1</v>
      </c>
      <c r="F553" s="285" t="s">
        <v>369</v>
      </c>
      <c r="G553" s="283"/>
      <c r="H553" s="286">
        <v>0.53500000000000003</v>
      </c>
      <c r="I553" s="287"/>
      <c r="J553" s="283"/>
      <c r="K553" s="283"/>
      <c r="L553" s="288"/>
      <c r="M553" s="289"/>
      <c r="N553" s="290"/>
      <c r="O553" s="290"/>
      <c r="P553" s="290"/>
      <c r="Q553" s="290"/>
      <c r="R553" s="290"/>
      <c r="S553" s="290"/>
      <c r="T553" s="291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92" t="s">
        <v>362</v>
      </c>
      <c r="AU553" s="292" t="s">
        <v>90</v>
      </c>
      <c r="AV553" s="16" t="s">
        <v>215</v>
      </c>
      <c r="AW553" s="16" t="s">
        <v>36</v>
      </c>
      <c r="AX553" s="16" t="s">
        <v>88</v>
      </c>
      <c r="AY553" s="292" t="s">
        <v>216</v>
      </c>
    </row>
    <row r="554" s="2" customFormat="1" ht="24.15" customHeight="1">
      <c r="A554" s="39"/>
      <c r="B554" s="40"/>
      <c r="C554" s="220" t="s">
        <v>823</v>
      </c>
      <c r="D554" s="220" t="s">
        <v>217</v>
      </c>
      <c r="E554" s="221" t="s">
        <v>824</v>
      </c>
      <c r="F554" s="222" t="s">
        <v>825</v>
      </c>
      <c r="G554" s="223" t="s">
        <v>453</v>
      </c>
      <c r="H554" s="224">
        <v>5</v>
      </c>
      <c r="I554" s="225"/>
      <c r="J554" s="226">
        <f>ROUND(I554*H554,2)</f>
        <v>0</v>
      </c>
      <c r="K554" s="222" t="s">
        <v>359</v>
      </c>
      <c r="L554" s="45"/>
      <c r="M554" s="227" t="s">
        <v>1</v>
      </c>
      <c r="N554" s="228" t="s">
        <v>46</v>
      </c>
      <c r="O554" s="92"/>
      <c r="P554" s="229">
        <f>O554*H554</f>
        <v>0</v>
      </c>
      <c r="Q554" s="229">
        <v>0.00025999999999999998</v>
      </c>
      <c r="R554" s="229">
        <f>Q554*H554</f>
        <v>0.0012999999999999999</v>
      </c>
      <c r="S554" s="229">
        <v>0</v>
      </c>
      <c r="T554" s="23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1" t="s">
        <v>215</v>
      </c>
      <c r="AT554" s="231" t="s">
        <v>217</v>
      </c>
      <c r="AU554" s="231" t="s">
        <v>90</v>
      </c>
      <c r="AY554" s="18" t="s">
        <v>216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18" t="s">
        <v>88</v>
      </c>
      <c r="BK554" s="232">
        <f>ROUND(I554*H554,2)</f>
        <v>0</v>
      </c>
      <c r="BL554" s="18" t="s">
        <v>215</v>
      </c>
      <c r="BM554" s="231" t="s">
        <v>826</v>
      </c>
    </row>
    <row r="555" s="2" customFormat="1">
      <c r="A555" s="39"/>
      <c r="B555" s="40"/>
      <c r="C555" s="41"/>
      <c r="D555" s="233" t="s">
        <v>222</v>
      </c>
      <c r="E555" s="41"/>
      <c r="F555" s="234" t="s">
        <v>827</v>
      </c>
      <c r="G555" s="41"/>
      <c r="H555" s="41"/>
      <c r="I555" s="235"/>
      <c r="J555" s="41"/>
      <c r="K555" s="41"/>
      <c r="L555" s="45"/>
      <c r="M555" s="236"/>
      <c r="N555" s="237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222</v>
      </c>
      <c r="AU555" s="18" t="s">
        <v>90</v>
      </c>
    </row>
    <row r="556" s="13" customFormat="1">
      <c r="A556" s="13"/>
      <c r="B556" s="250"/>
      <c r="C556" s="251"/>
      <c r="D556" s="233" t="s">
        <v>362</v>
      </c>
      <c r="E556" s="252" t="s">
        <v>1</v>
      </c>
      <c r="F556" s="253" t="s">
        <v>733</v>
      </c>
      <c r="G556" s="251"/>
      <c r="H556" s="252" t="s">
        <v>1</v>
      </c>
      <c r="I556" s="254"/>
      <c r="J556" s="251"/>
      <c r="K556" s="251"/>
      <c r="L556" s="255"/>
      <c r="M556" s="256"/>
      <c r="N556" s="257"/>
      <c r="O556" s="257"/>
      <c r="P556" s="257"/>
      <c r="Q556" s="257"/>
      <c r="R556" s="257"/>
      <c r="S556" s="257"/>
      <c r="T556" s="25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9" t="s">
        <v>362</v>
      </c>
      <c r="AU556" s="259" t="s">
        <v>90</v>
      </c>
      <c r="AV556" s="13" t="s">
        <v>88</v>
      </c>
      <c r="AW556" s="13" t="s">
        <v>36</v>
      </c>
      <c r="AX556" s="13" t="s">
        <v>81</v>
      </c>
      <c r="AY556" s="259" t="s">
        <v>216</v>
      </c>
    </row>
    <row r="557" s="14" customFormat="1">
      <c r="A557" s="14"/>
      <c r="B557" s="260"/>
      <c r="C557" s="261"/>
      <c r="D557" s="233" t="s">
        <v>362</v>
      </c>
      <c r="E557" s="262" t="s">
        <v>1</v>
      </c>
      <c r="F557" s="263" t="s">
        <v>828</v>
      </c>
      <c r="G557" s="261"/>
      <c r="H557" s="264">
        <v>5</v>
      </c>
      <c r="I557" s="265"/>
      <c r="J557" s="261"/>
      <c r="K557" s="261"/>
      <c r="L557" s="266"/>
      <c r="M557" s="267"/>
      <c r="N557" s="268"/>
      <c r="O557" s="268"/>
      <c r="P557" s="268"/>
      <c r="Q557" s="268"/>
      <c r="R557" s="268"/>
      <c r="S557" s="268"/>
      <c r="T557" s="26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0" t="s">
        <v>362</v>
      </c>
      <c r="AU557" s="270" t="s">
        <v>90</v>
      </c>
      <c r="AV557" s="14" t="s">
        <v>90</v>
      </c>
      <c r="AW557" s="14" t="s">
        <v>36</v>
      </c>
      <c r="AX557" s="14" t="s">
        <v>81</v>
      </c>
      <c r="AY557" s="270" t="s">
        <v>216</v>
      </c>
    </row>
    <row r="558" s="16" customFormat="1">
      <c r="A558" s="16"/>
      <c r="B558" s="282"/>
      <c r="C558" s="283"/>
      <c r="D558" s="233" t="s">
        <v>362</v>
      </c>
      <c r="E558" s="284" t="s">
        <v>1</v>
      </c>
      <c r="F558" s="285" t="s">
        <v>369</v>
      </c>
      <c r="G558" s="283"/>
      <c r="H558" s="286">
        <v>5</v>
      </c>
      <c r="I558" s="287"/>
      <c r="J558" s="283"/>
      <c r="K558" s="283"/>
      <c r="L558" s="288"/>
      <c r="M558" s="289"/>
      <c r="N558" s="290"/>
      <c r="O558" s="290"/>
      <c r="P558" s="290"/>
      <c r="Q558" s="290"/>
      <c r="R558" s="290"/>
      <c r="S558" s="290"/>
      <c r="T558" s="291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92" t="s">
        <v>362</v>
      </c>
      <c r="AU558" s="292" t="s">
        <v>90</v>
      </c>
      <c r="AV558" s="16" t="s">
        <v>215</v>
      </c>
      <c r="AW558" s="16" t="s">
        <v>36</v>
      </c>
      <c r="AX558" s="16" t="s">
        <v>88</v>
      </c>
      <c r="AY558" s="292" t="s">
        <v>216</v>
      </c>
    </row>
    <row r="559" s="2" customFormat="1" ht="24.15" customHeight="1">
      <c r="A559" s="39"/>
      <c r="B559" s="40"/>
      <c r="C559" s="220" t="s">
        <v>829</v>
      </c>
      <c r="D559" s="220" t="s">
        <v>217</v>
      </c>
      <c r="E559" s="221" t="s">
        <v>830</v>
      </c>
      <c r="F559" s="222" t="s">
        <v>831</v>
      </c>
      <c r="G559" s="223" t="s">
        <v>453</v>
      </c>
      <c r="H559" s="224">
        <v>21</v>
      </c>
      <c r="I559" s="225"/>
      <c r="J559" s="226">
        <f>ROUND(I559*H559,2)</f>
        <v>0</v>
      </c>
      <c r="K559" s="222" t="s">
        <v>359</v>
      </c>
      <c r="L559" s="45"/>
      <c r="M559" s="227" t="s">
        <v>1</v>
      </c>
      <c r="N559" s="228" t="s">
        <v>46</v>
      </c>
      <c r="O559" s="92"/>
      <c r="P559" s="229">
        <f>O559*H559</f>
        <v>0</v>
      </c>
      <c r="Q559" s="229">
        <v>0.00038000000000000002</v>
      </c>
      <c r="R559" s="229">
        <f>Q559*H559</f>
        <v>0.007980000000000001</v>
      </c>
      <c r="S559" s="229">
        <v>0</v>
      </c>
      <c r="T559" s="23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1" t="s">
        <v>215</v>
      </c>
      <c r="AT559" s="231" t="s">
        <v>217</v>
      </c>
      <c r="AU559" s="231" t="s">
        <v>90</v>
      </c>
      <c r="AY559" s="18" t="s">
        <v>216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8" t="s">
        <v>88</v>
      </c>
      <c r="BK559" s="232">
        <f>ROUND(I559*H559,2)</f>
        <v>0</v>
      </c>
      <c r="BL559" s="18" t="s">
        <v>215</v>
      </c>
      <c r="BM559" s="231" t="s">
        <v>832</v>
      </c>
    </row>
    <row r="560" s="2" customFormat="1">
      <c r="A560" s="39"/>
      <c r="B560" s="40"/>
      <c r="C560" s="41"/>
      <c r="D560" s="233" t="s">
        <v>222</v>
      </c>
      <c r="E560" s="41"/>
      <c r="F560" s="234" t="s">
        <v>833</v>
      </c>
      <c r="G560" s="41"/>
      <c r="H560" s="41"/>
      <c r="I560" s="235"/>
      <c r="J560" s="41"/>
      <c r="K560" s="41"/>
      <c r="L560" s="45"/>
      <c r="M560" s="236"/>
      <c r="N560" s="237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222</v>
      </c>
      <c r="AU560" s="18" t="s">
        <v>90</v>
      </c>
    </row>
    <row r="561" s="13" customFormat="1">
      <c r="A561" s="13"/>
      <c r="B561" s="250"/>
      <c r="C561" s="251"/>
      <c r="D561" s="233" t="s">
        <v>362</v>
      </c>
      <c r="E561" s="252" t="s">
        <v>1</v>
      </c>
      <c r="F561" s="253" t="s">
        <v>746</v>
      </c>
      <c r="G561" s="251"/>
      <c r="H561" s="252" t="s">
        <v>1</v>
      </c>
      <c r="I561" s="254"/>
      <c r="J561" s="251"/>
      <c r="K561" s="251"/>
      <c r="L561" s="255"/>
      <c r="M561" s="256"/>
      <c r="N561" s="257"/>
      <c r="O561" s="257"/>
      <c r="P561" s="257"/>
      <c r="Q561" s="257"/>
      <c r="R561" s="257"/>
      <c r="S561" s="257"/>
      <c r="T561" s="25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9" t="s">
        <v>362</v>
      </c>
      <c r="AU561" s="259" t="s">
        <v>90</v>
      </c>
      <c r="AV561" s="13" t="s">
        <v>88</v>
      </c>
      <c r="AW561" s="13" t="s">
        <v>36</v>
      </c>
      <c r="AX561" s="13" t="s">
        <v>81</v>
      </c>
      <c r="AY561" s="259" t="s">
        <v>216</v>
      </c>
    </row>
    <row r="562" s="14" customFormat="1">
      <c r="A562" s="14"/>
      <c r="B562" s="260"/>
      <c r="C562" s="261"/>
      <c r="D562" s="233" t="s">
        <v>362</v>
      </c>
      <c r="E562" s="262" t="s">
        <v>1</v>
      </c>
      <c r="F562" s="263" t="s">
        <v>834</v>
      </c>
      <c r="G562" s="261"/>
      <c r="H562" s="264">
        <v>6</v>
      </c>
      <c r="I562" s="265"/>
      <c r="J562" s="261"/>
      <c r="K562" s="261"/>
      <c r="L562" s="266"/>
      <c r="M562" s="267"/>
      <c r="N562" s="268"/>
      <c r="O562" s="268"/>
      <c r="P562" s="268"/>
      <c r="Q562" s="268"/>
      <c r="R562" s="268"/>
      <c r="S562" s="268"/>
      <c r="T562" s="26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0" t="s">
        <v>362</v>
      </c>
      <c r="AU562" s="270" t="s">
        <v>90</v>
      </c>
      <c r="AV562" s="14" t="s">
        <v>90</v>
      </c>
      <c r="AW562" s="14" t="s">
        <v>36</v>
      </c>
      <c r="AX562" s="14" t="s">
        <v>81</v>
      </c>
      <c r="AY562" s="270" t="s">
        <v>216</v>
      </c>
    </row>
    <row r="563" s="13" customFormat="1">
      <c r="A563" s="13"/>
      <c r="B563" s="250"/>
      <c r="C563" s="251"/>
      <c r="D563" s="233" t="s">
        <v>362</v>
      </c>
      <c r="E563" s="252" t="s">
        <v>1</v>
      </c>
      <c r="F563" s="253" t="s">
        <v>737</v>
      </c>
      <c r="G563" s="251"/>
      <c r="H563" s="252" t="s">
        <v>1</v>
      </c>
      <c r="I563" s="254"/>
      <c r="J563" s="251"/>
      <c r="K563" s="251"/>
      <c r="L563" s="255"/>
      <c r="M563" s="256"/>
      <c r="N563" s="257"/>
      <c r="O563" s="257"/>
      <c r="P563" s="257"/>
      <c r="Q563" s="257"/>
      <c r="R563" s="257"/>
      <c r="S563" s="257"/>
      <c r="T563" s="25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9" t="s">
        <v>362</v>
      </c>
      <c r="AU563" s="259" t="s">
        <v>90</v>
      </c>
      <c r="AV563" s="13" t="s">
        <v>88</v>
      </c>
      <c r="AW563" s="13" t="s">
        <v>36</v>
      </c>
      <c r="AX563" s="13" t="s">
        <v>81</v>
      </c>
      <c r="AY563" s="259" t="s">
        <v>216</v>
      </c>
    </row>
    <row r="564" s="14" customFormat="1">
      <c r="A564" s="14"/>
      <c r="B564" s="260"/>
      <c r="C564" s="261"/>
      <c r="D564" s="233" t="s">
        <v>362</v>
      </c>
      <c r="E564" s="262" t="s">
        <v>1</v>
      </c>
      <c r="F564" s="263" t="s">
        <v>835</v>
      </c>
      <c r="G564" s="261"/>
      <c r="H564" s="264">
        <v>11.25</v>
      </c>
      <c r="I564" s="265"/>
      <c r="J564" s="261"/>
      <c r="K564" s="261"/>
      <c r="L564" s="266"/>
      <c r="M564" s="267"/>
      <c r="N564" s="268"/>
      <c r="O564" s="268"/>
      <c r="P564" s="268"/>
      <c r="Q564" s="268"/>
      <c r="R564" s="268"/>
      <c r="S564" s="268"/>
      <c r="T564" s="26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70" t="s">
        <v>362</v>
      </c>
      <c r="AU564" s="270" t="s">
        <v>90</v>
      </c>
      <c r="AV564" s="14" t="s">
        <v>90</v>
      </c>
      <c r="AW564" s="14" t="s">
        <v>36</v>
      </c>
      <c r="AX564" s="14" t="s">
        <v>81</v>
      </c>
      <c r="AY564" s="270" t="s">
        <v>216</v>
      </c>
    </row>
    <row r="565" s="13" customFormat="1">
      <c r="A565" s="13"/>
      <c r="B565" s="250"/>
      <c r="C565" s="251"/>
      <c r="D565" s="233" t="s">
        <v>362</v>
      </c>
      <c r="E565" s="252" t="s">
        <v>1</v>
      </c>
      <c r="F565" s="253" t="s">
        <v>756</v>
      </c>
      <c r="G565" s="251"/>
      <c r="H565" s="252" t="s">
        <v>1</v>
      </c>
      <c r="I565" s="254"/>
      <c r="J565" s="251"/>
      <c r="K565" s="251"/>
      <c r="L565" s="255"/>
      <c r="M565" s="256"/>
      <c r="N565" s="257"/>
      <c r="O565" s="257"/>
      <c r="P565" s="257"/>
      <c r="Q565" s="257"/>
      <c r="R565" s="257"/>
      <c r="S565" s="257"/>
      <c r="T565" s="25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9" t="s">
        <v>362</v>
      </c>
      <c r="AU565" s="259" t="s">
        <v>90</v>
      </c>
      <c r="AV565" s="13" t="s">
        <v>88</v>
      </c>
      <c r="AW565" s="13" t="s">
        <v>36</v>
      </c>
      <c r="AX565" s="13" t="s">
        <v>81</v>
      </c>
      <c r="AY565" s="259" t="s">
        <v>216</v>
      </c>
    </row>
    <row r="566" s="14" customFormat="1">
      <c r="A566" s="14"/>
      <c r="B566" s="260"/>
      <c r="C566" s="261"/>
      <c r="D566" s="233" t="s">
        <v>362</v>
      </c>
      <c r="E566" s="262" t="s">
        <v>1</v>
      </c>
      <c r="F566" s="263" t="s">
        <v>836</v>
      </c>
      <c r="G566" s="261"/>
      <c r="H566" s="264">
        <v>1.75</v>
      </c>
      <c r="I566" s="265"/>
      <c r="J566" s="261"/>
      <c r="K566" s="261"/>
      <c r="L566" s="266"/>
      <c r="M566" s="267"/>
      <c r="N566" s="268"/>
      <c r="O566" s="268"/>
      <c r="P566" s="268"/>
      <c r="Q566" s="268"/>
      <c r="R566" s="268"/>
      <c r="S566" s="268"/>
      <c r="T566" s="26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0" t="s">
        <v>362</v>
      </c>
      <c r="AU566" s="270" t="s">
        <v>90</v>
      </c>
      <c r="AV566" s="14" t="s">
        <v>90</v>
      </c>
      <c r="AW566" s="14" t="s">
        <v>36</v>
      </c>
      <c r="AX566" s="14" t="s">
        <v>81</v>
      </c>
      <c r="AY566" s="270" t="s">
        <v>216</v>
      </c>
    </row>
    <row r="567" s="13" customFormat="1">
      <c r="A567" s="13"/>
      <c r="B567" s="250"/>
      <c r="C567" s="251"/>
      <c r="D567" s="233" t="s">
        <v>362</v>
      </c>
      <c r="E567" s="252" t="s">
        <v>1</v>
      </c>
      <c r="F567" s="253" t="s">
        <v>726</v>
      </c>
      <c r="G567" s="251"/>
      <c r="H567" s="252" t="s">
        <v>1</v>
      </c>
      <c r="I567" s="254"/>
      <c r="J567" s="251"/>
      <c r="K567" s="251"/>
      <c r="L567" s="255"/>
      <c r="M567" s="256"/>
      <c r="N567" s="257"/>
      <c r="O567" s="257"/>
      <c r="P567" s="257"/>
      <c r="Q567" s="257"/>
      <c r="R567" s="257"/>
      <c r="S567" s="257"/>
      <c r="T567" s="25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9" t="s">
        <v>362</v>
      </c>
      <c r="AU567" s="259" t="s">
        <v>90</v>
      </c>
      <c r="AV567" s="13" t="s">
        <v>88</v>
      </c>
      <c r="AW567" s="13" t="s">
        <v>36</v>
      </c>
      <c r="AX567" s="13" t="s">
        <v>81</v>
      </c>
      <c r="AY567" s="259" t="s">
        <v>216</v>
      </c>
    </row>
    <row r="568" s="14" customFormat="1">
      <c r="A568" s="14"/>
      <c r="B568" s="260"/>
      <c r="C568" s="261"/>
      <c r="D568" s="233" t="s">
        <v>362</v>
      </c>
      <c r="E568" s="262" t="s">
        <v>1</v>
      </c>
      <c r="F568" s="263" t="s">
        <v>837</v>
      </c>
      <c r="G568" s="261"/>
      <c r="H568" s="264">
        <v>2</v>
      </c>
      <c r="I568" s="265"/>
      <c r="J568" s="261"/>
      <c r="K568" s="261"/>
      <c r="L568" s="266"/>
      <c r="M568" s="267"/>
      <c r="N568" s="268"/>
      <c r="O568" s="268"/>
      <c r="P568" s="268"/>
      <c r="Q568" s="268"/>
      <c r="R568" s="268"/>
      <c r="S568" s="268"/>
      <c r="T568" s="26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0" t="s">
        <v>362</v>
      </c>
      <c r="AU568" s="270" t="s">
        <v>90</v>
      </c>
      <c r="AV568" s="14" t="s">
        <v>90</v>
      </c>
      <c r="AW568" s="14" t="s">
        <v>36</v>
      </c>
      <c r="AX568" s="14" t="s">
        <v>81</v>
      </c>
      <c r="AY568" s="270" t="s">
        <v>216</v>
      </c>
    </row>
    <row r="569" s="16" customFormat="1">
      <c r="A569" s="16"/>
      <c r="B569" s="282"/>
      <c r="C569" s="283"/>
      <c r="D569" s="233" t="s">
        <v>362</v>
      </c>
      <c r="E569" s="284" t="s">
        <v>1</v>
      </c>
      <c r="F569" s="285" t="s">
        <v>369</v>
      </c>
      <c r="G569" s="283"/>
      <c r="H569" s="286">
        <v>21</v>
      </c>
      <c r="I569" s="287"/>
      <c r="J569" s="283"/>
      <c r="K569" s="283"/>
      <c r="L569" s="288"/>
      <c r="M569" s="289"/>
      <c r="N569" s="290"/>
      <c r="O569" s="290"/>
      <c r="P569" s="290"/>
      <c r="Q569" s="290"/>
      <c r="R569" s="290"/>
      <c r="S569" s="290"/>
      <c r="T569" s="291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92" t="s">
        <v>362</v>
      </c>
      <c r="AU569" s="292" t="s">
        <v>90</v>
      </c>
      <c r="AV569" s="16" t="s">
        <v>215</v>
      </c>
      <c r="AW569" s="16" t="s">
        <v>36</v>
      </c>
      <c r="AX569" s="16" t="s">
        <v>88</v>
      </c>
      <c r="AY569" s="292" t="s">
        <v>216</v>
      </c>
    </row>
    <row r="570" s="2" customFormat="1" ht="24.15" customHeight="1">
      <c r="A570" s="39"/>
      <c r="B570" s="40"/>
      <c r="C570" s="220" t="s">
        <v>838</v>
      </c>
      <c r="D570" s="220" t="s">
        <v>217</v>
      </c>
      <c r="E570" s="221" t="s">
        <v>839</v>
      </c>
      <c r="F570" s="222" t="s">
        <v>840</v>
      </c>
      <c r="G570" s="223" t="s">
        <v>453</v>
      </c>
      <c r="H570" s="224">
        <v>175</v>
      </c>
      <c r="I570" s="225"/>
      <c r="J570" s="226">
        <f>ROUND(I570*H570,2)</f>
        <v>0</v>
      </c>
      <c r="K570" s="222" t="s">
        <v>359</v>
      </c>
      <c r="L570" s="45"/>
      <c r="M570" s="227" t="s">
        <v>1</v>
      </c>
      <c r="N570" s="228" t="s">
        <v>46</v>
      </c>
      <c r="O570" s="92"/>
      <c r="P570" s="229">
        <f>O570*H570</f>
        <v>0</v>
      </c>
      <c r="Q570" s="229">
        <v>0.00019000000000000001</v>
      </c>
      <c r="R570" s="229">
        <f>Q570*H570</f>
        <v>0.033250000000000002</v>
      </c>
      <c r="S570" s="229">
        <v>0</v>
      </c>
      <c r="T570" s="230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1" t="s">
        <v>215</v>
      </c>
      <c r="AT570" s="231" t="s">
        <v>217</v>
      </c>
      <c r="AU570" s="231" t="s">
        <v>90</v>
      </c>
      <c r="AY570" s="18" t="s">
        <v>216</v>
      </c>
      <c r="BE570" s="232">
        <f>IF(N570="základní",J570,0)</f>
        <v>0</v>
      </c>
      <c r="BF570" s="232">
        <f>IF(N570="snížená",J570,0)</f>
        <v>0</v>
      </c>
      <c r="BG570" s="232">
        <f>IF(N570="zákl. přenesená",J570,0)</f>
        <v>0</v>
      </c>
      <c r="BH570" s="232">
        <f>IF(N570="sníž. přenesená",J570,0)</f>
        <v>0</v>
      </c>
      <c r="BI570" s="232">
        <f>IF(N570="nulová",J570,0)</f>
        <v>0</v>
      </c>
      <c r="BJ570" s="18" t="s">
        <v>88</v>
      </c>
      <c r="BK570" s="232">
        <f>ROUND(I570*H570,2)</f>
        <v>0</v>
      </c>
      <c r="BL570" s="18" t="s">
        <v>215</v>
      </c>
      <c r="BM570" s="231" t="s">
        <v>841</v>
      </c>
    </row>
    <row r="571" s="2" customFormat="1">
      <c r="A571" s="39"/>
      <c r="B571" s="40"/>
      <c r="C571" s="41"/>
      <c r="D571" s="233" t="s">
        <v>222</v>
      </c>
      <c r="E571" s="41"/>
      <c r="F571" s="234" t="s">
        <v>842</v>
      </c>
      <c r="G571" s="41"/>
      <c r="H571" s="41"/>
      <c r="I571" s="235"/>
      <c r="J571" s="41"/>
      <c r="K571" s="41"/>
      <c r="L571" s="45"/>
      <c r="M571" s="236"/>
      <c r="N571" s="237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222</v>
      </c>
      <c r="AU571" s="18" t="s">
        <v>90</v>
      </c>
    </row>
    <row r="572" s="13" customFormat="1">
      <c r="A572" s="13"/>
      <c r="B572" s="250"/>
      <c r="C572" s="251"/>
      <c r="D572" s="233" t="s">
        <v>362</v>
      </c>
      <c r="E572" s="252" t="s">
        <v>1</v>
      </c>
      <c r="F572" s="253" t="s">
        <v>746</v>
      </c>
      <c r="G572" s="251"/>
      <c r="H572" s="252" t="s">
        <v>1</v>
      </c>
      <c r="I572" s="254"/>
      <c r="J572" s="251"/>
      <c r="K572" s="251"/>
      <c r="L572" s="255"/>
      <c r="M572" s="256"/>
      <c r="N572" s="257"/>
      <c r="O572" s="257"/>
      <c r="P572" s="257"/>
      <c r="Q572" s="257"/>
      <c r="R572" s="257"/>
      <c r="S572" s="257"/>
      <c r="T572" s="25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9" t="s">
        <v>362</v>
      </c>
      <c r="AU572" s="259" t="s">
        <v>90</v>
      </c>
      <c r="AV572" s="13" t="s">
        <v>88</v>
      </c>
      <c r="AW572" s="13" t="s">
        <v>36</v>
      </c>
      <c r="AX572" s="13" t="s">
        <v>81</v>
      </c>
      <c r="AY572" s="259" t="s">
        <v>216</v>
      </c>
    </row>
    <row r="573" s="14" customFormat="1">
      <c r="A573" s="14"/>
      <c r="B573" s="260"/>
      <c r="C573" s="261"/>
      <c r="D573" s="233" t="s">
        <v>362</v>
      </c>
      <c r="E573" s="262" t="s">
        <v>1</v>
      </c>
      <c r="F573" s="263" t="s">
        <v>834</v>
      </c>
      <c r="G573" s="261"/>
      <c r="H573" s="264">
        <v>6</v>
      </c>
      <c r="I573" s="265"/>
      <c r="J573" s="261"/>
      <c r="K573" s="261"/>
      <c r="L573" s="266"/>
      <c r="M573" s="267"/>
      <c r="N573" s="268"/>
      <c r="O573" s="268"/>
      <c r="P573" s="268"/>
      <c r="Q573" s="268"/>
      <c r="R573" s="268"/>
      <c r="S573" s="268"/>
      <c r="T573" s="269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0" t="s">
        <v>362</v>
      </c>
      <c r="AU573" s="270" t="s">
        <v>90</v>
      </c>
      <c r="AV573" s="14" t="s">
        <v>90</v>
      </c>
      <c r="AW573" s="14" t="s">
        <v>36</v>
      </c>
      <c r="AX573" s="14" t="s">
        <v>81</v>
      </c>
      <c r="AY573" s="270" t="s">
        <v>216</v>
      </c>
    </row>
    <row r="574" s="13" customFormat="1">
      <c r="A574" s="13"/>
      <c r="B574" s="250"/>
      <c r="C574" s="251"/>
      <c r="D574" s="233" t="s">
        <v>362</v>
      </c>
      <c r="E574" s="252" t="s">
        <v>1</v>
      </c>
      <c r="F574" s="253" t="s">
        <v>737</v>
      </c>
      <c r="G574" s="251"/>
      <c r="H574" s="252" t="s">
        <v>1</v>
      </c>
      <c r="I574" s="254"/>
      <c r="J574" s="251"/>
      <c r="K574" s="251"/>
      <c r="L574" s="255"/>
      <c r="M574" s="256"/>
      <c r="N574" s="257"/>
      <c r="O574" s="257"/>
      <c r="P574" s="257"/>
      <c r="Q574" s="257"/>
      <c r="R574" s="257"/>
      <c r="S574" s="257"/>
      <c r="T574" s="25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9" t="s">
        <v>362</v>
      </c>
      <c r="AU574" s="259" t="s">
        <v>90</v>
      </c>
      <c r="AV574" s="13" t="s">
        <v>88</v>
      </c>
      <c r="AW574" s="13" t="s">
        <v>36</v>
      </c>
      <c r="AX574" s="13" t="s">
        <v>81</v>
      </c>
      <c r="AY574" s="259" t="s">
        <v>216</v>
      </c>
    </row>
    <row r="575" s="14" customFormat="1">
      <c r="A575" s="14"/>
      <c r="B575" s="260"/>
      <c r="C575" s="261"/>
      <c r="D575" s="233" t="s">
        <v>362</v>
      </c>
      <c r="E575" s="262" t="s">
        <v>1</v>
      </c>
      <c r="F575" s="263" t="s">
        <v>835</v>
      </c>
      <c r="G575" s="261"/>
      <c r="H575" s="264">
        <v>11.25</v>
      </c>
      <c r="I575" s="265"/>
      <c r="J575" s="261"/>
      <c r="K575" s="261"/>
      <c r="L575" s="266"/>
      <c r="M575" s="267"/>
      <c r="N575" s="268"/>
      <c r="O575" s="268"/>
      <c r="P575" s="268"/>
      <c r="Q575" s="268"/>
      <c r="R575" s="268"/>
      <c r="S575" s="268"/>
      <c r="T575" s="26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70" t="s">
        <v>362</v>
      </c>
      <c r="AU575" s="270" t="s">
        <v>90</v>
      </c>
      <c r="AV575" s="14" t="s">
        <v>90</v>
      </c>
      <c r="AW575" s="14" t="s">
        <v>36</v>
      </c>
      <c r="AX575" s="14" t="s">
        <v>81</v>
      </c>
      <c r="AY575" s="270" t="s">
        <v>216</v>
      </c>
    </row>
    <row r="576" s="13" customFormat="1">
      <c r="A576" s="13"/>
      <c r="B576" s="250"/>
      <c r="C576" s="251"/>
      <c r="D576" s="233" t="s">
        <v>362</v>
      </c>
      <c r="E576" s="252" t="s">
        <v>1</v>
      </c>
      <c r="F576" s="253" t="s">
        <v>756</v>
      </c>
      <c r="G576" s="251"/>
      <c r="H576" s="252" t="s">
        <v>1</v>
      </c>
      <c r="I576" s="254"/>
      <c r="J576" s="251"/>
      <c r="K576" s="251"/>
      <c r="L576" s="255"/>
      <c r="M576" s="256"/>
      <c r="N576" s="257"/>
      <c r="O576" s="257"/>
      <c r="P576" s="257"/>
      <c r="Q576" s="257"/>
      <c r="R576" s="257"/>
      <c r="S576" s="257"/>
      <c r="T576" s="25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9" t="s">
        <v>362</v>
      </c>
      <c r="AU576" s="259" t="s">
        <v>90</v>
      </c>
      <c r="AV576" s="13" t="s">
        <v>88</v>
      </c>
      <c r="AW576" s="13" t="s">
        <v>36</v>
      </c>
      <c r="AX576" s="13" t="s">
        <v>81</v>
      </c>
      <c r="AY576" s="259" t="s">
        <v>216</v>
      </c>
    </row>
    <row r="577" s="14" customFormat="1">
      <c r="A577" s="14"/>
      <c r="B577" s="260"/>
      <c r="C577" s="261"/>
      <c r="D577" s="233" t="s">
        <v>362</v>
      </c>
      <c r="E577" s="262" t="s">
        <v>1</v>
      </c>
      <c r="F577" s="263" t="s">
        <v>836</v>
      </c>
      <c r="G577" s="261"/>
      <c r="H577" s="264">
        <v>1.75</v>
      </c>
      <c r="I577" s="265"/>
      <c r="J577" s="261"/>
      <c r="K577" s="261"/>
      <c r="L577" s="266"/>
      <c r="M577" s="267"/>
      <c r="N577" s="268"/>
      <c r="O577" s="268"/>
      <c r="P577" s="268"/>
      <c r="Q577" s="268"/>
      <c r="R577" s="268"/>
      <c r="S577" s="268"/>
      <c r="T577" s="26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70" t="s">
        <v>362</v>
      </c>
      <c r="AU577" s="270" t="s">
        <v>90</v>
      </c>
      <c r="AV577" s="14" t="s">
        <v>90</v>
      </c>
      <c r="AW577" s="14" t="s">
        <v>36</v>
      </c>
      <c r="AX577" s="14" t="s">
        <v>81</v>
      </c>
      <c r="AY577" s="270" t="s">
        <v>216</v>
      </c>
    </row>
    <row r="578" s="13" customFormat="1">
      <c r="A578" s="13"/>
      <c r="B578" s="250"/>
      <c r="C578" s="251"/>
      <c r="D578" s="233" t="s">
        <v>362</v>
      </c>
      <c r="E578" s="252" t="s">
        <v>1</v>
      </c>
      <c r="F578" s="253" t="s">
        <v>843</v>
      </c>
      <c r="G578" s="251"/>
      <c r="H578" s="252" t="s">
        <v>1</v>
      </c>
      <c r="I578" s="254"/>
      <c r="J578" s="251"/>
      <c r="K578" s="251"/>
      <c r="L578" s="255"/>
      <c r="M578" s="256"/>
      <c r="N578" s="257"/>
      <c r="O578" s="257"/>
      <c r="P578" s="257"/>
      <c r="Q578" s="257"/>
      <c r="R578" s="257"/>
      <c r="S578" s="257"/>
      <c r="T578" s="25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9" t="s">
        <v>362</v>
      </c>
      <c r="AU578" s="259" t="s">
        <v>90</v>
      </c>
      <c r="AV578" s="13" t="s">
        <v>88</v>
      </c>
      <c r="AW578" s="13" t="s">
        <v>36</v>
      </c>
      <c r="AX578" s="13" t="s">
        <v>81</v>
      </c>
      <c r="AY578" s="259" t="s">
        <v>216</v>
      </c>
    </row>
    <row r="579" s="13" customFormat="1">
      <c r="A579" s="13"/>
      <c r="B579" s="250"/>
      <c r="C579" s="251"/>
      <c r="D579" s="233" t="s">
        <v>362</v>
      </c>
      <c r="E579" s="252" t="s">
        <v>1</v>
      </c>
      <c r="F579" s="253" t="s">
        <v>679</v>
      </c>
      <c r="G579" s="251"/>
      <c r="H579" s="252" t="s">
        <v>1</v>
      </c>
      <c r="I579" s="254"/>
      <c r="J579" s="251"/>
      <c r="K579" s="251"/>
      <c r="L579" s="255"/>
      <c r="M579" s="256"/>
      <c r="N579" s="257"/>
      <c r="O579" s="257"/>
      <c r="P579" s="257"/>
      <c r="Q579" s="257"/>
      <c r="R579" s="257"/>
      <c r="S579" s="257"/>
      <c r="T579" s="25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9" t="s">
        <v>362</v>
      </c>
      <c r="AU579" s="259" t="s">
        <v>90</v>
      </c>
      <c r="AV579" s="13" t="s">
        <v>88</v>
      </c>
      <c r="AW579" s="13" t="s">
        <v>36</v>
      </c>
      <c r="AX579" s="13" t="s">
        <v>81</v>
      </c>
      <c r="AY579" s="259" t="s">
        <v>216</v>
      </c>
    </row>
    <row r="580" s="14" customFormat="1">
      <c r="A580" s="14"/>
      <c r="B580" s="260"/>
      <c r="C580" s="261"/>
      <c r="D580" s="233" t="s">
        <v>362</v>
      </c>
      <c r="E580" s="262" t="s">
        <v>1</v>
      </c>
      <c r="F580" s="263" t="s">
        <v>844</v>
      </c>
      <c r="G580" s="261"/>
      <c r="H580" s="264">
        <v>156</v>
      </c>
      <c r="I580" s="265"/>
      <c r="J580" s="261"/>
      <c r="K580" s="261"/>
      <c r="L580" s="266"/>
      <c r="M580" s="267"/>
      <c r="N580" s="268"/>
      <c r="O580" s="268"/>
      <c r="P580" s="268"/>
      <c r="Q580" s="268"/>
      <c r="R580" s="268"/>
      <c r="S580" s="268"/>
      <c r="T580" s="269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0" t="s">
        <v>362</v>
      </c>
      <c r="AU580" s="270" t="s">
        <v>90</v>
      </c>
      <c r="AV580" s="14" t="s">
        <v>90</v>
      </c>
      <c r="AW580" s="14" t="s">
        <v>36</v>
      </c>
      <c r="AX580" s="14" t="s">
        <v>81</v>
      </c>
      <c r="AY580" s="270" t="s">
        <v>216</v>
      </c>
    </row>
    <row r="581" s="16" customFormat="1">
      <c r="A581" s="16"/>
      <c r="B581" s="282"/>
      <c r="C581" s="283"/>
      <c r="D581" s="233" t="s">
        <v>362</v>
      </c>
      <c r="E581" s="284" t="s">
        <v>1</v>
      </c>
      <c r="F581" s="285" t="s">
        <v>369</v>
      </c>
      <c r="G581" s="283"/>
      <c r="H581" s="286">
        <v>175</v>
      </c>
      <c r="I581" s="287"/>
      <c r="J581" s="283"/>
      <c r="K581" s="283"/>
      <c r="L581" s="288"/>
      <c r="M581" s="289"/>
      <c r="N581" s="290"/>
      <c r="O581" s="290"/>
      <c r="P581" s="290"/>
      <c r="Q581" s="290"/>
      <c r="R581" s="290"/>
      <c r="S581" s="290"/>
      <c r="T581" s="291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92" t="s">
        <v>362</v>
      </c>
      <c r="AU581" s="292" t="s">
        <v>90</v>
      </c>
      <c r="AV581" s="16" t="s">
        <v>215</v>
      </c>
      <c r="AW581" s="16" t="s">
        <v>36</v>
      </c>
      <c r="AX581" s="16" t="s">
        <v>88</v>
      </c>
      <c r="AY581" s="292" t="s">
        <v>216</v>
      </c>
    </row>
    <row r="582" s="2" customFormat="1" ht="24.15" customHeight="1">
      <c r="A582" s="39"/>
      <c r="B582" s="40"/>
      <c r="C582" s="220" t="s">
        <v>845</v>
      </c>
      <c r="D582" s="220" t="s">
        <v>217</v>
      </c>
      <c r="E582" s="221" t="s">
        <v>846</v>
      </c>
      <c r="F582" s="222" t="s">
        <v>847</v>
      </c>
      <c r="G582" s="223" t="s">
        <v>303</v>
      </c>
      <c r="H582" s="224">
        <v>43.552999999999997</v>
      </c>
      <c r="I582" s="225"/>
      <c r="J582" s="226">
        <f>ROUND(I582*H582,2)</f>
        <v>0</v>
      </c>
      <c r="K582" s="222" t="s">
        <v>359</v>
      </c>
      <c r="L582" s="45"/>
      <c r="M582" s="227" t="s">
        <v>1</v>
      </c>
      <c r="N582" s="228" t="s">
        <v>46</v>
      </c>
      <c r="O582" s="92"/>
      <c r="P582" s="229">
        <f>O582*H582</f>
        <v>0</v>
      </c>
      <c r="Q582" s="229">
        <v>0.094479999999999995</v>
      </c>
      <c r="R582" s="229">
        <f>Q582*H582</f>
        <v>4.1148874399999995</v>
      </c>
      <c r="S582" s="229">
        <v>0</v>
      </c>
      <c r="T582" s="230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1" t="s">
        <v>215</v>
      </c>
      <c r="AT582" s="231" t="s">
        <v>217</v>
      </c>
      <c r="AU582" s="231" t="s">
        <v>90</v>
      </c>
      <c r="AY582" s="18" t="s">
        <v>216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18" t="s">
        <v>88</v>
      </c>
      <c r="BK582" s="232">
        <f>ROUND(I582*H582,2)</f>
        <v>0</v>
      </c>
      <c r="BL582" s="18" t="s">
        <v>215</v>
      </c>
      <c r="BM582" s="231" t="s">
        <v>848</v>
      </c>
    </row>
    <row r="583" s="2" customFormat="1">
      <c r="A583" s="39"/>
      <c r="B583" s="40"/>
      <c r="C583" s="41"/>
      <c r="D583" s="233" t="s">
        <v>222</v>
      </c>
      <c r="E583" s="41"/>
      <c r="F583" s="234" t="s">
        <v>849</v>
      </c>
      <c r="G583" s="41"/>
      <c r="H583" s="41"/>
      <c r="I583" s="235"/>
      <c r="J583" s="41"/>
      <c r="K583" s="41"/>
      <c r="L583" s="45"/>
      <c r="M583" s="236"/>
      <c r="N583" s="237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222</v>
      </c>
      <c r="AU583" s="18" t="s">
        <v>90</v>
      </c>
    </row>
    <row r="584" s="13" customFormat="1">
      <c r="A584" s="13"/>
      <c r="B584" s="250"/>
      <c r="C584" s="251"/>
      <c r="D584" s="233" t="s">
        <v>362</v>
      </c>
      <c r="E584" s="252" t="s">
        <v>1</v>
      </c>
      <c r="F584" s="253" t="s">
        <v>602</v>
      </c>
      <c r="G584" s="251"/>
      <c r="H584" s="252" t="s">
        <v>1</v>
      </c>
      <c r="I584" s="254"/>
      <c r="J584" s="251"/>
      <c r="K584" s="251"/>
      <c r="L584" s="255"/>
      <c r="M584" s="256"/>
      <c r="N584" s="257"/>
      <c r="O584" s="257"/>
      <c r="P584" s="257"/>
      <c r="Q584" s="257"/>
      <c r="R584" s="257"/>
      <c r="S584" s="257"/>
      <c r="T584" s="258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9" t="s">
        <v>362</v>
      </c>
      <c r="AU584" s="259" t="s">
        <v>90</v>
      </c>
      <c r="AV584" s="13" t="s">
        <v>88</v>
      </c>
      <c r="AW584" s="13" t="s">
        <v>36</v>
      </c>
      <c r="AX584" s="13" t="s">
        <v>81</v>
      </c>
      <c r="AY584" s="259" t="s">
        <v>216</v>
      </c>
    </row>
    <row r="585" s="13" customFormat="1">
      <c r="A585" s="13"/>
      <c r="B585" s="250"/>
      <c r="C585" s="251"/>
      <c r="D585" s="233" t="s">
        <v>362</v>
      </c>
      <c r="E585" s="252" t="s">
        <v>1</v>
      </c>
      <c r="F585" s="253" t="s">
        <v>850</v>
      </c>
      <c r="G585" s="251"/>
      <c r="H585" s="252" t="s">
        <v>1</v>
      </c>
      <c r="I585" s="254"/>
      <c r="J585" s="251"/>
      <c r="K585" s="251"/>
      <c r="L585" s="255"/>
      <c r="M585" s="256"/>
      <c r="N585" s="257"/>
      <c r="O585" s="257"/>
      <c r="P585" s="257"/>
      <c r="Q585" s="257"/>
      <c r="R585" s="257"/>
      <c r="S585" s="257"/>
      <c r="T585" s="25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9" t="s">
        <v>362</v>
      </c>
      <c r="AU585" s="259" t="s">
        <v>90</v>
      </c>
      <c r="AV585" s="13" t="s">
        <v>88</v>
      </c>
      <c r="AW585" s="13" t="s">
        <v>36</v>
      </c>
      <c r="AX585" s="13" t="s">
        <v>81</v>
      </c>
      <c r="AY585" s="259" t="s">
        <v>216</v>
      </c>
    </row>
    <row r="586" s="14" customFormat="1">
      <c r="A586" s="14"/>
      <c r="B586" s="260"/>
      <c r="C586" s="261"/>
      <c r="D586" s="233" t="s">
        <v>362</v>
      </c>
      <c r="E586" s="262" t="s">
        <v>1</v>
      </c>
      <c r="F586" s="263" t="s">
        <v>851</v>
      </c>
      <c r="G586" s="261"/>
      <c r="H586" s="264">
        <v>29.218</v>
      </c>
      <c r="I586" s="265"/>
      <c r="J586" s="261"/>
      <c r="K586" s="261"/>
      <c r="L586" s="266"/>
      <c r="M586" s="267"/>
      <c r="N586" s="268"/>
      <c r="O586" s="268"/>
      <c r="P586" s="268"/>
      <c r="Q586" s="268"/>
      <c r="R586" s="268"/>
      <c r="S586" s="268"/>
      <c r="T586" s="26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0" t="s">
        <v>362</v>
      </c>
      <c r="AU586" s="270" t="s">
        <v>90</v>
      </c>
      <c r="AV586" s="14" t="s">
        <v>90</v>
      </c>
      <c r="AW586" s="14" t="s">
        <v>36</v>
      </c>
      <c r="AX586" s="14" t="s">
        <v>81</v>
      </c>
      <c r="AY586" s="270" t="s">
        <v>216</v>
      </c>
    </row>
    <row r="587" s="14" customFormat="1">
      <c r="A587" s="14"/>
      <c r="B587" s="260"/>
      <c r="C587" s="261"/>
      <c r="D587" s="233" t="s">
        <v>362</v>
      </c>
      <c r="E587" s="262" t="s">
        <v>1</v>
      </c>
      <c r="F587" s="263" t="s">
        <v>852</v>
      </c>
      <c r="G587" s="261"/>
      <c r="H587" s="264">
        <v>-6.4000000000000004</v>
      </c>
      <c r="I587" s="265"/>
      <c r="J587" s="261"/>
      <c r="K587" s="261"/>
      <c r="L587" s="266"/>
      <c r="M587" s="267"/>
      <c r="N587" s="268"/>
      <c r="O587" s="268"/>
      <c r="P587" s="268"/>
      <c r="Q587" s="268"/>
      <c r="R587" s="268"/>
      <c r="S587" s="268"/>
      <c r="T587" s="269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70" t="s">
        <v>362</v>
      </c>
      <c r="AU587" s="270" t="s">
        <v>90</v>
      </c>
      <c r="AV587" s="14" t="s">
        <v>90</v>
      </c>
      <c r="AW587" s="14" t="s">
        <v>36</v>
      </c>
      <c r="AX587" s="14" t="s">
        <v>81</v>
      </c>
      <c r="AY587" s="270" t="s">
        <v>216</v>
      </c>
    </row>
    <row r="588" s="13" customFormat="1">
      <c r="A588" s="13"/>
      <c r="B588" s="250"/>
      <c r="C588" s="251"/>
      <c r="D588" s="233" t="s">
        <v>362</v>
      </c>
      <c r="E588" s="252" t="s">
        <v>1</v>
      </c>
      <c r="F588" s="253" t="s">
        <v>853</v>
      </c>
      <c r="G588" s="251"/>
      <c r="H588" s="252" t="s">
        <v>1</v>
      </c>
      <c r="I588" s="254"/>
      <c r="J588" s="251"/>
      <c r="K588" s="251"/>
      <c r="L588" s="255"/>
      <c r="M588" s="256"/>
      <c r="N588" s="257"/>
      <c r="O588" s="257"/>
      <c r="P588" s="257"/>
      <c r="Q588" s="257"/>
      <c r="R588" s="257"/>
      <c r="S588" s="257"/>
      <c r="T588" s="25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9" t="s">
        <v>362</v>
      </c>
      <c r="AU588" s="259" t="s">
        <v>90</v>
      </c>
      <c r="AV588" s="13" t="s">
        <v>88</v>
      </c>
      <c r="AW588" s="13" t="s">
        <v>36</v>
      </c>
      <c r="AX588" s="13" t="s">
        <v>81</v>
      </c>
      <c r="AY588" s="259" t="s">
        <v>216</v>
      </c>
    </row>
    <row r="589" s="14" customFormat="1">
      <c r="A589" s="14"/>
      <c r="B589" s="260"/>
      <c r="C589" s="261"/>
      <c r="D589" s="233" t="s">
        <v>362</v>
      </c>
      <c r="E589" s="262" t="s">
        <v>1</v>
      </c>
      <c r="F589" s="263" t="s">
        <v>854</v>
      </c>
      <c r="G589" s="261"/>
      <c r="H589" s="264">
        <v>20.734999999999999</v>
      </c>
      <c r="I589" s="265"/>
      <c r="J589" s="261"/>
      <c r="K589" s="261"/>
      <c r="L589" s="266"/>
      <c r="M589" s="267"/>
      <c r="N589" s="268"/>
      <c r="O589" s="268"/>
      <c r="P589" s="268"/>
      <c r="Q589" s="268"/>
      <c r="R589" s="268"/>
      <c r="S589" s="268"/>
      <c r="T589" s="26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0" t="s">
        <v>362</v>
      </c>
      <c r="AU589" s="270" t="s">
        <v>90</v>
      </c>
      <c r="AV589" s="14" t="s">
        <v>90</v>
      </c>
      <c r="AW589" s="14" t="s">
        <v>36</v>
      </c>
      <c r="AX589" s="14" t="s">
        <v>81</v>
      </c>
      <c r="AY589" s="270" t="s">
        <v>216</v>
      </c>
    </row>
    <row r="590" s="16" customFormat="1">
      <c r="A590" s="16"/>
      <c r="B590" s="282"/>
      <c r="C590" s="283"/>
      <c r="D590" s="233" t="s">
        <v>362</v>
      </c>
      <c r="E590" s="284" t="s">
        <v>1</v>
      </c>
      <c r="F590" s="285" t="s">
        <v>369</v>
      </c>
      <c r="G590" s="283"/>
      <c r="H590" s="286">
        <v>43.552999999999997</v>
      </c>
      <c r="I590" s="287"/>
      <c r="J590" s="283"/>
      <c r="K590" s="283"/>
      <c r="L590" s="288"/>
      <c r="M590" s="289"/>
      <c r="N590" s="290"/>
      <c r="O590" s="290"/>
      <c r="P590" s="290"/>
      <c r="Q590" s="290"/>
      <c r="R590" s="290"/>
      <c r="S590" s="290"/>
      <c r="T590" s="291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T590" s="292" t="s">
        <v>362</v>
      </c>
      <c r="AU590" s="292" t="s">
        <v>90</v>
      </c>
      <c r="AV590" s="16" t="s">
        <v>215</v>
      </c>
      <c r="AW590" s="16" t="s">
        <v>36</v>
      </c>
      <c r="AX590" s="16" t="s">
        <v>88</v>
      </c>
      <c r="AY590" s="292" t="s">
        <v>216</v>
      </c>
    </row>
    <row r="591" s="2" customFormat="1" ht="24.15" customHeight="1">
      <c r="A591" s="39"/>
      <c r="B591" s="40"/>
      <c r="C591" s="220" t="s">
        <v>855</v>
      </c>
      <c r="D591" s="220" t="s">
        <v>217</v>
      </c>
      <c r="E591" s="221" t="s">
        <v>856</v>
      </c>
      <c r="F591" s="222" t="s">
        <v>857</v>
      </c>
      <c r="G591" s="223" t="s">
        <v>303</v>
      </c>
      <c r="H591" s="224">
        <v>187.72800000000001</v>
      </c>
      <c r="I591" s="225"/>
      <c r="J591" s="226">
        <f>ROUND(I591*H591,2)</f>
        <v>0</v>
      </c>
      <c r="K591" s="222" t="s">
        <v>359</v>
      </c>
      <c r="L591" s="45"/>
      <c r="M591" s="227" t="s">
        <v>1</v>
      </c>
      <c r="N591" s="228" t="s">
        <v>46</v>
      </c>
      <c r="O591" s="92"/>
      <c r="P591" s="229">
        <f>O591*H591</f>
        <v>0</v>
      </c>
      <c r="Q591" s="229">
        <v>0.11396000000000001</v>
      </c>
      <c r="R591" s="229">
        <f>Q591*H591</f>
        <v>21.393482880000001</v>
      </c>
      <c r="S591" s="229">
        <v>0</v>
      </c>
      <c r="T591" s="230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1" t="s">
        <v>215</v>
      </c>
      <c r="AT591" s="231" t="s">
        <v>217</v>
      </c>
      <c r="AU591" s="231" t="s">
        <v>90</v>
      </c>
      <c r="AY591" s="18" t="s">
        <v>216</v>
      </c>
      <c r="BE591" s="232">
        <f>IF(N591="základní",J591,0)</f>
        <v>0</v>
      </c>
      <c r="BF591" s="232">
        <f>IF(N591="snížená",J591,0)</f>
        <v>0</v>
      </c>
      <c r="BG591" s="232">
        <f>IF(N591="zákl. přenesená",J591,0)</f>
        <v>0</v>
      </c>
      <c r="BH591" s="232">
        <f>IF(N591="sníž. přenesená",J591,0)</f>
        <v>0</v>
      </c>
      <c r="BI591" s="232">
        <f>IF(N591="nulová",J591,0)</f>
        <v>0</v>
      </c>
      <c r="BJ591" s="18" t="s">
        <v>88</v>
      </c>
      <c r="BK591" s="232">
        <f>ROUND(I591*H591,2)</f>
        <v>0</v>
      </c>
      <c r="BL591" s="18" t="s">
        <v>215</v>
      </c>
      <c r="BM591" s="231" t="s">
        <v>858</v>
      </c>
    </row>
    <row r="592" s="2" customFormat="1">
      <c r="A592" s="39"/>
      <c r="B592" s="40"/>
      <c r="C592" s="41"/>
      <c r="D592" s="233" t="s">
        <v>222</v>
      </c>
      <c r="E592" s="41"/>
      <c r="F592" s="234" t="s">
        <v>859</v>
      </c>
      <c r="G592" s="41"/>
      <c r="H592" s="41"/>
      <c r="I592" s="235"/>
      <c r="J592" s="41"/>
      <c r="K592" s="41"/>
      <c r="L592" s="45"/>
      <c r="M592" s="236"/>
      <c r="N592" s="237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222</v>
      </c>
      <c r="AU592" s="18" t="s">
        <v>90</v>
      </c>
    </row>
    <row r="593" s="13" customFormat="1">
      <c r="A593" s="13"/>
      <c r="B593" s="250"/>
      <c r="C593" s="251"/>
      <c r="D593" s="233" t="s">
        <v>362</v>
      </c>
      <c r="E593" s="252" t="s">
        <v>1</v>
      </c>
      <c r="F593" s="253" t="s">
        <v>602</v>
      </c>
      <c r="G593" s="251"/>
      <c r="H593" s="252" t="s">
        <v>1</v>
      </c>
      <c r="I593" s="254"/>
      <c r="J593" s="251"/>
      <c r="K593" s="251"/>
      <c r="L593" s="255"/>
      <c r="M593" s="256"/>
      <c r="N593" s="257"/>
      <c r="O593" s="257"/>
      <c r="P593" s="257"/>
      <c r="Q593" s="257"/>
      <c r="R593" s="257"/>
      <c r="S593" s="257"/>
      <c r="T593" s="25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9" t="s">
        <v>362</v>
      </c>
      <c r="AU593" s="259" t="s">
        <v>90</v>
      </c>
      <c r="AV593" s="13" t="s">
        <v>88</v>
      </c>
      <c r="AW593" s="13" t="s">
        <v>36</v>
      </c>
      <c r="AX593" s="13" t="s">
        <v>81</v>
      </c>
      <c r="AY593" s="259" t="s">
        <v>216</v>
      </c>
    </row>
    <row r="594" s="13" customFormat="1">
      <c r="A594" s="13"/>
      <c r="B594" s="250"/>
      <c r="C594" s="251"/>
      <c r="D594" s="233" t="s">
        <v>362</v>
      </c>
      <c r="E594" s="252" t="s">
        <v>1</v>
      </c>
      <c r="F594" s="253" t="s">
        <v>860</v>
      </c>
      <c r="G594" s="251"/>
      <c r="H594" s="252" t="s">
        <v>1</v>
      </c>
      <c r="I594" s="254"/>
      <c r="J594" s="251"/>
      <c r="K594" s="251"/>
      <c r="L594" s="255"/>
      <c r="M594" s="256"/>
      <c r="N594" s="257"/>
      <c r="O594" s="257"/>
      <c r="P594" s="257"/>
      <c r="Q594" s="257"/>
      <c r="R594" s="257"/>
      <c r="S594" s="257"/>
      <c r="T594" s="25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9" t="s">
        <v>362</v>
      </c>
      <c r="AU594" s="259" t="s">
        <v>90</v>
      </c>
      <c r="AV594" s="13" t="s">
        <v>88</v>
      </c>
      <c r="AW594" s="13" t="s">
        <v>36</v>
      </c>
      <c r="AX594" s="13" t="s">
        <v>81</v>
      </c>
      <c r="AY594" s="259" t="s">
        <v>216</v>
      </c>
    </row>
    <row r="595" s="14" customFormat="1">
      <c r="A595" s="14"/>
      <c r="B595" s="260"/>
      <c r="C595" s="261"/>
      <c r="D595" s="233" t="s">
        <v>362</v>
      </c>
      <c r="E595" s="262" t="s">
        <v>1</v>
      </c>
      <c r="F595" s="263" t="s">
        <v>861</v>
      </c>
      <c r="G595" s="261"/>
      <c r="H595" s="264">
        <v>131.196</v>
      </c>
      <c r="I595" s="265"/>
      <c r="J595" s="261"/>
      <c r="K595" s="261"/>
      <c r="L595" s="266"/>
      <c r="M595" s="267"/>
      <c r="N595" s="268"/>
      <c r="O595" s="268"/>
      <c r="P595" s="268"/>
      <c r="Q595" s="268"/>
      <c r="R595" s="268"/>
      <c r="S595" s="268"/>
      <c r="T595" s="26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0" t="s">
        <v>362</v>
      </c>
      <c r="AU595" s="270" t="s">
        <v>90</v>
      </c>
      <c r="AV595" s="14" t="s">
        <v>90</v>
      </c>
      <c r="AW595" s="14" t="s">
        <v>36</v>
      </c>
      <c r="AX595" s="14" t="s">
        <v>81</v>
      </c>
      <c r="AY595" s="270" t="s">
        <v>216</v>
      </c>
    </row>
    <row r="596" s="14" customFormat="1">
      <c r="A596" s="14"/>
      <c r="B596" s="260"/>
      <c r="C596" s="261"/>
      <c r="D596" s="233" t="s">
        <v>362</v>
      </c>
      <c r="E596" s="262" t="s">
        <v>1</v>
      </c>
      <c r="F596" s="263" t="s">
        <v>862</v>
      </c>
      <c r="G596" s="261"/>
      <c r="H596" s="264">
        <v>10.179</v>
      </c>
      <c r="I596" s="265"/>
      <c r="J596" s="261"/>
      <c r="K596" s="261"/>
      <c r="L596" s="266"/>
      <c r="M596" s="267"/>
      <c r="N596" s="268"/>
      <c r="O596" s="268"/>
      <c r="P596" s="268"/>
      <c r="Q596" s="268"/>
      <c r="R596" s="268"/>
      <c r="S596" s="268"/>
      <c r="T596" s="269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0" t="s">
        <v>362</v>
      </c>
      <c r="AU596" s="270" t="s">
        <v>90</v>
      </c>
      <c r="AV596" s="14" t="s">
        <v>90</v>
      </c>
      <c r="AW596" s="14" t="s">
        <v>36</v>
      </c>
      <c r="AX596" s="14" t="s">
        <v>81</v>
      </c>
      <c r="AY596" s="270" t="s">
        <v>216</v>
      </c>
    </row>
    <row r="597" s="14" customFormat="1">
      <c r="A597" s="14"/>
      <c r="B597" s="260"/>
      <c r="C597" s="261"/>
      <c r="D597" s="233" t="s">
        <v>362</v>
      </c>
      <c r="E597" s="262" t="s">
        <v>1</v>
      </c>
      <c r="F597" s="263" t="s">
        <v>655</v>
      </c>
      <c r="G597" s="261"/>
      <c r="H597" s="264">
        <v>-3.2000000000000002</v>
      </c>
      <c r="I597" s="265"/>
      <c r="J597" s="261"/>
      <c r="K597" s="261"/>
      <c r="L597" s="266"/>
      <c r="M597" s="267"/>
      <c r="N597" s="268"/>
      <c r="O597" s="268"/>
      <c r="P597" s="268"/>
      <c r="Q597" s="268"/>
      <c r="R597" s="268"/>
      <c r="S597" s="268"/>
      <c r="T597" s="26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70" t="s">
        <v>362</v>
      </c>
      <c r="AU597" s="270" t="s">
        <v>90</v>
      </c>
      <c r="AV597" s="14" t="s">
        <v>90</v>
      </c>
      <c r="AW597" s="14" t="s">
        <v>36</v>
      </c>
      <c r="AX597" s="14" t="s">
        <v>81</v>
      </c>
      <c r="AY597" s="270" t="s">
        <v>216</v>
      </c>
    </row>
    <row r="598" s="14" customFormat="1">
      <c r="A598" s="14"/>
      <c r="B598" s="260"/>
      <c r="C598" s="261"/>
      <c r="D598" s="233" t="s">
        <v>362</v>
      </c>
      <c r="E598" s="262" t="s">
        <v>1</v>
      </c>
      <c r="F598" s="263" t="s">
        <v>863</v>
      </c>
      <c r="G598" s="261"/>
      <c r="H598" s="264">
        <v>-2.2000000000000002</v>
      </c>
      <c r="I598" s="265"/>
      <c r="J598" s="261"/>
      <c r="K598" s="261"/>
      <c r="L598" s="266"/>
      <c r="M598" s="267"/>
      <c r="N598" s="268"/>
      <c r="O598" s="268"/>
      <c r="P598" s="268"/>
      <c r="Q598" s="268"/>
      <c r="R598" s="268"/>
      <c r="S598" s="268"/>
      <c r="T598" s="269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0" t="s">
        <v>362</v>
      </c>
      <c r="AU598" s="270" t="s">
        <v>90</v>
      </c>
      <c r="AV598" s="14" t="s">
        <v>90</v>
      </c>
      <c r="AW598" s="14" t="s">
        <v>36</v>
      </c>
      <c r="AX598" s="14" t="s">
        <v>81</v>
      </c>
      <c r="AY598" s="270" t="s">
        <v>216</v>
      </c>
    </row>
    <row r="599" s="13" customFormat="1">
      <c r="A599" s="13"/>
      <c r="B599" s="250"/>
      <c r="C599" s="251"/>
      <c r="D599" s="233" t="s">
        <v>362</v>
      </c>
      <c r="E599" s="252" t="s">
        <v>1</v>
      </c>
      <c r="F599" s="253" t="s">
        <v>864</v>
      </c>
      <c r="G599" s="251"/>
      <c r="H599" s="252" t="s">
        <v>1</v>
      </c>
      <c r="I599" s="254"/>
      <c r="J599" s="251"/>
      <c r="K599" s="251"/>
      <c r="L599" s="255"/>
      <c r="M599" s="256"/>
      <c r="N599" s="257"/>
      <c r="O599" s="257"/>
      <c r="P599" s="257"/>
      <c r="Q599" s="257"/>
      <c r="R599" s="257"/>
      <c r="S599" s="257"/>
      <c r="T599" s="25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9" t="s">
        <v>362</v>
      </c>
      <c r="AU599" s="259" t="s">
        <v>90</v>
      </c>
      <c r="AV599" s="13" t="s">
        <v>88</v>
      </c>
      <c r="AW599" s="13" t="s">
        <v>36</v>
      </c>
      <c r="AX599" s="13" t="s">
        <v>81</v>
      </c>
      <c r="AY599" s="259" t="s">
        <v>216</v>
      </c>
    </row>
    <row r="600" s="14" customFormat="1">
      <c r="A600" s="14"/>
      <c r="B600" s="260"/>
      <c r="C600" s="261"/>
      <c r="D600" s="233" t="s">
        <v>362</v>
      </c>
      <c r="E600" s="262" t="s">
        <v>1</v>
      </c>
      <c r="F600" s="263" t="s">
        <v>865</v>
      </c>
      <c r="G600" s="261"/>
      <c r="H600" s="264">
        <v>55.268000000000001</v>
      </c>
      <c r="I600" s="265"/>
      <c r="J600" s="261"/>
      <c r="K600" s="261"/>
      <c r="L600" s="266"/>
      <c r="M600" s="267"/>
      <c r="N600" s="268"/>
      <c r="O600" s="268"/>
      <c r="P600" s="268"/>
      <c r="Q600" s="268"/>
      <c r="R600" s="268"/>
      <c r="S600" s="268"/>
      <c r="T600" s="26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0" t="s">
        <v>362</v>
      </c>
      <c r="AU600" s="270" t="s">
        <v>90</v>
      </c>
      <c r="AV600" s="14" t="s">
        <v>90</v>
      </c>
      <c r="AW600" s="14" t="s">
        <v>36</v>
      </c>
      <c r="AX600" s="14" t="s">
        <v>81</v>
      </c>
      <c r="AY600" s="270" t="s">
        <v>216</v>
      </c>
    </row>
    <row r="601" s="14" customFormat="1">
      <c r="A601" s="14"/>
      <c r="B601" s="260"/>
      <c r="C601" s="261"/>
      <c r="D601" s="233" t="s">
        <v>362</v>
      </c>
      <c r="E601" s="262" t="s">
        <v>1</v>
      </c>
      <c r="F601" s="263" t="s">
        <v>866</v>
      </c>
      <c r="G601" s="261"/>
      <c r="H601" s="264">
        <v>1.885</v>
      </c>
      <c r="I601" s="265"/>
      <c r="J601" s="261"/>
      <c r="K601" s="261"/>
      <c r="L601" s="266"/>
      <c r="M601" s="267"/>
      <c r="N601" s="268"/>
      <c r="O601" s="268"/>
      <c r="P601" s="268"/>
      <c r="Q601" s="268"/>
      <c r="R601" s="268"/>
      <c r="S601" s="268"/>
      <c r="T601" s="269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0" t="s">
        <v>362</v>
      </c>
      <c r="AU601" s="270" t="s">
        <v>90</v>
      </c>
      <c r="AV601" s="14" t="s">
        <v>90</v>
      </c>
      <c r="AW601" s="14" t="s">
        <v>36</v>
      </c>
      <c r="AX601" s="14" t="s">
        <v>81</v>
      </c>
      <c r="AY601" s="270" t="s">
        <v>216</v>
      </c>
    </row>
    <row r="602" s="14" customFormat="1">
      <c r="A602" s="14"/>
      <c r="B602" s="260"/>
      <c r="C602" s="261"/>
      <c r="D602" s="233" t="s">
        <v>362</v>
      </c>
      <c r="E602" s="262" t="s">
        <v>1</v>
      </c>
      <c r="F602" s="263" t="s">
        <v>656</v>
      </c>
      <c r="G602" s="261"/>
      <c r="H602" s="264">
        <v>-5.4000000000000004</v>
      </c>
      <c r="I602" s="265"/>
      <c r="J602" s="261"/>
      <c r="K602" s="261"/>
      <c r="L602" s="266"/>
      <c r="M602" s="267"/>
      <c r="N602" s="268"/>
      <c r="O602" s="268"/>
      <c r="P602" s="268"/>
      <c r="Q602" s="268"/>
      <c r="R602" s="268"/>
      <c r="S602" s="268"/>
      <c r="T602" s="26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0" t="s">
        <v>362</v>
      </c>
      <c r="AU602" s="270" t="s">
        <v>90</v>
      </c>
      <c r="AV602" s="14" t="s">
        <v>90</v>
      </c>
      <c r="AW602" s="14" t="s">
        <v>36</v>
      </c>
      <c r="AX602" s="14" t="s">
        <v>81</v>
      </c>
      <c r="AY602" s="270" t="s">
        <v>216</v>
      </c>
    </row>
    <row r="603" s="16" customFormat="1">
      <c r="A603" s="16"/>
      <c r="B603" s="282"/>
      <c r="C603" s="283"/>
      <c r="D603" s="233" t="s">
        <v>362</v>
      </c>
      <c r="E603" s="284" t="s">
        <v>1</v>
      </c>
      <c r="F603" s="285" t="s">
        <v>369</v>
      </c>
      <c r="G603" s="283"/>
      <c r="H603" s="286">
        <v>187.72800000000001</v>
      </c>
      <c r="I603" s="287"/>
      <c r="J603" s="283"/>
      <c r="K603" s="283"/>
      <c r="L603" s="288"/>
      <c r="M603" s="289"/>
      <c r="N603" s="290"/>
      <c r="O603" s="290"/>
      <c r="P603" s="290"/>
      <c r="Q603" s="290"/>
      <c r="R603" s="290"/>
      <c r="S603" s="290"/>
      <c r="T603" s="291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292" t="s">
        <v>362</v>
      </c>
      <c r="AU603" s="292" t="s">
        <v>90</v>
      </c>
      <c r="AV603" s="16" t="s">
        <v>215</v>
      </c>
      <c r="AW603" s="16" t="s">
        <v>36</v>
      </c>
      <c r="AX603" s="16" t="s">
        <v>88</v>
      </c>
      <c r="AY603" s="292" t="s">
        <v>216</v>
      </c>
    </row>
    <row r="604" s="2" customFormat="1" ht="24.15" customHeight="1">
      <c r="A604" s="39"/>
      <c r="B604" s="40"/>
      <c r="C604" s="220" t="s">
        <v>867</v>
      </c>
      <c r="D604" s="220" t="s">
        <v>217</v>
      </c>
      <c r="E604" s="221" t="s">
        <v>868</v>
      </c>
      <c r="F604" s="222" t="s">
        <v>869</v>
      </c>
      <c r="G604" s="223" t="s">
        <v>453</v>
      </c>
      <c r="H604" s="224">
        <v>65.909999999999997</v>
      </c>
      <c r="I604" s="225"/>
      <c r="J604" s="226">
        <f>ROUND(I604*H604,2)</f>
        <v>0</v>
      </c>
      <c r="K604" s="222" t="s">
        <v>359</v>
      </c>
      <c r="L604" s="45"/>
      <c r="M604" s="227" t="s">
        <v>1</v>
      </c>
      <c r="N604" s="228" t="s">
        <v>46</v>
      </c>
      <c r="O604" s="92"/>
      <c r="P604" s="229">
        <f>O604*H604</f>
        <v>0</v>
      </c>
      <c r="Q604" s="229">
        <v>0.00012</v>
      </c>
      <c r="R604" s="229">
        <f>Q604*H604</f>
        <v>0.0079091999999999999</v>
      </c>
      <c r="S604" s="229">
        <v>0</v>
      </c>
      <c r="T604" s="230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1" t="s">
        <v>215</v>
      </c>
      <c r="AT604" s="231" t="s">
        <v>217</v>
      </c>
      <c r="AU604" s="231" t="s">
        <v>90</v>
      </c>
      <c r="AY604" s="18" t="s">
        <v>216</v>
      </c>
      <c r="BE604" s="232">
        <f>IF(N604="základní",J604,0)</f>
        <v>0</v>
      </c>
      <c r="BF604" s="232">
        <f>IF(N604="snížená",J604,0)</f>
        <v>0</v>
      </c>
      <c r="BG604" s="232">
        <f>IF(N604="zákl. přenesená",J604,0)</f>
        <v>0</v>
      </c>
      <c r="BH604" s="232">
        <f>IF(N604="sníž. přenesená",J604,0)</f>
        <v>0</v>
      </c>
      <c r="BI604" s="232">
        <f>IF(N604="nulová",J604,0)</f>
        <v>0</v>
      </c>
      <c r="BJ604" s="18" t="s">
        <v>88</v>
      </c>
      <c r="BK604" s="232">
        <f>ROUND(I604*H604,2)</f>
        <v>0</v>
      </c>
      <c r="BL604" s="18" t="s">
        <v>215</v>
      </c>
      <c r="BM604" s="231" t="s">
        <v>870</v>
      </c>
    </row>
    <row r="605" s="2" customFormat="1">
      <c r="A605" s="39"/>
      <c r="B605" s="40"/>
      <c r="C605" s="41"/>
      <c r="D605" s="233" t="s">
        <v>222</v>
      </c>
      <c r="E605" s="41"/>
      <c r="F605" s="234" t="s">
        <v>871</v>
      </c>
      <c r="G605" s="41"/>
      <c r="H605" s="41"/>
      <c r="I605" s="235"/>
      <c r="J605" s="41"/>
      <c r="K605" s="41"/>
      <c r="L605" s="45"/>
      <c r="M605" s="236"/>
      <c r="N605" s="237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222</v>
      </c>
      <c r="AU605" s="18" t="s">
        <v>90</v>
      </c>
    </row>
    <row r="606" s="13" customFormat="1">
      <c r="A606" s="13"/>
      <c r="B606" s="250"/>
      <c r="C606" s="251"/>
      <c r="D606" s="233" t="s">
        <v>362</v>
      </c>
      <c r="E606" s="252" t="s">
        <v>1</v>
      </c>
      <c r="F606" s="253" t="s">
        <v>602</v>
      </c>
      <c r="G606" s="251"/>
      <c r="H606" s="252" t="s">
        <v>1</v>
      </c>
      <c r="I606" s="254"/>
      <c r="J606" s="251"/>
      <c r="K606" s="251"/>
      <c r="L606" s="255"/>
      <c r="M606" s="256"/>
      <c r="N606" s="257"/>
      <c r="O606" s="257"/>
      <c r="P606" s="257"/>
      <c r="Q606" s="257"/>
      <c r="R606" s="257"/>
      <c r="S606" s="257"/>
      <c r="T606" s="258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9" t="s">
        <v>362</v>
      </c>
      <c r="AU606" s="259" t="s">
        <v>90</v>
      </c>
      <c r="AV606" s="13" t="s">
        <v>88</v>
      </c>
      <c r="AW606" s="13" t="s">
        <v>36</v>
      </c>
      <c r="AX606" s="13" t="s">
        <v>81</v>
      </c>
      <c r="AY606" s="259" t="s">
        <v>216</v>
      </c>
    </row>
    <row r="607" s="13" customFormat="1">
      <c r="A607" s="13"/>
      <c r="B607" s="250"/>
      <c r="C607" s="251"/>
      <c r="D607" s="233" t="s">
        <v>362</v>
      </c>
      <c r="E607" s="252" t="s">
        <v>1</v>
      </c>
      <c r="F607" s="253" t="s">
        <v>850</v>
      </c>
      <c r="G607" s="251"/>
      <c r="H607" s="252" t="s">
        <v>1</v>
      </c>
      <c r="I607" s="254"/>
      <c r="J607" s="251"/>
      <c r="K607" s="251"/>
      <c r="L607" s="255"/>
      <c r="M607" s="256"/>
      <c r="N607" s="257"/>
      <c r="O607" s="257"/>
      <c r="P607" s="257"/>
      <c r="Q607" s="257"/>
      <c r="R607" s="257"/>
      <c r="S607" s="257"/>
      <c r="T607" s="25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9" t="s">
        <v>362</v>
      </c>
      <c r="AU607" s="259" t="s">
        <v>90</v>
      </c>
      <c r="AV607" s="13" t="s">
        <v>88</v>
      </c>
      <c r="AW607" s="13" t="s">
        <v>36</v>
      </c>
      <c r="AX607" s="13" t="s">
        <v>81</v>
      </c>
      <c r="AY607" s="259" t="s">
        <v>216</v>
      </c>
    </row>
    <row r="608" s="14" customFormat="1">
      <c r="A608" s="14"/>
      <c r="B608" s="260"/>
      <c r="C608" s="261"/>
      <c r="D608" s="233" t="s">
        <v>362</v>
      </c>
      <c r="E608" s="262" t="s">
        <v>1</v>
      </c>
      <c r="F608" s="263" t="s">
        <v>872</v>
      </c>
      <c r="G608" s="261"/>
      <c r="H608" s="264">
        <v>7.75</v>
      </c>
      <c r="I608" s="265"/>
      <c r="J608" s="261"/>
      <c r="K608" s="261"/>
      <c r="L608" s="266"/>
      <c r="M608" s="267"/>
      <c r="N608" s="268"/>
      <c r="O608" s="268"/>
      <c r="P608" s="268"/>
      <c r="Q608" s="268"/>
      <c r="R608" s="268"/>
      <c r="S608" s="268"/>
      <c r="T608" s="26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0" t="s">
        <v>362</v>
      </c>
      <c r="AU608" s="270" t="s">
        <v>90</v>
      </c>
      <c r="AV608" s="14" t="s">
        <v>90</v>
      </c>
      <c r="AW608" s="14" t="s">
        <v>36</v>
      </c>
      <c r="AX608" s="14" t="s">
        <v>81</v>
      </c>
      <c r="AY608" s="270" t="s">
        <v>216</v>
      </c>
    </row>
    <row r="609" s="13" customFormat="1">
      <c r="A609" s="13"/>
      <c r="B609" s="250"/>
      <c r="C609" s="251"/>
      <c r="D609" s="233" t="s">
        <v>362</v>
      </c>
      <c r="E609" s="252" t="s">
        <v>1</v>
      </c>
      <c r="F609" s="253" t="s">
        <v>853</v>
      </c>
      <c r="G609" s="251"/>
      <c r="H609" s="252" t="s">
        <v>1</v>
      </c>
      <c r="I609" s="254"/>
      <c r="J609" s="251"/>
      <c r="K609" s="251"/>
      <c r="L609" s="255"/>
      <c r="M609" s="256"/>
      <c r="N609" s="257"/>
      <c r="O609" s="257"/>
      <c r="P609" s="257"/>
      <c r="Q609" s="257"/>
      <c r="R609" s="257"/>
      <c r="S609" s="257"/>
      <c r="T609" s="25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9" t="s">
        <v>362</v>
      </c>
      <c r="AU609" s="259" t="s">
        <v>90</v>
      </c>
      <c r="AV609" s="13" t="s">
        <v>88</v>
      </c>
      <c r="AW609" s="13" t="s">
        <v>36</v>
      </c>
      <c r="AX609" s="13" t="s">
        <v>81</v>
      </c>
      <c r="AY609" s="259" t="s">
        <v>216</v>
      </c>
    </row>
    <row r="610" s="14" customFormat="1">
      <c r="A610" s="14"/>
      <c r="B610" s="260"/>
      <c r="C610" s="261"/>
      <c r="D610" s="233" t="s">
        <v>362</v>
      </c>
      <c r="E610" s="262" t="s">
        <v>1</v>
      </c>
      <c r="F610" s="263" t="s">
        <v>873</v>
      </c>
      <c r="G610" s="261"/>
      <c r="H610" s="264">
        <v>5.5</v>
      </c>
      <c r="I610" s="265"/>
      <c r="J610" s="261"/>
      <c r="K610" s="261"/>
      <c r="L610" s="266"/>
      <c r="M610" s="267"/>
      <c r="N610" s="268"/>
      <c r="O610" s="268"/>
      <c r="P610" s="268"/>
      <c r="Q610" s="268"/>
      <c r="R610" s="268"/>
      <c r="S610" s="268"/>
      <c r="T610" s="26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70" t="s">
        <v>362</v>
      </c>
      <c r="AU610" s="270" t="s">
        <v>90</v>
      </c>
      <c r="AV610" s="14" t="s">
        <v>90</v>
      </c>
      <c r="AW610" s="14" t="s">
        <v>36</v>
      </c>
      <c r="AX610" s="14" t="s">
        <v>81</v>
      </c>
      <c r="AY610" s="270" t="s">
        <v>216</v>
      </c>
    </row>
    <row r="611" s="13" customFormat="1">
      <c r="A611" s="13"/>
      <c r="B611" s="250"/>
      <c r="C611" s="251"/>
      <c r="D611" s="233" t="s">
        <v>362</v>
      </c>
      <c r="E611" s="252" t="s">
        <v>1</v>
      </c>
      <c r="F611" s="253" t="s">
        <v>602</v>
      </c>
      <c r="G611" s="251"/>
      <c r="H611" s="252" t="s">
        <v>1</v>
      </c>
      <c r="I611" s="254"/>
      <c r="J611" s="251"/>
      <c r="K611" s="251"/>
      <c r="L611" s="255"/>
      <c r="M611" s="256"/>
      <c r="N611" s="257"/>
      <c r="O611" s="257"/>
      <c r="P611" s="257"/>
      <c r="Q611" s="257"/>
      <c r="R611" s="257"/>
      <c r="S611" s="257"/>
      <c r="T611" s="25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9" t="s">
        <v>362</v>
      </c>
      <c r="AU611" s="259" t="s">
        <v>90</v>
      </c>
      <c r="AV611" s="13" t="s">
        <v>88</v>
      </c>
      <c r="AW611" s="13" t="s">
        <v>36</v>
      </c>
      <c r="AX611" s="13" t="s">
        <v>81</v>
      </c>
      <c r="AY611" s="259" t="s">
        <v>216</v>
      </c>
    </row>
    <row r="612" s="13" customFormat="1">
      <c r="A612" s="13"/>
      <c r="B612" s="250"/>
      <c r="C612" s="251"/>
      <c r="D612" s="233" t="s">
        <v>362</v>
      </c>
      <c r="E612" s="252" t="s">
        <v>1</v>
      </c>
      <c r="F612" s="253" t="s">
        <v>860</v>
      </c>
      <c r="G612" s="251"/>
      <c r="H612" s="252" t="s">
        <v>1</v>
      </c>
      <c r="I612" s="254"/>
      <c r="J612" s="251"/>
      <c r="K612" s="251"/>
      <c r="L612" s="255"/>
      <c r="M612" s="256"/>
      <c r="N612" s="257"/>
      <c r="O612" s="257"/>
      <c r="P612" s="257"/>
      <c r="Q612" s="257"/>
      <c r="R612" s="257"/>
      <c r="S612" s="257"/>
      <c r="T612" s="25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9" t="s">
        <v>362</v>
      </c>
      <c r="AU612" s="259" t="s">
        <v>90</v>
      </c>
      <c r="AV612" s="13" t="s">
        <v>88</v>
      </c>
      <c r="AW612" s="13" t="s">
        <v>36</v>
      </c>
      <c r="AX612" s="13" t="s">
        <v>81</v>
      </c>
      <c r="AY612" s="259" t="s">
        <v>216</v>
      </c>
    </row>
    <row r="613" s="14" customFormat="1">
      <c r="A613" s="14"/>
      <c r="B613" s="260"/>
      <c r="C613" s="261"/>
      <c r="D613" s="233" t="s">
        <v>362</v>
      </c>
      <c r="E613" s="262" t="s">
        <v>1</v>
      </c>
      <c r="F613" s="263" t="s">
        <v>874</v>
      </c>
      <c r="G613" s="261"/>
      <c r="H613" s="264">
        <v>34.799999999999997</v>
      </c>
      <c r="I613" s="265"/>
      <c r="J613" s="261"/>
      <c r="K613" s="261"/>
      <c r="L613" s="266"/>
      <c r="M613" s="267"/>
      <c r="N613" s="268"/>
      <c r="O613" s="268"/>
      <c r="P613" s="268"/>
      <c r="Q613" s="268"/>
      <c r="R613" s="268"/>
      <c r="S613" s="268"/>
      <c r="T613" s="269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0" t="s">
        <v>362</v>
      </c>
      <c r="AU613" s="270" t="s">
        <v>90</v>
      </c>
      <c r="AV613" s="14" t="s">
        <v>90</v>
      </c>
      <c r="AW613" s="14" t="s">
        <v>36</v>
      </c>
      <c r="AX613" s="14" t="s">
        <v>81</v>
      </c>
      <c r="AY613" s="270" t="s">
        <v>216</v>
      </c>
    </row>
    <row r="614" s="14" customFormat="1">
      <c r="A614" s="14"/>
      <c r="B614" s="260"/>
      <c r="C614" s="261"/>
      <c r="D614" s="233" t="s">
        <v>362</v>
      </c>
      <c r="E614" s="262" t="s">
        <v>1</v>
      </c>
      <c r="F614" s="263" t="s">
        <v>875</v>
      </c>
      <c r="G614" s="261"/>
      <c r="H614" s="264">
        <v>2.7000000000000002</v>
      </c>
      <c r="I614" s="265"/>
      <c r="J614" s="261"/>
      <c r="K614" s="261"/>
      <c r="L614" s="266"/>
      <c r="M614" s="267"/>
      <c r="N614" s="268"/>
      <c r="O614" s="268"/>
      <c r="P614" s="268"/>
      <c r="Q614" s="268"/>
      <c r="R614" s="268"/>
      <c r="S614" s="268"/>
      <c r="T614" s="26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0" t="s">
        <v>362</v>
      </c>
      <c r="AU614" s="270" t="s">
        <v>90</v>
      </c>
      <c r="AV614" s="14" t="s">
        <v>90</v>
      </c>
      <c r="AW614" s="14" t="s">
        <v>36</v>
      </c>
      <c r="AX614" s="14" t="s">
        <v>81</v>
      </c>
      <c r="AY614" s="270" t="s">
        <v>216</v>
      </c>
    </row>
    <row r="615" s="13" customFormat="1">
      <c r="A615" s="13"/>
      <c r="B615" s="250"/>
      <c r="C615" s="251"/>
      <c r="D615" s="233" t="s">
        <v>362</v>
      </c>
      <c r="E615" s="252" t="s">
        <v>1</v>
      </c>
      <c r="F615" s="253" t="s">
        <v>864</v>
      </c>
      <c r="G615" s="251"/>
      <c r="H615" s="252" t="s">
        <v>1</v>
      </c>
      <c r="I615" s="254"/>
      <c r="J615" s="251"/>
      <c r="K615" s="251"/>
      <c r="L615" s="255"/>
      <c r="M615" s="256"/>
      <c r="N615" s="257"/>
      <c r="O615" s="257"/>
      <c r="P615" s="257"/>
      <c r="Q615" s="257"/>
      <c r="R615" s="257"/>
      <c r="S615" s="257"/>
      <c r="T615" s="25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9" t="s">
        <v>362</v>
      </c>
      <c r="AU615" s="259" t="s">
        <v>90</v>
      </c>
      <c r="AV615" s="13" t="s">
        <v>88</v>
      </c>
      <c r="AW615" s="13" t="s">
        <v>36</v>
      </c>
      <c r="AX615" s="13" t="s">
        <v>81</v>
      </c>
      <c r="AY615" s="259" t="s">
        <v>216</v>
      </c>
    </row>
    <row r="616" s="14" customFormat="1">
      <c r="A616" s="14"/>
      <c r="B616" s="260"/>
      <c r="C616" s="261"/>
      <c r="D616" s="233" t="s">
        <v>362</v>
      </c>
      <c r="E616" s="262" t="s">
        <v>1</v>
      </c>
      <c r="F616" s="263" t="s">
        <v>876</v>
      </c>
      <c r="G616" s="261"/>
      <c r="H616" s="264">
        <v>14.66</v>
      </c>
      <c r="I616" s="265"/>
      <c r="J616" s="261"/>
      <c r="K616" s="261"/>
      <c r="L616" s="266"/>
      <c r="M616" s="267"/>
      <c r="N616" s="268"/>
      <c r="O616" s="268"/>
      <c r="P616" s="268"/>
      <c r="Q616" s="268"/>
      <c r="R616" s="268"/>
      <c r="S616" s="268"/>
      <c r="T616" s="26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70" t="s">
        <v>362</v>
      </c>
      <c r="AU616" s="270" t="s">
        <v>90</v>
      </c>
      <c r="AV616" s="14" t="s">
        <v>90</v>
      </c>
      <c r="AW616" s="14" t="s">
        <v>36</v>
      </c>
      <c r="AX616" s="14" t="s">
        <v>81</v>
      </c>
      <c r="AY616" s="270" t="s">
        <v>216</v>
      </c>
    </row>
    <row r="617" s="14" customFormat="1">
      <c r="A617" s="14"/>
      <c r="B617" s="260"/>
      <c r="C617" s="261"/>
      <c r="D617" s="233" t="s">
        <v>362</v>
      </c>
      <c r="E617" s="262" t="s">
        <v>1</v>
      </c>
      <c r="F617" s="263" t="s">
        <v>877</v>
      </c>
      <c r="G617" s="261"/>
      <c r="H617" s="264">
        <v>0.5</v>
      </c>
      <c r="I617" s="265"/>
      <c r="J617" s="261"/>
      <c r="K617" s="261"/>
      <c r="L617" s="266"/>
      <c r="M617" s="267"/>
      <c r="N617" s="268"/>
      <c r="O617" s="268"/>
      <c r="P617" s="268"/>
      <c r="Q617" s="268"/>
      <c r="R617" s="268"/>
      <c r="S617" s="268"/>
      <c r="T617" s="26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70" t="s">
        <v>362</v>
      </c>
      <c r="AU617" s="270" t="s">
        <v>90</v>
      </c>
      <c r="AV617" s="14" t="s">
        <v>90</v>
      </c>
      <c r="AW617" s="14" t="s">
        <v>36</v>
      </c>
      <c r="AX617" s="14" t="s">
        <v>81</v>
      </c>
      <c r="AY617" s="270" t="s">
        <v>216</v>
      </c>
    </row>
    <row r="618" s="16" customFormat="1">
      <c r="A618" s="16"/>
      <c r="B618" s="282"/>
      <c r="C618" s="283"/>
      <c r="D618" s="233" t="s">
        <v>362</v>
      </c>
      <c r="E618" s="284" t="s">
        <v>1</v>
      </c>
      <c r="F618" s="285" t="s">
        <v>369</v>
      </c>
      <c r="G618" s="283"/>
      <c r="H618" s="286">
        <v>65.909999999999997</v>
      </c>
      <c r="I618" s="287"/>
      <c r="J618" s="283"/>
      <c r="K618" s="283"/>
      <c r="L618" s="288"/>
      <c r="M618" s="289"/>
      <c r="N618" s="290"/>
      <c r="O618" s="290"/>
      <c r="P618" s="290"/>
      <c r="Q618" s="290"/>
      <c r="R618" s="290"/>
      <c r="S618" s="290"/>
      <c r="T618" s="291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92" t="s">
        <v>362</v>
      </c>
      <c r="AU618" s="292" t="s">
        <v>90</v>
      </c>
      <c r="AV618" s="16" t="s">
        <v>215</v>
      </c>
      <c r="AW618" s="16" t="s">
        <v>36</v>
      </c>
      <c r="AX618" s="16" t="s">
        <v>88</v>
      </c>
      <c r="AY618" s="292" t="s">
        <v>216</v>
      </c>
    </row>
    <row r="619" s="2" customFormat="1" ht="24.15" customHeight="1">
      <c r="A619" s="39"/>
      <c r="B619" s="40"/>
      <c r="C619" s="220" t="s">
        <v>878</v>
      </c>
      <c r="D619" s="220" t="s">
        <v>217</v>
      </c>
      <c r="E619" s="221" t="s">
        <v>879</v>
      </c>
      <c r="F619" s="222" t="s">
        <v>880</v>
      </c>
      <c r="G619" s="223" t="s">
        <v>453</v>
      </c>
      <c r="H619" s="224">
        <v>60.32</v>
      </c>
      <c r="I619" s="225"/>
      <c r="J619" s="226">
        <f>ROUND(I619*H619,2)</f>
        <v>0</v>
      </c>
      <c r="K619" s="222" t="s">
        <v>359</v>
      </c>
      <c r="L619" s="45"/>
      <c r="M619" s="227" t="s">
        <v>1</v>
      </c>
      <c r="N619" s="228" t="s">
        <v>46</v>
      </c>
      <c r="O619" s="92"/>
      <c r="P619" s="229">
        <f>O619*H619</f>
        <v>0</v>
      </c>
      <c r="Q619" s="229">
        <v>0.00012999999999999999</v>
      </c>
      <c r="R619" s="229">
        <f>Q619*H619</f>
        <v>0.0078415999999999989</v>
      </c>
      <c r="S619" s="229">
        <v>0</v>
      </c>
      <c r="T619" s="23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1" t="s">
        <v>215</v>
      </c>
      <c r="AT619" s="231" t="s">
        <v>217</v>
      </c>
      <c r="AU619" s="231" t="s">
        <v>90</v>
      </c>
      <c r="AY619" s="18" t="s">
        <v>216</v>
      </c>
      <c r="BE619" s="232">
        <f>IF(N619="základní",J619,0)</f>
        <v>0</v>
      </c>
      <c r="BF619" s="232">
        <f>IF(N619="snížená",J619,0)</f>
        <v>0</v>
      </c>
      <c r="BG619" s="232">
        <f>IF(N619="zákl. přenesená",J619,0)</f>
        <v>0</v>
      </c>
      <c r="BH619" s="232">
        <f>IF(N619="sníž. přenesená",J619,0)</f>
        <v>0</v>
      </c>
      <c r="BI619" s="232">
        <f>IF(N619="nulová",J619,0)</f>
        <v>0</v>
      </c>
      <c r="BJ619" s="18" t="s">
        <v>88</v>
      </c>
      <c r="BK619" s="232">
        <f>ROUND(I619*H619,2)</f>
        <v>0</v>
      </c>
      <c r="BL619" s="18" t="s">
        <v>215</v>
      </c>
      <c r="BM619" s="231" t="s">
        <v>881</v>
      </c>
    </row>
    <row r="620" s="2" customFormat="1">
      <c r="A620" s="39"/>
      <c r="B620" s="40"/>
      <c r="C620" s="41"/>
      <c r="D620" s="233" t="s">
        <v>222</v>
      </c>
      <c r="E620" s="41"/>
      <c r="F620" s="234" t="s">
        <v>882</v>
      </c>
      <c r="G620" s="41"/>
      <c r="H620" s="41"/>
      <c r="I620" s="235"/>
      <c r="J620" s="41"/>
      <c r="K620" s="41"/>
      <c r="L620" s="45"/>
      <c r="M620" s="236"/>
      <c r="N620" s="237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222</v>
      </c>
      <c r="AU620" s="18" t="s">
        <v>90</v>
      </c>
    </row>
    <row r="621" s="14" customFormat="1">
      <c r="A621" s="14"/>
      <c r="B621" s="260"/>
      <c r="C621" s="261"/>
      <c r="D621" s="233" t="s">
        <v>362</v>
      </c>
      <c r="E621" s="262" t="s">
        <v>1</v>
      </c>
      <c r="F621" s="263" t="s">
        <v>883</v>
      </c>
      <c r="G621" s="261"/>
      <c r="H621" s="264">
        <v>60.32</v>
      </c>
      <c r="I621" s="265"/>
      <c r="J621" s="261"/>
      <c r="K621" s="261"/>
      <c r="L621" s="266"/>
      <c r="M621" s="267"/>
      <c r="N621" s="268"/>
      <c r="O621" s="268"/>
      <c r="P621" s="268"/>
      <c r="Q621" s="268"/>
      <c r="R621" s="268"/>
      <c r="S621" s="268"/>
      <c r="T621" s="26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70" t="s">
        <v>362</v>
      </c>
      <c r="AU621" s="270" t="s">
        <v>90</v>
      </c>
      <c r="AV621" s="14" t="s">
        <v>90</v>
      </c>
      <c r="AW621" s="14" t="s">
        <v>36</v>
      </c>
      <c r="AX621" s="14" t="s">
        <v>81</v>
      </c>
      <c r="AY621" s="270" t="s">
        <v>216</v>
      </c>
    </row>
    <row r="622" s="16" customFormat="1">
      <c r="A622" s="16"/>
      <c r="B622" s="282"/>
      <c r="C622" s="283"/>
      <c r="D622" s="233" t="s">
        <v>362</v>
      </c>
      <c r="E622" s="284" t="s">
        <v>1</v>
      </c>
      <c r="F622" s="285" t="s">
        <v>369</v>
      </c>
      <c r="G622" s="283"/>
      <c r="H622" s="286">
        <v>60.32</v>
      </c>
      <c r="I622" s="287"/>
      <c r="J622" s="283"/>
      <c r="K622" s="283"/>
      <c r="L622" s="288"/>
      <c r="M622" s="289"/>
      <c r="N622" s="290"/>
      <c r="O622" s="290"/>
      <c r="P622" s="290"/>
      <c r="Q622" s="290"/>
      <c r="R622" s="290"/>
      <c r="S622" s="290"/>
      <c r="T622" s="291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92" t="s">
        <v>362</v>
      </c>
      <c r="AU622" s="292" t="s">
        <v>90</v>
      </c>
      <c r="AV622" s="16" t="s">
        <v>215</v>
      </c>
      <c r="AW622" s="16" t="s">
        <v>36</v>
      </c>
      <c r="AX622" s="16" t="s">
        <v>88</v>
      </c>
      <c r="AY622" s="292" t="s">
        <v>216</v>
      </c>
    </row>
    <row r="623" s="2" customFormat="1" ht="24.15" customHeight="1">
      <c r="A623" s="39"/>
      <c r="B623" s="40"/>
      <c r="C623" s="220" t="s">
        <v>884</v>
      </c>
      <c r="D623" s="220" t="s">
        <v>217</v>
      </c>
      <c r="E623" s="221" t="s">
        <v>885</v>
      </c>
      <c r="F623" s="222" t="s">
        <v>886</v>
      </c>
      <c r="G623" s="223" t="s">
        <v>303</v>
      </c>
      <c r="H623" s="224">
        <v>11.039999999999999</v>
      </c>
      <c r="I623" s="225"/>
      <c r="J623" s="226">
        <f>ROUND(I623*H623,2)</f>
        <v>0</v>
      </c>
      <c r="K623" s="222" t="s">
        <v>359</v>
      </c>
      <c r="L623" s="45"/>
      <c r="M623" s="227" t="s">
        <v>1</v>
      </c>
      <c r="N623" s="228" t="s">
        <v>46</v>
      </c>
      <c r="O623" s="92"/>
      <c r="P623" s="229">
        <f>O623*H623</f>
        <v>0</v>
      </c>
      <c r="Q623" s="229">
        <v>0.16039999999999999</v>
      </c>
      <c r="R623" s="229">
        <f>Q623*H623</f>
        <v>1.7708159999999997</v>
      </c>
      <c r="S623" s="229">
        <v>0</v>
      </c>
      <c r="T623" s="23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1" t="s">
        <v>215</v>
      </c>
      <c r="AT623" s="231" t="s">
        <v>217</v>
      </c>
      <c r="AU623" s="231" t="s">
        <v>90</v>
      </c>
      <c r="AY623" s="18" t="s">
        <v>216</v>
      </c>
      <c r="BE623" s="232">
        <f>IF(N623="základní",J623,0)</f>
        <v>0</v>
      </c>
      <c r="BF623" s="232">
        <f>IF(N623="snížená",J623,0)</f>
        <v>0</v>
      </c>
      <c r="BG623" s="232">
        <f>IF(N623="zákl. přenesená",J623,0)</f>
        <v>0</v>
      </c>
      <c r="BH623" s="232">
        <f>IF(N623="sníž. přenesená",J623,0)</f>
        <v>0</v>
      </c>
      <c r="BI623" s="232">
        <f>IF(N623="nulová",J623,0)</f>
        <v>0</v>
      </c>
      <c r="BJ623" s="18" t="s">
        <v>88</v>
      </c>
      <c r="BK623" s="232">
        <f>ROUND(I623*H623,2)</f>
        <v>0</v>
      </c>
      <c r="BL623" s="18" t="s">
        <v>215</v>
      </c>
      <c r="BM623" s="231" t="s">
        <v>887</v>
      </c>
    </row>
    <row r="624" s="2" customFormat="1">
      <c r="A624" s="39"/>
      <c r="B624" s="40"/>
      <c r="C624" s="41"/>
      <c r="D624" s="233" t="s">
        <v>222</v>
      </c>
      <c r="E624" s="41"/>
      <c r="F624" s="234" t="s">
        <v>888</v>
      </c>
      <c r="G624" s="41"/>
      <c r="H624" s="41"/>
      <c r="I624" s="235"/>
      <c r="J624" s="41"/>
      <c r="K624" s="41"/>
      <c r="L624" s="45"/>
      <c r="M624" s="236"/>
      <c r="N624" s="237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222</v>
      </c>
      <c r="AU624" s="18" t="s">
        <v>90</v>
      </c>
    </row>
    <row r="625" s="13" customFormat="1">
      <c r="A625" s="13"/>
      <c r="B625" s="250"/>
      <c r="C625" s="251"/>
      <c r="D625" s="233" t="s">
        <v>362</v>
      </c>
      <c r="E625" s="252" t="s">
        <v>1</v>
      </c>
      <c r="F625" s="253" t="s">
        <v>484</v>
      </c>
      <c r="G625" s="251"/>
      <c r="H625" s="252" t="s">
        <v>1</v>
      </c>
      <c r="I625" s="254"/>
      <c r="J625" s="251"/>
      <c r="K625" s="251"/>
      <c r="L625" s="255"/>
      <c r="M625" s="256"/>
      <c r="N625" s="257"/>
      <c r="O625" s="257"/>
      <c r="P625" s="257"/>
      <c r="Q625" s="257"/>
      <c r="R625" s="257"/>
      <c r="S625" s="257"/>
      <c r="T625" s="25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9" t="s">
        <v>362</v>
      </c>
      <c r="AU625" s="259" t="s">
        <v>90</v>
      </c>
      <c r="AV625" s="13" t="s">
        <v>88</v>
      </c>
      <c r="AW625" s="13" t="s">
        <v>36</v>
      </c>
      <c r="AX625" s="13" t="s">
        <v>81</v>
      </c>
      <c r="AY625" s="259" t="s">
        <v>216</v>
      </c>
    </row>
    <row r="626" s="14" customFormat="1">
      <c r="A626" s="14"/>
      <c r="B626" s="260"/>
      <c r="C626" s="261"/>
      <c r="D626" s="233" t="s">
        <v>362</v>
      </c>
      <c r="E626" s="262" t="s">
        <v>1</v>
      </c>
      <c r="F626" s="263" t="s">
        <v>889</v>
      </c>
      <c r="G626" s="261"/>
      <c r="H626" s="264">
        <v>11.039999999999999</v>
      </c>
      <c r="I626" s="265"/>
      <c r="J626" s="261"/>
      <c r="K626" s="261"/>
      <c r="L626" s="266"/>
      <c r="M626" s="267"/>
      <c r="N626" s="268"/>
      <c r="O626" s="268"/>
      <c r="P626" s="268"/>
      <c r="Q626" s="268"/>
      <c r="R626" s="268"/>
      <c r="S626" s="268"/>
      <c r="T626" s="26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70" t="s">
        <v>362</v>
      </c>
      <c r="AU626" s="270" t="s">
        <v>90</v>
      </c>
      <c r="AV626" s="14" t="s">
        <v>90</v>
      </c>
      <c r="AW626" s="14" t="s">
        <v>36</v>
      </c>
      <c r="AX626" s="14" t="s">
        <v>81</v>
      </c>
      <c r="AY626" s="270" t="s">
        <v>216</v>
      </c>
    </row>
    <row r="627" s="16" customFormat="1">
      <c r="A627" s="16"/>
      <c r="B627" s="282"/>
      <c r="C627" s="283"/>
      <c r="D627" s="233" t="s">
        <v>362</v>
      </c>
      <c r="E627" s="284" t="s">
        <v>1</v>
      </c>
      <c r="F627" s="285" t="s">
        <v>369</v>
      </c>
      <c r="G627" s="283"/>
      <c r="H627" s="286">
        <v>11.039999999999999</v>
      </c>
      <c r="I627" s="287"/>
      <c r="J627" s="283"/>
      <c r="K627" s="283"/>
      <c r="L627" s="288"/>
      <c r="M627" s="289"/>
      <c r="N627" s="290"/>
      <c r="O627" s="290"/>
      <c r="P627" s="290"/>
      <c r="Q627" s="290"/>
      <c r="R627" s="290"/>
      <c r="S627" s="290"/>
      <c r="T627" s="291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292" t="s">
        <v>362</v>
      </c>
      <c r="AU627" s="292" t="s">
        <v>90</v>
      </c>
      <c r="AV627" s="16" t="s">
        <v>215</v>
      </c>
      <c r="AW627" s="16" t="s">
        <v>36</v>
      </c>
      <c r="AX627" s="16" t="s">
        <v>88</v>
      </c>
      <c r="AY627" s="292" t="s">
        <v>216</v>
      </c>
    </row>
    <row r="628" s="2" customFormat="1" ht="16.5" customHeight="1">
      <c r="A628" s="39"/>
      <c r="B628" s="40"/>
      <c r="C628" s="220" t="s">
        <v>890</v>
      </c>
      <c r="D628" s="220" t="s">
        <v>217</v>
      </c>
      <c r="E628" s="221" t="s">
        <v>891</v>
      </c>
      <c r="F628" s="222" t="s">
        <v>892</v>
      </c>
      <c r="G628" s="223" t="s">
        <v>303</v>
      </c>
      <c r="H628" s="224">
        <v>16.640000000000001</v>
      </c>
      <c r="I628" s="225"/>
      <c r="J628" s="226">
        <f>ROUND(I628*H628,2)</f>
        <v>0</v>
      </c>
      <c r="K628" s="222" t="s">
        <v>359</v>
      </c>
      <c r="L628" s="45"/>
      <c r="M628" s="227" t="s">
        <v>1</v>
      </c>
      <c r="N628" s="228" t="s">
        <v>46</v>
      </c>
      <c r="O628" s="92"/>
      <c r="P628" s="229">
        <f>O628*H628</f>
        <v>0</v>
      </c>
      <c r="Q628" s="229">
        <v>0.083409999999999998</v>
      </c>
      <c r="R628" s="229">
        <f>Q628*H628</f>
        <v>1.3879424</v>
      </c>
      <c r="S628" s="229">
        <v>0</v>
      </c>
      <c r="T628" s="230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1" t="s">
        <v>215</v>
      </c>
      <c r="AT628" s="231" t="s">
        <v>217</v>
      </c>
      <c r="AU628" s="231" t="s">
        <v>90</v>
      </c>
      <c r="AY628" s="18" t="s">
        <v>216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18" t="s">
        <v>88</v>
      </c>
      <c r="BK628" s="232">
        <f>ROUND(I628*H628,2)</f>
        <v>0</v>
      </c>
      <c r="BL628" s="18" t="s">
        <v>215</v>
      </c>
      <c r="BM628" s="231" t="s">
        <v>893</v>
      </c>
    </row>
    <row r="629" s="2" customFormat="1">
      <c r="A629" s="39"/>
      <c r="B629" s="40"/>
      <c r="C629" s="41"/>
      <c r="D629" s="233" t="s">
        <v>222</v>
      </c>
      <c r="E629" s="41"/>
      <c r="F629" s="234" t="s">
        <v>894</v>
      </c>
      <c r="G629" s="41"/>
      <c r="H629" s="41"/>
      <c r="I629" s="235"/>
      <c r="J629" s="41"/>
      <c r="K629" s="41"/>
      <c r="L629" s="45"/>
      <c r="M629" s="236"/>
      <c r="N629" s="237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222</v>
      </c>
      <c r="AU629" s="18" t="s">
        <v>90</v>
      </c>
    </row>
    <row r="630" s="13" customFormat="1">
      <c r="A630" s="13"/>
      <c r="B630" s="250"/>
      <c r="C630" s="251"/>
      <c r="D630" s="233" t="s">
        <v>362</v>
      </c>
      <c r="E630" s="252" t="s">
        <v>1</v>
      </c>
      <c r="F630" s="253" t="s">
        <v>602</v>
      </c>
      <c r="G630" s="251"/>
      <c r="H630" s="252" t="s">
        <v>1</v>
      </c>
      <c r="I630" s="254"/>
      <c r="J630" s="251"/>
      <c r="K630" s="251"/>
      <c r="L630" s="255"/>
      <c r="M630" s="256"/>
      <c r="N630" s="257"/>
      <c r="O630" s="257"/>
      <c r="P630" s="257"/>
      <c r="Q630" s="257"/>
      <c r="R630" s="257"/>
      <c r="S630" s="257"/>
      <c r="T630" s="25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9" t="s">
        <v>362</v>
      </c>
      <c r="AU630" s="259" t="s">
        <v>90</v>
      </c>
      <c r="AV630" s="13" t="s">
        <v>88</v>
      </c>
      <c r="AW630" s="13" t="s">
        <v>36</v>
      </c>
      <c r="AX630" s="13" t="s">
        <v>81</v>
      </c>
      <c r="AY630" s="259" t="s">
        <v>216</v>
      </c>
    </row>
    <row r="631" s="13" customFormat="1">
      <c r="A631" s="13"/>
      <c r="B631" s="250"/>
      <c r="C631" s="251"/>
      <c r="D631" s="233" t="s">
        <v>362</v>
      </c>
      <c r="E631" s="252" t="s">
        <v>1</v>
      </c>
      <c r="F631" s="253" t="s">
        <v>895</v>
      </c>
      <c r="G631" s="251"/>
      <c r="H631" s="252" t="s">
        <v>1</v>
      </c>
      <c r="I631" s="254"/>
      <c r="J631" s="251"/>
      <c r="K631" s="251"/>
      <c r="L631" s="255"/>
      <c r="M631" s="256"/>
      <c r="N631" s="257"/>
      <c r="O631" s="257"/>
      <c r="P631" s="257"/>
      <c r="Q631" s="257"/>
      <c r="R631" s="257"/>
      <c r="S631" s="257"/>
      <c r="T631" s="25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9" t="s">
        <v>362</v>
      </c>
      <c r="AU631" s="259" t="s">
        <v>90</v>
      </c>
      <c r="AV631" s="13" t="s">
        <v>88</v>
      </c>
      <c r="AW631" s="13" t="s">
        <v>36</v>
      </c>
      <c r="AX631" s="13" t="s">
        <v>81</v>
      </c>
      <c r="AY631" s="259" t="s">
        <v>216</v>
      </c>
    </row>
    <row r="632" s="14" customFormat="1">
      <c r="A632" s="14"/>
      <c r="B632" s="260"/>
      <c r="C632" s="261"/>
      <c r="D632" s="233" t="s">
        <v>362</v>
      </c>
      <c r="E632" s="262" t="s">
        <v>1</v>
      </c>
      <c r="F632" s="263" t="s">
        <v>896</v>
      </c>
      <c r="G632" s="261"/>
      <c r="H632" s="264">
        <v>13.119999999999999</v>
      </c>
      <c r="I632" s="265"/>
      <c r="J632" s="261"/>
      <c r="K632" s="261"/>
      <c r="L632" s="266"/>
      <c r="M632" s="267"/>
      <c r="N632" s="268"/>
      <c r="O632" s="268"/>
      <c r="P632" s="268"/>
      <c r="Q632" s="268"/>
      <c r="R632" s="268"/>
      <c r="S632" s="268"/>
      <c r="T632" s="26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70" t="s">
        <v>362</v>
      </c>
      <c r="AU632" s="270" t="s">
        <v>90</v>
      </c>
      <c r="AV632" s="14" t="s">
        <v>90</v>
      </c>
      <c r="AW632" s="14" t="s">
        <v>36</v>
      </c>
      <c r="AX632" s="14" t="s">
        <v>81</v>
      </c>
      <c r="AY632" s="270" t="s">
        <v>216</v>
      </c>
    </row>
    <row r="633" s="13" customFormat="1">
      <c r="A633" s="13"/>
      <c r="B633" s="250"/>
      <c r="C633" s="251"/>
      <c r="D633" s="233" t="s">
        <v>362</v>
      </c>
      <c r="E633" s="252" t="s">
        <v>1</v>
      </c>
      <c r="F633" s="253" t="s">
        <v>897</v>
      </c>
      <c r="G633" s="251"/>
      <c r="H633" s="252" t="s">
        <v>1</v>
      </c>
      <c r="I633" s="254"/>
      <c r="J633" s="251"/>
      <c r="K633" s="251"/>
      <c r="L633" s="255"/>
      <c r="M633" s="256"/>
      <c r="N633" s="257"/>
      <c r="O633" s="257"/>
      <c r="P633" s="257"/>
      <c r="Q633" s="257"/>
      <c r="R633" s="257"/>
      <c r="S633" s="257"/>
      <c r="T633" s="25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9" t="s">
        <v>362</v>
      </c>
      <c r="AU633" s="259" t="s">
        <v>90</v>
      </c>
      <c r="AV633" s="13" t="s">
        <v>88</v>
      </c>
      <c r="AW633" s="13" t="s">
        <v>36</v>
      </c>
      <c r="AX633" s="13" t="s">
        <v>81</v>
      </c>
      <c r="AY633" s="259" t="s">
        <v>216</v>
      </c>
    </row>
    <row r="634" s="14" customFormat="1">
      <c r="A634" s="14"/>
      <c r="B634" s="260"/>
      <c r="C634" s="261"/>
      <c r="D634" s="233" t="s">
        <v>362</v>
      </c>
      <c r="E634" s="262" t="s">
        <v>1</v>
      </c>
      <c r="F634" s="263" t="s">
        <v>898</v>
      </c>
      <c r="G634" s="261"/>
      <c r="H634" s="264">
        <v>3.52</v>
      </c>
      <c r="I634" s="265"/>
      <c r="J634" s="261"/>
      <c r="K634" s="261"/>
      <c r="L634" s="266"/>
      <c r="M634" s="267"/>
      <c r="N634" s="268"/>
      <c r="O634" s="268"/>
      <c r="P634" s="268"/>
      <c r="Q634" s="268"/>
      <c r="R634" s="268"/>
      <c r="S634" s="268"/>
      <c r="T634" s="269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0" t="s">
        <v>362</v>
      </c>
      <c r="AU634" s="270" t="s">
        <v>90</v>
      </c>
      <c r="AV634" s="14" t="s">
        <v>90</v>
      </c>
      <c r="AW634" s="14" t="s">
        <v>36</v>
      </c>
      <c r="AX634" s="14" t="s">
        <v>81</v>
      </c>
      <c r="AY634" s="270" t="s">
        <v>216</v>
      </c>
    </row>
    <row r="635" s="16" customFormat="1">
      <c r="A635" s="16"/>
      <c r="B635" s="282"/>
      <c r="C635" s="283"/>
      <c r="D635" s="233" t="s">
        <v>362</v>
      </c>
      <c r="E635" s="284" t="s">
        <v>1</v>
      </c>
      <c r="F635" s="285" t="s">
        <v>369</v>
      </c>
      <c r="G635" s="283"/>
      <c r="H635" s="286">
        <v>16.640000000000001</v>
      </c>
      <c r="I635" s="287"/>
      <c r="J635" s="283"/>
      <c r="K635" s="283"/>
      <c r="L635" s="288"/>
      <c r="M635" s="289"/>
      <c r="N635" s="290"/>
      <c r="O635" s="290"/>
      <c r="P635" s="290"/>
      <c r="Q635" s="290"/>
      <c r="R635" s="290"/>
      <c r="S635" s="290"/>
      <c r="T635" s="291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T635" s="292" t="s">
        <v>362</v>
      </c>
      <c r="AU635" s="292" t="s">
        <v>90</v>
      </c>
      <c r="AV635" s="16" t="s">
        <v>215</v>
      </c>
      <c r="AW635" s="16" t="s">
        <v>36</v>
      </c>
      <c r="AX635" s="16" t="s">
        <v>88</v>
      </c>
      <c r="AY635" s="292" t="s">
        <v>216</v>
      </c>
    </row>
    <row r="636" s="2" customFormat="1" ht="33" customHeight="1">
      <c r="A636" s="39"/>
      <c r="B636" s="40"/>
      <c r="C636" s="220" t="s">
        <v>899</v>
      </c>
      <c r="D636" s="220" t="s">
        <v>217</v>
      </c>
      <c r="E636" s="221" t="s">
        <v>900</v>
      </c>
      <c r="F636" s="222" t="s">
        <v>901</v>
      </c>
      <c r="G636" s="223" t="s">
        <v>358</v>
      </c>
      <c r="H636" s="224">
        <v>1.5660000000000001</v>
      </c>
      <c r="I636" s="225"/>
      <c r="J636" s="226">
        <f>ROUND(I636*H636,2)</f>
        <v>0</v>
      </c>
      <c r="K636" s="222" t="s">
        <v>359</v>
      </c>
      <c r="L636" s="45"/>
      <c r="M636" s="227" t="s">
        <v>1</v>
      </c>
      <c r="N636" s="228" t="s">
        <v>46</v>
      </c>
      <c r="O636" s="92"/>
      <c r="P636" s="229">
        <f>O636*H636</f>
        <v>0</v>
      </c>
      <c r="Q636" s="229">
        <v>2.5297900000000002</v>
      </c>
      <c r="R636" s="229">
        <f>Q636*H636</f>
        <v>3.9616511400000003</v>
      </c>
      <c r="S636" s="229">
        <v>0</v>
      </c>
      <c r="T636" s="230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1" t="s">
        <v>215</v>
      </c>
      <c r="AT636" s="231" t="s">
        <v>217</v>
      </c>
      <c r="AU636" s="231" t="s">
        <v>90</v>
      </c>
      <c r="AY636" s="18" t="s">
        <v>216</v>
      </c>
      <c r="BE636" s="232">
        <f>IF(N636="základní",J636,0)</f>
        <v>0</v>
      </c>
      <c r="BF636" s="232">
        <f>IF(N636="snížená",J636,0)</f>
        <v>0</v>
      </c>
      <c r="BG636" s="232">
        <f>IF(N636="zákl. přenesená",J636,0)</f>
        <v>0</v>
      </c>
      <c r="BH636" s="232">
        <f>IF(N636="sníž. přenesená",J636,0)</f>
        <v>0</v>
      </c>
      <c r="BI636" s="232">
        <f>IF(N636="nulová",J636,0)</f>
        <v>0</v>
      </c>
      <c r="BJ636" s="18" t="s">
        <v>88</v>
      </c>
      <c r="BK636" s="232">
        <f>ROUND(I636*H636,2)</f>
        <v>0</v>
      </c>
      <c r="BL636" s="18" t="s">
        <v>215</v>
      </c>
      <c r="BM636" s="231" t="s">
        <v>902</v>
      </c>
    </row>
    <row r="637" s="2" customFormat="1">
      <c r="A637" s="39"/>
      <c r="B637" s="40"/>
      <c r="C637" s="41"/>
      <c r="D637" s="233" t="s">
        <v>222</v>
      </c>
      <c r="E637" s="41"/>
      <c r="F637" s="234" t="s">
        <v>903</v>
      </c>
      <c r="G637" s="41"/>
      <c r="H637" s="41"/>
      <c r="I637" s="235"/>
      <c r="J637" s="41"/>
      <c r="K637" s="41"/>
      <c r="L637" s="45"/>
      <c r="M637" s="236"/>
      <c r="N637" s="237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222</v>
      </c>
      <c r="AU637" s="18" t="s">
        <v>90</v>
      </c>
    </row>
    <row r="638" s="13" customFormat="1">
      <c r="A638" s="13"/>
      <c r="B638" s="250"/>
      <c r="C638" s="251"/>
      <c r="D638" s="233" t="s">
        <v>362</v>
      </c>
      <c r="E638" s="252" t="s">
        <v>1</v>
      </c>
      <c r="F638" s="253" t="s">
        <v>484</v>
      </c>
      <c r="G638" s="251"/>
      <c r="H638" s="252" t="s">
        <v>1</v>
      </c>
      <c r="I638" s="254"/>
      <c r="J638" s="251"/>
      <c r="K638" s="251"/>
      <c r="L638" s="255"/>
      <c r="M638" s="256"/>
      <c r="N638" s="257"/>
      <c r="O638" s="257"/>
      <c r="P638" s="257"/>
      <c r="Q638" s="257"/>
      <c r="R638" s="257"/>
      <c r="S638" s="257"/>
      <c r="T638" s="25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9" t="s">
        <v>362</v>
      </c>
      <c r="AU638" s="259" t="s">
        <v>90</v>
      </c>
      <c r="AV638" s="13" t="s">
        <v>88</v>
      </c>
      <c r="AW638" s="13" t="s">
        <v>36</v>
      </c>
      <c r="AX638" s="13" t="s">
        <v>81</v>
      </c>
      <c r="AY638" s="259" t="s">
        <v>216</v>
      </c>
    </row>
    <row r="639" s="14" customFormat="1">
      <c r="A639" s="14"/>
      <c r="B639" s="260"/>
      <c r="C639" s="261"/>
      <c r="D639" s="233" t="s">
        <v>362</v>
      </c>
      <c r="E639" s="262" t="s">
        <v>1</v>
      </c>
      <c r="F639" s="263" t="s">
        <v>904</v>
      </c>
      <c r="G639" s="261"/>
      <c r="H639" s="264">
        <v>0.32400000000000001</v>
      </c>
      <c r="I639" s="265"/>
      <c r="J639" s="261"/>
      <c r="K639" s="261"/>
      <c r="L639" s="266"/>
      <c r="M639" s="267"/>
      <c r="N639" s="268"/>
      <c r="O639" s="268"/>
      <c r="P639" s="268"/>
      <c r="Q639" s="268"/>
      <c r="R639" s="268"/>
      <c r="S639" s="268"/>
      <c r="T639" s="269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0" t="s">
        <v>362</v>
      </c>
      <c r="AU639" s="270" t="s">
        <v>90</v>
      </c>
      <c r="AV639" s="14" t="s">
        <v>90</v>
      </c>
      <c r="AW639" s="14" t="s">
        <v>36</v>
      </c>
      <c r="AX639" s="14" t="s">
        <v>81</v>
      </c>
      <c r="AY639" s="270" t="s">
        <v>216</v>
      </c>
    </row>
    <row r="640" s="14" customFormat="1">
      <c r="A640" s="14"/>
      <c r="B640" s="260"/>
      <c r="C640" s="261"/>
      <c r="D640" s="233" t="s">
        <v>362</v>
      </c>
      <c r="E640" s="262" t="s">
        <v>1</v>
      </c>
      <c r="F640" s="263" t="s">
        <v>905</v>
      </c>
      <c r="G640" s="261"/>
      <c r="H640" s="264">
        <v>1.242</v>
      </c>
      <c r="I640" s="265"/>
      <c r="J640" s="261"/>
      <c r="K640" s="261"/>
      <c r="L640" s="266"/>
      <c r="M640" s="267"/>
      <c r="N640" s="268"/>
      <c r="O640" s="268"/>
      <c r="P640" s="268"/>
      <c r="Q640" s="268"/>
      <c r="R640" s="268"/>
      <c r="S640" s="268"/>
      <c r="T640" s="26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70" t="s">
        <v>362</v>
      </c>
      <c r="AU640" s="270" t="s">
        <v>90</v>
      </c>
      <c r="AV640" s="14" t="s">
        <v>90</v>
      </c>
      <c r="AW640" s="14" t="s">
        <v>36</v>
      </c>
      <c r="AX640" s="14" t="s">
        <v>81</v>
      </c>
      <c r="AY640" s="270" t="s">
        <v>216</v>
      </c>
    </row>
    <row r="641" s="16" customFormat="1">
      <c r="A641" s="16"/>
      <c r="B641" s="282"/>
      <c r="C641" s="283"/>
      <c r="D641" s="233" t="s">
        <v>362</v>
      </c>
      <c r="E641" s="284" t="s">
        <v>1</v>
      </c>
      <c r="F641" s="285" t="s">
        <v>369</v>
      </c>
      <c r="G641" s="283"/>
      <c r="H641" s="286">
        <v>1.5660000000000001</v>
      </c>
      <c r="I641" s="287"/>
      <c r="J641" s="283"/>
      <c r="K641" s="283"/>
      <c r="L641" s="288"/>
      <c r="M641" s="289"/>
      <c r="N641" s="290"/>
      <c r="O641" s="290"/>
      <c r="P641" s="290"/>
      <c r="Q641" s="290"/>
      <c r="R641" s="290"/>
      <c r="S641" s="290"/>
      <c r="T641" s="291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T641" s="292" t="s">
        <v>362</v>
      </c>
      <c r="AU641" s="292" t="s">
        <v>90</v>
      </c>
      <c r="AV641" s="16" t="s">
        <v>215</v>
      </c>
      <c r="AW641" s="16" t="s">
        <v>36</v>
      </c>
      <c r="AX641" s="16" t="s">
        <v>88</v>
      </c>
      <c r="AY641" s="292" t="s">
        <v>216</v>
      </c>
    </row>
    <row r="642" s="2" customFormat="1" ht="24.15" customHeight="1">
      <c r="A642" s="39"/>
      <c r="B642" s="40"/>
      <c r="C642" s="220" t="s">
        <v>906</v>
      </c>
      <c r="D642" s="220" t="s">
        <v>217</v>
      </c>
      <c r="E642" s="221" t="s">
        <v>907</v>
      </c>
      <c r="F642" s="222" t="s">
        <v>908</v>
      </c>
      <c r="G642" s="223" t="s">
        <v>303</v>
      </c>
      <c r="H642" s="224">
        <v>17.82</v>
      </c>
      <c r="I642" s="225"/>
      <c r="J642" s="226">
        <f>ROUND(I642*H642,2)</f>
        <v>0</v>
      </c>
      <c r="K642" s="222" t="s">
        <v>359</v>
      </c>
      <c r="L642" s="45"/>
      <c r="M642" s="227" t="s">
        <v>1</v>
      </c>
      <c r="N642" s="228" t="s">
        <v>46</v>
      </c>
      <c r="O642" s="92"/>
      <c r="P642" s="229">
        <f>O642*H642</f>
        <v>0</v>
      </c>
      <c r="Q642" s="229">
        <v>0.0043200000000000001</v>
      </c>
      <c r="R642" s="229">
        <f>Q642*H642</f>
        <v>0.076982400000000006</v>
      </c>
      <c r="S642" s="229">
        <v>0</v>
      </c>
      <c r="T642" s="230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1" t="s">
        <v>215</v>
      </c>
      <c r="AT642" s="231" t="s">
        <v>217</v>
      </c>
      <c r="AU642" s="231" t="s">
        <v>90</v>
      </c>
      <c r="AY642" s="18" t="s">
        <v>216</v>
      </c>
      <c r="BE642" s="232">
        <f>IF(N642="základní",J642,0)</f>
        <v>0</v>
      </c>
      <c r="BF642" s="232">
        <f>IF(N642="snížená",J642,0)</f>
        <v>0</v>
      </c>
      <c r="BG642" s="232">
        <f>IF(N642="zákl. přenesená",J642,0)</f>
        <v>0</v>
      </c>
      <c r="BH642" s="232">
        <f>IF(N642="sníž. přenesená",J642,0)</f>
        <v>0</v>
      </c>
      <c r="BI642" s="232">
        <f>IF(N642="nulová",J642,0)</f>
        <v>0</v>
      </c>
      <c r="BJ642" s="18" t="s">
        <v>88</v>
      </c>
      <c r="BK642" s="232">
        <f>ROUND(I642*H642,2)</f>
        <v>0</v>
      </c>
      <c r="BL642" s="18" t="s">
        <v>215</v>
      </c>
      <c r="BM642" s="231" t="s">
        <v>909</v>
      </c>
    </row>
    <row r="643" s="2" customFormat="1">
      <c r="A643" s="39"/>
      <c r="B643" s="40"/>
      <c r="C643" s="41"/>
      <c r="D643" s="233" t="s">
        <v>222</v>
      </c>
      <c r="E643" s="41"/>
      <c r="F643" s="234" t="s">
        <v>910</v>
      </c>
      <c r="G643" s="41"/>
      <c r="H643" s="41"/>
      <c r="I643" s="235"/>
      <c r="J643" s="41"/>
      <c r="K643" s="41"/>
      <c r="L643" s="45"/>
      <c r="M643" s="236"/>
      <c r="N643" s="237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222</v>
      </c>
      <c r="AU643" s="18" t="s">
        <v>90</v>
      </c>
    </row>
    <row r="644" s="13" customFormat="1">
      <c r="A644" s="13"/>
      <c r="B644" s="250"/>
      <c r="C644" s="251"/>
      <c r="D644" s="233" t="s">
        <v>362</v>
      </c>
      <c r="E644" s="252" t="s">
        <v>1</v>
      </c>
      <c r="F644" s="253" t="s">
        <v>484</v>
      </c>
      <c r="G644" s="251"/>
      <c r="H644" s="252" t="s">
        <v>1</v>
      </c>
      <c r="I644" s="254"/>
      <c r="J644" s="251"/>
      <c r="K644" s="251"/>
      <c r="L644" s="255"/>
      <c r="M644" s="256"/>
      <c r="N644" s="257"/>
      <c r="O644" s="257"/>
      <c r="P644" s="257"/>
      <c r="Q644" s="257"/>
      <c r="R644" s="257"/>
      <c r="S644" s="257"/>
      <c r="T644" s="258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9" t="s">
        <v>362</v>
      </c>
      <c r="AU644" s="259" t="s">
        <v>90</v>
      </c>
      <c r="AV644" s="13" t="s">
        <v>88</v>
      </c>
      <c r="AW644" s="13" t="s">
        <v>36</v>
      </c>
      <c r="AX644" s="13" t="s">
        <v>81</v>
      </c>
      <c r="AY644" s="259" t="s">
        <v>216</v>
      </c>
    </row>
    <row r="645" s="14" customFormat="1">
      <c r="A645" s="14"/>
      <c r="B645" s="260"/>
      <c r="C645" s="261"/>
      <c r="D645" s="233" t="s">
        <v>362</v>
      </c>
      <c r="E645" s="262" t="s">
        <v>1</v>
      </c>
      <c r="F645" s="263" t="s">
        <v>911</v>
      </c>
      <c r="G645" s="261"/>
      <c r="H645" s="264">
        <v>1.26</v>
      </c>
      <c r="I645" s="265"/>
      <c r="J645" s="261"/>
      <c r="K645" s="261"/>
      <c r="L645" s="266"/>
      <c r="M645" s="267"/>
      <c r="N645" s="268"/>
      <c r="O645" s="268"/>
      <c r="P645" s="268"/>
      <c r="Q645" s="268"/>
      <c r="R645" s="268"/>
      <c r="S645" s="268"/>
      <c r="T645" s="26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0" t="s">
        <v>362</v>
      </c>
      <c r="AU645" s="270" t="s">
        <v>90</v>
      </c>
      <c r="AV645" s="14" t="s">
        <v>90</v>
      </c>
      <c r="AW645" s="14" t="s">
        <v>36</v>
      </c>
      <c r="AX645" s="14" t="s">
        <v>81</v>
      </c>
      <c r="AY645" s="270" t="s">
        <v>216</v>
      </c>
    </row>
    <row r="646" s="14" customFormat="1">
      <c r="A646" s="14"/>
      <c r="B646" s="260"/>
      <c r="C646" s="261"/>
      <c r="D646" s="233" t="s">
        <v>362</v>
      </c>
      <c r="E646" s="262" t="s">
        <v>1</v>
      </c>
      <c r="F646" s="263" t="s">
        <v>912</v>
      </c>
      <c r="G646" s="261"/>
      <c r="H646" s="264">
        <v>16.559999999999999</v>
      </c>
      <c r="I646" s="265"/>
      <c r="J646" s="261"/>
      <c r="K646" s="261"/>
      <c r="L646" s="266"/>
      <c r="M646" s="267"/>
      <c r="N646" s="268"/>
      <c r="O646" s="268"/>
      <c r="P646" s="268"/>
      <c r="Q646" s="268"/>
      <c r="R646" s="268"/>
      <c r="S646" s="268"/>
      <c r="T646" s="26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70" t="s">
        <v>362</v>
      </c>
      <c r="AU646" s="270" t="s">
        <v>90</v>
      </c>
      <c r="AV646" s="14" t="s">
        <v>90</v>
      </c>
      <c r="AW646" s="14" t="s">
        <v>36</v>
      </c>
      <c r="AX646" s="14" t="s">
        <v>81</v>
      </c>
      <c r="AY646" s="270" t="s">
        <v>216</v>
      </c>
    </row>
    <row r="647" s="16" customFormat="1">
      <c r="A647" s="16"/>
      <c r="B647" s="282"/>
      <c r="C647" s="283"/>
      <c r="D647" s="233" t="s">
        <v>362</v>
      </c>
      <c r="E647" s="284" t="s">
        <v>1</v>
      </c>
      <c r="F647" s="285" t="s">
        <v>369</v>
      </c>
      <c r="G647" s="283"/>
      <c r="H647" s="286">
        <v>17.82</v>
      </c>
      <c r="I647" s="287"/>
      <c r="J647" s="283"/>
      <c r="K647" s="283"/>
      <c r="L647" s="288"/>
      <c r="M647" s="289"/>
      <c r="N647" s="290"/>
      <c r="O647" s="290"/>
      <c r="P647" s="290"/>
      <c r="Q647" s="290"/>
      <c r="R647" s="290"/>
      <c r="S647" s="290"/>
      <c r="T647" s="291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92" t="s">
        <v>362</v>
      </c>
      <c r="AU647" s="292" t="s">
        <v>90</v>
      </c>
      <c r="AV647" s="16" t="s">
        <v>215</v>
      </c>
      <c r="AW647" s="16" t="s">
        <v>36</v>
      </c>
      <c r="AX647" s="16" t="s">
        <v>88</v>
      </c>
      <c r="AY647" s="292" t="s">
        <v>216</v>
      </c>
    </row>
    <row r="648" s="2" customFormat="1" ht="33" customHeight="1">
      <c r="A648" s="39"/>
      <c r="B648" s="40"/>
      <c r="C648" s="220" t="s">
        <v>913</v>
      </c>
      <c r="D648" s="220" t="s">
        <v>217</v>
      </c>
      <c r="E648" s="221" t="s">
        <v>914</v>
      </c>
      <c r="F648" s="222" t="s">
        <v>915</v>
      </c>
      <c r="G648" s="223" t="s">
        <v>303</v>
      </c>
      <c r="H648" s="224">
        <v>17.82</v>
      </c>
      <c r="I648" s="225"/>
      <c r="J648" s="226">
        <f>ROUND(I648*H648,2)</f>
        <v>0</v>
      </c>
      <c r="K648" s="222" t="s">
        <v>359</v>
      </c>
      <c r="L648" s="45"/>
      <c r="M648" s="227" t="s">
        <v>1</v>
      </c>
      <c r="N648" s="228" t="s">
        <v>46</v>
      </c>
      <c r="O648" s="92"/>
      <c r="P648" s="229">
        <f>O648*H648</f>
        <v>0</v>
      </c>
      <c r="Q648" s="229">
        <v>0</v>
      </c>
      <c r="R648" s="229">
        <f>Q648*H648</f>
        <v>0</v>
      </c>
      <c r="S648" s="229">
        <v>0</v>
      </c>
      <c r="T648" s="23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1" t="s">
        <v>215</v>
      </c>
      <c r="AT648" s="231" t="s">
        <v>217</v>
      </c>
      <c r="AU648" s="231" t="s">
        <v>90</v>
      </c>
      <c r="AY648" s="18" t="s">
        <v>216</v>
      </c>
      <c r="BE648" s="232">
        <f>IF(N648="základní",J648,0)</f>
        <v>0</v>
      </c>
      <c r="BF648" s="232">
        <f>IF(N648="snížená",J648,0)</f>
        <v>0</v>
      </c>
      <c r="BG648" s="232">
        <f>IF(N648="zákl. přenesená",J648,0)</f>
        <v>0</v>
      </c>
      <c r="BH648" s="232">
        <f>IF(N648="sníž. přenesená",J648,0)</f>
        <v>0</v>
      </c>
      <c r="BI648" s="232">
        <f>IF(N648="nulová",J648,0)</f>
        <v>0</v>
      </c>
      <c r="BJ648" s="18" t="s">
        <v>88</v>
      </c>
      <c r="BK648" s="232">
        <f>ROUND(I648*H648,2)</f>
        <v>0</v>
      </c>
      <c r="BL648" s="18" t="s">
        <v>215</v>
      </c>
      <c r="BM648" s="231" t="s">
        <v>916</v>
      </c>
    </row>
    <row r="649" s="2" customFormat="1">
      <c r="A649" s="39"/>
      <c r="B649" s="40"/>
      <c r="C649" s="41"/>
      <c r="D649" s="233" t="s">
        <v>222</v>
      </c>
      <c r="E649" s="41"/>
      <c r="F649" s="234" t="s">
        <v>917</v>
      </c>
      <c r="G649" s="41"/>
      <c r="H649" s="41"/>
      <c r="I649" s="235"/>
      <c r="J649" s="41"/>
      <c r="K649" s="41"/>
      <c r="L649" s="45"/>
      <c r="M649" s="236"/>
      <c r="N649" s="237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222</v>
      </c>
      <c r="AU649" s="18" t="s">
        <v>90</v>
      </c>
    </row>
    <row r="650" s="2" customFormat="1" ht="24.15" customHeight="1">
      <c r="A650" s="39"/>
      <c r="B650" s="40"/>
      <c r="C650" s="220" t="s">
        <v>918</v>
      </c>
      <c r="D650" s="220" t="s">
        <v>217</v>
      </c>
      <c r="E650" s="221" t="s">
        <v>919</v>
      </c>
      <c r="F650" s="222" t="s">
        <v>920</v>
      </c>
      <c r="G650" s="223" t="s">
        <v>435</v>
      </c>
      <c r="H650" s="224">
        <v>0.157</v>
      </c>
      <c r="I650" s="225"/>
      <c r="J650" s="226">
        <f>ROUND(I650*H650,2)</f>
        <v>0</v>
      </c>
      <c r="K650" s="222" t="s">
        <v>359</v>
      </c>
      <c r="L650" s="45"/>
      <c r="M650" s="227" t="s">
        <v>1</v>
      </c>
      <c r="N650" s="228" t="s">
        <v>46</v>
      </c>
      <c r="O650" s="92"/>
      <c r="P650" s="229">
        <f>O650*H650</f>
        <v>0</v>
      </c>
      <c r="Q650" s="229">
        <v>1.10907</v>
      </c>
      <c r="R650" s="229">
        <f>Q650*H650</f>
        <v>0.17412399000000001</v>
      </c>
      <c r="S650" s="229">
        <v>0</v>
      </c>
      <c r="T650" s="230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1" t="s">
        <v>215</v>
      </c>
      <c r="AT650" s="231" t="s">
        <v>217</v>
      </c>
      <c r="AU650" s="231" t="s">
        <v>90</v>
      </c>
      <c r="AY650" s="18" t="s">
        <v>216</v>
      </c>
      <c r="BE650" s="232">
        <f>IF(N650="základní",J650,0)</f>
        <v>0</v>
      </c>
      <c r="BF650" s="232">
        <f>IF(N650="snížená",J650,0)</f>
        <v>0</v>
      </c>
      <c r="BG650" s="232">
        <f>IF(N650="zákl. přenesená",J650,0)</f>
        <v>0</v>
      </c>
      <c r="BH650" s="232">
        <f>IF(N650="sníž. přenesená",J650,0)</f>
        <v>0</v>
      </c>
      <c r="BI650" s="232">
        <f>IF(N650="nulová",J650,0)</f>
        <v>0</v>
      </c>
      <c r="BJ650" s="18" t="s">
        <v>88</v>
      </c>
      <c r="BK650" s="232">
        <f>ROUND(I650*H650,2)</f>
        <v>0</v>
      </c>
      <c r="BL650" s="18" t="s">
        <v>215</v>
      </c>
      <c r="BM650" s="231" t="s">
        <v>921</v>
      </c>
    </row>
    <row r="651" s="2" customFormat="1">
      <c r="A651" s="39"/>
      <c r="B651" s="40"/>
      <c r="C651" s="41"/>
      <c r="D651" s="233" t="s">
        <v>222</v>
      </c>
      <c r="E651" s="41"/>
      <c r="F651" s="234" t="s">
        <v>922</v>
      </c>
      <c r="G651" s="41"/>
      <c r="H651" s="41"/>
      <c r="I651" s="235"/>
      <c r="J651" s="41"/>
      <c r="K651" s="41"/>
      <c r="L651" s="45"/>
      <c r="M651" s="236"/>
      <c r="N651" s="237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222</v>
      </c>
      <c r="AU651" s="18" t="s">
        <v>90</v>
      </c>
    </row>
    <row r="652" s="13" customFormat="1">
      <c r="A652" s="13"/>
      <c r="B652" s="250"/>
      <c r="C652" s="251"/>
      <c r="D652" s="233" t="s">
        <v>362</v>
      </c>
      <c r="E652" s="252" t="s">
        <v>1</v>
      </c>
      <c r="F652" s="253" t="s">
        <v>923</v>
      </c>
      <c r="G652" s="251"/>
      <c r="H652" s="252" t="s">
        <v>1</v>
      </c>
      <c r="I652" s="254"/>
      <c r="J652" s="251"/>
      <c r="K652" s="251"/>
      <c r="L652" s="255"/>
      <c r="M652" s="256"/>
      <c r="N652" s="257"/>
      <c r="O652" s="257"/>
      <c r="P652" s="257"/>
      <c r="Q652" s="257"/>
      <c r="R652" s="257"/>
      <c r="S652" s="257"/>
      <c r="T652" s="258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9" t="s">
        <v>362</v>
      </c>
      <c r="AU652" s="259" t="s">
        <v>90</v>
      </c>
      <c r="AV652" s="13" t="s">
        <v>88</v>
      </c>
      <c r="AW652" s="13" t="s">
        <v>36</v>
      </c>
      <c r="AX652" s="13" t="s">
        <v>81</v>
      </c>
      <c r="AY652" s="259" t="s">
        <v>216</v>
      </c>
    </row>
    <row r="653" s="14" customFormat="1">
      <c r="A653" s="14"/>
      <c r="B653" s="260"/>
      <c r="C653" s="261"/>
      <c r="D653" s="233" t="s">
        <v>362</v>
      </c>
      <c r="E653" s="262" t="s">
        <v>1</v>
      </c>
      <c r="F653" s="263" t="s">
        <v>924</v>
      </c>
      <c r="G653" s="261"/>
      <c r="H653" s="264">
        <v>0.157</v>
      </c>
      <c r="I653" s="265"/>
      <c r="J653" s="261"/>
      <c r="K653" s="261"/>
      <c r="L653" s="266"/>
      <c r="M653" s="267"/>
      <c r="N653" s="268"/>
      <c r="O653" s="268"/>
      <c r="P653" s="268"/>
      <c r="Q653" s="268"/>
      <c r="R653" s="268"/>
      <c r="S653" s="268"/>
      <c r="T653" s="269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0" t="s">
        <v>362</v>
      </c>
      <c r="AU653" s="270" t="s">
        <v>90</v>
      </c>
      <c r="AV653" s="14" t="s">
        <v>90</v>
      </c>
      <c r="AW653" s="14" t="s">
        <v>36</v>
      </c>
      <c r="AX653" s="14" t="s">
        <v>81</v>
      </c>
      <c r="AY653" s="270" t="s">
        <v>216</v>
      </c>
    </row>
    <row r="654" s="16" customFormat="1">
      <c r="A654" s="16"/>
      <c r="B654" s="282"/>
      <c r="C654" s="283"/>
      <c r="D654" s="233" t="s">
        <v>362</v>
      </c>
      <c r="E654" s="284" t="s">
        <v>1</v>
      </c>
      <c r="F654" s="285" t="s">
        <v>369</v>
      </c>
      <c r="G654" s="283"/>
      <c r="H654" s="286">
        <v>0.157</v>
      </c>
      <c r="I654" s="287"/>
      <c r="J654" s="283"/>
      <c r="K654" s="283"/>
      <c r="L654" s="288"/>
      <c r="M654" s="289"/>
      <c r="N654" s="290"/>
      <c r="O654" s="290"/>
      <c r="P654" s="290"/>
      <c r="Q654" s="290"/>
      <c r="R654" s="290"/>
      <c r="S654" s="290"/>
      <c r="T654" s="291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92" t="s">
        <v>362</v>
      </c>
      <c r="AU654" s="292" t="s">
        <v>90</v>
      </c>
      <c r="AV654" s="16" t="s">
        <v>215</v>
      </c>
      <c r="AW654" s="16" t="s">
        <v>36</v>
      </c>
      <c r="AX654" s="16" t="s">
        <v>88</v>
      </c>
      <c r="AY654" s="292" t="s">
        <v>216</v>
      </c>
    </row>
    <row r="655" s="2" customFormat="1" ht="24.15" customHeight="1">
      <c r="A655" s="39"/>
      <c r="B655" s="40"/>
      <c r="C655" s="220" t="s">
        <v>925</v>
      </c>
      <c r="D655" s="220" t="s">
        <v>217</v>
      </c>
      <c r="E655" s="221" t="s">
        <v>926</v>
      </c>
      <c r="F655" s="222" t="s">
        <v>927</v>
      </c>
      <c r="G655" s="223" t="s">
        <v>435</v>
      </c>
      <c r="H655" s="224">
        <v>0.33200000000000002</v>
      </c>
      <c r="I655" s="225"/>
      <c r="J655" s="226">
        <f>ROUND(I655*H655,2)</f>
        <v>0</v>
      </c>
      <c r="K655" s="222" t="s">
        <v>359</v>
      </c>
      <c r="L655" s="45"/>
      <c r="M655" s="227" t="s">
        <v>1</v>
      </c>
      <c r="N655" s="228" t="s">
        <v>46</v>
      </c>
      <c r="O655" s="92"/>
      <c r="P655" s="229">
        <f>O655*H655</f>
        <v>0</v>
      </c>
      <c r="Q655" s="229">
        <v>1.0384</v>
      </c>
      <c r="R655" s="229">
        <f>Q655*H655</f>
        <v>0.34474880000000002</v>
      </c>
      <c r="S655" s="229">
        <v>0</v>
      </c>
      <c r="T655" s="230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1" t="s">
        <v>215</v>
      </c>
      <c r="AT655" s="231" t="s">
        <v>217</v>
      </c>
      <c r="AU655" s="231" t="s">
        <v>90</v>
      </c>
      <c r="AY655" s="18" t="s">
        <v>216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18" t="s">
        <v>88</v>
      </c>
      <c r="BK655" s="232">
        <f>ROUND(I655*H655,2)</f>
        <v>0</v>
      </c>
      <c r="BL655" s="18" t="s">
        <v>215</v>
      </c>
      <c r="BM655" s="231" t="s">
        <v>928</v>
      </c>
    </row>
    <row r="656" s="2" customFormat="1">
      <c r="A656" s="39"/>
      <c r="B656" s="40"/>
      <c r="C656" s="41"/>
      <c r="D656" s="233" t="s">
        <v>222</v>
      </c>
      <c r="E656" s="41"/>
      <c r="F656" s="234" t="s">
        <v>929</v>
      </c>
      <c r="G656" s="41"/>
      <c r="H656" s="41"/>
      <c r="I656" s="235"/>
      <c r="J656" s="41"/>
      <c r="K656" s="41"/>
      <c r="L656" s="45"/>
      <c r="M656" s="236"/>
      <c r="N656" s="237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222</v>
      </c>
      <c r="AU656" s="18" t="s">
        <v>90</v>
      </c>
    </row>
    <row r="657" s="13" customFormat="1">
      <c r="A657" s="13"/>
      <c r="B657" s="250"/>
      <c r="C657" s="251"/>
      <c r="D657" s="233" t="s">
        <v>362</v>
      </c>
      <c r="E657" s="252" t="s">
        <v>1</v>
      </c>
      <c r="F657" s="253" t="s">
        <v>678</v>
      </c>
      <c r="G657" s="251"/>
      <c r="H657" s="252" t="s">
        <v>1</v>
      </c>
      <c r="I657" s="254"/>
      <c r="J657" s="251"/>
      <c r="K657" s="251"/>
      <c r="L657" s="255"/>
      <c r="M657" s="256"/>
      <c r="N657" s="257"/>
      <c r="O657" s="257"/>
      <c r="P657" s="257"/>
      <c r="Q657" s="257"/>
      <c r="R657" s="257"/>
      <c r="S657" s="257"/>
      <c r="T657" s="258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9" t="s">
        <v>362</v>
      </c>
      <c r="AU657" s="259" t="s">
        <v>90</v>
      </c>
      <c r="AV657" s="13" t="s">
        <v>88</v>
      </c>
      <c r="AW657" s="13" t="s">
        <v>36</v>
      </c>
      <c r="AX657" s="13" t="s">
        <v>81</v>
      </c>
      <c r="AY657" s="259" t="s">
        <v>216</v>
      </c>
    </row>
    <row r="658" s="13" customFormat="1">
      <c r="A658" s="13"/>
      <c r="B658" s="250"/>
      <c r="C658" s="251"/>
      <c r="D658" s="233" t="s">
        <v>362</v>
      </c>
      <c r="E658" s="252" t="s">
        <v>1</v>
      </c>
      <c r="F658" s="253" t="s">
        <v>930</v>
      </c>
      <c r="G658" s="251"/>
      <c r="H658" s="252" t="s">
        <v>1</v>
      </c>
      <c r="I658" s="254"/>
      <c r="J658" s="251"/>
      <c r="K658" s="251"/>
      <c r="L658" s="255"/>
      <c r="M658" s="256"/>
      <c r="N658" s="257"/>
      <c r="O658" s="257"/>
      <c r="P658" s="257"/>
      <c r="Q658" s="257"/>
      <c r="R658" s="257"/>
      <c r="S658" s="257"/>
      <c r="T658" s="258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9" t="s">
        <v>362</v>
      </c>
      <c r="AU658" s="259" t="s">
        <v>90</v>
      </c>
      <c r="AV658" s="13" t="s">
        <v>88</v>
      </c>
      <c r="AW658" s="13" t="s">
        <v>36</v>
      </c>
      <c r="AX658" s="13" t="s">
        <v>81</v>
      </c>
      <c r="AY658" s="259" t="s">
        <v>216</v>
      </c>
    </row>
    <row r="659" s="14" customFormat="1">
      <c r="A659" s="14"/>
      <c r="B659" s="260"/>
      <c r="C659" s="261"/>
      <c r="D659" s="233" t="s">
        <v>362</v>
      </c>
      <c r="E659" s="262" t="s">
        <v>1</v>
      </c>
      <c r="F659" s="263" t="s">
        <v>931</v>
      </c>
      <c r="G659" s="261"/>
      <c r="H659" s="264">
        <v>0.33200000000000002</v>
      </c>
      <c r="I659" s="265"/>
      <c r="J659" s="261"/>
      <c r="K659" s="261"/>
      <c r="L659" s="266"/>
      <c r="M659" s="267"/>
      <c r="N659" s="268"/>
      <c r="O659" s="268"/>
      <c r="P659" s="268"/>
      <c r="Q659" s="268"/>
      <c r="R659" s="268"/>
      <c r="S659" s="268"/>
      <c r="T659" s="269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0" t="s">
        <v>362</v>
      </c>
      <c r="AU659" s="270" t="s">
        <v>90</v>
      </c>
      <c r="AV659" s="14" t="s">
        <v>90</v>
      </c>
      <c r="AW659" s="14" t="s">
        <v>36</v>
      </c>
      <c r="AX659" s="14" t="s">
        <v>81</v>
      </c>
      <c r="AY659" s="270" t="s">
        <v>216</v>
      </c>
    </row>
    <row r="660" s="16" customFormat="1">
      <c r="A660" s="16"/>
      <c r="B660" s="282"/>
      <c r="C660" s="283"/>
      <c r="D660" s="233" t="s">
        <v>362</v>
      </c>
      <c r="E660" s="284" t="s">
        <v>1</v>
      </c>
      <c r="F660" s="285" t="s">
        <v>369</v>
      </c>
      <c r="G660" s="283"/>
      <c r="H660" s="286">
        <v>0.33200000000000002</v>
      </c>
      <c r="I660" s="287"/>
      <c r="J660" s="283"/>
      <c r="K660" s="283"/>
      <c r="L660" s="288"/>
      <c r="M660" s="289"/>
      <c r="N660" s="290"/>
      <c r="O660" s="290"/>
      <c r="P660" s="290"/>
      <c r="Q660" s="290"/>
      <c r="R660" s="290"/>
      <c r="S660" s="290"/>
      <c r="T660" s="291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92" t="s">
        <v>362</v>
      </c>
      <c r="AU660" s="292" t="s">
        <v>90</v>
      </c>
      <c r="AV660" s="16" t="s">
        <v>215</v>
      </c>
      <c r="AW660" s="16" t="s">
        <v>36</v>
      </c>
      <c r="AX660" s="16" t="s">
        <v>88</v>
      </c>
      <c r="AY660" s="292" t="s">
        <v>216</v>
      </c>
    </row>
    <row r="661" s="2" customFormat="1" ht="16.5" customHeight="1">
      <c r="A661" s="39"/>
      <c r="B661" s="40"/>
      <c r="C661" s="220" t="s">
        <v>932</v>
      </c>
      <c r="D661" s="220" t="s">
        <v>217</v>
      </c>
      <c r="E661" s="221" t="s">
        <v>933</v>
      </c>
      <c r="F661" s="222" t="s">
        <v>934</v>
      </c>
      <c r="G661" s="223" t="s">
        <v>358</v>
      </c>
      <c r="H661" s="224">
        <v>2.004</v>
      </c>
      <c r="I661" s="225"/>
      <c r="J661" s="226">
        <f>ROUND(I661*H661,2)</f>
        <v>0</v>
      </c>
      <c r="K661" s="222" t="s">
        <v>359</v>
      </c>
      <c r="L661" s="45"/>
      <c r="M661" s="227" t="s">
        <v>1</v>
      </c>
      <c r="N661" s="228" t="s">
        <v>46</v>
      </c>
      <c r="O661" s="92"/>
      <c r="P661" s="229">
        <f>O661*H661</f>
        <v>0</v>
      </c>
      <c r="Q661" s="229">
        <v>2.6446800000000001</v>
      </c>
      <c r="R661" s="229">
        <f>Q661*H661</f>
        <v>5.2999387200000001</v>
      </c>
      <c r="S661" s="229">
        <v>0</v>
      </c>
      <c r="T661" s="230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1" t="s">
        <v>215</v>
      </c>
      <c r="AT661" s="231" t="s">
        <v>217</v>
      </c>
      <c r="AU661" s="231" t="s">
        <v>90</v>
      </c>
      <c r="AY661" s="18" t="s">
        <v>216</v>
      </c>
      <c r="BE661" s="232">
        <f>IF(N661="základní",J661,0)</f>
        <v>0</v>
      </c>
      <c r="BF661" s="232">
        <f>IF(N661="snížená",J661,0)</f>
        <v>0</v>
      </c>
      <c r="BG661" s="232">
        <f>IF(N661="zákl. přenesená",J661,0)</f>
        <v>0</v>
      </c>
      <c r="BH661" s="232">
        <f>IF(N661="sníž. přenesená",J661,0)</f>
        <v>0</v>
      </c>
      <c r="BI661" s="232">
        <f>IF(N661="nulová",J661,0)</f>
        <v>0</v>
      </c>
      <c r="BJ661" s="18" t="s">
        <v>88</v>
      </c>
      <c r="BK661" s="232">
        <f>ROUND(I661*H661,2)</f>
        <v>0</v>
      </c>
      <c r="BL661" s="18" t="s">
        <v>215</v>
      </c>
      <c r="BM661" s="231" t="s">
        <v>935</v>
      </c>
    </row>
    <row r="662" s="2" customFormat="1">
      <c r="A662" s="39"/>
      <c r="B662" s="40"/>
      <c r="C662" s="41"/>
      <c r="D662" s="233" t="s">
        <v>222</v>
      </c>
      <c r="E662" s="41"/>
      <c r="F662" s="234" t="s">
        <v>934</v>
      </c>
      <c r="G662" s="41"/>
      <c r="H662" s="41"/>
      <c r="I662" s="235"/>
      <c r="J662" s="41"/>
      <c r="K662" s="41"/>
      <c r="L662" s="45"/>
      <c r="M662" s="236"/>
      <c r="N662" s="237"/>
      <c r="O662" s="92"/>
      <c r="P662" s="92"/>
      <c r="Q662" s="92"/>
      <c r="R662" s="92"/>
      <c r="S662" s="92"/>
      <c r="T662" s="9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222</v>
      </c>
      <c r="AU662" s="18" t="s">
        <v>90</v>
      </c>
    </row>
    <row r="663" s="13" customFormat="1">
      <c r="A663" s="13"/>
      <c r="B663" s="250"/>
      <c r="C663" s="251"/>
      <c r="D663" s="233" t="s">
        <v>362</v>
      </c>
      <c r="E663" s="252" t="s">
        <v>1</v>
      </c>
      <c r="F663" s="253" t="s">
        <v>678</v>
      </c>
      <c r="G663" s="251"/>
      <c r="H663" s="252" t="s">
        <v>1</v>
      </c>
      <c r="I663" s="254"/>
      <c r="J663" s="251"/>
      <c r="K663" s="251"/>
      <c r="L663" s="255"/>
      <c r="M663" s="256"/>
      <c r="N663" s="257"/>
      <c r="O663" s="257"/>
      <c r="P663" s="257"/>
      <c r="Q663" s="257"/>
      <c r="R663" s="257"/>
      <c r="S663" s="257"/>
      <c r="T663" s="258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9" t="s">
        <v>362</v>
      </c>
      <c r="AU663" s="259" t="s">
        <v>90</v>
      </c>
      <c r="AV663" s="13" t="s">
        <v>88</v>
      </c>
      <c r="AW663" s="13" t="s">
        <v>36</v>
      </c>
      <c r="AX663" s="13" t="s">
        <v>81</v>
      </c>
      <c r="AY663" s="259" t="s">
        <v>216</v>
      </c>
    </row>
    <row r="664" s="13" customFormat="1">
      <c r="A664" s="13"/>
      <c r="B664" s="250"/>
      <c r="C664" s="251"/>
      <c r="D664" s="233" t="s">
        <v>362</v>
      </c>
      <c r="E664" s="252" t="s">
        <v>1</v>
      </c>
      <c r="F664" s="253" t="s">
        <v>936</v>
      </c>
      <c r="G664" s="251"/>
      <c r="H664" s="252" t="s">
        <v>1</v>
      </c>
      <c r="I664" s="254"/>
      <c r="J664" s="251"/>
      <c r="K664" s="251"/>
      <c r="L664" s="255"/>
      <c r="M664" s="256"/>
      <c r="N664" s="257"/>
      <c r="O664" s="257"/>
      <c r="P664" s="257"/>
      <c r="Q664" s="257"/>
      <c r="R664" s="257"/>
      <c r="S664" s="257"/>
      <c r="T664" s="258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9" t="s">
        <v>362</v>
      </c>
      <c r="AU664" s="259" t="s">
        <v>90</v>
      </c>
      <c r="AV664" s="13" t="s">
        <v>88</v>
      </c>
      <c r="AW664" s="13" t="s">
        <v>36</v>
      </c>
      <c r="AX664" s="13" t="s">
        <v>81</v>
      </c>
      <c r="AY664" s="259" t="s">
        <v>216</v>
      </c>
    </row>
    <row r="665" s="14" customFormat="1">
      <c r="A665" s="14"/>
      <c r="B665" s="260"/>
      <c r="C665" s="261"/>
      <c r="D665" s="233" t="s">
        <v>362</v>
      </c>
      <c r="E665" s="262" t="s">
        <v>1</v>
      </c>
      <c r="F665" s="263" t="s">
        <v>937</v>
      </c>
      <c r="G665" s="261"/>
      <c r="H665" s="264">
        <v>2.004</v>
      </c>
      <c r="I665" s="265"/>
      <c r="J665" s="261"/>
      <c r="K665" s="261"/>
      <c r="L665" s="266"/>
      <c r="M665" s="267"/>
      <c r="N665" s="268"/>
      <c r="O665" s="268"/>
      <c r="P665" s="268"/>
      <c r="Q665" s="268"/>
      <c r="R665" s="268"/>
      <c r="S665" s="268"/>
      <c r="T665" s="269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70" t="s">
        <v>362</v>
      </c>
      <c r="AU665" s="270" t="s">
        <v>90</v>
      </c>
      <c r="AV665" s="14" t="s">
        <v>90</v>
      </c>
      <c r="AW665" s="14" t="s">
        <v>36</v>
      </c>
      <c r="AX665" s="14" t="s">
        <v>81</v>
      </c>
      <c r="AY665" s="270" t="s">
        <v>216</v>
      </c>
    </row>
    <row r="666" s="16" customFormat="1">
      <c r="A666" s="16"/>
      <c r="B666" s="282"/>
      <c r="C666" s="283"/>
      <c r="D666" s="233" t="s">
        <v>362</v>
      </c>
      <c r="E666" s="284" t="s">
        <v>1</v>
      </c>
      <c r="F666" s="285" t="s">
        <v>369</v>
      </c>
      <c r="G666" s="283"/>
      <c r="H666" s="286">
        <v>2.004</v>
      </c>
      <c r="I666" s="287"/>
      <c r="J666" s="283"/>
      <c r="K666" s="283"/>
      <c r="L666" s="288"/>
      <c r="M666" s="289"/>
      <c r="N666" s="290"/>
      <c r="O666" s="290"/>
      <c r="P666" s="290"/>
      <c r="Q666" s="290"/>
      <c r="R666" s="290"/>
      <c r="S666" s="290"/>
      <c r="T666" s="291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T666" s="292" t="s">
        <v>362</v>
      </c>
      <c r="AU666" s="292" t="s">
        <v>90</v>
      </c>
      <c r="AV666" s="16" t="s">
        <v>215</v>
      </c>
      <c r="AW666" s="16" t="s">
        <v>36</v>
      </c>
      <c r="AX666" s="16" t="s">
        <v>88</v>
      </c>
      <c r="AY666" s="292" t="s">
        <v>216</v>
      </c>
    </row>
    <row r="667" s="2" customFormat="1" ht="24.15" customHeight="1">
      <c r="A667" s="39"/>
      <c r="B667" s="40"/>
      <c r="C667" s="220" t="s">
        <v>938</v>
      </c>
      <c r="D667" s="220" t="s">
        <v>217</v>
      </c>
      <c r="E667" s="221" t="s">
        <v>939</v>
      </c>
      <c r="F667" s="222" t="s">
        <v>940</v>
      </c>
      <c r="G667" s="223" t="s">
        <v>941</v>
      </c>
      <c r="H667" s="224">
        <v>33</v>
      </c>
      <c r="I667" s="225"/>
      <c r="J667" s="226">
        <f>ROUND(I667*H667,2)</f>
        <v>0</v>
      </c>
      <c r="K667" s="222" t="s">
        <v>359</v>
      </c>
      <c r="L667" s="45"/>
      <c r="M667" s="227" t="s">
        <v>1</v>
      </c>
      <c r="N667" s="228" t="s">
        <v>46</v>
      </c>
      <c r="O667" s="92"/>
      <c r="P667" s="229">
        <f>O667*H667</f>
        <v>0</v>
      </c>
      <c r="Q667" s="229">
        <v>0</v>
      </c>
      <c r="R667" s="229">
        <f>Q667*H667</f>
        <v>0</v>
      </c>
      <c r="S667" s="229">
        <v>0</v>
      </c>
      <c r="T667" s="230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1" t="s">
        <v>215</v>
      </c>
      <c r="AT667" s="231" t="s">
        <v>217</v>
      </c>
      <c r="AU667" s="231" t="s">
        <v>90</v>
      </c>
      <c r="AY667" s="18" t="s">
        <v>216</v>
      </c>
      <c r="BE667" s="232">
        <f>IF(N667="základní",J667,0)</f>
        <v>0</v>
      </c>
      <c r="BF667" s="232">
        <f>IF(N667="snížená",J667,0)</f>
        <v>0</v>
      </c>
      <c r="BG667" s="232">
        <f>IF(N667="zákl. přenesená",J667,0)</f>
        <v>0</v>
      </c>
      <c r="BH667" s="232">
        <f>IF(N667="sníž. přenesená",J667,0)</f>
        <v>0</v>
      </c>
      <c r="BI667" s="232">
        <f>IF(N667="nulová",J667,0)</f>
        <v>0</v>
      </c>
      <c r="BJ667" s="18" t="s">
        <v>88</v>
      </c>
      <c r="BK667" s="232">
        <f>ROUND(I667*H667,2)</f>
        <v>0</v>
      </c>
      <c r="BL667" s="18" t="s">
        <v>215</v>
      </c>
      <c r="BM667" s="231" t="s">
        <v>942</v>
      </c>
    </row>
    <row r="668" s="2" customFormat="1">
      <c r="A668" s="39"/>
      <c r="B668" s="40"/>
      <c r="C668" s="41"/>
      <c r="D668" s="233" t="s">
        <v>222</v>
      </c>
      <c r="E668" s="41"/>
      <c r="F668" s="234" t="s">
        <v>943</v>
      </c>
      <c r="G668" s="41"/>
      <c r="H668" s="41"/>
      <c r="I668" s="235"/>
      <c r="J668" s="41"/>
      <c r="K668" s="41"/>
      <c r="L668" s="45"/>
      <c r="M668" s="236"/>
      <c r="N668" s="237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222</v>
      </c>
      <c r="AU668" s="18" t="s">
        <v>90</v>
      </c>
    </row>
    <row r="669" s="13" customFormat="1">
      <c r="A669" s="13"/>
      <c r="B669" s="250"/>
      <c r="C669" s="251"/>
      <c r="D669" s="233" t="s">
        <v>362</v>
      </c>
      <c r="E669" s="252" t="s">
        <v>1</v>
      </c>
      <c r="F669" s="253" t="s">
        <v>602</v>
      </c>
      <c r="G669" s="251"/>
      <c r="H669" s="252" t="s">
        <v>1</v>
      </c>
      <c r="I669" s="254"/>
      <c r="J669" s="251"/>
      <c r="K669" s="251"/>
      <c r="L669" s="255"/>
      <c r="M669" s="256"/>
      <c r="N669" s="257"/>
      <c r="O669" s="257"/>
      <c r="P669" s="257"/>
      <c r="Q669" s="257"/>
      <c r="R669" s="257"/>
      <c r="S669" s="257"/>
      <c r="T669" s="258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9" t="s">
        <v>362</v>
      </c>
      <c r="AU669" s="259" t="s">
        <v>90</v>
      </c>
      <c r="AV669" s="13" t="s">
        <v>88</v>
      </c>
      <c r="AW669" s="13" t="s">
        <v>36</v>
      </c>
      <c r="AX669" s="13" t="s">
        <v>81</v>
      </c>
      <c r="AY669" s="259" t="s">
        <v>216</v>
      </c>
    </row>
    <row r="670" s="13" customFormat="1">
      <c r="A670" s="13"/>
      <c r="B670" s="250"/>
      <c r="C670" s="251"/>
      <c r="D670" s="233" t="s">
        <v>362</v>
      </c>
      <c r="E670" s="252" t="s">
        <v>1</v>
      </c>
      <c r="F670" s="253" t="s">
        <v>944</v>
      </c>
      <c r="G670" s="251"/>
      <c r="H670" s="252" t="s">
        <v>1</v>
      </c>
      <c r="I670" s="254"/>
      <c r="J670" s="251"/>
      <c r="K670" s="251"/>
      <c r="L670" s="255"/>
      <c r="M670" s="256"/>
      <c r="N670" s="257"/>
      <c r="O670" s="257"/>
      <c r="P670" s="257"/>
      <c r="Q670" s="257"/>
      <c r="R670" s="257"/>
      <c r="S670" s="257"/>
      <c r="T670" s="25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9" t="s">
        <v>362</v>
      </c>
      <c r="AU670" s="259" t="s">
        <v>90</v>
      </c>
      <c r="AV670" s="13" t="s">
        <v>88</v>
      </c>
      <c r="AW670" s="13" t="s">
        <v>36</v>
      </c>
      <c r="AX670" s="13" t="s">
        <v>81</v>
      </c>
      <c r="AY670" s="259" t="s">
        <v>216</v>
      </c>
    </row>
    <row r="671" s="13" customFormat="1">
      <c r="A671" s="13"/>
      <c r="B671" s="250"/>
      <c r="C671" s="251"/>
      <c r="D671" s="233" t="s">
        <v>362</v>
      </c>
      <c r="E671" s="252" t="s">
        <v>1</v>
      </c>
      <c r="F671" s="253" t="s">
        <v>778</v>
      </c>
      <c r="G671" s="251"/>
      <c r="H671" s="252" t="s">
        <v>1</v>
      </c>
      <c r="I671" s="254"/>
      <c r="J671" s="251"/>
      <c r="K671" s="251"/>
      <c r="L671" s="255"/>
      <c r="M671" s="256"/>
      <c r="N671" s="257"/>
      <c r="O671" s="257"/>
      <c r="P671" s="257"/>
      <c r="Q671" s="257"/>
      <c r="R671" s="257"/>
      <c r="S671" s="257"/>
      <c r="T671" s="258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9" t="s">
        <v>362</v>
      </c>
      <c r="AU671" s="259" t="s">
        <v>90</v>
      </c>
      <c r="AV671" s="13" t="s">
        <v>88</v>
      </c>
      <c r="AW671" s="13" t="s">
        <v>36</v>
      </c>
      <c r="AX671" s="13" t="s">
        <v>81</v>
      </c>
      <c r="AY671" s="259" t="s">
        <v>216</v>
      </c>
    </row>
    <row r="672" s="14" customFormat="1">
      <c r="A672" s="14"/>
      <c r="B672" s="260"/>
      <c r="C672" s="261"/>
      <c r="D672" s="233" t="s">
        <v>362</v>
      </c>
      <c r="E672" s="262" t="s">
        <v>1</v>
      </c>
      <c r="F672" s="263" t="s">
        <v>945</v>
      </c>
      <c r="G672" s="261"/>
      <c r="H672" s="264">
        <v>5</v>
      </c>
      <c r="I672" s="265"/>
      <c r="J672" s="261"/>
      <c r="K672" s="261"/>
      <c r="L672" s="266"/>
      <c r="M672" s="267"/>
      <c r="N672" s="268"/>
      <c r="O672" s="268"/>
      <c r="P672" s="268"/>
      <c r="Q672" s="268"/>
      <c r="R672" s="268"/>
      <c r="S672" s="268"/>
      <c r="T672" s="269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70" t="s">
        <v>362</v>
      </c>
      <c r="AU672" s="270" t="s">
        <v>90</v>
      </c>
      <c r="AV672" s="14" t="s">
        <v>90</v>
      </c>
      <c r="AW672" s="14" t="s">
        <v>36</v>
      </c>
      <c r="AX672" s="14" t="s">
        <v>81</v>
      </c>
      <c r="AY672" s="270" t="s">
        <v>216</v>
      </c>
    </row>
    <row r="673" s="13" customFormat="1">
      <c r="A673" s="13"/>
      <c r="B673" s="250"/>
      <c r="C673" s="251"/>
      <c r="D673" s="233" t="s">
        <v>362</v>
      </c>
      <c r="E673" s="252" t="s">
        <v>1</v>
      </c>
      <c r="F673" s="253" t="s">
        <v>780</v>
      </c>
      <c r="G673" s="251"/>
      <c r="H673" s="252" t="s">
        <v>1</v>
      </c>
      <c r="I673" s="254"/>
      <c r="J673" s="251"/>
      <c r="K673" s="251"/>
      <c r="L673" s="255"/>
      <c r="M673" s="256"/>
      <c r="N673" s="257"/>
      <c r="O673" s="257"/>
      <c r="P673" s="257"/>
      <c r="Q673" s="257"/>
      <c r="R673" s="257"/>
      <c r="S673" s="257"/>
      <c r="T673" s="258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9" t="s">
        <v>362</v>
      </c>
      <c r="AU673" s="259" t="s">
        <v>90</v>
      </c>
      <c r="AV673" s="13" t="s">
        <v>88</v>
      </c>
      <c r="AW673" s="13" t="s">
        <v>36</v>
      </c>
      <c r="AX673" s="13" t="s">
        <v>81</v>
      </c>
      <c r="AY673" s="259" t="s">
        <v>216</v>
      </c>
    </row>
    <row r="674" s="14" customFormat="1">
      <c r="A674" s="14"/>
      <c r="B674" s="260"/>
      <c r="C674" s="261"/>
      <c r="D674" s="233" t="s">
        <v>362</v>
      </c>
      <c r="E674" s="262" t="s">
        <v>1</v>
      </c>
      <c r="F674" s="263" t="s">
        <v>946</v>
      </c>
      <c r="G674" s="261"/>
      <c r="H674" s="264">
        <v>28</v>
      </c>
      <c r="I674" s="265"/>
      <c r="J674" s="261"/>
      <c r="K674" s="261"/>
      <c r="L674" s="266"/>
      <c r="M674" s="267"/>
      <c r="N674" s="268"/>
      <c r="O674" s="268"/>
      <c r="P674" s="268"/>
      <c r="Q674" s="268"/>
      <c r="R674" s="268"/>
      <c r="S674" s="268"/>
      <c r="T674" s="269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0" t="s">
        <v>362</v>
      </c>
      <c r="AU674" s="270" t="s">
        <v>90</v>
      </c>
      <c r="AV674" s="14" t="s">
        <v>90</v>
      </c>
      <c r="AW674" s="14" t="s">
        <v>36</v>
      </c>
      <c r="AX674" s="14" t="s">
        <v>81</v>
      </c>
      <c r="AY674" s="270" t="s">
        <v>216</v>
      </c>
    </row>
    <row r="675" s="16" customFormat="1">
      <c r="A675" s="16"/>
      <c r="B675" s="282"/>
      <c r="C675" s="283"/>
      <c r="D675" s="233" t="s">
        <v>362</v>
      </c>
      <c r="E675" s="284" t="s">
        <v>1</v>
      </c>
      <c r="F675" s="285" t="s">
        <v>369</v>
      </c>
      <c r="G675" s="283"/>
      <c r="H675" s="286">
        <v>33</v>
      </c>
      <c r="I675" s="287"/>
      <c r="J675" s="283"/>
      <c r="K675" s="283"/>
      <c r="L675" s="288"/>
      <c r="M675" s="289"/>
      <c r="N675" s="290"/>
      <c r="O675" s="290"/>
      <c r="P675" s="290"/>
      <c r="Q675" s="290"/>
      <c r="R675" s="290"/>
      <c r="S675" s="290"/>
      <c r="T675" s="291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T675" s="292" t="s">
        <v>362</v>
      </c>
      <c r="AU675" s="292" t="s">
        <v>90</v>
      </c>
      <c r="AV675" s="16" t="s">
        <v>215</v>
      </c>
      <c r="AW675" s="16" t="s">
        <v>36</v>
      </c>
      <c r="AX675" s="16" t="s">
        <v>88</v>
      </c>
      <c r="AY675" s="292" t="s">
        <v>216</v>
      </c>
    </row>
    <row r="676" s="2" customFormat="1" ht="21.75" customHeight="1">
      <c r="A676" s="39"/>
      <c r="B676" s="40"/>
      <c r="C676" s="293" t="s">
        <v>947</v>
      </c>
      <c r="D676" s="293" t="s">
        <v>467</v>
      </c>
      <c r="E676" s="294" t="s">
        <v>948</v>
      </c>
      <c r="F676" s="295" t="s">
        <v>949</v>
      </c>
      <c r="G676" s="296" t="s">
        <v>435</v>
      </c>
      <c r="H676" s="297">
        <v>0.033000000000000002</v>
      </c>
      <c r="I676" s="298"/>
      <c r="J676" s="299">
        <f>ROUND(I676*H676,2)</f>
        <v>0</v>
      </c>
      <c r="K676" s="295" t="s">
        <v>359</v>
      </c>
      <c r="L676" s="300"/>
      <c r="M676" s="301" t="s">
        <v>1</v>
      </c>
      <c r="N676" s="302" t="s">
        <v>46</v>
      </c>
      <c r="O676" s="92"/>
      <c r="P676" s="229">
        <f>O676*H676</f>
        <v>0</v>
      </c>
      <c r="Q676" s="229">
        <v>1</v>
      </c>
      <c r="R676" s="229">
        <f>Q676*H676</f>
        <v>0.033000000000000002</v>
      </c>
      <c r="S676" s="229">
        <v>0</v>
      </c>
      <c r="T676" s="230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1" t="s">
        <v>252</v>
      </c>
      <c r="AT676" s="231" t="s">
        <v>467</v>
      </c>
      <c r="AU676" s="231" t="s">
        <v>90</v>
      </c>
      <c r="AY676" s="18" t="s">
        <v>216</v>
      </c>
      <c r="BE676" s="232">
        <f>IF(N676="základní",J676,0)</f>
        <v>0</v>
      </c>
      <c r="BF676" s="232">
        <f>IF(N676="snížená",J676,0)</f>
        <v>0</v>
      </c>
      <c r="BG676" s="232">
        <f>IF(N676="zákl. přenesená",J676,0)</f>
        <v>0</v>
      </c>
      <c r="BH676" s="232">
        <f>IF(N676="sníž. přenesená",J676,0)</f>
        <v>0</v>
      </c>
      <c r="BI676" s="232">
        <f>IF(N676="nulová",J676,0)</f>
        <v>0</v>
      </c>
      <c r="BJ676" s="18" t="s">
        <v>88</v>
      </c>
      <c r="BK676" s="232">
        <f>ROUND(I676*H676,2)</f>
        <v>0</v>
      </c>
      <c r="BL676" s="18" t="s">
        <v>215</v>
      </c>
      <c r="BM676" s="231" t="s">
        <v>950</v>
      </c>
    </row>
    <row r="677" s="2" customFormat="1">
      <c r="A677" s="39"/>
      <c r="B677" s="40"/>
      <c r="C677" s="41"/>
      <c r="D677" s="233" t="s">
        <v>222</v>
      </c>
      <c r="E677" s="41"/>
      <c r="F677" s="234" t="s">
        <v>949</v>
      </c>
      <c r="G677" s="41"/>
      <c r="H677" s="41"/>
      <c r="I677" s="235"/>
      <c r="J677" s="41"/>
      <c r="K677" s="41"/>
      <c r="L677" s="45"/>
      <c r="M677" s="236"/>
      <c r="N677" s="237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222</v>
      </c>
      <c r="AU677" s="18" t="s">
        <v>90</v>
      </c>
    </row>
    <row r="678" s="11" customFormat="1" ht="22.8" customHeight="1">
      <c r="A678" s="11"/>
      <c r="B678" s="206"/>
      <c r="C678" s="207"/>
      <c r="D678" s="208" t="s">
        <v>80</v>
      </c>
      <c r="E678" s="248" t="s">
        <v>215</v>
      </c>
      <c r="F678" s="248" t="s">
        <v>951</v>
      </c>
      <c r="G678" s="207"/>
      <c r="H678" s="207"/>
      <c r="I678" s="210"/>
      <c r="J678" s="249">
        <f>BK678</f>
        <v>0</v>
      </c>
      <c r="K678" s="207"/>
      <c r="L678" s="212"/>
      <c r="M678" s="213"/>
      <c r="N678" s="214"/>
      <c r="O678" s="214"/>
      <c r="P678" s="215">
        <f>SUM(P679:P758)</f>
        <v>0</v>
      </c>
      <c r="Q678" s="214"/>
      <c r="R678" s="215">
        <f>SUM(R679:R758)</f>
        <v>159.28393119</v>
      </c>
      <c r="S678" s="214"/>
      <c r="T678" s="216">
        <f>SUM(T679:T758)</f>
        <v>0</v>
      </c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R678" s="217" t="s">
        <v>88</v>
      </c>
      <c r="AT678" s="218" t="s">
        <v>80</v>
      </c>
      <c r="AU678" s="218" t="s">
        <v>88</v>
      </c>
      <c r="AY678" s="217" t="s">
        <v>216</v>
      </c>
      <c r="BK678" s="219">
        <f>SUM(BK679:BK758)</f>
        <v>0</v>
      </c>
    </row>
    <row r="679" s="2" customFormat="1" ht="24.15" customHeight="1">
      <c r="A679" s="39"/>
      <c r="B679" s="40"/>
      <c r="C679" s="220" t="s">
        <v>952</v>
      </c>
      <c r="D679" s="220" t="s">
        <v>217</v>
      </c>
      <c r="E679" s="221" t="s">
        <v>953</v>
      </c>
      <c r="F679" s="222" t="s">
        <v>954</v>
      </c>
      <c r="G679" s="223" t="s">
        <v>539</v>
      </c>
      <c r="H679" s="224">
        <v>1</v>
      </c>
      <c r="I679" s="225"/>
      <c r="J679" s="226">
        <f>ROUND(I679*H679,2)</f>
        <v>0</v>
      </c>
      <c r="K679" s="222" t="s">
        <v>359</v>
      </c>
      <c r="L679" s="45"/>
      <c r="M679" s="227" t="s">
        <v>1</v>
      </c>
      <c r="N679" s="228" t="s">
        <v>46</v>
      </c>
      <c r="O679" s="92"/>
      <c r="P679" s="229">
        <f>O679*H679</f>
        <v>0</v>
      </c>
      <c r="Q679" s="229">
        <v>0.18457999999999999</v>
      </c>
      <c r="R679" s="229">
        <f>Q679*H679</f>
        <v>0.18457999999999999</v>
      </c>
      <c r="S679" s="229">
        <v>0</v>
      </c>
      <c r="T679" s="230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1" t="s">
        <v>215</v>
      </c>
      <c r="AT679" s="231" t="s">
        <v>217</v>
      </c>
      <c r="AU679" s="231" t="s">
        <v>90</v>
      </c>
      <c r="AY679" s="18" t="s">
        <v>216</v>
      </c>
      <c r="BE679" s="232">
        <f>IF(N679="základní",J679,0)</f>
        <v>0</v>
      </c>
      <c r="BF679" s="232">
        <f>IF(N679="snížená",J679,0)</f>
        <v>0</v>
      </c>
      <c r="BG679" s="232">
        <f>IF(N679="zákl. přenesená",J679,0)</f>
        <v>0</v>
      </c>
      <c r="BH679" s="232">
        <f>IF(N679="sníž. přenesená",J679,0)</f>
        <v>0</v>
      </c>
      <c r="BI679" s="232">
        <f>IF(N679="nulová",J679,0)</f>
        <v>0</v>
      </c>
      <c r="BJ679" s="18" t="s">
        <v>88</v>
      </c>
      <c r="BK679" s="232">
        <f>ROUND(I679*H679,2)</f>
        <v>0</v>
      </c>
      <c r="BL679" s="18" t="s">
        <v>215</v>
      </c>
      <c r="BM679" s="231" t="s">
        <v>955</v>
      </c>
    </row>
    <row r="680" s="2" customFormat="1">
      <c r="A680" s="39"/>
      <c r="B680" s="40"/>
      <c r="C680" s="41"/>
      <c r="D680" s="233" t="s">
        <v>222</v>
      </c>
      <c r="E680" s="41"/>
      <c r="F680" s="234" t="s">
        <v>954</v>
      </c>
      <c r="G680" s="41"/>
      <c r="H680" s="41"/>
      <c r="I680" s="235"/>
      <c r="J680" s="41"/>
      <c r="K680" s="41"/>
      <c r="L680" s="45"/>
      <c r="M680" s="236"/>
      <c r="N680" s="237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222</v>
      </c>
      <c r="AU680" s="18" t="s">
        <v>90</v>
      </c>
    </row>
    <row r="681" s="13" customFormat="1">
      <c r="A681" s="13"/>
      <c r="B681" s="250"/>
      <c r="C681" s="251"/>
      <c r="D681" s="233" t="s">
        <v>362</v>
      </c>
      <c r="E681" s="252" t="s">
        <v>1</v>
      </c>
      <c r="F681" s="253" t="s">
        <v>678</v>
      </c>
      <c r="G681" s="251"/>
      <c r="H681" s="252" t="s">
        <v>1</v>
      </c>
      <c r="I681" s="254"/>
      <c r="J681" s="251"/>
      <c r="K681" s="251"/>
      <c r="L681" s="255"/>
      <c r="M681" s="256"/>
      <c r="N681" s="257"/>
      <c r="O681" s="257"/>
      <c r="P681" s="257"/>
      <c r="Q681" s="257"/>
      <c r="R681" s="257"/>
      <c r="S681" s="257"/>
      <c r="T681" s="25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9" t="s">
        <v>362</v>
      </c>
      <c r="AU681" s="259" t="s">
        <v>90</v>
      </c>
      <c r="AV681" s="13" t="s">
        <v>88</v>
      </c>
      <c r="AW681" s="13" t="s">
        <v>36</v>
      </c>
      <c r="AX681" s="13" t="s">
        <v>81</v>
      </c>
      <c r="AY681" s="259" t="s">
        <v>216</v>
      </c>
    </row>
    <row r="682" s="13" customFormat="1">
      <c r="A682" s="13"/>
      <c r="B682" s="250"/>
      <c r="C682" s="251"/>
      <c r="D682" s="233" t="s">
        <v>362</v>
      </c>
      <c r="E682" s="252" t="s">
        <v>1</v>
      </c>
      <c r="F682" s="253" t="s">
        <v>956</v>
      </c>
      <c r="G682" s="251"/>
      <c r="H682" s="252" t="s">
        <v>1</v>
      </c>
      <c r="I682" s="254"/>
      <c r="J682" s="251"/>
      <c r="K682" s="251"/>
      <c r="L682" s="255"/>
      <c r="M682" s="256"/>
      <c r="N682" s="257"/>
      <c r="O682" s="257"/>
      <c r="P682" s="257"/>
      <c r="Q682" s="257"/>
      <c r="R682" s="257"/>
      <c r="S682" s="257"/>
      <c r="T682" s="258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9" t="s">
        <v>362</v>
      </c>
      <c r="AU682" s="259" t="s">
        <v>90</v>
      </c>
      <c r="AV682" s="13" t="s">
        <v>88</v>
      </c>
      <c r="AW682" s="13" t="s">
        <v>36</v>
      </c>
      <c r="AX682" s="13" t="s">
        <v>81</v>
      </c>
      <c r="AY682" s="259" t="s">
        <v>216</v>
      </c>
    </row>
    <row r="683" s="14" customFormat="1">
      <c r="A683" s="14"/>
      <c r="B683" s="260"/>
      <c r="C683" s="261"/>
      <c r="D683" s="233" t="s">
        <v>362</v>
      </c>
      <c r="E683" s="262" t="s">
        <v>1</v>
      </c>
      <c r="F683" s="263" t="s">
        <v>88</v>
      </c>
      <c r="G683" s="261"/>
      <c r="H683" s="264">
        <v>1</v>
      </c>
      <c r="I683" s="265"/>
      <c r="J683" s="261"/>
      <c r="K683" s="261"/>
      <c r="L683" s="266"/>
      <c r="M683" s="267"/>
      <c r="N683" s="268"/>
      <c r="O683" s="268"/>
      <c r="P683" s="268"/>
      <c r="Q683" s="268"/>
      <c r="R683" s="268"/>
      <c r="S683" s="268"/>
      <c r="T683" s="269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0" t="s">
        <v>362</v>
      </c>
      <c r="AU683" s="270" t="s">
        <v>90</v>
      </c>
      <c r="AV683" s="14" t="s">
        <v>90</v>
      </c>
      <c r="AW683" s="14" t="s">
        <v>36</v>
      </c>
      <c r="AX683" s="14" t="s">
        <v>81</v>
      </c>
      <c r="AY683" s="270" t="s">
        <v>216</v>
      </c>
    </row>
    <row r="684" s="16" customFormat="1">
      <c r="A684" s="16"/>
      <c r="B684" s="282"/>
      <c r="C684" s="283"/>
      <c r="D684" s="233" t="s">
        <v>362</v>
      </c>
      <c r="E684" s="284" t="s">
        <v>1</v>
      </c>
      <c r="F684" s="285" t="s">
        <v>369</v>
      </c>
      <c r="G684" s="283"/>
      <c r="H684" s="286">
        <v>1</v>
      </c>
      <c r="I684" s="287"/>
      <c r="J684" s="283"/>
      <c r="K684" s="283"/>
      <c r="L684" s="288"/>
      <c r="M684" s="289"/>
      <c r="N684" s="290"/>
      <c r="O684" s="290"/>
      <c r="P684" s="290"/>
      <c r="Q684" s="290"/>
      <c r="R684" s="290"/>
      <c r="S684" s="290"/>
      <c r="T684" s="291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92" t="s">
        <v>362</v>
      </c>
      <c r="AU684" s="292" t="s">
        <v>90</v>
      </c>
      <c r="AV684" s="16" t="s">
        <v>215</v>
      </c>
      <c r="AW684" s="16" t="s">
        <v>36</v>
      </c>
      <c r="AX684" s="16" t="s">
        <v>88</v>
      </c>
      <c r="AY684" s="292" t="s">
        <v>216</v>
      </c>
    </row>
    <row r="685" s="2" customFormat="1" ht="16.5" customHeight="1">
      <c r="A685" s="39"/>
      <c r="B685" s="40"/>
      <c r="C685" s="293" t="s">
        <v>957</v>
      </c>
      <c r="D685" s="293" t="s">
        <v>467</v>
      </c>
      <c r="E685" s="294" t="s">
        <v>958</v>
      </c>
      <c r="F685" s="295" t="s">
        <v>959</v>
      </c>
      <c r="G685" s="296" t="s">
        <v>453</v>
      </c>
      <c r="H685" s="297">
        <v>9.4350000000000005</v>
      </c>
      <c r="I685" s="298"/>
      <c r="J685" s="299">
        <f>ROUND(I685*H685,2)</f>
        <v>0</v>
      </c>
      <c r="K685" s="295" t="s">
        <v>1</v>
      </c>
      <c r="L685" s="300"/>
      <c r="M685" s="301" t="s">
        <v>1</v>
      </c>
      <c r="N685" s="302" t="s">
        <v>46</v>
      </c>
      <c r="O685" s="92"/>
      <c r="P685" s="229">
        <f>O685*H685</f>
        <v>0</v>
      </c>
      <c r="Q685" s="229">
        <v>0.41299999999999998</v>
      </c>
      <c r="R685" s="229">
        <f>Q685*H685</f>
        <v>3.896655</v>
      </c>
      <c r="S685" s="229">
        <v>0</v>
      </c>
      <c r="T685" s="230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1" t="s">
        <v>252</v>
      </c>
      <c r="AT685" s="231" t="s">
        <v>467</v>
      </c>
      <c r="AU685" s="231" t="s">
        <v>90</v>
      </c>
      <c r="AY685" s="18" t="s">
        <v>216</v>
      </c>
      <c r="BE685" s="232">
        <f>IF(N685="základní",J685,0)</f>
        <v>0</v>
      </c>
      <c r="BF685" s="232">
        <f>IF(N685="snížená",J685,0)</f>
        <v>0</v>
      </c>
      <c r="BG685" s="232">
        <f>IF(N685="zákl. přenesená",J685,0)</f>
        <v>0</v>
      </c>
      <c r="BH685" s="232">
        <f>IF(N685="sníž. přenesená",J685,0)</f>
        <v>0</v>
      </c>
      <c r="BI685" s="232">
        <f>IF(N685="nulová",J685,0)</f>
        <v>0</v>
      </c>
      <c r="BJ685" s="18" t="s">
        <v>88</v>
      </c>
      <c r="BK685" s="232">
        <f>ROUND(I685*H685,2)</f>
        <v>0</v>
      </c>
      <c r="BL685" s="18" t="s">
        <v>215</v>
      </c>
      <c r="BM685" s="231" t="s">
        <v>960</v>
      </c>
    </row>
    <row r="686" s="14" customFormat="1">
      <c r="A686" s="14"/>
      <c r="B686" s="260"/>
      <c r="C686" s="261"/>
      <c r="D686" s="233" t="s">
        <v>362</v>
      </c>
      <c r="E686" s="262" t="s">
        <v>1</v>
      </c>
      <c r="F686" s="263" t="s">
        <v>961</v>
      </c>
      <c r="G686" s="261"/>
      <c r="H686" s="264">
        <v>9.4350000000000005</v>
      </c>
      <c r="I686" s="265"/>
      <c r="J686" s="261"/>
      <c r="K686" s="261"/>
      <c r="L686" s="266"/>
      <c r="M686" s="267"/>
      <c r="N686" s="268"/>
      <c r="O686" s="268"/>
      <c r="P686" s="268"/>
      <c r="Q686" s="268"/>
      <c r="R686" s="268"/>
      <c r="S686" s="268"/>
      <c r="T686" s="269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0" t="s">
        <v>362</v>
      </c>
      <c r="AU686" s="270" t="s">
        <v>90</v>
      </c>
      <c r="AV686" s="14" t="s">
        <v>90</v>
      </c>
      <c r="AW686" s="14" t="s">
        <v>36</v>
      </c>
      <c r="AX686" s="14" t="s">
        <v>81</v>
      </c>
      <c r="AY686" s="270" t="s">
        <v>216</v>
      </c>
    </row>
    <row r="687" s="16" customFormat="1">
      <c r="A687" s="16"/>
      <c r="B687" s="282"/>
      <c r="C687" s="283"/>
      <c r="D687" s="233" t="s">
        <v>362</v>
      </c>
      <c r="E687" s="284" t="s">
        <v>1</v>
      </c>
      <c r="F687" s="285" t="s">
        <v>369</v>
      </c>
      <c r="G687" s="283"/>
      <c r="H687" s="286">
        <v>9.4350000000000005</v>
      </c>
      <c r="I687" s="287"/>
      <c r="J687" s="283"/>
      <c r="K687" s="283"/>
      <c r="L687" s="288"/>
      <c r="M687" s="289"/>
      <c r="N687" s="290"/>
      <c r="O687" s="290"/>
      <c r="P687" s="290"/>
      <c r="Q687" s="290"/>
      <c r="R687" s="290"/>
      <c r="S687" s="290"/>
      <c r="T687" s="291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92" t="s">
        <v>362</v>
      </c>
      <c r="AU687" s="292" t="s">
        <v>90</v>
      </c>
      <c r="AV687" s="16" t="s">
        <v>215</v>
      </c>
      <c r="AW687" s="16" t="s">
        <v>36</v>
      </c>
      <c r="AX687" s="16" t="s">
        <v>88</v>
      </c>
      <c r="AY687" s="292" t="s">
        <v>216</v>
      </c>
    </row>
    <row r="688" s="2" customFormat="1" ht="24.15" customHeight="1">
      <c r="A688" s="39"/>
      <c r="B688" s="40"/>
      <c r="C688" s="220" t="s">
        <v>962</v>
      </c>
      <c r="D688" s="220" t="s">
        <v>217</v>
      </c>
      <c r="E688" s="221" t="s">
        <v>963</v>
      </c>
      <c r="F688" s="222" t="s">
        <v>964</v>
      </c>
      <c r="G688" s="223" t="s">
        <v>539</v>
      </c>
      <c r="H688" s="224">
        <v>28</v>
      </c>
      <c r="I688" s="225"/>
      <c r="J688" s="226">
        <f>ROUND(I688*H688,2)</f>
        <v>0</v>
      </c>
      <c r="K688" s="222" t="s">
        <v>359</v>
      </c>
      <c r="L688" s="45"/>
      <c r="M688" s="227" t="s">
        <v>1</v>
      </c>
      <c r="N688" s="228" t="s">
        <v>46</v>
      </c>
      <c r="O688" s="92"/>
      <c r="P688" s="229">
        <f>O688*H688</f>
        <v>0</v>
      </c>
      <c r="Q688" s="229">
        <v>0.29121000000000002</v>
      </c>
      <c r="R688" s="229">
        <f>Q688*H688</f>
        <v>8.1538800000000009</v>
      </c>
      <c r="S688" s="229">
        <v>0</v>
      </c>
      <c r="T688" s="23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1" t="s">
        <v>215</v>
      </c>
      <c r="AT688" s="231" t="s">
        <v>217</v>
      </c>
      <c r="AU688" s="231" t="s">
        <v>90</v>
      </c>
      <c r="AY688" s="18" t="s">
        <v>216</v>
      </c>
      <c r="BE688" s="232">
        <f>IF(N688="základní",J688,0)</f>
        <v>0</v>
      </c>
      <c r="BF688" s="232">
        <f>IF(N688="snížená",J688,0)</f>
        <v>0</v>
      </c>
      <c r="BG688" s="232">
        <f>IF(N688="zákl. přenesená",J688,0)</f>
        <v>0</v>
      </c>
      <c r="BH688" s="232">
        <f>IF(N688="sníž. přenesená",J688,0)</f>
        <v>0</v>
      </c>
      <c r="BI688" s="232">
        <f>IF(N688="nulová",J688,0)</f>
        <v>0</v>
      </c>
      <c r="BJ688" s="18" t="s">
        <v>88</v>
      </c>
      <c r="BK688" s="232">
        <f>ROUND(I688*H688,2)</f>
        <v>0</v>
      </c>
      <c r="BL688" s="18" t="s">
        <v>215</v>
      </c>
      <c r="BM688" s="231" t="s">
        <v>965</v>
      </c>
    </row>
    <row r="689" s="2" customFormat="1">
      <c r="A689" s="39"/>
      <c r="B689" s="40"/>
      <c r="C689" s="41"/>
      <c r="D689" s="233" t="s">
        <v>222</v>
      </c>
      <c r="E689" s="41"/>
      <c r="F689" s="234" t="s">
        <v>966</v>
      </c>
      <c r="G689" s="41"/>
      <c r="H689" s="41"/>
      <c r="I689" s="235"/>
      <c r="J689" s="41"/>
      <c r="K689" s="41"/>
      <c r="L689" s="45"/>
      <c r="M689" s="236"/>
      <c r="N689" s="237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222</v>
      </c>
      <c r="AU689" s="18" t="s">
        <v>90</v>
      </c>
    </row>
    <row r="690" s="13" customFormat="1">
      <c r="A690" s="13"/>
      <c r="B690" s="250"/>
      <c r="C690" s="251"/>
      <c r="D690" s="233" t="s">
        <v>362</v>
      </c>
      <c r="E690" s="252" t="s">
        <v>1</v>
      </c>
      <c r="F690" s="253" t="s">
        <v>678</v>
      </c>
      <c r="G690" s="251"/>
      <c r="H690" s="252" t="s">
        <v>1</v>
      </c>
      <c r="I690" s="254"/>
      <c r="J690" s="251"/>
      <c r="K690" s="251"/>
      <c r="L690" s="255"/>
      <c r="M690" s="256"/>
      <c r="N690" s="257"/>
      <c r="O690" s="257"/>
      <c r="P690" s="257"/>
      <c r="Q690" s="257"/>
      <c r="R690" s="257"/>
      <c r="S690" s="257"/>
      <c r="T690" s="25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9" t="s">
        <v>362</v>
      </c>
      <c r="AU690" s="259" t="s">
        <v>90</v>
      </c>
      <c r="AV690" s="13" t="s">
        <v>88</v>
      </c>
      <c r="AW690" s="13" t="s">
        <v>36</v>
      </c>
      <c r="AX690" s="13" t="s">
        <v>81</v>
      </c>
      <c r="AY690" s="259" t="s">
        <v>216</v>
      </c>
    </row>
    <row r="691" s="13" customFormat="1">
      <c r="A691" s="13"/>
      <c r="B691" s="250"/>
      <c r="C691" s="251"/>
      <c r="D691" s="233" t="s">
        <v>362</v>
      </c>
      <c r="E691" s="252" t="s">
        <v>1</v>
      </c>
      <c r="F691" s="253" t="s">
        <v>967</v>
      </c>
      <c r="G691" s="251"/>
      <c r="H691" s="252" t="s">
        <v>1</v>
      </c>
      <c r="I691" s="254"/>
      <c r="J691" s="251"/>
      <c r="K691" s="251"/>
      <c r="L691" s="255"/>
      <c r="M691" s="256"/>
      <c r="N691" s="257"/>
      <c r="O691" s="257"/>
      <c r="P691" s="257"/>
      <c r="Q691" s="257"/>
      <c r="R691" s="257"/>
      <c r="S691" s="257"/>
      <c r="T691" s="258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9" t="s">
        <v>362</v>
      </c>
      <c r="AU691" s="259" t="s">
        <v>90</v>
      </c>
      <c r="AV691" s="13" t="s">
        <v>88</v>
      </c>
      <c r="AW691" s="13" t="s">
        <v>36</v>
      </c>
      <c r="AX691" s="13" t="s">
        <v>81</v>
      </c>
      <c r="AY691" s="259" t="s">
        <v>216</v>
      </c>
    </row>
    <row r="692" s="14" customFormat="1">
      <c r="A692" s="14"/>
      <c r="B692" s="260"/>
      <c r="C692" s="261"/>
      <c r="D692" s="233" t="s">
        <v>362</v>
      </c>
      <c r="E692" s="262" t="s">
        <v>1</v>
      </c>
      <c r="F692" s="263" t="s">
        <v>282</v>
      </c>
      <c r="G692" s="261"/>
      <c r="H692" s="264">
        <v>14</v>
      </c>
      <c r="I692" s="265"/>
      <c r="J692" s="261"/>
      <c r="K692" s="261"/>
      <c r="L692" s="266"/>
      <c r="M692" s="267"/>
      <c r="N692" s="268"/>
      <c r="O692" s="268"/>
      <c r="P692" s="268"/>
      <c r="Q692" s="268"/>
      <c r="R692" s="268"/>
      <c r="S692" s="268"/>
      <c r="T692" s="269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70" t="s">
        <v>362</v>
      </c>
      <c r="AU692" s="270" t="s">
        <v>90</v>
      </c>
      <c r="AV692" s="14" t="s">
        <v>90</v>
      </c>
      <c r="AW692" s="14" t="s">
        <v>36</v>
      </c>
      <c r="AX692" s="14" t="s">
        <v>81</v>
      </c>
      <c r="AY692" s="270" t="s">
        <v>216</v>
      </c>
    </row>
    <row r="693" s="13" customFormat="1">
      <c r="A693" s="13"/>
      <c r="B693" s="250"/>
      <c r="C693" s="251"/>
      <c r="D693" s="233" t="s">
        <v>362</v>
      </c>
      <c r="E693" s="252" t="s">
        <v>1</v>
      </c>
      <c r="F693" s="253" t="s">
        <v>968</v>
      </c>
      <c r="G693" s="251"/>
      <c r="H693" s="252" t="s">
        <v>1</v>
      </c>
      <c r="I693" s="254"/>
      <c r="J693" s="251"/>
      <c r="K693" s="251"/>
      <c r="L693" s="255"/>
      <c r="M693" s="256"/>
      <c r="N693" s="257"/>
      <c r="O693" s="257"/>
      <c r="P693" s="257"/>
      <c r="Q693" s="257"/>
      <c r="R693" s="257"/>
      <c r="S693" s="257"/>
      <c r="T693" s="258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9" t="s">
        <v>362</v>
      </c>
      <c r="AU693" s="259" t="s">
        <v>90</v>
      </c>
      <c r="AV693" s="13" t="s">
        <v>88</v>
      </c>
      <c r="AW693" s="13" t="s">
        <v>36</v>
      </c>
      <c r="AX693" s="13" t="s">
        <v>81</v>
      </c>
      <c r="AY693" s="259" t="s">
        <v>216</v>
      </c>
    </row>
    <row r="694" s="14" customFormat="1">
      <c r="A694" s="14"/>
      <c r="B694" s="260"/>
      <c r="C694" s="261"/>
      <c r="D694" s="233" t="s">
        <v>362</v>
      </c>
      <c r="E694" s="262" t="s">
        <v>1</v>
      </c>
      <c r="F694" s="263" t="s">
        <v>282</v>
      </c>
      <c r="G694" s="261"/>
      <c r="H694" s="264">
        <v>14</v>
      </c>
      <c r="I694" s="265"/>
      <c r="J694" s="261"/>
      <c r="K694" s="261"/>
      <c r="L694" s="266"/>
      <c r="M694" s="267"/>
      <c r="N694" s="268"/>
      <c r="O694" s="268"/>
      <c r="P694" s="268"/>
      <c r="Q694" s="268"/>
      <c r="R694" s="268"/>
      <c r="S694" s="268"/>
      <c r="T694" s="269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0" t="s">
        <v>362</v>
      </c>
      <c r="AU694" s="270" t="s">
        <v>90</v>
      </c>
      <c r="AV694" s="14" t="s">
        <v>90</v>
      </c>
      <c r="AW694" s="14" t="s">
        <v>36</v>
      </c>
      <c r="AX694" s="14" t="s">
        <v>81</v>
      </c>
      <c r="AY694" s="270" t="s">
        <v>216</v>
      </c>
    </row>
    <row r="695" s="16" customFormat="1">
      <c r="A695" s="16"/>
      <c r="B695" s="282"/>
      <c r="C695" s="283"/>
      <c r="D695" s="233" t="s">
        <v>362</v>
      </c>
      <c r="E695" s="284" t="s">
        <v>1</v>
      </c>
      <c r="F695" s="285" t="s">
        <v>369</v>
      </c>
      <c r="G695" s="283"/>
      <c r="H695" s="286">
        <v>28</v>
      </c>
      <c r="I695" s="287"/>
      <c r="J695" s="283"/>
      <c r="K695" s="283"/>
      <c r="L695" s="288"/>
      <c r="M695" s="289"/>
      <c r="N695" s="290"/>
      <c r="O695" s="290"/>
      <c r="P695" s="290"/>
      <c r="Q695" s="290"/>
      <c r="R695" s="290"/>
      <c r="S695" s="290"/>
      <c r="T695" s="291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92" t="s">
        <v>362</v>
      </c>
      <c r="AU695" s="292" t="s">
        <v>90</v>
      </c>
      <c r="AV695" s="16" t="s">
        <v>215</v>
      </c>
      <c r="AW695" s="16" t="s">
        <v>36</v>
      </c>
      <c r="AX695" s="16" t="s">
        <v>88</v>
      </c>
      <c r="AY695" s="292" t="s">
        <v>216</v>
      </c>
    </row>
    <row r="696" s="2" customFormat="1" ht="24.15" customHeight="1">
      <c r="A696" s="39"/>
      <c r="B696" s="40"/>
      <c r="C696" s="220" t="s">
        <v>969</v>
      </c>
      <c r="D696" s="220" t="s">
        <v>217</v>
      </c>
      <c r="E696" s="221" t="s">
        <v>970</v>
      </c>
      <c r="F696" s="222" t="s">
        <v>971</v>
      </c>
      <c r="G696" s="223" t="s">
        <v>539</v>
      </c>
      <c r="H696" s="224">
        <v>9</v>
      </c>
      <c r="I696" s="225"/>
      <c r="J696" s="226">
        <f>ROUND(I696*H696,2)</f>
        <v>0</v>
      </c>
      <c r="K696" s="222" t="s">
        <v>359</v>
      </c>
      <c r="L696" s="45"/>
      <c r="M696" s="227" t="s">
        <v>1</v>
      </c>
      <c r="N696" s="228" t="s">
        <v>46</v>
      </c>
      <c r="O696" s="92"/>
      <c r="P696" s="229">
        <f>O696*H696</f>
        <v>0</v>
      </c>
      <c r="Q696" s="229">
        <v>0.39805000000000001</v>
      </c>
      <c r="R696" s="229">
        <f>Q696*H696</f>
        <v>3.5824500000000001</v>
      </c>
      <c r="S696" s="229">
        <v>0</v>
      </c>
      <c r="T696" s="230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1" t="s">
        <v>215</v>
      </c>
      <c r="AT696" s="231" t="s">
        <v>217</v>
      </c>
      <c r="AU696" s="231" t="s">
        <v>90</v>
      </c>
      <c r="AY696" s="18" t="s">
        <v>216</v>
      </c>
      <c r="BE696" s="232">
        <f>IF(N696="základní",J696,0)</f>
        <v>0</v>
      </c>
      <c r="BF696" s="232">
        <f>IF(N696="snížená",J696,0)</f>
        <v>0</v>
      </c>
      <c r="BG696" s="232">
        <f>IF(N696="zákl. přenesená",J696,0)</f>
        <v>0</v>
      </c>
      <c r="BH696" s="232">
        <f>IF(N696="sníž. přenesená",J696,0)</f>
        <v>0</v>
      </c>
      <c r="BI696" s="232">
        <f>IF(N696="nulová",J696,0)</f>
        <v>0</v>
      </c>
      <c r="BJ696" s="18" t="s">
        <v>88</v>
      </c>
      <c r="BK696" s="232">
        <f>ROUND(I696*H696,2)</f>
        <v>0</v>
      </c>
      <c r="BL696" s="18" t="s">
        <v>215</v>
      </c>
      <c r="BM696" s="231" t="s">
        <v>972</v>
      </c>
    </row>
    <row r="697" s="2" customFormat="1">
      <c r="A697" s="39"/>
      <c r="B697" s="40"/>
      <c r="C697" s="41"/>
      <c r="D697" s="233" t="s">
        <v>222</v>
      </c>
      <c r="E697" s="41"/>
      <c r="F697" s="234" t="s">
        <v>971</v>
      </c>
      <c r="G697" s="41"/>
      <c r="H697" s="41"/>
      <c r="I697" s="235"/>
      <c r="J697" s="41"/>
      <c r="K697" s="41"/>
      <c r="L697" s="45"/>
      <c r="M697" s="236"/>
      <c r="N697" s="237"/>
      <c r="O697" s="92"/>
      <c r="P697" s="92"/>
      <c r="Q697" s="92"/>
      <c r="R697" s="92"/>
      <c r="S697" s="92"/>
      <c r="T697" s="9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222</v>
      </c>
      <c r="AU697" s="18" t="s">
        <v>90</v>
      </c>
    </row>
    <row r="698" s="13" customFormat="1">
      <c r="A698" s="13"/>
      <c r="B698" s="250"/>
      <c r="C698" s="251"/>
      <c r="D698" s="233" t="s">
        <v>362</v>
      </c>
      <c r="E698" s="252" t="s">
        <v>1</v>
      </c>
      <c r="F698" s="253" t="s">
        <v>678</v>
      </c>
      <c r="G698" s="251"/>
      <c r="H698" s="252" t="s">
        <v>1</v>
      </c>
      <c r="I698" s="254"/>
      <c r="J698" s="251"/>
      <c r="K698" s="251"/>
      <c r="L698" s="255"/>
      <c r="M698" s="256"/>
      <c r="N698" s="257"/>
      <c r="O698" s="257"/>
      <c r="P698" s="257"/>
      <c r="Q698" s="257"/>
      <c r="R698" s="257"/>
      <c r="S698" s="257"/>
      <c r="T698" s="258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9" t="s">
        <v>362</v>
      </c>
      <c r="AU698" s="259" t="s">
        <v>90</v>
      </c>
      <c r="AV698" s="13" t="s">
        <v>88</v>
      </c>
      <c r="AW698" s="13" t="s">
        <v>36</v>
      </c>
      <c r="AX698" s="13" t="s">
        <v>81</v>
      </c>
      <c r="AY698" s="259" t="s">
        <v>216</v>
      </c>
    </row>
    <row r="699" s="13" customFormat="1">
      <c r="A699" s="13"/>
      <c r="B699" s="250"/>
      <c r="C699" s="251"/>
      <c r="D699" s="233" t="s">
        <v>362</v>
      </c>
      <c r="E699" s="252" t="s">
        <v>1</v>
      </c>
      <c r="F699" s="253" t="s">
        <v>973</v>
      </c>
      <c r="G699" s="251"/>
      <c r="H699" s="252" t="s">
        <v>1</v>
      </c>
      <c r="I699" s="254"/>
      <c r="J699" s="251"/>
      <c r="K699" s="251"/>
      <c r="L699" s="255"/>
      <c r="M699" s="256"/>
      <c r="N699" s="257"/>
      <c r="O699" s="257"/>
      <c r="P699" s="257"/>
      <c r="Q699" s="257"/>
      <c r="R699" s="257"/>
      <c r="S699" s="257"/>
      <c r="T699" s="258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9" t="s">
        <v>362</v>
      </c>
      <c r="AU699" s="259" t="s">
        <v>90</v>
      </c>
      <c r="AV699" s="13" t="s">
        <v>88</v>
      </c>
      <c r="AW699" s="13" t="s">
        <v>36</v>
      </c>
      <c r="AX699" s="13" t="s">
        <v>81</v>
      </c>
      <c r="AY699" s="259" t="s">
        <v>216</v>
      </c>
    </row>
    <row r="700" s="14" customFormat="1">
      <c r="A700" s="14"/>
      <c r="B700" s="260"/>
      <c r="C700" s="261"/>
      <c r="D700" s="233" t="s">
        <v>362</v>
      </c>
      <c r="E700" s="262" t="s">
        <v>1</v>
      </c>
      <c r="F700" s="263" t="s">
        <v>257</v>
      </c>
      <c r="G700" s="261"/>
      <c r="H700" s="264">
        <v>9</v>
      </c>
      <c r="I700" s="265"/>
      <c r="J700" s="261"/>
      <c r="K700" s="261"/>
      <c r="L700" s="266"/>
      <c r="M700" s="267"/>
      <c r="N700" s="268"/>
      <c r="O700" s="268"/>
      <c r="P700" s="268"/>
      <c r="Q700" s="268"/>
      <c r="R700" s="268"/>
      <c r="S700" s="268"/>
      <c r="T700" s="269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70" t="s">
        <v>362</v>
      </c>
      <c r="AU700" s="270" t="s">
        <v>90</v>
      </c>
      <c r="AV700" s="14" t="s">
        <v>90</v>
      </c>
      <c r="AW700" s="14" t="s">
        <v>36</v>
      </c>
      <c r="AX700" s="14" t="s">
        <v>81</v>
      </c>
      <c r="AY700" s="270" t="s">
        <v>216</v>
      </c>
    </row>
    <row r="701" s="16" customFormat="1">
      <c r="A701" s="16"/>
      <c r="B701" s="282"/>
      <c r="C701" s="283"/>
      <c r="D701" s="233" t="s">
        <v>362</v>
      </c>
      <c r="E701" s="284" t="s">
        <v>1</v>
      </c>
      <c r="F701" s="285" t="s">
        <v>369</v>
      </c>
      <c r="G701" s="283"/>
      <c r="H701" s="286">
        <v>9</v>
      </c>
      <c r="I701" s="287"/>
      <c r="J701" s="283"/>
      <c r="K701" s="283"/>
      <c r="L701" s="288"/>
      <c r="M701" s="289"/>
      <c r="N701" s="290"/>
      <c r="O701" s="290"/>
      <c r="P701" s="290"/>
      <c r="Q701" s="290"/>
      <c r="R701" s="290"/>
      <c r="S701" s="290"/>
      <c r="T701" s="291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92" t="s">
        <v>362</v>
      </c>
      <c r="AU701" s="292" t="s">
        <v>90</v>
      </c>
      <c r="AV701" s="16" t="s">
        <v>215</v>
      </c>
      <c r="AW701" s="16" t="s">
        <v>36</v>
      </c>
      <c r="AX701" s="16" t="s">
        <v>88</v>
      </c>
      <c r="AY701" s="292" t="s">
        <v>216</v>
      </c>
    </row>
    <row r="702" s="2" customFormat="1" ht="16.5" customHeight="1">
      <c r="A702" s="39"/>
      <c r="B702" s="40"/>
      <c r="C702" s="293" t="s">
        <v>974</v>
      </c>
      <c r="D702" s="293" t="s">
        <v>467</v>
      </c>
      <c r="E702" s="294" t="s">
        <v>975</v>
      </c>
      <c r="F702" s="295" t="s">
        <v>976</v>
      </c>
      <c r="G702" s="296" t="s">
        <v>453</v>
      </c>
      <c r="H702" s="297">
        <v>244.851</v>
      </c>
      <c r="I702" s="298"/>
      <c r="J702" s="299">
        <f>ROUND(I702*H702,2)</f>
        <v>0</v>
      </c>
      <c r="K702" s="295" t="s">
        <v>359</v>
      </c>
      <c r="L702" s="300"/>
      <c r="M702" s="301" t="s">
        <v>1</v>
      </c>
      <c r="N702" s="302" t="s">
        <v>46</v>
      </c>
      <c r="O702" s="92"/>
      <c r="P702" s="229">
        <f>O702*H702</f>
        <v>0</v>
      </c>
      <c r="Q702" s="229">
        <v>0.41299999999999998</v>
      </c>
      <c r="R702" s="229">
        <f>Q702*H702</f>
        <v>101.123463</v>
      </c>
      <c r="S702" s="229">
        <v>0</v>
      </c>
      <c r="T702" s="230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1" t="s">
        <v>252</v>
      </c>
      <c r="AT702" s="231" t="s">
        <v>467</v>
      </c>
      <c r="AU702" s="231" t="s">
        <v>90</v>
      </c>
      <c r="AY702" s="18" t="s">
        <v>216</v>
      </c>
      <c r="BE702" s="232">
        <f>IF(N702="základní",J702,0)</f>
        <v>0</v>
      </c>
      <c r="BF702" s="232">
        <f>IF(N702="snížená",J702,0)</f>
        <v>0</v>
      </c>
      <c r="BG702" s="232">
        <f>IF(N702="zákl. přenesená",J702,0)</f>
        <v>0</v>
      </c>
      <c r="BH702" s="232">
        <f>IF(N702="sníž. přenesená",J702,0)</f>
        <v>0</v>
      </c>
      <c r="BI702" s="232">
        <f>IF(N702="nulová",J702,0)</f>
        <v>0</v>
      </c>
      <c r="BJ702" s="18" t="s">
        <v>88</v>
      </c>
      <c r="BK702" s="232">
        <f>ROUND(I702*H702,2)</f>
        <v>0</v>
      </c>
      <c r="BL702" s="18" t="s">
        <v>215</v>
      </c>
      <c r="BM702" s="231" t="s">
        <v>977</v>
      </c>
    </row>
    <row r="703" s="2" customFormat="1">
      <c r="A703" s="39"/>
      <c r="B703" s="40"/>
      <c r="C703" s="41"/>
      <c r="D703" s="233" t="s">
        <v>222</v>
      </c>
      <c r="E703" s="41"/>
      <c r="F703" s="234" t="s">
        <v>976</v>
      </c>
      <c r="G703" s="41"/>
      <c r="H703" s="41"/>
      <c r="I703" s="235"/>
      <c r="J703" s="41"/>
      <c r="K703" s="41"/>
      <c r="L703" s="45"/>
      <c r="M703" s="236"/>
      <c r="N703" s="237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222</v>
      </c>
      <c r="AU703" s="18" t="s">
        <v>90</v>
      </c>
    </row>
    <row r="704" s="13" customFormat="1">
      <c r="A704" s="13"/>
      <c r="B704" s="250"/>
      <c r="C704" s="251"/>
      <c r="D704" s="233" t="s">
        <v>362</v>
      </c>
      <c r="E704" s="252" t="s">
        <v>1</v>
      </c>
      <c r="F704" s="253" t="s">
        <v>967</v>
      </c>
      <c r="G704" s="251"/>
      <c r="H704" s="252" t="s">
        <v>1</v>
      </c>
      <c r="I704" s="254"/>
      <c r="J704" s="251"/>
      <c r="K704" s="251"/>
      <c r="L704" s="255"/>
      <c r="M704" s="256"/>
      <c r="N704" s="257"/>
      <c r="O704" s="257"/>
      <c r="P704" s="257"/>
      <c r="Q704" s="257"/>
      <c r="R704" s="257"/>
      <c r="S704" s="257"/>
      <c r="T704" s="25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9" t="s">
        <v>362</v>
      </c>
      <c r="AU704" s="259" t="s">
        <v>90</v>
      </c>
      <c r="AV704" s="13" t="s">
        <v>88</v>
      </c>
      <c r="AW704" s="13" t="s">
        <v>36</v>
      </c>
      <c r="AX704" s="13" t="s">
        <v>81</v>
      </c>
      <c r="AY704" s="259" t="s">
        <v>216</v>
      </c>
    </row>
    <row r="705" s="14" customFormat="1">
      <c r="A705" s="14"/>
      <c r="B705" s="260"/>
      <c r="C705" s="261"/>
      <c r="D705" s="233" t="s">
        <v>362</v>
      </c>
      <c r="E705" s="262" t="s">
        <v>1</v>
      </c>
      <c r="F705" s="263" t="s">
        <v>978</v>
      </c>
      <c r="G705" s="261"/>
      <c r="H705" s="264">
        <v>73.542000000000002</v>
      </c>
      <c r="I705" s="265"/>
      <c r="J705" s="261"/>
      <c r="K705" s="261"/>
      <c r="L705" s="266"/>
      <c r="M705" s="267"/>
      <c r="N705" s="268"/>
      <c r="O705" s="268"/>
      <c r="P705" s="268"/>
      <c r="Q705" s="268"/>
      <c r="R705" s="268"/>
      <c r="S705" s="268"/>
      <c r="T705" s="269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70" t="s">
        <v>362</v>
      </c>
      <c r="AU705" s="270" t="s">
        <v>90</v>
      </c>
      <c r="AV705" s="14" t="s">
        <v>90</v>
      </c>
      <c r="AW705" s="14" t="s">
        <v>36</v>
      </c>
      <c r="AX705" s="14" t="s">
        <v>81</v>
      </c>
      <c r="AY705" s="270" t="s">
        <v>216</v>
      </c>
    </row>
    <row r="706" s="13" customFormat="1">
      <c r="A706" s="13"/>
      <c r="B706" s="250"/>
      <c r="C706" s="251"/>
      <c r="D706" s="233" t="s">
        <v>362</v>
      </c>
      <c r="E706" s="252" t="s">
        <v>1</v>
      </c>
      <c r="F706" s="253" t="s">
        <v>968</v>
      </c>
      <c r="G706" s="251"/>
      <c r="H706" s="252" t="s">
        <v>1</v>
      </c>
      <c r="I706" s="254"/>
      <c r="J706" s="251"/>
      <c r="K706" s="251"/>
      <c r="L706" s="255"/>
      <c r="M706" s="256"/>
      <c r="N706" s="257"/>
      <c r="O706" s="257"/>
      <c r="P706" s="257"/>
      <c r="Q706" s="257"/>
      <c r="R706" s="257"/>
      <c r="S706" s="257"/>
      <c r="T706" s="25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9" t="s">
        <v>362</v>
      </c>
      <c r="AU706" s="259" t="s">
        <v>90</v>
      </c>
      <c r="AV706" s="13" t="s">
        <v>88</v>
      </c>
      <c r="AW706" s="13" t="s">
        <v>36</v>
      </c>
      <c r="AX706" s="13" t="s">
        <v>81</v>
      </c>
      <c r="AY706" s="259" t="s">
        <v>216</v>
      </c>
    </row>
    <row r="707" s="14" customFormat="1">
      <c r="A707" s="14"/>
      <c r="B707" s="260"/>
      <c r="C707" s="261"/>
      <c r="D707" s="233" t="s">
        <v>362</v>
      </c>
      <c r="E707" s="262" t="s">
        <v>1</v>
      </c>
      <c r="F707" s="263" t="s">
        <v>979</v>
      </c>
      <c r="G707" s="261"/>
      <c r="H707" s="264">
        <v>86.394000000000005</v>
      </c>
      <c r="I707" s="265"/>
      <c r="J707" s="261"/>
      <c r="K707" s="261"/>
      <c r="L707" s="266"/>
      <c r="M707" s="267"/>
      <c r="N707" s="268"/>
      <c r="O707" s="268"/>
      <c r="P707" s="268"/>
      <c r="Q707" s="268"/>
      <c r="R707" s="268"/>
      <c r="S707" s="268"/>
      <c r="T707" s="26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0" t="s">
        <v>362</v>
      </c>
      <c r="AU707" s="270" t="s">
        <v>90</v>
      </c>
      <c r="AV707" s="14" t="s">
        <v>90</v>
      </c>
      <c r="AW707" s="14" t="s">
        <v>36</v>
      </c>
      <c r="AX707" s="14" t="s">
        <v>81</v>
      </c>
      <c r="AY707" s="270" t="s">
        <v>216</v>
      </c>
    </row>
    <row r="708" s="13" customFormat="1">
      <c r="A708" s="13"/>
      <c r="B708" s="250"/>
      <c r="C708" s="251"/>
      <c r="D708" s="233" t="s">
        <v>362</v>
      </c>
      <c r="E708" s="252" t="s">
        <v>1</v>
      </c>
      <c r="F708" s="253" t="s">
        <v>973</v>
      </c>
      <c r="G708" s="251"/>
      <c r="H708" s="252" t="s">
        <v>1</v>
      </c>
      <c r="I708" s="254"/>
      <c r="J708" s="251"/>
      <c r="K708" s="251"/>
      <c r="L708" s="255"/>
      <c r="M708" s="256"/>
      <c r="N708" s="257"/>
      <c r="O708" s="257"/>
      <c r="P708" s="257"/>
      <c r="Q708" s="257"/>
      <c r="R708" s="257"/>
      <c r="S708" s="257"/>
      <c r="T708" s="258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9" t="s">
        <v>362</v>
      </c>
      <c r="AU708" s="259" t="s">
        <v>90</v>
      </c>
      <c r="AV708" s="13" t="s">
        <v>88</v>
      </c>
      <c r="AW708" s="13" t="s">
        <v>36</v>
      </c>
      <c r="AX708" s="13" t="s">
        <v>81</v>
      </c>
      <c r="AY708" s="259" t="s">
        <v>216</v>
      </c>
    </row>
    <row r="709" s="14" customFormat="1">
      <c r="A709" s="14"/>
      <c r="B709" s="260"/>
      <c r="C709" s="261"/>
      <c r="D709" s="233" t="s">
        <v>362</v>
      </c>
      <c r="E709" s="262" t="s">
        <v>1</v>
      </c>
      <c r="F709" s="263" t="s">
        <v>980</v>
      </c>
      <c r="G709" s="261"/>
      <c r="H709" s="264">
        <v>84.915000000000006</v>
      </c>
      <c r="I709" s="265"/>
      <c r="J709" s="261"/>
      <c r="K709" s="261"/>
      <c r="L709" s="266"/>
      <c r="M709" s="267"/>
      <c r="N709" s="268"/>
      <c r="O709" s="268"/>
      <c r="P709" s="268"/>
      <c r="Q709" s="268"/>
      <c r="R709" s="268"/>
      <c r="S709" s="268"/>
      <c r="T709" s="26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70" t="s">
        <v>362</v>
      </c>
      <c r="AU709" s="270" t="s">
        <v>90</v>
      </c>
      <c r="AV709" s="14" t="s">
        <v>90</v>
      </c>
      <c r="AW709" s="14" t="s">
        <v>36</v>
      </c>
      <c r="AX709" s="14" t="s">
        <v>81</v>
      </c>
      <c r="AY709" s="270" t="s">
        <v>216</v>
      </c>
    </row>
    <row r="710" s="16" customFormat="1">
      <c r="A710" s="16"/>
      <c r="B710" s="282"/>
      <c r="C710" s="283"/>
      <c r="D710" s="233" t="s">
        <v>362</v>
      </c>
      <c r="E710" s="284" t="s">
        <v>1</v>
      </c>
      <c r="F710" s="285" t="s">
        <v>369</v>
      </c>
      <c r="G710" s="283"/>
      <c r="H710" s="286">
        <v>244.851</v>
      </c>
      <c r="I710" s="287"/>
      <c r="J710" s="283"/>
      <c r="K710" s="283"/>
      <c r="L710" s="288"/>
      <c r="M710" s="289"/>
      <c r="N710" s="290"/>
      <c r="O710" s="290"/>
      <c r="P710" s="290"/>
      <c r="Q710" s="290"/>
      <c r="R710" s="290"/>
      <c r="S710" s="290"/>
      <c r="T710" s="291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92" t="s">
        <v>362</v>
      </c>
      <c r="AU710" s="292" t="s">
        <v>90</v>
      </c>
      <c r="AV710" s="16" t="s">
        <v>215</v>
      </c>
      <c r="AW710" s="16" t="s">
        <v>36</v>
      </c>
      <c r="AX710" s="16" t="s">
        <v>88</v>
      </c>
      <c r="AY710" s="292" t="s">
        <v>216</v>
      </c>
    </row>
    <row r="711" s="2" customFormat="1" ht="33" customHeight="1">
      <c r="A711" s="39"/>
      <c r="B711" s="40"/>
      <c r="C711" s="220" t="s">
        <v>981</v>
      </c>
      <c r="D711" s="220" t="s">
        <v>217</v>
      </c>
      <c r="E711" s="221" t="s">
        <v>982</v>
      </c>
      <c r="F711" s="222" t="s">
        <v>983</v>
      </c>
      <c r="G711" s="223" t="s">
        <v>453</v>
      </c>
      <c r="H711" s="224">
        <v>78.400000000000006</v>
      </c>
      <c r="I711" s="225"/>
      <c r="J711" s="226">
        <f>ROUND(I711*H711,2)</f>
        <v>0</v>
      </c>
      <c r="K711" s="222" t="s">
        <v>359</v>
      </c>
      <c r="L711" s="45"/>
      <c r="M711" s="227" t="s">
        <v>1</v>
      </c>
      <c r="N711" s="228" t="s">
        <v>46</v>
      </c>
      <c r="O711" s="92"/>
      <c r="P711" s="229">
        <f>O711*H711</f>
        <v>0</v>
      </c>
      <c r="Q711" s="229">
        <v>0.036549999999999999</v>
      </c>
      <c r="R711" s="229">
        <f>Q711*H711</f>
        <v>2.8655200000000001</v>
      </c>
      <c r="S711" s="229">
        <v>0</v>
      </c>
      <c r="T711" s="230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1" t="s">
        <v>215</v>
      </c>
      <c r="AT711" s="231" t="s">
        <v>217</v>
      </c>
      <c r="AU711" s="231" t="s">
        <v>90</v>
      </c>
      <c r="AY711" s="18" t="s">
        <v>216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18" t="s">
        <v>88</v>
      </c>
      <c r="BK711" s="232">
        <f>ROUND(I711*H711,2)</f>
        <v>0</v>
      </c>
      <c r="BL711" s="18" t="s">
        <v>215</v>
      </c>
      <c r="BM711" s="231" t="s">
        <v>984</v>
      </c>
    </row>
    <row r="712" s="2" customFormat="1">
      <c r="A712" s="39"/>
      <c r="B712" s="40"/>
      <c r="C712" s="41"/>
      <c r="D712" s="233" t="s">
        <v>222</v>
      </c>
      <c r="E712" s="41"/>
      <c r="F712" s="234" t="s">
        <v>985</v>
      </c>
      <c r="G712" s="41"/>
      <c r="H712" s="41"/>
      <c r="I712" s="235"/>
      <c r="J712" s="41"/>
      <c r="K712" s="41"/>
      <c r="L712" s="45"/>
      <c r="M712" s="236"/>
      <c r="N712" s="237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222</v>
      </c>
      <c r="AU712" s="18" t="s">
        <v>90</v>
      </c>
    </row>
    <row r="713" s="13" customFormat="1">
      <c r="A713" s="13"/>
      <c r="B713" s="250"/>
      <c r="C713" s="251"/>
      <c r="D713" s="233" t="s">
        <v>362</v>
      </c>
      <c r="E713" s="252" t="s">
        <v>1</v>
      </c>
      <c r="F713" s="253" t="s">
        <v>678</v>
      </c>
      <c r="G713" s="251"/>
      <c r="H713" s="252" t="s">
        <v>1</v>
      </c>
      <c r="I713" s="254"/>
      <c r="J713" s="251"/>
      <c r="K713" s="251"/>
      <c r="L713" s="255"/>
      <c r="M713" s="256"/>
      <c r="N713" s="257"/>
      <c r="O713" s="257"/>
      <c r="P713" s="257"/>
      <c r="Q713" s="257"/>
      <c r="R713" s="257"/>
      <c r="S713" s="257"/>
      <c r="T713" s="258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9" t="s">
        <v>362</v>
      </c>
      <c r="AU713" s="259" t="s">
        <v>90</v>
      </c>
      <c r="AV713" s="13" t="s">
        <v>88</v>
      </c>
      <c r="AW713" s="13" t="s">
        <v>36</v>
      </c>
      <c r="AX713" s="13" t="s">
        <v>81</v>
      </c>
      <c r="AY713" s="259" t="s">
        <v>216</v>
      </c>
    </row>
    <row r="714" s="13" customFormat="1">
      <c r="A714" s="13"/>
      <c r="B714" s="250"/>
      <c r="C714" s="251"/>
      <c r="D714" s="233" t="s">
        <v>362</v>
      </c>
      <c r="E714" s="252" t="s">
        <v>1</v>
      </c>
      <c r="F714" s="253" t="s">
        <v>986</v>
      </c>
      <c r="G714" s="251"/>
      <c r="H714" s="252" t="s">
        <v>1</v>
      </c>
      <c r="I714" s="254"/>
      <c r="J714" s="251"/>
      <c r="K714" s="251"/>
      <c r="L714" s="255"/>
      <c r="M714" s="256"/>
      <c r="N714" s="257"/>
      <c r="O714" s="257"/>
      <c r="P714" s="257"/>
      <c r="Q714" s="257"/>
      <c r="R714" s="257"/>
      <c r="S714" s="257"/>
      <c r="T714" s="25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9" t="s">
        <v>362</v>
      </c>
      <c r="AU714" s="259" t="s">
        <v>90</v>
      </c>
      <c r="AV714" s="13" t="s">
        <v>88</v>
      </c>
      <c r="AW714" s="13" t="s">
        <v>36</v>
      </c>
      <c r="AX714" s="13" t="s">
        <v>81</v>
      </c>
      <c r="AY714" s="259" t="s">
        <v>216</v>
      </c>
    </row>
    <row r="715" s="14" customFormat="1">
      <c r="A715" s="14"/>
      <c r="B715" s="260"/>
      <c r="C715" s="261"/>
      <c r="D715" s="233" t="s">
        <v>362</v>
      </c>
      <c r="E715" s="262" t="s">
        <v>1</v>
      </c>
      <c r="F715" s="263" t="s">
        <v>987</v>
      </c>
      <c r="G715" s="261"/>
      <c r="H715" s="264">
        <v>78.400000000000006</v>
      </c>
      <c r="I715" s="265"/>
      <c r="J715" s="261"/>
      <c r="K715" s="261"/>
      <c r="L715" s="266"/>
      <c r="M715" s="267"/>
      <c r="N715" s="268"/>
      <c r="O715" s="268"/>
      <c r="P715" s="268"/>
      <c r="Q715" s="268"/>
      <c r="R715" s="268"/>
      <c r="S715" s="268"/>
      <c r="T715" s="26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70" t="s">
        <v>362</v>
      </c>
      <c r="AU715" s="270" t="s">
        <v>90</v>
      </c>
      <c r="AV715" s="14" t="s">
        <v>90</v>
      </c>
      <c r="AW715" s="14" t="s">
        <v>36</v>
      </c>
      <c r="AX715" s="14" t="s">
        <v>81</v>
      </c>
      <c r="AY715" s="270" t="s">
        <v>216</v>
      </c>
    </row>
    <row r="716" s="16" customFormat="1">
      <c r="A716" s="16"/>
      <c r="B716" s="282"/>
      <c r="C716" s="283"/>
      <c r="D716" s="233" t="s">
        <v>362</v>
      </c>
      <c r="E716" s="284" t="s">
        <v>1</v>
      </c>
      <c r="F716" s="285" t="s">
        <v>369</v>
      </c>
      <c r="G716" s="283"/>
      <c r="H716" s="286">
        <v>78.400000000000006</v>
      </c>
      <c r="I716" s="287"/>
      <c r="J716" s="283"/>
      <c r="K716" s="283"/>
      <c r="L716" s="288"/>
      <c r="M716" s="289"/>
      <c r="N716" s="290"/>
      <c r="O716" s="290"/>
      <c r="P716" s="290"/>
      <c r="Q716" s="290"/>
      <c r="R716" s="290"/>
      <c r="S716" s="290"/>
      <c r="T716" s="291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92" t="s">
        <v>362</v>
      </c>
      <c r="AU716" s="292" t="s">
        <v>90</v>
      </c>
      <c r="AV716" s="16" t="s">
        <v>215</v>
      </c>
      <c r="AW716" s="16" t="s">
        <v>36</v>
      </c>
      <c r="AX716" s="16" t="s">
        <v>88</v>
      </c>
      <c r="AY716" s="292" t="s">
        <v>216</v>
      </c>
    </row>
    <row r="717" s="2" customFormat="1" ht="16.5" customHeight="1">
      <c r="A717" s="39"/>
      <c r="B717" s="40"/>
      <c r="C717" s="220" t="s">
        <v>988</v>
      </c>
      <c r="D717" s="220" t="s">
        <v>217</v>
      </c>
      <c r="E717" s="221" t="s">
        <v>989</v>
      </c>
      <c r="F717" s="222" t="s">
        <v>990</v>
      </c>
      <c r="G717" s="223" t="s">
        <v>358</v>
      </c>
      <c r="H717" s="224">
        <v>14.930999999999999</v>
      </c>
      <c r="I717" s="225"/>
      <c r="J717" s="226">
        <f>ROUND(I717*H717,2)</f>
        <v>0</v>
      </c>
      <c r="K717" s="222" t="s">
        <v>359</v>
      </c>
      <c r="L717" s="45"/>
      <c r="M717" s="227" t="s">
        <v>1</v>
      </c>
      <c r="N717" s="228" t="s">
        <v>46</v>
      </c>
      <c r="O717" s="92"/>
      <c r="P717" s="229">
        <f>O717*H717</f>
        <v>0</v>
      </c>
      <c r="Q717" s="229">
        <v>2.5019800000000001</v>
      </c>
      <c r="R717" s="229">
        <f>Q717*H717</f>
        <v>37.35706338</v>
      </c>
      <c r="S717" s="229">
        <v>0</v>
      </c>
      <c r="T717" s="23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1" t="s">
        <v>215</v>
      </c>
      <c r="AT717" s="231" t="s">
        <v>217</v>
      </c>
      <c r="AU717" s="231" t="s">
        <v>90</v>
      </c>
      <c r="AY717" s="18" t="s">
        <v>216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18" t="s">
        <v>88</v>
      </c>
      <c r="BK717" s="232">
        <f>ROUND(I717*H717,2)</f>
        <v>0</v>
      </c>
      <c r="BL717" s="18" t="s">
        <v>215</v>
      </c>
      <c r="BM717" s="231" t="s">
        <v>991</v>
      </c>
    </row>
    <row r="718" s="2" customFormat="1">
      <c r="A718" s="39"/>
      <c r="B718" s="40"/>
      <c r="C718" s="41"/>
      <c r="D718" s="233" t="s">
        <v>222</v>
      </c>
      <c r="E718" s="41"/>
      <c r="F718" s="234" t="s">
        <v>992</v>
      </c>
      <c r="G718" s="41"/>
      <c r="H718" s="41"/>
      <c r="I718" s="235"/>
      <c r="J718" s="41"/>
      <c r="K718" s="41"/>
      <c r="L718" s="45"/>
      <c r="M718" s="236"/>
      <c r="N718" s="237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222</v>
      </c>
      <c r="AU718" s="18" t="s">
        <v>90</v>
      </c>
    </row>
    <row r="719" s="13" customFormat="1">
      <c r="A719" s="13"/>
      <c r="B719" s="250"/>
      <c r="C719" s="251"/>
      <c r="D719" s="233" t="s">
        <v>362</v>
      </c>
      <c r="E719" s="252" t="s">
        <v>1</v>
      </c>
      <c r="F719" s="253" t="s">
        <v>678</v>
      </c>
      <c r="G719" s="251"/>
      <c r="H719" s="252" t="s">
        <v>1</v>
      </c>
      <c r="I719" s="254"/>
      <c r="J719" s="251"/>
      <c r="K719" s="251"/>
      <c r="L719" s="255"/>
      <c r="M719" s="256"/>
      <c r="N719" s="257"/>
      <c r="O719" s="257"/>
      <c r="P719" s="257"/>
      <c r="Q719" s="257"/>
      <c r="R719" s="257"/>
      <c r="S719" s="257"/>
      <c r="T719" s="258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9" t="s">
        <v>362</v>
      </c>
      <c r="AU719" s="259" t="s">
        <v>90</v>
      </c>
      <c r="AV719" s="13" t="s">
        <v>88</v>
      </c>
      <c r="AW719" s="13" t="s">
        <v>36</v>
      </c>
      <c r="AX719" s="13" t="s">
        <v>81</v>
      </c>
      <c r="AY719" s="259" t="s">
        <v>216</v>
      </c>
    </row>
    <row r="720" s="13" customFormat="1">
      <c r="A720" s="13"/>
      <c r="B720" s="250"/>
      <c r="C720" s="251"/>
      <c r="D720" s="233" t="s">
        <v>362</v>
      </c>
      <c r="E720" s="252" t="s">
        <v>1</v>
      </c>
      <c r="F720" s="253" t="s">
        <v>993</v>
      </c>
      <c r="G720" s="251"/>
      <c r="H720" s="252" t="s">
        <v>1</v>
      </c>
      <c r="I720" s="254"/>
      <c r="J720" s="251"/>
      <c r="K720" s="251"/>
      <c r="L720" s="255"/>
      <c r="M720" s="256"/>
      <c r="N720" s="257"/>
      <c r="O720" s="257"/>
      <c r="P720" s="257"/>
      <c r="Q720" s="257"/>
      <c r="R720" s="257"/>
      <c r="S720" s="257"/>
      <c r="T720" s="258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9" t="s">
        <v>362</v>
      </c>
      <c r="AU720" s="259" t="s">
        <v>90</v>
      </c>
      <c r="AV720" s="13" t="s">
        <v>88</v>
      </c>
      <c r="AW720" s="13" t="s">
        <v>36</v>
      </c>
      <c r="AX720" s="13" t="s">
        <v>81</v>
      </c>
      <c r="AY720" s="259" t="s">
        <v>216</v>
      </c>
    </row>
    <row r="721" s="14" customFormat="1">
      <c r="A721" s="14"/>
      <c r="B721" s="260"/>
      <c r="C721" s="261"/>
      <c r="D721" s="233" t="s">
        <v>362</v>
      </c>
      <c r="E721" s="262" t="s">
        <v>1</v>
      </c>
      <c r="F721" s="263" t="s">
        <v>994</v>
      </c>
      <c r="G721" s="261"/>
      <c r="H721" s="264">
        <v>4.9450000000000003</v>
      </c>
      <c r="I721" s="265"/>
      <c r="J721" s="261"/>
      <c r="K721" s="261"/>
      <c r="L721" s="266"/>
      <c r="M721" s="267"/>
      <c r="N721" s="268"/>
      <c r="O721" s="268"/>
      <c r="P721" s="268"/>
      <c r="Q721" s="268"/>
      <c r="R721" s="268"/>
      <c r="S721" s="268"/>
      <c r="T721" s="269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70" t="s">
        <v>362</v>
      </c>
      <c r="AU721" s="270" t="s">
        <v>90</v>
      </c>
      <c r="AV721" s="14" t="s">
        <v>90</v>
      </c>
      <c r="AW721" s="14" t="s">
        <v>36</v>
      </c>
      <c r="AX721" s="14" t="s">
        <v>81</v>
      </c>
      <c r="AY721" s="270" t="s">
        <v>216</v>
      </c>
    </row>
    <row r="722" s="13" customFormat="1">
      <c r="A722" s="13"/>
      <c r="B722" s="250"/>
      <c r="C722" s="251"/>
      <c r="D722" s="233" t="s">
        <v>362</v>
      </c>
      <c r="E722" s="252" t="s">
        <v>1</v>
      </c>
      <c r="F722" s="253" t="s">
        <v>995</v>
      </c>
      <c r="G722" s="251"/>
      <c r="H722" s="252" t="s">
        <v>1</v>
      </c>
      <c r="I722" s="254"/>
      <c r="J722" s="251"/>
      <c r="K722" s="251"/>
      <c r="L722" s="255"/>
      <c r="M722" s="256"/>
      <c r="N722" s="257"/>
      <c r="O722" s="257"/>
      <c r="P722" s="257"/>
      <c r="Q722" s="257"/>
      <c r="R722" s="257"/>
      <c r="S722" s="257"/>
      <c r="T722" s="258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9" t="s">
        <v>362</v>
      </c>
      <c r="AU722" s="259" t="s">
        <v>90</v>
      </c>
      <c r="AV722" s="13" t="s">
        <v>88</v>
      </c>
      <c r="AW722" s="13" t="s">
        <v>36</v>
      </c>
      <c r="AX722" s="13" t="s">
        <v>81</v>
      </c>
      <c r="AY722" s="259" t="s">
        <v>216</v>
      </c>
    </row>
    <row r="723" s="14" customFormat="1">
      <c r="A723" s="14"/>
      <c r="B723" s="260"/>
      <c r="C723" s="261"/>
      <c r="D723" s="233" t="s">
        <v>362</v>
      </c>
      <c r="E723" s="262" t="s">
        <v>1</v>
      </c>
      <c r="F723" s="263" t="s">
        <v>996</v>
      </c>
      <c r="G723" s="261"/>
      <c r="H723" s="264">
        <v>2.1589999999999998</v>
      </c>
      <c r="I723" s="265"/>
      <c r="J723" s="261"/>
      <c r="K723" s="261"/>
      <c r="L723" s="266"/>
      <c r="M723" s="267"/>
      <c r="N723" s="268"/>
      <c r="O723" s="268"/>
      <c r="P723" s="268"/>
      <c r="Q723" s="268"/>
      <c r="R723" s="268"/>
      <c r="S723" s="268"/>
      <c r="T723" s="269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0" t="s">
        <v>362</v>
      </c>
      <c r="AU723" s="270" t="s">
        <v>90</v>
      </c>
      <c r="AV723" s="14" t="s">
        <v>90</v>
      </c>
      <c r="AW723" s="14" t="s">
        <v>36</v>
      </c>
      <c r="AX723" s="14" t="s">
        <v>81</v>
      </c>
      <c r="AY723" s="270" t="s">
        <v>216</v>
      </c>
    </row>
    <row r="724" s="13" customFormat="1">
      <c r="A724" s="13"/>
      <c r="B724" s="250"/>
      <c r="C724" s="251"/>
      <c r="D724" s="233" t="s">
        <v>362</v>
      </c>
      <c r="E724" s="252" t="s">
        <v>1</v>
      </c>
      <c r="F724" s="253" t="s">
        <v>997</v>
      </c>
      <c r="G724" s="251"/>
      <c r="H724" s="252" t="s">
        <v>1</v>
      </c>
      <c r="I724" s="254"/>
      <c r="J724" s="251"/>
      <c r="K724" s="251"/>
      <c r="L724" s="255"/>
      <c r="M724" s="256"/>
      <c r="N724" s="257"/>
      <c r="O724" s="257"/>
      <c r="P724" s="257"/>
      <c r="Q724" s="257"/>
      <c r="R724" s="257"/>
      <c r="S724" s="257"/>
      <c r="T724" s="258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9" t="s">
        <v>362</v>
      </c>
      <c r="AU724" s="259" t="s">
        <v>90</v>
      </c>
      <c r="AV724" s="13" t="s">
        <v>88</v>
      </c>
      <c r="AW724" s="13" t="s">
        <v>36</v>
      </c>
      <c r="AX724" s="13" t="s">
        <v>81</v>
      </c>
      <c r="AY724" s="259" t="s">
        <v>216</v>
      </c>
    </row>
    <row r="725" s="14" customFormat="1">
      <c r="A725" s="14"/>
      <c r="B725" s="260"/>
      <c r="C725" s="261"/>
      <c r="D725" s="233" t="s">
        <v>362</v>
      </c>
      <c r="E725" s="262" t="s">
        <v>1</v>
      </c>
      <c r="F725" s="263" t="s">
        <v>998</v>
      </c>
      <c r="G725" s="261"/>
      <c r="H725" s="264">
        <v>1.579</v>
      </c>
      <c r="I725" s="265"/>
      <c r="J725" s="261"/>
      <c r="K725" s="261"/>
      <c r="L725" s="266"/>
      <c r="M725" s="267"/>
      <c r="N725" s="268"/>
      <c r="O725" s="268"/>
      <c r="P725" s="268"/>
      <c r="Q725" s="268"/>
      <c r="R725" s="268"/>
      <c r="S725" s="268"/>
      <c r="T725" s="269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0" t="s">
        <v>362</v>
      </c>
      <c r="AU725" s="270" t="s">
        <v>90</v>
      </c>
      <c r="AV725" s="14" t="s">
        <v>90</v>
      </c>
      <c r="AW725" s="14" t="s">
        <v>36</v>
      </c>
      <c r="AX725" s="14" t="s">
        <v>81</v>
      </c>
      <c r="AY725" s="270" t="s">
        <v>216</v>
      </c>
    </row>
    <row r="726" s="13" customFormat="1">
      <c r="A726" s="13"/>
      <c r="B726" s="250"/>
      <c r="C726" s="251"/>
      <c r="D726" s="233" t="s">
        <v>362</v>
      </c>
      <c r="E726" s="252" t="s">
        <v>1</v>
      </c>
      <c r="F726" s="253" t="s">
        <v>999</v>
      </c>
      <c r="G726" s="251"/>
      <c r="H726" s="252" t="s">
        <v>1</v>
      </c>
      <c r="I726" s="254"/>
      <c r="J726" s="251"/>
      <c r="K726" s="251"/>
      <c r="L726" s="255"/>
      <c r="M726" s="256"/>
      <c r="N726" s="257"/>
      <c r="O726" s="257"/>
      <c r="P726" s="257"/>
      <c r="Q726" s="257"/>
      <c r="R726" s="257"/>
      <c r="S726" s="257"/>
      <c r="T726" s="25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9" t="s">
        <v>362</v>
      </c>
      <c r="AU726" s="259" t="s">
        <v>90</v>
      </c>
      <c r="AV726" s="13" t="s">
        <v>88</v>
      </c>
      <c r="AW726" s="13" t="s">
        <v>36</v>
      </c>
      <c r="AX726" s="13" t="s">
        <v>81</v>
      </c>
      <c r="AY726" s="259" t="s">
        <v>216</v>
      </c>
    </row>
    <row r="727" s="14" customFormat="1">
      <c r="A727" s="14"/>
      <c r="B727" s="260"/>
      <c r="C727" s="261"/>
      <c r="D727" s="233" t="s">
        <v>362</v>
      </c>
      <c r="E727" s="262" t="s">
        <v>1</v>
      </c>
      <c r="F727" s="263" t="s">
        <v>1000</v>
      </c>
      <c r="G727" s="261"/>
      <c r="H727" s="264">
        <v>1.5620000000000001</v>
      </c>
      <c r="I727" s="265"/>
      <c r="J727" s="261"/>
      <c r="K727" s="261"/>
      <c r="L727" s="266"/>
      <c r="M727" s="267"/>
      <c r="N727" s="268"/>
      <c r="O727" s="268"/>
      <c r="P727" s="268"/>
      <c r="Q727" s="268"/>
      <c r="R727" s="268"/>
      <c r="S727" s="268"/>
      <c r="T727" s="26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0" t="s">
        <v>362</v>
      </c>
      <c r="AU727" s="270" t="s">
        <v>90</v>
      </c>
      <c r="AV727" s="14" t="s">
        <v>90</v>
      </c>
      <c r="AW727" s="14" t="s">
        <v>36</v>
      </c>
      <c r="AX727" s="14" t="s">
        <v>81</v>
      </c>
      <c r="AY727" s="270" t="s">
        <v>216</v>
      </c>
    </row>
    <row r="728" s="13" customFormat="1">
      <c r="A728" s="13"/>
      <c r="B728" s="250"/>
      <c r="C728" s="251"/>
      <c r="D728" s="233" t="s">
        <v>362</v>
      </c>
      <c r="E728" s="252" t="s">
        <v>1</v>
      </c>
      <c r="F728" s="253" t="s">
        <v>1001</v>
      </c>
      <c r="G728" s="251"/>
      <c r="H728" s="252" t="s">
        <v>1</v>
      </c>
      <c r="I728" s="254"/>
      <c r="J728" s="251"/>
      <c r="K728" s="251"/>
      <c r="L728" s="255"/>
      <c r="M728" s="256"/>
      <c r="N728" s="257"/>
      <c r="O728" s="257"/>
      <c r="P728" s="257"/>
      <c r="Q728" s="257"/>
      <c r="R728" s="257"/>
      <c r="S728" s="257"/>
      <c r="T728" s="258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9" t="s">
        <v>362</v>
      </c>
      <c r="AU728" s="259" t="s">
        <v>90</v>
      </c>
      <c r="AV728" s="13" t="s">
        <v>88</v>
      </c>
      <c r="AW728" s="13" t="s">
        <v>36</v>
      </c>
      <c r="AX728" s="13" t="s">
        <v>81</v>
      </c>
      <c r="AY728" s="259" t="s">
        <v>216</v>
      </c>
    </row>
    <row r="729" s="14" customFormat="1">
      <c r="A729" s="14"/>
      <c r="B729" s="260"/>
      <c r="C729" s="261"/>
      <c r="D729" s="233" t="s">
        <v>362</v>
      </c>
      <c r="E729" s="262" t="s">
        <v>1</v>
      </c>
      <c r="F729" s="263" t="s">
        <v>1002</v>
      </c>
      <c r="G729" s="261"/>
      <c r="H729" s="264">
        <v>0.374</v>
      </c>
      <c r="I729" s="265"/>
      <c r="J729" s="261"/>
      <c r="K729" s="261"/>
      <c r="L729" s="266"/>
      <c r="M729" s="267"/>
      <c r="N729" s="268"/>
      <c r="O729" s="268"/>
      <c r="P729" s="268"/>
      <c r="Q729" s="268"/>
      <c r="R729" s="268"/>
      <c r="S729" s="268"/>
      <c r="T729" s="269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0" t="s">
        <v>362</v>
      </c>
      <c r="AU729" s="270" t="s">
        <v>90</v>
      </c>
      <c r="AV729" s="14" t="s">
        <v>90</v>
      </c>
      <c r="AW729" s="14" t="s">
        <v>36</v>
      </c>
      <c r="AX729" s="14" t="s">
        <v>81</v>
      </c>
      <c r="AY729" s="270" t="s">
        <v>216</v>
      </c>
    </row>
    <row r="730" s="13" customFormat="1">
      <c r="A730" s="13"/>
      <c r="B730" s="250"/>
      <c r="C730" s="251"/>
      <c r="D730" s="233" t="s">
        <v>362</v>
      </c>
      <c r="E730" s="252" t="s">
        <v>1</v>
      </c>
      <c r="F730" s="253" t="s">
        <v>986</v>
      </c>
      <c r="G730" s="251"/>
      <c r="H730" s="252" t="s">
        <v>1</v>
      </c>
      <c r="I730" s="254"/>
      <c r="J730" s="251"/>
      <c r="K730" s="251"/>
      <c r="L730" s="255"/>
      <c r="M730" s="256"/>
      <c r="N730" s="257"/>
      <c r="O730" s="257"/>
      <c r="P730" s="257"/>
      <c r="Q730" s="257"/>
      <c r="R730" s="257"/>
      <c r="S730" s="257"/>
      <c r="T730" s="25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9" t="s">
        <v>362</v>
      </c>
      <c r="AU730" s="259" t="s">
        <v>90</v>
      </c>
      <c r="AV730" s="13" t="s">
        <v>88</v>
      </c>
      <c r="AW730" s="13" t="s">
        <v>36</v>
      </c>
      <c r="AX730" s="13" t="s">
        <v>81</v>
      </c>
      <c r="AY730" s="259" t="s">
        <v>216</v>
      </c>
    </row>
    <row r="731" s="14" customFormat="1">
      <c r="A731" s="14"/>
      <c r="B731" s="260"/>
      <c r="C731" s="261"/>
      <c r="D731" s="233" t="s">
        <v>362</v>
      </c>
      <c r="E731" s="262" t="s">
        <v>1</v>
      </c>
      <c r="F731" s="263" t="s">
        <v>1003</v>
      </c>
      <c r="G731" s="261"/>
      <c r="H731" s="264">
        <v>4.3120000000000003</v>
      </c>
      <c r="I731" s="265"/>
      <c r="J731" s="261"/>
      <c r="K731" s="261"/>
      <c r="L731" s="266"/>
      <c r="M731" s="267"/>
      <c r="N731" s="268"/>
      <c r="O731" s="268"/>
      <c r="P731" s="268"/>
      <c r="Q731" s="268"/>
      <c r="R731" s="268"/>
      <c r="S731" s="268"/>
      <c r="T731" s="269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70" t="s">
        <v>362</v>
      </c>
      <c r="AU731" s="270" t="s">
        <v>90</v>
      </c>
      <c r="AV731" s="14" t="s">
        <v>90</v>
      </c>
      <c r="AW731" s="14" t="s">
        <v>36</v>
      </c>
      <c r="AX731" s="14" t="s">
        <v>81</v>
      </c>
      <c r="AY731" s="270" t="s">
        <v>216</v>
      </c>
    </row>
    <row r="732" s="16" customFormat="1">
      <c r="A732" s="16"/>
      <c r="B732" s="282"/>
      <c r="C732" s="283"/>
      <c r="D732" s="233" t="s">
        <v>362</v>
      </c>
      <c r="E732" s="284" t="s">
        <v>1</v>
      </c>
      <c r="F732" s="285" t="s">
        <v>369</v>
      </c>
      <c r="G732" s="283"/>
      <c r="H732" s="286">
        <v>14.930999999999999</v>
      </c>
      <c r="I732" s="287"/>
      <c r="J732" s="283"/>
      <c r="K732" s="283"/>
      <c r="L732" s="288"/>
      <c r="M732" s="289"/>
      <c r="N732" s="290"/>
      <c r="O732" s="290"/>
      <c r="P732" s="290"/>
      <c r="Q732" s="290"/>
      <c r="R732" s="290"/>
      <c r="S732" s="290"/>
      <c r="T732" s="291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92" t="s">
        <v>362</v>
      </c>
      <c r="AU732" s="292" t="s">
        <v>90</v>
      </c>
      <c r="AV732" s="16" t="s">
        <v>215</v>
      </c>
      <c r="AW732" s="16" t="s">
        <v>36</v>
      </c>
      <c r="AX732" s="16" t="s">
        <v>88</v>
      </c>
      <c r="AY732" s="292" t="s">
        <v>216</v>
      </c>
    </row>
    <row r="733" s="2" customFormat="1" ht="16.5" customHeight="1">
      <c r="A733" s="39"/>
      <c r="B733" s="40"/>
      <c r="C733" s="220" t="s">
        <v>1004</v>
      </c>
      <c r="D733" s="220" t="s">
        <v>217</v>
      </c>
      <c r="E733" s="221" t="s">
        <v>1005</v>
      </c>
      <c r="F733" s="222" t="s">
        <v>1006</v>
      </c>
      <c r="G733" s="223" t="s">
        <v>303</v>
      </c>
      <c r="H733" s="224">
        <v>33.409999999999997</v>
      </c>
      <c r="I733" s="225"/>
      <c r="J733" s="226">
        <f>ROUND(I733*H733,2)</f>
        <v>0</v>
      </c>
      <c r="K733" s="222" t="s">
        <v>359</v>
      </c>
      <c r="L733" s="45"/>
      <c r="M733" s="227" t="s">
        <v>1</v>
      </c>
      <c r="N733" s="228" t="s">
        <v>46</v>
      </c>
      <c r="O733" s="92"/>
      <c r="P733" s="229">
        <f>O733*H733</f>
        <v>0</v>
      </c>
      <c r="Q733" s="229">
        <v>0.0057600000000000004</v>
      </c>
      <c r="R733" s="229">
        <f>Q733*H733</f>
        <v>0.19244159999999999</v>
      </c>
      <c r="S733" s="229">
        <v>0</v>
      </c>
      <c r="T733" s="230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1" t="s">
        <v>215</v>
      </c>
      <c r="AT733" s="231" t="s">
        <v>217</v>
      </c>
      <c r="AU733" s="231" t="s">
        <v>90</v>
      </c>
      <c r="AY733" s="18" t="s">
        <v>216</v>
      </c>
      <c r="BE733" s="232">
        <f>IF(N733="základní",J733,0)</f>
        <v>0</v>
      </c>
      <c r="BF733" s="232">
        <f>IF(N733="snížená",J733,0)</f>
        <v>0</v>
      </c>
      <c r="BG733" s="232">
        <f>IF(N733="zákl. přenesená",J733,0)</f>
        <v>0</v>
      </c>
      <c r="BH733" s="232">
        <f>IF(N733="sníž. přenesená",J733,0)</f>
        <v>0</v>
      </c>
      <c r="BI733" s="232">
        <f>IF(N733="nulová",J733,0)</f>
        <v>0</v>
      </c>
      <c r="BJ733" s="18" t="s">
        <v>88</v>
      </c>
      <c r="BK733" s="232">
        <f>ROUND(I733*H733,2)</f>
        <v>0</v>
      </c>
      <c r="BL733" s="18" t="s">
        <v>215</v>
      </c>
      <c r="BM733" s="231" t="s">
        <v>1007</v>
      </c>
    </row>
    <row r="734" s="2" customFormat="1">
      <c r="A734" s="39"/>
      <c r="B734" s="40"/>
      <c r="C734" s="41"/>
      <c r="D734" s="233" t="s">
        <v>222</v>
      </c>
      <c r="E734" s="41"/>
      <c r="F734" s="234" t="s">
        <v>1008</v>
      </c>
      <c r="G734" s="41"/>
      <c r="H734" s="41"/>
      <c r="I734" s="235"/>
      <c r="J734" s="41"/>
      <c r="K734" s="41"/>
      <c r="L734" s="45"/>
      <c r="M734" s="236"/>
      <c r="N734" s="237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222</v>
      </c>
      <c r="AU734" s="18" t="s">
        <v>90</v>
      </c>
    </row>
    <row r="735" s="13" customFormat="1">
      <c r="A735" s="13"/>
      <c r="B735" s="250"/>
      <c r="C735" s="251"/>
      <c r="D735" s="233" t="s">
        <v>362</v>
      </c>
      <c r="E735" s="252" t="s">
        <v>1</v>
      </c>
      <c r="F735" s="253" t="s">
        <v>678</v>
      </c>
      <c r="G735" s="251"/>
      <c r="H735" s="252" t="s">
        <v>1</v>
      </c>
      <c r="I735" s="254"/>
      <c r="J735" s="251"/>
      <c r="K735" s="251"/>
      <c r="L735" s="255"/>
      <c r="M735" s="256"/>
      <c r="N735" s="257"/>
      <c r="O735" s="257"/>
      <c r="P735" s="257"/>
      <c r="Q735" s="257"/>
      <c r="R735" s="257"/>
      <c r="S735" s="257"/>
      <c r="T735" s="258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9" t="s">
        <v>362</v>
      </c>
      <c r="AU735" s="259" t="s">
        <v>90</v>
      </c>
      <c r="AV735" s="13" t="s">
        <v>88</v>
      </c>
      <c r="AW735" s="13" t="s">
        <v>36</v>
      </c>
      <c r="AX735" s="13" t="s">
        <v>81</v>
      </c>
      <c r="AY735" s="259" t="s">
        <v>216</v>
      </c>
    </row>
    <row r="736" s="13" customFormat="1">
      <c r="A736" s="13"/>
      <c r="B736" s="250"/>
      <c r="C736" s="251"/>
      <c r="D736" s="233" t="s">
        <v>362</v>
      </c>
      <c r="E736" s="252" t="s">
        <v>1</v>
      </c>
      <c r="F736" s="253" t="s">
        <v>993</v>
      </c>
      <c r="G736" s="251"/>
      <c r="H736" s="252" t="s">
        <v>1</v>
      </c>
      <c r="I736" s="254"/>
      <c r="J736" s="251"/>
      <c r="K736" s="251"/>
      <c r="L736" s="255"/>
      <c r="M736" s="256"/>
      <c r="N736" s="257"/>
      <c r="O736" s="257"/>
      <c r="P736" s="257"/>
      <c r="Q736" s="257"/>
      <c r="R736" s="257"/>
      <c r="S736" s="257"/>
      <c r="T736" s="258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9" t="s">
        <v>362</v>
      </c>
      <c r="AU736" s="259" t="s">
        <v>90</v>
      </c>
      <c r="AV736" s="13" t="s">
        <v>88</v>
      </c>
      <c r="AW736" s="13" t="s">
        <v>36</v>
      </c>
      <c r="AX736" s="13" t="s">
        <v>81</v>
      </c>
      <c r="AY736" s="259" t="s">
        <v>216</v>
      </c>
    </row>
    <row r="737" s="14" customFormat="1">
      <c r="A737" s="14"/>
      <c r="B737" s="260"/>
      <c r="C737" s="261"/>
      <c r="D737" s="233" t="s">
        <v>362</v>
      </c>
      <c r="E737" s="262" t="s">
        <v>1</v>
      </c>
      <c r="F737" s="263" t="s">
        <v>1009</v>
      </c>
      <c r="G737" s="261"/>
      <c r="H737" s="264">
        <v>19.02</v>
      </c>
      <c r="I737" s="265"/>
      <c r="J737" s="261"/>
      <c r="K737" s="261"/>
      <c r="L737" s="266"/>
      <c r="M737" s="267"/>
      <c r="N737" s="268"/>
      <c r="O737" s="268"/>
      <c r="P737" s="268"/>
      <c r="Q737" s="268"/>
      <c r="R737" s="268"/>
      <c r="S737" s="268"/>
      <c r="T737" s="269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70" t="s">
        <v>362</v>
      </c>
      <c r="AU737" s="270" t="s">
        <v>90</v>
      </c>
      <c r="AV737" s="14" t="s">
        <v>90</v>
      </c>
      <c r="AW737" s="14" t="s">
        <v>36</v>
      </c>
      <c r="AX737" s="14" t="s">
        <v>81</v>
      </c>
      <c r="AY737" s="270" t="s">
        <v>216</v>
      </c>
    </row>
    <row r="738" s="13" customFormat="1">
      <c r="A738" s="13"/>
      <c r="B738" s="250"/>
      <c r="C738" s="251"/>
      <c r="D738" s="233" t="s">
        <v>362</v>
      </c>
      <c r="E738" s="252" t="s">
        <v>1</v>
      </c>
      <c r="F738" s="253" t="s">
        <v>995</v>
      </c>
      <c r="G738" s="251"/>
      <c r="H738" s="252" t="s">
        <v>1</v>
      </c>
      <c r="I738" s="254"/>
      <c r="J738" s="251"/>
      <c r="K738" s="251"/>
      <c r="L738" s="255"/>
      <c r="M738" s="256"/>
      <c r="N738" s="257"/>
      <c r="O738" s="257"/>
      <c r="P738" s="257"/>
      <c r="Q738" s="257"/>
      <c r="R738" s="257"/>
      <c r="S738" s="257"/>
      <c r="T738" s="258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9" t="s">
        <v>362</v>
      </c>
      <c r="AU738" s="259" t="s">
        <v>90</v>
      </c>
      <c r="AV738" s="13" t="s">
        <v>88</v>
      </c>
      <c r="AW738" s="13" t="s">
        <v>36</v>
      </c>
      <c r="AX738" s="13" t="s">
        <v>81</v>
      </c>
      <c r="AY738" s="259" t="s">
        <v>216</v>
      </c>
    </row>
    <row r="739" s="14" customFormat="1">
      <c r="A739" s="14"/>
      <c r="B739" s="260"/>
      <c r="C739" s="261"/>
      <c r="D739" s="233" t="s">
        <v>362</v>
      </c>
      <c r="E739" s="262" t="s">
        <v>1</v>
      </c>
      <c r="F739" s="263" t="s">
        <v>1010</v>
      </c>
      <c r="G739" s="261"/>
      <c r="H739" s="264">
        <v>14.390000000000001</v>
      </c>
      <c r="I739" s="265"/>
      <c r="J739" s="261"/>
      <c r="K739" s="261"/>
      <c r="L739" s="266"/>
      <c r="M739" s="267"/>
      <c r="N739" s="268"/>
      <c r="O739" s="268"/>
      <c r="P739" s="268"/>
      <c r="Q739" s="268"/>
      <c r="R739" s="268"/>
      <c r="S739" s="268"/>
      <c r="T739" s="269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0" t="s">
        <v>362</v>
      </c>
      <c r="AU739" s="270" t="s">
        <v>90</v>
      </c>
      <c r="AV739" s="14" t="s">
        <v>90</v>
      </c>
      <c r="AW739" s="14" t="s">
        <v>36</v>
      </c>
      <c r="AX739" s="14" t="s">
        <v>81</v>
      </c>
      <c r="AY739" s="270" t="s">
        <v>216</v>
      </c>
    </row>
    <row r="740" s="16" customFormat="1">
      <c r="A740" s="16"/>
      <c r="B740" s="282"/>
      <c r="C740" s="283"/>
      <c r="D740" s="233" t="s">
        <v>362</v>
      </c>
      <c r="E740" s="284" t="s">
        <v>1</v>
      </c>
      <c r="F740" s="285" t="s">
        <v>369</v>
      </c>
      <c r="G740" s="283"/>
      <c r="H740" s="286">
        <v>33.409999999999997</v>
      </c>
      <c r="I740" s="287"/>
      <c r="J740" s="283"/>
      <c r="K740" s="283"/>
      <c r="L740" s="288"/>
      <c r="M740" s="289"/>
      <c r="N740" s="290"/>
      <c r="O740" s="290"/>
      <c r="P740" s="290"/>
      <c r="Q740" s="290"/>
      <c r="R740" s="290"/>
      <c r="S740" s="290"/>
      <c r="T740" s="291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T740" s="292" t="s">
        <v>362</v>
      </c>
      <c r="AU740" s="292" t="s">
        <v>90</v>
      </c>
      <c r="AV740" s="16" t="s">
        <v>215</v>
      </c>
      <c r="AW740" s="16" t="s">
        <v>36</v>
      </c>
      <c r="AX740" s="16" t="s">
        <v>88</v>
      </c>
      <c r="AY740" s="292" t="s">
        <v>216</v>
      </c>
    </row>
    <row r="741" s="2" customFormat="1" ht="16.5" customHeight="1">
      <c r="A741" s="39"/>
      <c r="B741" s="40"/>
      <c r="C741" s="220" t="s">
        <v>1011</v>
      </c>
      <c r="D741" s="220" t="s">
        <v>217</v>
      </c>
      <c r="E741" s="221" t="s">
        <v>1012</v>
      </c>
      <c r="F741" s="222" t="s">
        <v>1013</v>
      </c>
      <c r="G741" s="223" t="s">
        <v>303</v>
      </c>
      <c r="H741" s="224">
        <v>33.409999999999997</v>
      </c>
      <c r="I741" s="225"/>
      <c r="J741" s="226">
        <f>ROUND(I741*H741,2)</f>
        <v>0</v>
      </c>
      <c r="K741" s="222" t="s">
        <v>359</v>
      </c>
      <c r="L741" s="45"/>
      <c r="M741" s="227" t="s">
        <v>1</v>
      </c>
      <c r="N741" s="228" t="s">
        <v>46</v>
      </c>
      <c r="O741" s="92"/>
      <c r="P741" s="229">
        <f>O741*H741</f>
        <v>0</v>
      </c>
      <c r="Q741" s="229">
        <v>0</v>
      </c>
      <c r="R741" s="229">
        <f>Q741*H741</f>
        <v>0</v>
      </c>
      <c r="S741" s="229">
        <v>0</v>
      </c>
      <c r="T741" s="230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1" t="s">
        <v>215</v>
      </c>
      <c r="AT741" s="231" t="s">
        <v>217</v>
      </c>
      <c r="AU741" s="231" t="s">
        <v>90</v>
      </c>
      <c r="AY741" s="18" t="s">
        <v>216</v>
      </c>
      <c r="BE741" s="232">
        <f>IF(N741="základní",J741,0)</f>
        <v>0</v>
      </c>
      <c r="BF741" s="232">
        <f>IF(N741="snížená",J741,0)</f>
        <v>0</v>
      </c>
      <c r="BG741" s="232">
        <f>IF(N741="zákl. přenesená",J741,0)</f>
        <v>0</v>
      </c>
      <c r="BH741" s="232">
        <f>IF(N741="sníž. přenesená",J741,0)</f>
        <v>0</v>
      </c>
      <c r="BI741" s="232">
        <f>IF(N741="nulová",J741,0)</f>
        <v>0</v>
      </c>
      <c r="BJ741" s="18" t="s">
        <v>88</v>
      </c>
      <c r="BK741" s="232">
        <f>ROUND(I741*H741,2)</f>
        <v>0</v>
      </c>
      <c r="BL741" s="18" t="s">
        <v>215</v>
      </c>
      <c r="BM741" s="231" t="s">
        <v>1014</v>
      </c>
    </row>
    <row r="742" s="2" customFormat="1">
      <c r="A742" s="39"/>
      <c r="B742" s="40"/>
      <c r="C742" s="41"/>
      <c r="D742" s="233" t="s">
        <v>222</v>
      </c>
      <c r="E742" s="41"/>
      <c r="F742" s="234" t="s">
        <v>1015</v>
      </c>
      <c r="G742" s="41"/>
      <c r="H742" s="41"/>
      <c r="I742" s="235"/>
      <c r="J742" s="41"/>
      <c r="K742" s="41"/>
      <c r="L742" s="45"/>
      <c r="M742" s="236"/>
      <c r="N742" s="237"/>
      <c r="O742" s="92"/>
      <c r="P742" s="92"/>
      <c r="Q742" s="92"/>
      <c r="R742" s="92"/>
      <c r="S742" s="92"/>
      <c r="T742" s="93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222</v>
      </c>
      <c r="AU742" s="18" t="s">
        <v>90</v>
      </c>
    </row>
    <row r="743" s="2" customFormat="1" ht="24.15" customHeight="1">
      <c r="A743" s="39"/>
      <c r="B743" s="40"/>
      <c r="C743" s="220" t="s">
        <v>1016</v>
      </c>
      <c r="D743" s="220" t="s">
        <v>217</v>
      </c>
      <c r="E743" s="221" t="s">
        <v>1017</v>
      </c>
      <c r="F743" s="222" t="s">
        <v>1018</v>
      </c>
      <c r="G743" s="223" t="s">
        <v>435</v>
      </c>
      <c r="H743" s="224">
        <v>1.831</v>
      </c>
      <c r="I743" s="225"/>
      <c r="J743" s="226">
        <f>ROUND(I743*H743,2)</f>
        <v>0</v>
      </c>
      <c r="K743" s="222" t="s">
        <v>359</v>
      </c>
      <c r="L743" s="45"/>
      <c r="M743" s="227" t="s">
        <v>1</v>
      </c>
      <c r="N743" s="228" t="s">
        <v>46</v>
      </c>
      <c r="O743" s="92"/>
      <c r="P743" s="229">
        <f>O743*H743</f>
        <v>0</v>
      </c>
      <c r="Q743" s="229">
        <v>1.05291</v>
      </c>
      <c r="R743" s="229">
        <f>Q743*H743</f>
        <v>1.92787821</v>
      </c>
      <c r="S743" s="229">
        <v>0</v>
      </c>
      <c r="T743" s="230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1" t="s">
        <v>215</v>
      </c>
      <c r="AT743" s="231" t="s">
        <v>217</v>
      </c>
      <c r="AU743" s="231" t="s">
        <v>90</v>
      </c>
      <c r="AY743" s="18" t="s">
        <v>216</v>
      </c>
      <c r="BE743" s="232">
        <f>IF(N743="základní",J743,0)</f>
        <v>0</v>
      </c>
      <c r="BF743" s="232">
        <f>IF(N743="snížená",J743,0)</f>
        <v>0</v>
      </c>
      <c r="BG743" s="232">
        <f>IF(N743="zákl. přenesená",J743,0)</f>
        <v>0</v>
      </c>
      <c r="BH743" s="232">
        <f>IF(N743="sníž. přenesená",J743,0)</f>
        <v>0</v>
      </c>
      <c r="BI743" s="232">
        <f>IF(N743="nulová",J743,0)</f>
        <v>0</v>
      </c>
      <c r="BJ743" s="18" t="s">
        <v>88</v>
      </c>
      <c r="BK743" s="232">
        <f>ROUND(I743*H743,2)</f>
        <v>0</v>
      </c>
      <c r="BL743" s="18" t="s">
        <v>215</v>
      </c>
      <c r="BM743" s="231" t="s">
        <v>1019</v>
      </c>
    </row>
    <row r="744" s="2" customFormat="1">
      <c r="A744" s="39"/>
      <c r="B744" s="40"/>
      <c r="C744" s="41"/>
      <c r="D744" s="233" t="s">
        <v>222</v>
      </c>
      <c r="E744" s="41"/>
      <c r="F744" s="234" t="s">
        <v>1020</v>
      </c>
      <c r="G744" s="41"/>
      <c r="H744" s="41"/>
      <c r="I744" s="235"/>
      <c r="J744" s="41"/>
      <c r="K744" s="41"/>
      <c r="L744" s="45"/>
      <c r="M744" s="236"/>
      <c r="N744" s="237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222</v>
      </c>
      <c r="AU744" s="18" t="s">
        <v>90</v>
      </c>
    </row>
    <row r="745" s="13" customFormat="1">
      <c r="A745" s="13"/>
      <c r="B745" s="250"/>
      <c r="C745" s="251"/>
      <c r="D745" s="233" t="s">
        <v>362</v>
      </c>
      <c r="E745" s="252" t="s">
        <v>1</v>
      </c>
      <c r="F745" s="253" t="s">
        <v>678</v>
      </c>
      <c r="G745" s="251"/>
      <c r="H745" s="252" t="s">
        <v>1</v>
      </c>
      <c r="I745" s="254"/>
      <c r="J745" s="251"/>
      <c r="K745" s="251"/>
      <c r="L745" s="255"/>
      <c r="M745" s="256"/>
      <c r="N745" s="257"/>
      <c r="O745" s="257"/>
      <c r="P745" s="257"/>
      <c r="Q745" s="257"/>
      <c r="R745" s="257"/>
      <c r="S745" s="257"/>
      <c r="T745" s="25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9" t="s">
        <v>362</v>
      </c>
      <c r="AU745" s="259" t="s">
        <v>90</v>
      </c>
      <c r="AV745" s="13" t="s">
        <v>88</v>
      </c>
      <c r="AW745" s="13" t="s">
        <v>36</v>
      </c>
      <c r="AX745" s="13" t="s">
        <v>81</v>
      </c>
      <c r="AY745" s="259" t="s">
        <v>216</v>
      </c>
    </row>
    <row r="746" s="13" customFormat="1">
      <c r="A746" s="13"/>
      <c r="B746" s="250"/>
      <c r="C746" s="251"/>
      <c r="D746" s="233" t="s">
        <v>362</v>
      </c>
      <c r="E746" s="252" t="s">
        <v>1</v>
      </c>
      <c r="F746" s="253" t="s">
        <v>993</v>
      </c>
      <c r="G746" s="251"/>
      <c r="H746" s="252" t="s">
        <v>1</v>
      </c>
      <c r="I746" s="254"/>
      <c r="J746" s="251"/>
      <c r="K746" s="251"/>
      <c r="L746" s="255"/>
      <c r="M746" s="256"/>
      <c r="N746" s="257"/>
      <c r="O746" s="257"/>
      <c r="P746" s="257"/>
      <c r="Q746" s="257"/>
      <c r="R746" s="257"/>
      <c r="S746" s="257"/>
      <c r="T746" s="258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9" t="s">
        <v>362</v>
      </c>
      <c r="AU746" s="259" t="s">
        <v>90</v>
      </c>
      <c r="AV746" s="13" t="s">
        <v>88</v>
      </c>
      <c r="AW746" s="13" t="s">
        <v>36</v>
      </c>
      <c r="AX746" s="13" t="s">
        <v>81</v>
      </c>
      <c r="AY746" s="259" t="s">
        <v>216</v>
      </c>
    </row>
    <row r="747" s="14" customFormat="1">
      <c r="A747" s="14"/>
      <c r="B747" s="260"/>
      <c r="C747" s="261"/>
      <c r="D747" s="233" t="s">
        <v>362</v>
      </c>
      <c r="E747" s="262" t="s">
        <v>1</v>
      </c>
      <c r="F747" s="263" t="s">
        <v>1021</v>
      </c>
      <c r="G747" s="261"/>
      <c r="H747" s="264">
        <v>0.53300000000000003</v>
      </c>
      <c r="I747" s="265"/>
      <c r="J747" s="261"/>
      <c r="K747" s="261"/>
      <c r="L747" s="266"/>
      <c r="M747" s="267"/>
      <c r="N747" s="268"/>
      <c r="O747" s="268"/>
      <c r="P747" s="268"/>
      <c r="Q747" s="268"/>
      <c r="R747" s="268"/>
      <c r="S747" s="268"/>
      <c r="T747" s="269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70" t="s">
        <v>362</v>
      </c>
      <c r="AU747" s="270" t="s">
        <v>90</v>
      </c>
      <c r="AV747" s="14" t="s">
        <v>90</v>
      </c>
      <c r="AW747" s="14" t="s">
        <v>36</v>
      </c>
      <c r="AX747" s="14" t="s">
        <v>81</v>
      </c>
      <c r="AY747" s="270" t="s">
        <v>216</v>
      </c>
    </row>
    <row r="748" s="13" customFormat="1">
      <c r="A748" s="13"/>
      <c r="B748" s="250"/>
      <c r="C748" s="251"/>
      <c r="D748" s="233" t="s">
        <v>362</v>
      </c>
      <c r="E748" s="252" t="s">
        <v>1</v>
      </c>
      <c r="F748" s="253" t="s">
        <v>995</v>
      </c>
      <c r="G748" s="251"/>
      <c r="H748" s="252" t="s">
        <v>1</v>
      </c>
      <c r="I748" s="254"/>
      <c r="J748" s="251"/>
      <c r="K748" s="251"/>
      <c r="L748" s="255"/>
      <c r="M748" s="256"/>
      <c r="N748" s="257"/>
      <c r="O748" s="257"/>
      <c r="P748" s="257"/>
      <c r="Q748" s="257"/>
      <c r="R748" s="257"/>
      <c r="S748" s="257"/>
      <c r="T748" s="258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9" t="s">
        <v>362</v>
      </c>
      <c r="AU748" s="259" t="s">
        <v>90</v>
      </c>
      <c r="AV748" s="13" t="s">
        <v>88</v>
      </c>
      <c r="AW748" s="13" t="s">
        <v>36</v>
      </c>
      <c r="AX748" s="13" t="s">
        <v>81</v>
      </c>
      <c r="AY748" s="259" t="s">
        <v>216</v>
      </c>
    </row>
    <row r="749" s="14" customFormat="1">
      <c r="A749" s="14"/>
      <c r="B749" s="260"/>
      <c r="C749" s="261"/>
      <c r="D749" s="233" t="s">
        <v>362</v>
      </c>
      <c r="E749" s="262" t="s">
        <v>1</v>
      </c>
      <c r="F749" s="263" t="s">
        <v>1022</v>
      </c>
      <c r="G749" s="261"/>
      <c r="H749" s="264">
        <v>0.20100000000000001</v>
      </c>
      <c r="I749" s="265"/>
      <c r="J749" s="261"/>
      <c r="K749" s="261"/>
      <c r="L749" s="266"/>
      <c r="M749" s="267"/>
      <c r="N749" s="268"/>
      <c r="O749" s="268"/>
      <c r="P749" s="268"/>
      <c r="Q749" s="268"/>
      <c r="R749" s="268"/>
      <c r="S749" s="268"/>
      <c r="T749" s="269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70" t="s">
        <v>362</v>
      </c>
      <c r="AU749" s="270" t="s">
        <v>90</v>
      </c>
      <c r="AV749" s="14" t="s">
        <v>90</v>
      </c>
      <c r="AW749" s="14" t="s">
        <v>36</v>
      </c>
      <c r="AX749" s="14" t="s">
        <v>81</v>
      </c>
      <c r="AY749" s="270" t="s">
        <v>216</v>
      </c>
    </row>
    <row r="750" s="13" customFormat="1">
      <c r="A750" s="13"/>
      <c r="B750" s="250"/>
      <c r="C750" s="251"/>
      <c r="D750" s="233" t="s">
        <v>362</v>
      </c>
      <c r="E750" s="252" t="s">
        <v>1</v>
      </c>
      <c r="F750" s="253" t="s">
        <v>997</v>
      </c>
      <c r="G750" s="251"/>
      <c r="H750" s="252" t="s">
        <v>1</v>
      </c>
      <c r="I750" s="254"/>
      <c r="J750" s="251"/>
      <c r="K750" s="251"/>
      <c r="L750" s="255"/>
      <c r="M750" s="256"/>
      <c r="N750" s="257"/>
      <c r="O750" s="257"/>
      <c r="P750" s="257"/>
      <c r="Q750" s="257"/>
      <c r="R750" s="257"/>
      <c r="S750" s="257"/>
      <c r="T750" s="258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9" t="s">
        <v>362</v>
      </c>
      <c r="AU750" s="259" t="s">
        <v>90</v>
      </c>
      <c r="AV750" s="13" t="s">
        <v>88</v>
      </c>
      <c r="AW750" s="13" t="s">
        <v>36</v>
      </c>
      <c r="AX750" s="13" t="s">
        <v>81</v>
      </c>
      <c r="AY750" s="259" t="s">
        <v>216</v>
      </c>
    </row>
    <row r="751" s="14" customFormat="1">
      <c r="A751" s="14"/>
      <c r="B751" s="260"/>
      <c r="C751" s="261"/>
      <c r="D751" s="233" t="s">
        <v>362</v>
      </c>
      <c r="E751" s="262" t="s">
        <v>1</v>
      </c>
      <c r="F751" s="263" t="s">
        <v>1023</v>
      </c>
      <c r="G751" s="261"/>
      <c r="H751" s="264">
        <v>0.27100000000000002</v>
      </c>
      <c r="I751" s="265"/>
      <c r="J751" s="261"/>
      <c r="K751" s="261"/>
      <c r="L751" s="266"/>
      <c r="M751" s="267"/>
      <c r="N751" s="268"/>
      <c r="O751" s="268"/>
      <c r="P751" s="268"/>
      <c r="Q751" s="268"/>
      <c r="R751" s="268"/>
      <c r="S751" s="268"/>
      <c r="T751" s="269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70" t="s">
        <v>362</v>
      </c>
      <c r="AU751" s="270" t="s">
        <v>90</v>
      </c>
      <c r="AV751" s="14" t="s">
        <v>90</v>
      </c>
      <c r="AW751" s="14" t="s">
        <v>36</v>
      </c>
      <c r="AX751" s="14" t="s">
        <v>81</v>
      </c>
      <c r="AY751" s="270" t="s">
        <v>216</v>
      </c>
    </row>
    <row r="752" s="13" customFormat="1">
      <c r="A752" s="13"/>
      <c r="B752" s="250"/>
      <c r="C752" s="251"/>
      <c r="D752" s="233" t="s">
        <v>362</v>
      </c>
      <c r="E752" s="252" t="s">
        <v>1</v>
      </c>
      <c r="F752" s="253" t="s">
        <v>999</v>
      </c>
      <c r="G752" s="251"/>
      <c r="H752" s="252" t="s">
        <v>1</v>
      </c>
      <c r="I752" s="254"/>
      <c r="J752" s="251"/>
      <c r="K752" s="251"/>
      <c r="L752" s="255"/>
      <c r="M752" s="256"/>
      <c r="N752" s="257"/>
      <c r="O752" s="257"/>
      <c r="P752" s="257"/>
      <c r="Q752" s="257"/>
      <c r="R752" s="257"/>
      <c r="S752" s="257"/>
      <c r="T752" s="25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9" t="s">
        <v>362</v>
      </c>
      <c r="AU752" s="259" t="s">
        <v>90</v>
      </c>
      <c r="AV752" s="13" t="s">
        <v>88</v>
      </c>
      <c r="AW752" s="13" t="s">
        <v>36</v>
      </c>
      <c r="AX752" s="13" t="s">
        <v>81</v>
      </c>
      <c r="AY752" s="259" t="s">
        <v>216</v>
      </c>
    </row>
    <row r="753" s="14" customFormat="1">
      <c r="A753" s="14"/>
      <c r="B753" s="260"/>
      <c r="C753" s="261"/>
      <c r="D753" s="233" t="s">
        <v>362</v>
      </c>
      <c r="E753" s="262" t="s">
        <v>1</v>
      </c>
      <c r="F753" s="263" t="s">
        <v>1024</v>
      </c>
      <c r="G753" s="261"/>
      <c r="H753" s="264">
        <v>0.20799999999999999</v>
      </c>
      <c r="I753" s="265"/>
      <c r="J753" s="261"/>
      <c r="K753" s="261"/>
      <c r="L753" s="266"/>
      <c r="M753" s="267"/>
      <c r="N753" s="268"/>
      <c r="O753" s="268"/>
      <c r="P753" s="268"/>
      <c r="Q753" s="268"/>
      <c r="R753" s="268"/>
      <c r="S753" s="268"/>
      <c r="T753" s="269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70" t="s">
        <v>362</v>
      </c>
      <c r="AU753" s="270" t="s">
        <v>90</v>
      </c>
      <c r="AV753" s="14" t="s">
        <v>90</v>
      </c>
      <c r="AW753" s="14" t="s">
        <v>36</v>
      </c>
      <c r="AX753" s="14" t="s">
        <v>81</v>
      </c>
      <c r="AY753" s="270" t="s">
        <v>216</v>
      </c>
    </row>
    <row r="754" s="13" customFormat="1">
      <c r="A754" s="13"/>
      <c r="B754" s="250"/>
      <c r="C754" s="251"/>
      <c r="D754" s="233" t="s">
        <v>362</v>
      </c>
      <c r="E754" s="252" t="s">
        <v>1</v>
      </c>
      <c r="F754" s="253" t="s">
        <v>1001</v>
      </c>
      <c r="G754" s="251"/>
      <c r="H754" s="252" t="s">
        <v>1</v>
      </c>
      <c r="I754" s="254"/>
      <c r="J754" s="251"/>
      <c r="K754" s="251"/>
      <c r="L754" s="255"/>
      <c r="M754" s="256"/>
      <c r="N754" s="257"/>
      <c r="O754" s="257"/>
      <c r="P754" s="257"/>
      <c r="Q754" s="257"/>
      <c r="R754" s="257"/>
      <c r="S754" s="257"/>
      <c r="T754" s="258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9" t="s">
        <v>362</v>
      </c>
      <c r="AU754" s="259" t="s">
        <v>90</v>
      </c>
      <c r="AV754" s="13" t="s">
        <v>88</v>
      </c>
      <c r="AW754" s="13" t="s">
        <v>36</v>
      </c>
      <c r="AX754" s="13" t="s">
        <v>81</v>
      </c>
      <c r="AY754" s="259" t="s">
        <v>216</v>
      </c>
    </row>
    <row r="755" s="14" customFormat="1">
      <c r="A755" s="14"/>
      <c r="B755" s="260"/>
      <c r="C755" s="261"/>
      <c r="D755" s="233" t="s">
        <v>362</v>
      </c>
      <c r="E755" s="262" t="s">
        <v>1</v>
      </c>
      <c r="F755" s="263" t="s">
        <v>1025</v>
      </c>
      <c r="G755" s="261"/>
      <c r="H755" s="264">
        <v>0.069000000000000006</v>
      </c>
      <c r="I755" s="265"/>
      <c r="J755" s="261"/>
      <c r="K755" s="261"/>
      <c r="L755" s="266"/>
      <c r="M755" s="267"/>
      <c r="N755" s="268"/>
      <c r="O755" s="268"/>
      <c r="P755" s="268"/>
      <c r="Q755" s="268"/>
      <c r="R755" s="268"/>
      <c r="S755" s="268"/>
      <c r="T755" s="269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70" t="s">
        <v>362</v>
      </c>
      <c r="AU755" s="270" t="s">
        <v>90</v>
      </c>
      <c r="AV755" s="14" t="s">
        <v>90</v>
      </c>
      <c r="AW755" s="14" t="s">
        <v>36</v>
      </c>
      <c r="AX755" s="14" t="s">
        <v>81</v>
      </c>
      <c r="AY755" s="270" t="s">
        <v>216</v>
      </c>
    </row>
    <row r="756" s="13" customFormat="1">
      <c r="A756" s="13"/>
      <c r="B756" s="250"/>
      <c r="C756" s="251"/>
      <c r="D756" s="233" t="s">
        <v>362</v>
      </c>
      <c r="E756" s="252" t="s">
        <v>1</v>
      </c>
      <c r="F756" s="253" t="s">
        <v>986</v>
      </c>
      <c r="G756" s="251"/>
      <c r="H756" s="252" t="s">
        <v>1</v>
      </c>
      <c r="I756" s="254"/>
      <c r="J756" s="251"/>
      <c r="K756" s="251"/>
      <c r="L756" s="255"/>
      <c r="M756" s="256"/>
      <c r="N756" s="257"/>
      <c r="O756" s="257"/>
      <c r="P756" s="257"/>
      <c r="Q756" s="257"/>
      <c r="R756" s="257"/>
      <c r="S756" s="257"/>
      <c r="T756" s="258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9" t="s">
        <v>362</v>
      </c>
      <c r="AU756" s="259" t="s">
        <v>90</v>
      </c>
      <c r="AV756" s="13" t="s">
        <v>88</v>
      </c>
      <c r="AW756" s="13" t="s">
        <v>36</v>
      </c>
      <c r="AX756" s="13" t="s">
        <v>81</v>
      </c>
      <c r="AY756" s="259" t="s">
        <v>216</v>
      </c>
    </row>
    <row r="757" s="14" customFormat="1">
      <c r="A757" s="14"/>
      <c r="B757" s="260"/>
      <c r="C757" s="261"/>
      <c r="D757" s="233" t="s">
        <v>362</v>
      </c>
      <c r="E757" s="262" t="s">
        <v>1</v>
      </c>
      <c r="F757" s="263" t="s">
        <v>1026</v>
      </c>
      <c r="G757" s="261"/>
      <c r="H757" s="264">
        <v>0.54900000000000004</v>
      </c>
      <c r="I757" s="265"/>
      <c r="J757" s="261"/>
      <c r="K757" s="261"/>
      <c r="L757" s="266"/>
      <c r="M757" s="267"/>
      <c r="N757" s="268"/>
      <c r="O757" s="268"/>
      <c r="P757" s="268"/>
      <c r="Q757" s="268"/>
      <c r="R757" s="268"/>
      <c r="S757" s="268"/>
      <c r="T757" s="269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70" t="s">
        <v>362</v>
      </c>
      <c r="AU757" s="270" t="s">
        <v>90</v>
      </c>
      <c r="AV757" s="14" t="s">
        <v>90</v>
      </c>
      <c r="AW757" s="14" t="s">
        <v>36</v>
      </c>
      <c r="AX757" s="14" t="s">
        <v>81</v>
      </c>
      <c r="AY757" s="270" t="s">
        <v>216</v>
      </c>
    </row>
    <row r="758" s="16" customFormat="1">
      <c r="A758" s="16"/>
      <c r="B758" s="282"/>
      <c r="C758" s="283"/>
      <c r="D758" s="233" t="s">
        <v>362</v>
      </c>
      <c r="E758" s="284" t="s">
        <v>1</v>
      </c>
      <c r="F758" s="285" t="s">
        <v>369</v>
      </c>
      <c r="G758" s="283"/>
      <c r="H758" s="286">
        <v>1.831</v>
      </c>
      <c r="I758" s="287"/>
      <c r="J758" s="283"/>
      <c r="K758" s="283"/>
      <c r="L758" s="288"/>
      <c r="M758" s="289"/>
      <c r="N758" s="290"/>
      <c r="O758" s="290"/>
      <c r="P758" s="290"/>
      <c r="Q758" s="290"/>
      <c r="R758" s="290"/>
      <c r="S758" s="290"/>
      <c r="T758" s="291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T758" s="292" t="s">
        <v>362</v>
      </c>
      <c r="AU758" s="292" t="s">
        <v>90</v>
      </c>
      <c r="AV758" s="16" t="s">
        <v>215</v>
      </c>
      <c r="AW758" s="16" t="s">
        <v>36</v>
      </c>
      <c r="AX758" s="16" t="s">
        <v>88</v>
      </c>
      <c r="AY758" s="292" t="s">
        <v>216</v>
      </c>
    </row>
    <row r="759" s="11" customFormat="1" ht="22.8" customHeight="1">
      <c r="A759" s="11"/>
      <c r="B759" s="206"/>
      <c r="C759" s="207"/>
      <c r="D759" s="208" t="s">
        <v>80</v>
      </c>
      <c r="E759" s="248" t="s">
        <v>242</v>
      </c>
      <c r="F759" s="248" t="s">
        <v>1027</v>
      </c>
      <c r="G759" s="207"/>
      <c r="H759" s="207"/>
      <c r="I759" s="210"/>
      <c r="J759" s="249">
        <f>BK759</f>
        <v>0</v>
      </c>
      <c r="K759" s="207"/>
      <c r="L759" s="212"/>
      <c r="M759" s="213"/>
      <c r="N759" s="214"/>
      <c r="O759" s="214"/>
      <c r="P759" s="215">
        <f>P760+P875+P1012+P1109</f>
        <v>0</v>
      </c>
      <c r="Q759" s="214"/>
      <c r="R759" s="215">
        <f>R760+R875+R1012+R1109</f>
        <v>120.32236729</v>
      </c>
      <c r="S759" s="214"/>
      <c r="T759" s="216">
        <f>T760+T875+T1012+T1109</f>
        <v>0</v>
      </c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R759" s="217" t="s">
        <v>88</v>
      </c>
      <c r="AT759" s="218" t="s">
        <v>80</v>
      </c>
      <c r="AU759" s="218" t="s">
        <v>88</v>
      </c>
      <c r="AY759" s="217" t="s">
        <v>216</v>
      </c>
      <c r="BK759" s="219">
        <f>BK760+BK875+BK1012+BK1109</f>
        <v>0</v>
      </c>
    </row>
    <row r="760" s="11" customFormat="1" ht="20.88" customHeight="1">
      <c r="A760" s="11"/>
      <c r="B760" s="206"/>
      <c r="C760" s="207"/>
      <c r="D760" s="208" t="s">
        <v>80</v>
      </c>
      <c r="E760" s="248" t="s">
        <v>794</v>
      </c>
      <c r="F760" s="248" t="s">
        <v>1028</v>
      </c>
      <c r="G760" s="207"/>
      <c r="H760" s="207"/>
      <c r="I760" s="210"/>
      <c r="J760" s="249">
        <f>BK760</f>
        <v>0</v>
      </c>
      <c r="K760" s="207"/>
      <c r="L760" s="212"/>
      <c r="M760" s="213"/>
      <c r="N760" s="214"/>
      <c r="O760" s="214"/>
      <c r="P760" s="215">
        <f>SUM(P761:P874)</f>
        <v>0</v>
      </c>
      <c r="Q760" s="214"/>
      <c r="R760" s="215">
        <f>SUM(R761:R874)</f>
        <v>39.253846889999998</v>
      </c>
      <c r="S760" s="214"/>
      <c r="T760" s="216">
        <f>SUM(T761:T874)</f>
        <v>0</v>
      </c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R760" s="217" t="s">
        <v>88</v>
      </c>
      <c r="AT760" s="218" t="s">
        <v>80</v>
      </c>
      <c r="AU760" s="218" t="s">
        <v>90</v>
      </c>
      <c r="AY760" s="217" t="s">
        <v>216</v>
      </c>
      <c r="BK760" s="219">
        <f>SUM(BK761:BK874)</f>
        <v>0</v>
      </c>
    </row>
    <row r="761" s="2" customFormat="1" ht="24.15" customHeight="1">
      <c r="A761" s="39"/>
      <c r="B761" s="40"/>
      <c r="C761" s="220" t="s">
        <v>1029</v>
      </c>
      <c r="D761" s="220" t="s">
        <v>217</v>
      </c>
      <c r="E761" s="221" t="s">
        <v>1030</v>
      </c>
      <c r="F761" s="222" t="s">
        <v>1031</v>
      </c>
      <c r="G761" s="223" t="s">
        <v>303</v>
      </c>
      <c r="H761" s="224">
        <v>126.61</v>
      </c>
      <c r="I761" s="225"/>
      <c r="J761" s="226">
        <f>ROUND(I761*H761,2)</f>
        <v>0</v>
      </c>
      <c r="K761" s="222" t="s">
        <v>359</v>
      </c>
      <c r="L761" s="45"/>
      <c r="M761" s="227" t="s">
        <v>1</v>
      </c>
      <c r="N761" s="228" t="s">
        <v>46</v>
      </c>
      <c r="O761" s="92"/>
      <c r="P761" s="229">
        <f>O761*H761</f>
        <v>0</v>
      </c>
      <c r="Q761" s="229">
        <v>0.00025999999999999998</v>
      </c>
      <c r="R761" s="229">
        <f>Q761*H761</f>
        <v>0.032918599999999999</v>
      </c>
      <c r="S761" s="229">
        <v>0</v>
      </c>
      <c r="T761" s="230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1" t="s">
        <v>215</v>
      </c>
      <c r="AT761" s="231" t="s">
        <v>217</v>
      </c>
      <c r="AU761" s="231" t="s">
        <v>228</v>
      </c>
      <c r="AY761" s="18" t="s">
        <v>216</v>
      </c>
      <c r="BE761" s="232">
        <f>IF(N761="základní",J761,0)</f>
        <v>0</v>
      </c>
      <c r="BF761" s="232">
        <f>IF(N761="snížená",J761,0)</f>
        <v>0</v>
      </c>
      <c r="BG761" s="232">
        <f>IF(N761="zákl. přenesená",J761,0)</f>
        <v>0</v>
      </c>
      <c r="BH761" s="232">
        <f>IF(N761="sníž. přenesená",J761,0)</f>
        <v>0</v>
      </c>
      <c r="BI761" s="232">
        <f>IF(N761="nulová",J761,0)</f>
        <v>0</v>
      </c>
      <c r="BJ761" s="18" t="s">
        <v>88</v>
      </c>
      <c r="BK761" s="232">
        <f>ROUND(I761*H761,2)</f>
        <v>0</v>
      </c>
      <c r="BL761" s="18" t="s">
        <v>215</v>
      </c>
      <c r="BM761" s="231" t="s">
        <v>1032</v>
      </c>
    </row>
    <row r="762" s="2" customFormat="1">
      <c r="A762" s="39"/>
      <c r="B762" s="40"/>
      <c r="C762" s="41"/>
      <c r="D762" s="233" t="s">
        <v>222</v>
      </c>
      <c r="E762" s="41"/>
      <c r="F762" s="234" t="s">
        <v>1033</v>
      </c>
      <c r="G762" s="41"/>
      <c r="H762" s="41"/>
      <c r="I762" s="235"/>
      <c r="J762" s="41"/>
      <c r="K762" s="41"/>
      <c r="L762" s="45"/>
      <c r="M762" s="236"/>
      <c r="N762" s="237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222</v>
      </c>
      <c r="AU762" s="18" t="s">
        <v>228</v>
      </c>
    </row>
    <row r="763" s="13" customFormat="1">
      <c r="A763" s="13"/>
      <c r="B763" s="250"/>
      <c r="C763" s="251"/>
      <c r="D763" s="233" t="s">
        <v>362</v>
      </c>
      <c r="E763" s="252" t="s">
        <v>1</v>
      </c>
      <c r="F763" s="253" t="s">
        <v>602</v>
      </c>
      <c r="G763" s="251"/>
      <c r="H763" s="252" t="s">
        <v>1</v>
      </c>
      <c r="I763" s="254"/>
      <c r="J763" s="251"/>
      <c r="K763" s="251"/>
      <c r="L763" s="255"/>
      <c r="M763" s="256"/>
      <c r="N763" s="257"/>
      <c r="O763" s="257"/>
      <c r="P763" s="257"/>
      <c r="Q763" s="257"/>
      <c r="R763" s="257"/>
      <c r="S763" s="257"/>
      <c r="T763" s="258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9" t="s">
        <v>362</v>
      </c>
      <c r="AU763" s="259" t="s">
        <v>228</v>
      </c>
      <c r="AV763" s="13" t="s">
        <v>88</v>
      </c>
      <c r="AW763" s="13" t="s">
        <v>36</v>
      </c>
      <c r="AX763" s="13" t="s">
        <v>81</v>
      </c>
      <c r="AY763" s="259" t="s">
        <v>216</v>
      </c>
    </row>
    <row r="764" s="13" customFormat="1">
      <c r="A764" s="13"/>
      <c r="B764" s="250"/>
      <c r="C764" s="251"/>
      <c r="D764" s="233" t="s">
        <v>362</v>
      </c>
      <c r="E764" s="252" t="s">
        <v>1</v>
      </c>
      <c r="F764" s="253" t="s">
        <v>1034</v>
      </c>
      <c r="G764" s="251"/>
      <c r="H764" s="252" t="s">
        <v>1</v>
      </c>
      <c r="I764" s="254"/>
      <c r="J764" s="251"/>
      <c r="K764" s="251"/>
      <c r="L764" s="255"/>
      <c r="M764" s="256"/>
      <c r="N764" s="257"/>
      <c r="O764" s="257"/>
      <c r="P764" s="257"/>
      <c r="Q764" s="257"/>
      <c r="R764" s="257"/>
      <c r="S764" s="257"/>
      <c r="T764" s="25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9" t="s">
        <v>362</v>
      </c>
      <c r="AU764" s="259" t="s">
        <v>228</v>
      </c>
      <c r="AV764" s="13" t="s">
        <v>88</v>
      </c>
      <c r="AW764" s="13" t="s">
        <v>36</v>
      </c>
      <c r="AX764" s="13" t="s">
        <v>81</v>
      </c>
      <c r="AY764" s="259" t="s">
        <v>216</v>
      </c>
    </row>
    <row r="765" s="14" customFormat="1">
      <c r="A765" s="14"/>
      <c r="B765" s="260"/>
      <c r="C765" s="261"/>
      <c r="D765" s="233" t="s">
        <v>362</v>
      </c>
      <c r="E765" s="262" t="s">
        <v>1</v>
      </c>
      <c r="F765" s="263" t="s">
        <v>1035</v>
      </c>
      <c r="G765" s="261"/>
      <c r="H765" s="264">
        <v>55.119999999999997</v>
      </c>
      <c r="I765" s="265"/>
      <c r="J765" s="261"/>
      <c r="K765" s="261"/>
      <c r="L765" s="266"/>
      <c r="M765" s="267"/>
      <c r="N765" s="268"/>
      <c r="O765" s="268"/>
      <c r="P765" s="268"/>
      <c r="Q765" s="268"/>
      <c r="R765" s="268"/>
      <c r="S765" s="268"/>
      <c r="T765" s="269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70" t="s">
        <v>362</v>
      </c>
      <c r="AU765" s="270" t="s">
        <v>228</v>
      </c>
      <c r="AV765" s="14" t="s">
        <v>90</v>
      </c>
      <c r="AW765" s="14" t="s">
        <v>36</v>
      </c>
      <c r="AX765" s="14" t="s">
        <v>81</v>
      </c>
      <c r="AY765" s="270" t="s">
        <v>216</v>
      </c>
    </row>
    <row r="766" s="13" customFormat="1">
      <c r="A766" s="13"/>
      <c r="B766" s="250"/>
      <c r="C766" s="251"/>
      <c r="D766" s="233" t="s">
        <v>362</v>
      </c>
      <c r="E766" s="252" t="s">
        <v>1</v>
      </c>
      <c r="F766" s="253" t="s">
        <v>1036</v>
      </c>
      <c r="G766" s="251"/>
      <c r="H766" s="252" t="s">
        <v>1</v>
      </c>
      <c r="I766" s="254"/>
      <c r="J766" s="251"/>
      <c r="K766" s="251"/>
      <c r="L766" s="255"/>
      <c r="M766" s="256"/>
      <c r="N766" s="257"/>
      <c r="O766" s="257"/>
      <c r="P766" s="257"/>
      <c r="Q766" s="257"/>
      <c r="R766" s="257"/>
      <c r="S766" s="257"/>
      <c r="T766" s="25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9" t="s">
        <v>362</v>
      </c>
      <c r="AU766" s="259" t="s">
        <v>228</v>
      </c>
      <c r="AV766" s="13" t="s">
        <v>88</v>
      </c>
      <c r="AW766" s="13" t="s">
        <v>36</v>
      </c>
      <c r="AX766" s="13" t="s">
        <v>81</v>
      </c>
      <c r="AY766" s="259" t="s">
        <v>216</v>
      </c>
    </row>
    <row r="767" s="14" customFormat="1">
      <c r="A767" s="14"/>
      <c r="B767" s="260"/>
      <c r="C767" s="261"/>
      <c r="D767" s="233" t="s">
        <v>362</v>
      </c>
      <c r="E767" s="262" t="s">
        <v>1</v>
      </c>
      <c r="F767" s="263" t="s">
        <v>1037</v>
      </c>
      <c r="G767" s="261"/>
      <c r="H767" s="264">
        <v>71.489999999999995</v>
      </c>
      <c r="I767" s="265"/>
      <c r="J767" s="261"/>
      <c r="K767" s="261"/>
      <c r="L767" s="266"/>
      <c r="M767" s="267"/>
      <c r="N767" s="268"/>
      <c r="O767" s="268"/>
      <c r="P767" s="268"/>
      <c r="Q767" s="268"/>
      <c r="R767" s="268"/>
      <c r="S767" s="268"/>
      <c r="T767" s="269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70" t="s">
        <v>362</v>
      </c>
      <c r="AU767" s="270" t="s">
        <v>228</v>
      </c>
      <c r="AV767" s="14" t="s">
        <v>90</v>
      </c>
      <c r="AW767" s="14" t="s">
        <v>36</v>
      </c>
      <c r="AX767" s="14" t="s">
        <v>81</v>
      </c>
      <c r="AY767" s="270" t="s">
        <v>216</v>
      </c>
    </row>
    <row r="768" s="16" customFormat="1">
      <c r="A768" s="16"/>
      <c r="B768" s="282"/>
      <c r="C768" s="283"/>
      <c r="D768" s="233" t="s">
        <v>362</v>
      </c>
      <c r="E768" s="284" t="s">
        <v>1</v>
      </c>
      <c r="F768" s="285" t="s">
        <v>369</v>
      </c>
      <c r="G768" s="283"/>
      <c r="H768" s="286">
        <v>126.61</v>
      </c>
      <c r="I768" s="287"/>
      <c r="J768" s="283"/>
      <c r="K768" s="283"/>
      <c r="L768" s="288"/>
      <c r="M768" s="289"/>
      <c r="N768" s="290"/>
      <c r="O768" s="290"/>
      <c r="P768" s="290"/>
      <c r="Q768" s="290"/>
      <c r="R768" s="290"/>
      <c r="S768" s="290"/>
      <c r="T768" s="291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T768" s="292" t="s">
        <v>362</v>
      </c>
      <c r="AU768" s="292" t="s">
        <v>228</v>
      </c>
      <c r="AV768" s="16" t="s">
        <v>215</v>
      </c>
      <c r="AW768" s="16" t="s">
        <v>36</v>
      </c>
      <c r="AX768" s="16" t="s">
        <v>88</v>
      </c>
      <c r="AY768" s="292" t="s">
        <v>216</v>
      </c>
    </row>
    <row r="769" s="2" customFormat="1" ht="24.15" customHeight="1">
      <c r="A769" s="39"/>
      <c r="B769" s="40"/>
      <c r="C769" s="220" t="s">
        <v>1038</v>
      </c>
      <c r="D769" s="220" t="s">
        <v>217</v>
      </c>
      <c r="E769" s="221" t="s">
        <v>1039</v>
      </c>
      <c r="F769" s="222" t="s">
        <v>1040</v>
      </c>
      <c r="G769" s="223" t="s">
        <v>303</v>
      </c>
      <c r="H769" s="224">
        <v>126.61</v>
      </c>
      <c r="I769" s="225"/>
      <c r="J769" s="226">
        <f>ROUND(I769*H769,2)</f>
        <v>0</v>
      </c>
      <c r="K769" s="222" t="s">
        <v>359</v>
      </c>
      <c r="L769" s="45"/>
      <c r="M769" s="227" t="s">
        <v>1</v>
      </c>
      <c r="N769" s="228" t="s">
        <v>46</v>
      </c>
      <c r="O769" s="92"/>
      <c r="P769" s="229">
        <f>O769*H769</f>
        <v>0</v>
      </c>
      <c r="Q769" s="229">
        <v>0.00189</v>
      </c>
      <c r="R769" s="229">
        <f>Q769*H769</f>
        <v>0.2392929</v>
      </c>
      <c r="S769" s="229">
        <v>0</v>
      </c>
      <c r="T769" s="230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1" t="s">
        <v>215</v>
      </c>
      <c r="AT769" s="231" t="s">
        <v>217</v>
      </c>
      <c r="AU769" s="231" t="s">
        <v>228</v>
      </c>
      <c r="AY769" s="18" t="s">
        <v>216</v>
      </c>
      <c r="BE769" s="232">
        <f>IF(N769="základní",J769,0)</f>
        <v>0</v>
      </c>
      <c r="BF769" s="232">
        <f>IF(N769="snížená",J769,0)</f>
        <v>0</v>
      </c>
      <c r="BG769" s="232">
        <f>IF(N769="zákl. přenesená",J769,0)</f>
        <v>0</v>
      </c>
      <c r="BH769" s="232">
        <f>IF(N769="sníž. přenesená",J769,0)</f>
        <v>0</v>
      </c>
      <c r="BI769" s="232">
        <f>IF(N769="nulová",J769,0)</f>
        <v>0</v>
      </c>
      <c r="BJ769" s="18" t="s">
        <v>88</v>
      </c>
      <c r="BK769" s="232">
        <f>ROUND(I769*H769,2)</f>
        <v>0</v>
      </c>
      <c r="BL769" s="18" t="s">
        <v>215</v>
      </c>
      <c r="BM769" s="231" t="s">
        <v>1041</v>
      </c>
    </row>
    <row r="770" s="2" customFormat="1">
      <c r="A770" s="39"/>
      <c r="B770" s="40"/>
      <c r="C770" s="41"/>
      <c r="D770" s="233" t="s">
        <v>222</v>
      </c>
      <c r="E770" s="41"/>
      <c r="F770" s="234" t="s">
        <v>1042</v>
      </c>
      <c r="G770" s="41"/>
      <c r="H770" s="41"/>
      <c r="I770" s="235"/>
      <c r="J770" s="41"/>
      <c r="K770" s="41"/>
      <c r="L770" s="45"/>
      <c r="M770" s="236"/>
      <c r="N770" s="237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222</v>
      </c>
      <c r="AU770" s="18" t="s">
        <v>228</v>
      </c>
    </row>
    <row r="771" s="2" customFormat="1" ht="24.15" customHeight="1">
      <c r="A771" s="39"/>
      <c r="B771" s="40"/>
      <c r="C771" s="220" t="s">
        <v>1043</v>
      </c>
      <c r="D771" s="220" t="s">
        <v>217</v>
      </c>
      <c r="E771" s="221" t="s">
        <v>1044</v>
      </c>
      <c r="F771" s="222" t="s">
        <v>1045</v>
      </c>
      <c r="G771" s="223" t="s">
        <v>303</v>
      </c>
      <c r="H771" s="224">
        <v>995.33699999999999</v>
      </c>
      <c r="I771" s="225"/>
      <c r="J771" s="226">
        <f>ROUND(I771*H771,2)</f>
        <v>0</v>
      </c>
      <c r="K771" s="222" t="s">
        <v>359</v>
      </c>
      <c r="L771" s="45"/>
      <c r="M771" s="227" t="s">
        <v>1</v>
      </c>
      <c r="N771" s="228" t="s">
        <v>46</v>
      </c>
      <c r="O771" s="92"/>
      <c r="P771" s="229">
        <f>O771*H771</f>
        <v>0</v>
      </c>
      <c r="Q771" s="229">
        <v>0.0073499999999999998</v>
      </c>
      <c r="R771" s="229">
        <f>Q771*H771</f>
        <v>7.3157269499999993</v>
      </c>
      <c r="S771" s="229">
        <v>0</v>
      </c>
      <c r="T771" s="230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1" t="s">
        <v>215</v>
      </c>
      <c r="AT771" s="231" t="s">
        <v>217</v>
      </c>
      <c r="AU771" s="231" t="s">
        <v>228</v>
      </c>
      <c r="AY771" s="18" t="s">
        <v>216</v>
      </c>
      <c r="BE771" s="232">
        <f>IF(N771="základní",J771,0)</f>
        <v>0</v>
      </c>
      <c r="BF771" s="232">
        <f>IF(N771="snížená",J771,0)</f>
        <v>0</v>
      </c>
      <c r="BG771" s="232">
        <f>IF(N771="zákl. přenesená",J771,0)</f>
        <v>0</v>
      </c>
      <c r="BH771" s="232">
        <f>IF(N771="sníž. přenesená",J771,0)</f>
        <v>0</v>
      </c>
      <c r="BI771" s="232">
        <f>IF(N771="nulová",J771,0)</f>
        <v>0</v>
      </c>
      <c r="BJ771" s="18" t="s">
        <v>88</v>
      </c>
      <c r="BK771" s="232">
        <f>ROUND(I771*H771,2)</f>
        <v>0</v>
      </c>
      <c r="BL771" s="18" t="s">
        <v>215</v>
      </c>
      <c r="BM771" s="231" t="s">
        <v>1046</v>
      </c>
    </row>
    <row r="772" s="2" customFormat="1">
      <c r="A772" s="39"/>
      <c r="B772" s="40"/>
      <c r="C772" s="41"/>
      <c r="D772" s="233" t="s">
        <v>222</v>
      </c>
      <c r="E772" s="41"/>
      <c r="F772" s="234" t="s">
        <v>1047</v>
      </c>
      <c r="G772" s="41"/>
      <c r="H772" s="41"/>
      <c r="I772" s="235"/>
      <c r="J772" s="41"/>
      <c r="K772" s="41"/>
      <c r="L772" s="45"/>
      <c r="M772" s="236"/>
      <c r="N772" s="237"/>
      <c r="O772" s="92"/>
      <c r="P772" s="92"/>
      <c r="Q772" s="92"/>
      <c r="R772" s="92"/>
      <c r="S772" s="92"/>
      <c r="T772" s="93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222</v>
      </c>
      <c r="AU772" s="18" t="s">
        <v>228</v>
      </c>
    </row>
    <row r="773" s="13" customFormat="1">
      <c r="A773" s="13"/>
      <c r="B773" s="250"/>
      <c r="C773" s="251"/>
      <c r="D773" s="233" t="s">
        <v>362</v>
      </c>
      <c r="E773" s="252" t="s">
        <v>1</v>
      </c>
      <c r="F773" s="253" t="s">
        <v>1048</v>
      </c>
      <c r="G773" s="251"/>
      <c r="H773" s="252" t="s">
        <v>1</v>
      </c>
      <c r="I773" s="254"/>
      <c r="J773" s="251"/>
      <c r="K773" s="251"/>
      <c r="L773" s="255"/>
      <c r="M773" s="256"/>
      <c r="N773" s="257"/>
      <c r="O773" s="257"/>
      <c r="P773" s="257"/>
      <c r="Q773" s="257"/>
      <c r="R773" s="257"/>
      <c r="S773" s="257"/>
      <c r="T773" s="25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9" t="s">
        <v>362</v>
      </c>
      <c r="AU773" s="259" t="s">
        <v>228</v>
      </c>
      <c r="AV773" s="13" t="s">
        <v>88</v>
      </c>
      <c r="AW773" s="13" t="s">
        <v>36</v>
      </c>
      <c r="AX773" s="13" t="s">
        <v>81</v>
      </c>
      <c r="AY773" s="259" t="s">
        <v>216</v>
      </c>
    </row>
    <row r="774" s="13" customFormat="1">
      <c r="A774" s="13"/>
      <c r="B774" s="250"/>
      <c r="C774" s="251"/>
      <c r="D774" s="233" t="s">
        <v>362</v>
      </c>
      <c r="E774" s="252" t="s">
        <v>1</v>
      </c>
      <c r="F774" s="253" t="s">
        <v>602</v>
      </c>
      <c r="G774" s="251"/>
      <c r="H774" s="252" t="s">
        <v>1</v>
      </c>
      <c r="I774" s="254"/>
      <c r="J774" s="251"/>
      <c r="K774" s="251"/>
      <c r="L774" s="255"/>
      <c r="M774" s="256"/>
      <c r="N774" s="257"/>
      <c r="O774" s="257"/>
      <c r="P774" s="257"/>
      <c r="Q774" s="257"/>
      <c r="R774" s="257"/>
      <c r="S774" s="257"/>
      <c r="T774" s="258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9" t="s">
        <v>362</v>
      </c>
      <c r="AU774" s="259" t="s">
        <v>228</v>
      </c>
      <c r="AV774" s="13" t="s">
        <v>88</v>
      </c>
      <c r="AW774" s="13" t="s">
        <v>36</v>
      </c>
      <c r="AX774" s="13" t="s">
        <v>81</v>
      </c>
      <c r="AY774" s="259" t="s">
        <v>216</v>
      </c>
    </row>
    <row r="775" s="13" customFormat="1">
      <c r="A775" s="13"/>
      <c r="B775" s="250"/>
      <c r="C775" s="251"/>
      <c r="D775" s="233" t="s">
        <v>362</v>
      </c>
      <c r="E775" s="252" t="s">
        <v>1</v>
      </c>
      <c r="F775" s="253" t="s">
        <v>1049</v>
      </c>
      <c r="G775" s="251"/>
      <c r="H775" s="252" t="s">
        <v>1</v>
      </c>
      <c r="I775" s="254"/>
      <c r="J775" s="251"/>
      <c r="K775" s="251"/>
      <c r="L775" s="255"/>
      <c r="M775" s="256"/>
      <c r="N775" s="257"/>
      <c r="O775" s="257"/>
      <c r="P775" s="257"/>
      <c r="Q775" s="257"/>
      <c r="R775" s="257"/>
      <c r="S775" s="257"/>
      <c r="T775" s="258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9" t="s">
        <v>362</v>
      </c>
      <c r="AU775" s="259" t="s">
        <v>228</v>
      </c>
      <c r="AV775" s="13" t="s">
        <v>88</v>
      </c>
      <c r="AW775" s="13" t="s">
        <v>36</v>
      </c>
      <c r="AX775" s="13" t="s">
        <v>81</v>
      </c>
      <c r="AY775" s="259" t="s">
        <v>216</v>
      </c>
    </row>
    <row r="776" s="14" customFormat="1">
      <c r="A776" s="14"/>
      <c r="B776" s="260"/>
      <c r="C776" s="261"/>
      <c r="D776" s="233" t="s">
        <v>362</v>
      </c>
      <c r="E776" s="262" t="s">
        <v>1</v>
      </c>
      <c r="F776" s="263" t="s">
        <v>1050</v>
      </c>
      <c r="G776" s="261"/>
      <c r="H776" s="264">
        <v>54.384999999999998</v>
      </c>
      <c r="I776" s="265"/>
      <c r="J776" s="261"/>
      <c r="K776" s="261"/>
      <c r="L776" s="266"/>
      <c r="M776" s="267"/>
      <c r="N776" s="268"/>
      <c r="O776" s="268"/>
      <c r="P776" s="268"/>
      <c r="Q776" s="268"/>
      <c r="R776" s="268"/>
      <c r="S776" s="268"/>
      <c r="T776" s="269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70" t="s">
        <v>362</v>
      </c>
      <c r="AU776" s="270" t="s">
        <v>228</v>
      </c>
      <c r="AV776" s="14" t="s">
        <v>90</v>
      </c>
      <c r="AW776" s="14" t="s">
        <v>36</v>
      </c>
      <c r="AX776" s="14" t="s">
        <v>81</v>
      </c>
      <c r="AY776" s="270" t="s">
        <v>216</v>
      </c>
    </row>
    <row r="777" s="14" customFormat="1">
      <c r="A777" s="14"/>
      <c r="B777" s="260"/>
      <c r="C777" s="261"/>
      <c r="D777" s="233" t="s">
        <v>362</v>
      </c>
      <c r="E777" s="262" t="s">
        <v>1</v>
      </c>
      <c r="F777" s="263" t="s">
        <v>1051</v>
      </c>
      <c r="G777" s="261"/>
      <c r="H777" s="264">
        <v>-1.548</v>
      </c>
      <c r="I777" s="265"/>
      <c r="J777" s="261"/>
      <c r="K777" s="261"/>
      <c r="L777" s="266"/>
      <c r="M777" s="267"/>
      <c r="N777" s="268"/>
      <c r="O777" s="268"/>
      <c r="P777" s="268"/>
      <c r="Q777" s="268"/>
      <c r="R777" s="268"/>
      <c r="S777" s="268"/>
      <c r="T777" s="269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70" t="s">
        <v>362</v>
      </c>
      <c r="AU777" s="270" t="s">
        <v>228</v>
      </c>
      <c r="AV777" s="14" t="s">
        <v>90</v>
      </c>
      <c r="AW777" s="14" t="s">
        <v>36</v>
      </c>
      <c r="AX777" s="14" t="s">
        <v>81</v>
      </c>
      <c r="AY777" s="270" t="s">
        <v>216</v>
      </c>
    </row>
    <row r="778" s="14" customFormat="1">
      <c r="A778" s="14"/>
      <c r="B778" s="260"/>
      <c r="C778" s="261"/>
      <c r="D778" s="233" t="s">
        <v>362</v>
      </c>
      <c r="E778" s="262" t="s">
        <v>1</v>
      </c>
      <c r="F778" s="263" t="s">
        <v>1052</v>
      </c>
      <c r="G778" s="261"/>
      <c r="H778" s="264">
        <v>-3.1280000000000001</v>
      </c>
      <c r="I778" s="265"/>
      <c r="J778" s="261"/>
      <c r="K778" s="261"/>
      <c r="L778" s="266"/>
      <c r="M778" s="267"/>
      <c r="N778" s="268"/>
      <c r="O778" s="268"/>
      <c r="P778" s="268"/>
      <c r="Q778" s="268"/>
      <c r="R778" s="268"/>
      <c r="S778" s="268"/>
      <c r="T778" s="26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70" t="s">
        <v>362</v>
      </c>
      <c r="AU778" s="270" t="s">
        <v>228</v>
      </c>
      <c r="AV778" s="14" t="s">
        <v>90</v>
      </c>
      <c r="AW778" s="14" t="s">
        <v>36</v>
      </c>
      <c r="AX778" s="14" t="s">
        <v>81</v>
      </c>
      <c r="AY778" s="270" t="s">
        <v>216</v>
      </c>
    </row>
    <row r="779" s="14" customFormat="1">
      <c r="A779" s="14"/>
      <c r="B779" s="260"/>
      <c r="C779" s="261"/>
      <c r="D779" s="233" t="s">
        <v>362</v>
      </c>
      <c r="E779" s="262" t="s">
        <v>1</v>
      </c>
      <c r="F779" s="263" t="s">
        <v>1053</v>
      </c>
      <c r="G779" s="261"/>
      <c r="H779" s="264">
        <v>133.95500000000001</v>
      </c>
      <c r="I779" s="265"/>
      <c r="J779" s="261"/>
      <c r="K779" s="261"/>
      <c r="L779" s="266"/>
      <c r="M779" s="267"/>
      <c r="N779" s="268"/>
      <c r="O779" s="268"/>
      <c r="P779" s="268"/>
      <c r="Q779" s="268"/>
      <c r="R779" s="268"/>
      <c r="S779" s="268"/>
      <c r="T779" s="269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70" t="s">
        <v>362</v>
      </c>
      <c r="AU779" s="270" t="s">
        <v>228</v>
      </c>
      <c r="AV779" s="14" t="s">
        <v>90</v>
      </c>
      <c r="AW779" s="14" t="s">
        <v>36</v>
      </c>
      <c r="AX779" s="14" t="s">
        <v>81</v>
      </c>
      <c r="AY779" s="270" t="s">
        <v>216</v>
      </c>
    </row>
    <row r="780" s="14" customFormat="1">
      <c r="A780" s="14"/>
      <c r="B780" s="260"/>
      <c r="C780" s="261"/>
      <c r="D780" s="233" t="s">
        <v>362</v>
      </c>
      <c r="E780" s="262" t="s">
        <v>1</v>
      </c>
      <c r="F780" s="263" t="s">
        <v>1054</v>
      </c>
      <c r="G780" s="261"/>
      <c r="H780" s="264">
        <v>-5.6929999999999996</v>
      </c>
      <c r="I780" s="265"/>
      <c r="J780" s="261"/>
      <c r="K780" s="261"/>
      <c r="L780" s="266"/>
      <c r="M780" s="267"/>
      <c r="N780" s="268"/>
      <c r="O780" s="268"/>
      <c r="P780" s="268"/>
      <c r="Q780" s="268"/>
      <c r="R780" s="268"/>
      <c r="S780" s="268"/>
      <c r="T780" s="269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0" t="s">
        <v>362</v>
      </c>
      <c r="AU780" s="270" t="s">
        <v>228</v>
      </c>
      <c r="AV780" s="14" t="s">
        <v>90</v>
      </c>
      <c r="AW780" s="14" t="s">
        <v>36</v>
      </c>
      <c r="AX780" s="14" t="s">
        <v>81</v>
      </c>
      <c r="AY780" s="270" t="s">
        <v>216</v>
      </c>
    </row>
    <row r="781" s="14" customFormat="1">
      <c r="A781" s="14"/>
      <c r="B781" s="260"/>
      <c r="C781" s="261"/>
      <c r="D781" s="233" t="s">
        <v>362</v>
      </c>
      <c r="E781" s="262" t="s">
        <v>1</v>
      </c>
      <c r="F781" s="263" t="s">
        <v>1055</v>
      </c>
      <c r="G781" s="261"/>
      <c r="H781" s="264">
        <v>-1.0349999999999999</v>
      </c>
      <c r="I781" s="265"/>
      <c r="J781" s="261"/>
      <c r="K781" s="261"/>
      <c r="L781" s="266"/>
      <c r="M781" s="267"/>
      <c r="N781" s="268"/>
      <c r="O781" s="268"/>
      <c r="P781" s="268"/>
      <c r="Q781" s="268"/>
      <c r="R781" s="268"/>
      <c r="S781" s="268"/>
      <c r="T781" s="269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70" t="s">
        <v>362</v>
      </c>
      <c r="AU781" s="270" t="s">
        <v>228</v>
      </c>
      <c r="AV781" s="14" t="s">
        <v>90</v>
      </c>
      <c r="AW781" s="14" t="s">
        <v>36</v>
      </c>
      <c r="AX781" s="14" t="s">
        <v>81</v>
      </c>
      <c r="AY781" s="270" t="s">
        <v>216</v>
      </c>
    </row>
    <row r="782" s="14" customFormat="1">
      <c r="A782" s="14"/>
      <c r="B782" s="260"/>
      <c r="C782" s="261"/>
      <c r="D782" s="233" t="s">
        <v>362</v>
      </c>
      <c r="E782" s="262" t="s">
        <v>1</v>
      </c>
      <c r="F782" s="263" t="s">
        <v>655</v>
      </c>
      <c r="G782" s="261"/>
      <c r="H782" s="264">
        <v>-3.2000000000000002</v>
      </c>
      <c r="I782" s="265"/>
      <c r="J782" s="261"/>
      <c r="K782" s="261"/>
      <c r="L782" s="266"/>
      <c r="M782" s="267"/>
      <c r="N782" s="268"/>
      <c r="O782" s="268"/>
      <c r="P782" s="268"/>
      <c r="Q782" s="268"/>
      <c r="R782" s="268"/>
      <c r="S782" s="268"/>
      <c r="T782" s="269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70" t="s">
        <v>362</v>
      </c>
      <c r="AU782" s="270" t="s">
        <v>228</v>
      </c>
      <c r="AV782" s="14" t="s">
        <v>90</v>
      </c>
      <c r="AW782" s="14" t="s">
        <v>36</v>
      </c>
      <c r="AX782" s="14" t="s">
        <v>81</v>
      </c>
      <c r="AY782" s="270" t="s">
        <v>216</v>
      </c>
    </row>
    <row r="783" s="14" customFormat="1">
      <c r="A783" s="14"/>
      <c r="B783" s="260"/>
      <c r="C783" s="261"/>
      <c r="D783" s="233" t="s">
        <v>362</v>
      </c>
      <c r="E783" s="262" t="s">
        <v>1</v>
      </c>
      <c r="F783" s="263" t="s">
        <v>1056</v>
      </c>
      <c r="G783" s="261"/>
      <c r="H783" s="264">
        <v>-12.6</v>
      </c>
      <c r="I783" s="265"/>
      <c r="J783" s="261"/>
      <c r="K783" s="261"/>
      <c r="L783" s="266"/>
      <c r="M783" s="267"/>
      <c r="N783" s="268"/>
      <c r="O783" s="268"/>
      <c r="P783" s="268"/>
      <c r="Q783" s="268"/>
      <c r="R783" s="268"/>
      <c r="S783" s="268"/>
      <c r="T783" s="269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70" t="s">
        <v>362</v>
      </c>
      <c r="AU783" s="270" t="s">
        <v>228</v>
      </c>
      <c r="AV783" s="14" t="s">
        <v>90</v>
      </c>
      <c r="AW783" s="14" t="s">
        <v>36</v>
      </c>
      <c r="AX783" s="14" t="s">
        <v>81</v>
      </c>
      <c r="AY783" s="270" t="s">
        <v>216</v>
      </c>
    </row>
    <row r="784" s="14" customFormat="1">
      <c r="A784" s="14"/>
      <c r="B784" s="260"/>
      <c r="C784" s="261"/>
      <c r="D784" s="233" t="s">
        <v>362</v>
      </c>
      <c r="E784" s="262" t="s">
        <v>1</v>
      </c>
      <c r="F784" s="263" t="s">
        <v>1057</v>
      </c>
      <c r="G784" s="261"/>
      <c r="H784" s="264">
        <v>-0.52500000000000002</v>
      </c>
      <c r="I784" s="265"/>
      <c r="J784" s="261"/>
      <c r="K784" s="261"/>
      <c r="L784" s="266"/>
      <c r="M784" s="267"/>
      <c r="N784" s="268"/>
      <c r="O784" s="268"/>
      <c r="P784" s="268"/>
      <c r="Q784" s="268"/>
      <c r="R784" s="268"/>
      <c r="S784" s="268"/>
      <c r="T784" s="269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70" t="s">
        <v>362</v>
      </c>
      <c r="AU784" s="270" t="s">
        <v>228</v>
      </c>
      <c r="AV784" s="14" t="s">
        <v>90</v>
      </c>
      <c r="AW784" s="14" t="s">
        <v>36</v>
      </c>
      <c r="AX784" s="14" t="s">
        <v>81</v>
      </c>
      <c r="AY784" s="270" t="s">
        <v>216</v>
      </c>
    </row>
    <row r="785" s="13" customFormat="1">
      <c r="A785" s="13"/>
      <c r="B785" s="250"/>
      <c r="C785" s="251"/>
      <c r="D785" s="233" t="s">
        <v>362</v>
      </c>
      <c r="E785" s="252" t="s">
        <v>1</v>
      </c>
      <c r="F785" s="253" t="s">
        <v>1058</v>
      </c>
      <c r="G785" s="251"/>
      <c r="H785" s="252" t="s">
        <v>1</v>
      </c>
      <c r="I785" s="254"/>
      <c r="J785" s="251"/>
      <c r="K785" s="251"/>
      <c r="L785" s="255"/>
      <c r="M785" s="256"/>
      <c r="N785" s="257"/>
      <c r="O785" s="257"/>
      <c r="P785" s="257"/>
      <c r="Q785" s="257"/>
      <c r="R785" s="257"/>
      <c r="S785" s="257"/>
      <c r="T785" s="258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9" t="s">
        <v>362</v>
      </c>
      <c r="AU785" s="259" t="s">
        <v>228</v>
      </c>
      <c r="AV785" s="13" t="s">
        <v>88</v>
      </c>
      <c r="AW785" s="13" t="s">
        <v>36</v>
      </c>
      <c r="AX785" s="13" t="s">
        <v>81</v>
      </c>
      <c r="AY785" s="259" t="s">
        <v>216</v>
      </c>
    </row>
    <row r="786" s="14" customFormat="1">
      <c r="A786" s="14"/>
      <c r="B786" s="260"/>
      <c r="C786" s="261"/>
      <c r="D786" s="233" t="s">
        <v>362</v>
      </c>
      <c r="E786" s="262" t="s">
        <v>1</v>
      </c>
      <c r="F786" s="263" t="s">
        <v>1059</v>
      </c>
      <c r="G786" s="261"/>
      <c r="H786" s="264">
        <v>206.59</v>
      </c>
      <c r="I786" s="265"/>
      <c r="J786" s="261"/>
      <c r="K786" s="261"/>
      <c r="L786" s="266"/>
      <c r="M786" s="267"/>
      <c r="N786" s="268"/>
      <c r="O786" s="268"/>
      <c r="P786" s="268"/>
      <c r="Q786" s="268"/>
      <c r="R786" s="268"/>
      <c r="S786" s="268"/>
      <c r="T786" s="269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70" t="s">
        <v>362</v>
      </c>
      <c r="AU786" s="270" t="s">
        <v>228</v>
      </c>
      <c r="AV786" s="14" t="s">
        <v>90</v>
      </c>
      <c r="AW786" s="14" t="s">
        <v>36</v>
      </c>
      <c r="AX786" s="14" t="s">
        <v>81</v>
      </c>
      <c r="AY786" s="270" t="s">
        <v>216</v>
      </c>
    </row>
    <row r="787" s="14" customFormat="1">
      <c r="A787" s="14"/>
      <c r="B787" s="260"/>
      <c r="C787" s="261"/>
      <c r="D787" s="233" t="s">
        <v>362</v>
      </c>
      <c r="E787" s="262" t="s">
        <v>1</v>
      </c>
      <c r="F787" s="263" t="s">
        <v>667</v>
      </c>
      <c r="G787" s="261"/>
      <c r="H787" s="264">
        <v>-7.2000000000000002</v>
      </c>
      <c r="I787" s="265"/>
      <c r="J787" s="261"/>
      <c r="K787" s="261"/>
      <c r="L787" s="266"/>
      <c r="M787" s="267"/>
      <c r="N787" s="268"/>
      <c r="O787" s="268"/>
      <c r="P787" s="268"/>
      <c r="Q787" s="268"/>
      <c r="R787" s="268"/>
      <c r="S787" s="268"/>
      <c r="T787" s="269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70" t="s">
        <v>362</v>
      </c>
      <c r="AU787" s="270" t="s">
        <v>228</v>
      </c>
      <c r="AV787" s="14" t="s">
        <v>90</v>
      </c>
      <c r="AW787" s="14" t="s">
        <v>36</v>
      </c>
      <c r="AX787" s="14" t="s">
        <v>81</v>
      </c>
      <c r="AY787" s="270" t="s">
        <v>216</v>
      </c>
    </row>
    <row r="788" s="14" customFormat="1">
      <c r="A788" s="14"/>
      <c r="B788" s="260"/>
      <c r="C788" s="261"/>
      <c r="D788" s="233" t="s">
        <v>362</v>
      </c>
      <c r="E788" s="262" t="s">
        <v>1</v>
      </c>
      <c r="F788" s="263" t="s">
        <v>1060</v>
      </c>
      <c r="G788" s="261"/>
      <c r="H788" s="264">
        <v>-2.625</v>
      </c>
      <c r="I788" s="265"/>
      <c r="J788" s="261"/>
      <c r="K788" s="261"/>
      <c r="L788" s="266"/>
      <c r="M788" s="267"/>
      <c r="N788" s="268"/>
      <c r="O788" s="268"/>
      <c r="P788" s="268"/>
      <c r="Q788" s="268"/>
      <c r="R788" s="268"/>
      <c r="S788" s="268"/>
      <c r="T788" s="269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0" t="s">
        <v>362</v>
      </c>
      <c r="AU788" s="270" t="s">
        <v>228</v>
      </c>
      <c r="AV788" s="14" t="s">
        <v>90</v>
      </c>
      <c r="AW788" s="14" t="s">
        <v>36</v>
      </c>
      <c r="AX788" s="14" t="s">
        <v>81</v>
      </c>
      <c r="AY788" s="270" t="s">
        <v>216</v>
      </c>
    </row>
    <row r="789" s="13" customFormat="1">
      <c r="A789" s="13"/>
      <c r="B789" s="250"/>
      <c r="C789" s="251"/>
      <c r="D789" s="233" t="s">
        <v>362</v>
      </c>
      <c r="E789" s="252" t="s">
        <v>1</v>
      </c>
      <c r="F789" s="253" t="s">
        <v>1061</v>
      </c>
      <c r="G789" s="251"/>
      <c r="H789" s="252" t="s">
        <v>1</v>
      </c>
      <c r="I789" s="254"/>
      <c r="J789" s="251"/>
      <c r="K789" s="251"/>
      <c r="L789" s="255"/>
      <c r="M789" s="256"/>
      <c r="N789" s="257"/>
      <c r="O789" s="257"/>
      <c r="P789" s="257"/>
      <c r="Q789" s="257"/>
      <c r="R789" s="257"/>
      <c r="S789" s="257"/>
      <c r="T789" s="258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9" t="s">
        <v>362</v>
      </c>
      <c r="AU789" s="259" t="s">
        <v>228</v>
      </c>
      <c r="AV789" s="13" t="s">
        <v>88</v>
      </c>
      <c r="AW789" s="13" t="s">
        <v>36</v>
      </c>
      <c r="AX789" s="13" t="s">
        <v>81</v>
      </c>
      <c r="AY789" s="259" t="s">
        <v>216</v>
      </c>
    </row>
    <row r="790" s="14" customFormat="1">
      <c r="A790" s="14"/>
      <c r="B790" s="260"/>
      <c r="C790" s="261"/>
      <c r="D790" s="233" t="s">
        <v>362</v>
      </c>
      <c r="E790" s="262" t="s">
        <v>1</v>
      </c>
      <c r="F790" s="263" t="s">
        <v>1062</v>
      </c>
      <c r="G790" s="261"/>
      <c r="H790" s="264">
        <v>62.780000000000001</v>
      </c>
      <c r="I790" s="265"/>
      <c r="J790" s="261"/>
      <c r="K790" s="261"/>
      <c r="L790" s="266"/>
      <c r="M790" s="267"/>
      <c r="N790" s="268"/>
      <c r="O790" s="268"/>
      <c r="P790" s="268"/>
      <c r="Q790" s="268"/>
      <c r="R790" s="268"/>
      <c r="S790" s="268"/>
      <c r="T790" s="269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70" t="s">
        <v>362</v>
      </c>
      <c r="AU790" s="270" t="s">
        <v>228</v>
      </c>
      <c r="AV790" s="14" t="s">
        <v>90</v>
      </c>
      <c r="AW790" s="14" t="s">
        <v>36</v>
      </c>
      <c r="AX790" s="14" t="s">
        <v>81</v>
      </c>
      <c r="AY790" s="270" t="s">
        <v>216</v>
      </c>
    </row>
    <row r="791" s="14" customFormat="1">
      <c r="A791" s="14"/>
      <c r="B791" s="260"/>
      <c r="C791" s="261"/>
      <c r="D791" s="233" t="s">
        <v>362</v>
      </c>
      <c r="E791" s="262" t="s">
        <v>1</v>
      </c>
      <c r="F791" s="263" t="s">
        <v>1063</v>
      </c>
      <c r="G791" s="261"/>
      <c r="H791" s="264">
        <v>-1.6000000000000001</v>
      </c>
      <c r="I791" s="265"/>
      <c r="J791" s="261"/>
      <c r="K791" s="261"/>
      <c r="L791" s="266"/>
      <c r="M791" s="267"/>
      <c r="N791" s="268"/>
      <c r="O791" s="268"/>
      <c r="P791" s="268"/>
      <c r="Q791" s="268"/>
      <c r="R791" s="268"/>
      <c r="S791" s="268"/>
      <c r="T791" s="269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70" t="s">
        <v>362</v>
      </c>
      <c r="AU791" s="270" t="s">
        <v>228</v>
      </c>
      <c r="AV791" s="14" t="s">
        <v>90</v>
      </c>
      <c r="AW791" s="14" t="s">
        <v>36</v>
      </c>
      <c r="AX791" s="14" t="s">
        <v>81</v>
      </c>
      <c r="AY791" s="270" t="s">
        <v>216</v>
      </c>
    </row>
    <row r="792" s="14" customFormat="1">
      <c r="A792" s="14"/>
      <c r="B792" s="260"/>
      <c r="C792" s="261"/>
      <c r="D792" s="233" t="s">
        <v>362</v>
      </c>
      <c r="E792" s="262" t="s">
        <v>1</v>
      </c>
      <c r="F792" s="263" t="s">
        <v>1064</v>
      </c>
      <c r="G792" s="261"/>
      <c r="H792" s="264">
        <v>-0.98999999999999999</v>
      </c>
      <c r="I792" s="265"/>
      <c r="J792" s="261"/>
      <c r="K792" s="261"/>
      <c r="L792" s="266"/>
      <c r="M792" s="267"/>
      <c r="N792" s="268"/>
      <c r="O792" s="268"/>
      <c r="P792" s="268"/>
      <c r="Q792" s="268"/>
      <c r="R792" s="268"/>
      <c r="S792" s="268"/>
      <c r="T792" s="269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70" t="s">
        <v>362</v>
      </c>
      <c r="AU792" s="270" t="s">
        <v>228</v>
      </c>
      <c r="AV792" s="14" t="s">
        <v>90</v>
      </c>
      <c r="AW792" s="14" t="s">
        <v>36</v>
      </c>
      <c r="AX792" s="14" t="s">
        <v>81</v>
      </c>
      <c r="AY792" s="270" t="s">
        <v>216</v>
      </c>
    </row>
    <row r="793" s="14" customFormat="1">
      <c r="A793" s="14"/>
      <c r="B793" s="260"/>
      <c r="C793" s="261"/>
      <c r="D793" s="233" t="s">
        <v>362</v>
      </c>
      <c r="E793" s="262" t="s">
        <v>1</v>
      </c>
      <c r="F793" s="263" t="s">
        <v>1065</v>
      </c>
      <c r="G793" s="261"/>
      <c r="H793" s="264">
        <v>-0.63900000000000001</v>
      </c>
      <c r="I793" s="265"/>
      <c r="J793" s="261"/>
      <c r="K793" s="261"/>
      <c r="L793" s="266"/>
      <c r="M793" s="267"/>
      <c r="N793" s="268"/>
      <c r="O793" s="268"/>
      <c r="P793" s="268"/>
      <c r="Q793" s="268"/>
      <c r="R793" s="268"/>
      <c r="S793" s="268"/>
      <c r="T793" s="269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70" t="s">
        <v>362</v>
      </c>
      <c r="AU793" s="270" t="s">
        <v>228</v>
      </c>
      <c r="AV793" s="14" t="s">
        <v>90</v>
      </c>
      <c r="AW793" s="14" t="s">
        <v>36</v>
      </c>
      <c r="AX793" s="14" t="s">
        <v>81</v>
      </c>
      <c r="AY793" s="270" t="s">
        <v>216</v>
      </c>
    </row>
    <row r="794" s="13" customFormat="1">
      <c r="A794" s="13"/>
      <c r="B794" s="250"/>
      <c r="C794" s="251"/>
      <c r="D794" s="233" t="s">
        <v>362</v>
      </c>
      <c r="E794" s="252" t="s">
        <v>1</v>
      </c>
      <c r="F794" s="253" t="s">
        <v>1066</v>
      </c>
      <c r="G794" s="251"/>
      <c r="H794" s="252" t="s">
        <v>1</v>
      </c>
      <c r="I794" s="254"/>
      <c r="J794" s="251"/>
      <c r="K794" s="251"/>
      <c r="L794" s="255"/>
      <c r="M794" s="256"/>
      <c r="N794" s="257"/>
      <c r="O794" s="257"/>
      <c r="P794" s="257"/>
      <c r="Q794" s="257"/>
      <c r="R794" s="257"/>
      <c r="S794" s="257"/>
      <c r="T794" s="258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9" t="s">
        <v>362</v>
      </c>
      <c r="AU794" s="259" t="s">
        <v>228</v>
      </c>
      <c r="AV794" s="13" t="s">
        <v>88</v>
      </c>
      <c r="AW794" s="13" t="s">
        <v>36</v>
      </c>
      <c r="AX794" s="13" t="s">
        <v>81</v>
      </c>
      <c r="AY794" s="259" t="s">
        <v>216</v>
      </c>
    </row>
    <row r="795" s="14" customFormat="1">
      <c r="A795" s="14"/>
      <c r="B795" s="260"/>
      <c r="C795" s="261"/>
      <c r="D795" s="233" t="s">
        <v>362</v>
      </c>
      <c r="E795" s="262" t="s">
        <v>1</v>
      </c>
      <c r="F795" s="263" t="s">
        <v>1067</v>
      </c>
      <c r="G795" s="261"/>
      <c r="H795" s="264">
        <v>43.07</v>
      </c>
      <c r="I795" s="265"/>
      <c r="J795" s="261"/>
      <c r="K795" s="261"/>
      <c r="L795" s="266"/>
      <c r="M795" s="267"/>
      <c r="N795" s="268"/>
      <c r="O795" s="268"/>
      <c r="P795" s="268"/>
      <c r="Q795" s="268"/>
      <c r="R795" s="268"/>
      <c r="S795" s="268"/>
      <c r="T795" s="269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0" t="s">
        <v>362</v>
      </c>
      <c r="AU795" s="270" t="s">
        <v>228</v>
      </c>
      <c r="AV795" s="14" t="s">
        <v>90</v>
      </c>
      <c r="AW795" s="14" t="s">
        <v>36</v>
      </c>
      <c r="AX795" s="14" t="s">
        <v>81</v>
      </c>
      <c r="AY795" s="270" t="s">
        <v>216</v>
      </c>
    </row>
    <row r="796" s="14" customFormat="1">
      <c r="A796" s="14"/>
      <c r="B796" s="260"/>
      <c r="C796" s="261"/>
      <c r="D796" s="233" t="s">
        <v>362</v>
      </c>
      <c r="E796" s="262" t="s">
        <v>1</v>
      </c>
      <c r="F796" s="263" t="s">
        <v>1068</v>
      </c>
      <c r="G796" s="261"/>
      <c r="H796" s="264">
        <v>62.049999999999997</v>
      </c>
      <c r="I796" s="265"/>
      <c r="J796" s="261"/>
      <c r="K796" s="261"/>
      <c r="L796" s="266"/>
      <c r="M796" s="267"/>
      <c r="N796" s="268"/>
      <c r="O796" s="268"/>
      <c r="P796" s="268"/>
      <c r="Q796" s="268"/>
      <c r="R796" s="268"/>
      <c r="S796" s="268"/>
      <c r="T796" s="269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70" t="s">
        <v>362</v>
      </c>
      <c r="AU796" s="270" t="s">
        <v>228</v>
      </c>
      <c r="AV796" s="14" t="s">
        <v>90</v>
      </c>
      <c r="AW796" s="14" t="s">
        <v>36</v>
      </c>
      <c r="AX796" s="14" t="s">
        <v>81</v>
      </c>
      <c r="AY796" s="270" t="s">
        <v>216</v>
      </c>
    </row>
    <row r="797" s="14" customFormat="1">
      <c r="A797" s="14"/>
      <c r="B797" s="260"/>
      <c r="C797" s="261"/>
      <c r="D797" s="233" t="s">
        <v>362</v>
      </c>
      <c r="E797" s="262" t="s">
        <v>1</v>
      </c>
      <c r="F797" s="263" t="s">
        <v>1069</v>
      </c>
      <c r="G797" s="261"/>
      <c r="H797" s="264">
        <v>52.268000000000001</v>
      </c>
      <c r="I797" s="265"/>
      <c r="J797" s="261"/>
      <c r="K797" s="261"/>
      <c r="L797" s="266"/>
      <c r="M797" s="267"/>
      <c r="N797" s="268"/>
      <c r="O797" s="268"/>
      <c r="P797" s="268"/>
      <c r="Q797" s="268"/>
      <c r="R797" s="268"/>
      <c r="S797" s="268"/>
      <c r="T797" s="269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70" t="s">
        <v>362</v>
      </c>
      <c r="AU797" s="270" t="s">
        <v>228</v>
      </c>
      <c r="AV797" s="14" t="s">
        <v>90</v>
      </c>
      <c r="AW797" s="14" t="s">
        <v>36</v>
      </c>
      <c r="AX797" s="14" t="s">
        <v>81</v>
      </c>
      <c r="AY797" s="270" t="s">
        <v>216</v>
      </c>
    </row>
    <row r="798" s="14" customFormat="1">
      <c r="A798" s="14"/>
      <c r="B798" s="260"/>
      <c r="C798" s="261"/>
      <c r="D798" s="233" t="s">
        <v>362</v>
      </c>
      <c r="E798" s="262" t="s">
        <v>1</v>
      </c>
      <c r="F798" s="263" t="s">
        <v>1070</v>
      </c>
      <c r="G798" s="261"/>
      <c r="H798" s="264">
        <v>-17.609999999999999</v>
      </c>
      <c r="I798" s="265"/>
      <c r="J798" s="261"/>
      <c r="K798" s="261"/>
      <c r="L798" s="266"/>
      <c r="M798" s="267"/>
      <c r="N798" s="268"/>
      <c r="O798" s="268"/>
      <c r="P798" s="268"/>
      <c r="Q798" s="268"/>
      <c r="R798" s="268"/>
      <c r="S798" s="268"/>
      <c r="T798" s="269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0" t="s">
        <v>362</v>
      </c>
      <c r="AU798" s="270" t="s">
        <v>228</v>
      </c>
      <c r="AV798" s="14" t="s">
        <v>90</v>
      </c>
      <c r="AW798" s="14" t="s">
        <v>36</v>
      </c>
      <c r="AX798" s="14" t="s">
        <v>81</v>
      </c>
      <c r="AY798" s="270" t="s">
        <v>216</v>
      </c>
    </row>
    <row r="799" s="14" customFormat="1">
      <c r="A799" s="14"/>
      <c r="B799" s="260"/>
      <c r="C799" s="261"/>
      <c r="D799" s="233" t="s">
        <v>362</v>
      </c>
      <c r="E799" s="262" t="s">
        <v>1</v>
      </c>
      <c r="F799" s="263" t="s">
        <v>1071</v>
      </c>
      <c r="G799" s="261"/>
      <c r="H799" s="264">
        <v>0.17799999999999999</v>
      </c>
      <c r="I799" s="265"/>
      <c r="J799" s="261"/>
      <c r="K799" s="261"/>
      <c r="L799" s="266"/>
      <c r="M799" s="267"/>
      <c r="N799" s="268"/>
      <c r="O799" s="268"/>
      <c r="P799" s="268"/>
      <c r="Q799" s="268"/>
      <c r="R799" s="268"/>
      <c r="S799" s="268"/>
      <c r="T799" s="269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70" t="s">
        <v>362</v>
      </c>
      <c r="AU799" s="270" t="s">
        <v>228</v>
      </c>
      <c r="AV799" s="14" t="s">
        <v>90</v>
      </c>
      <c r="AW799" s="14" t="s">
        <v>36</v>
      </c>
      <c r="AX799" s="14" t="s">
        <v>81</v>
      </c>
      <c r="AY799" s="270" t="s">
        <v>216</v>
      </c>
    </row>
    <row r="800" s="13" customFormat="1">
      <c r="A800" s="13"/>
      <c r="B800" s="250"/>
      <c r="C800" s="251"/>
      <c r="D800" s="233" t="s">
        <v>362</v>
      </c>
      <c r="E800" s="252" t="s">
        <v>1</v>
      </c>
      <c r="F800" s="253" t="s">
        <v>1072</v>
      </c>
      <c r="G800" s="251"/>
      <c r="H800" s="252" t="s">
        <v>1</v>
      </c>
      <c r="I800" s="254"/>
      <c r="J800" s="251"/>
      <c r="K800" s="251"/>
      <c r="L800" s="255"/>
      <c r="M800" s="256"/>
      <c r="N800" s="257"/>
      <c r="O800" s="257"/>
      <c r="P800" s="257"/>
      <c r="Q800" s="257"/>
      <c r="R800" s="257"/>
      <c r="S800" s="257"/>
      <c r="T800" s="25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9" t="s">
        <v>362</v>
      </c>
      <c r="AU800" s="259" t="s">
        <v>228</v>
      </c>
      <c r="AV800" s="13" t="s">
        <v>88</v>
      </c>
      <c r="AW800" s="13" t="s">
        <v>36</v>
      </c>
      <c r="AX800" s="13" t="s">
        <v>81</v>
      </c>
      <c r="AY800" s="259" t="s">
        <v>216</v>
      </c>
    </row>
    <row r="801" s="14" customFormat="1">
      <c r="A801" s="14"/>
      <c r="B801" s="260"/>
      <c r="C801" s="261"/>
      <c r="D801" s="233" t="s">
        <v>362</v>
      </c>
      <c r="E801" s="262" t="s">
        <v>1</v>
      </c>
      <c r="F801" s="263" t="s">
        <v>1062</v>
      </c>
      <c r="G801" s="261"/>
      <c r="H801" s="264">
        <v>62.780000000000001</v>
      </c>
      <c r="I801" s="265"/>
      <c r="J801" s="261"/>
      <c r="K801" s="261"/>
      <c r="L801" s="266"/>
      <c r="M801" s="267"/>
      <c r="N801" s="268"/>
      <c r="O801" s="268"/>
      <c r="P801" s="268"/>
      <c r="Q801" s="268"/>
      <c r="R801" s="268"/>
      <c r="S801" s="268"/>
      <c r="T801" s="269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70" t="s">
        <v>362</v>
      </c>
      <c r="AU801" s="270" t="s">
        <v>228</v>
      </c>
      <c r="AV801" s="14" t="s">
        <v>90</v>
      </c>
      <c r="AW801" s="14" t="s">
        <v>36</v>
      </c>
      <c r="AX801" s="14" t="s">
        <v>81</v>
      </c>
      <c r="AY801" s="270" t="s">
        <v>216</v>
      </c>
    </row>
    <row r="802" s="14" customFormat="1">
      <c r="A802" s="14"/>
      <c r="B802" s="260"/>
      <c r="C802" s="261"/>
      <c r="D802" s="233" t="s">
        <v>362</v>
      </c>
      <c r="E802" s="262" t="s">
        <v>1</v>
      </c>
      <c r="F802" s="263" t="s">
        <v>1064</v>
      </c>
      <c r="G802" s="261"/>
      <c r="H802" s="264">
        <v>-0.98999999999999999</v>
      </c>
      <c r="I802" s="265"/>
      <c r="J802" s="261"/>
      <c r="K802" s="261"/>
      <c r="L802" s="266"/>
      <c r="M802" s="267"/>
      <c r="N802" s="268"/>
      <c r="O802" s="268"/>
      <c r="P802" s="268"/>
      <c r="Q802" s="268"/>
      <c r="R802" s="268"/>
      <c r="S802" s="268"/>
      <c r="T802" s="269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70" t="s">
        <v>362</v>
      </c>
      <c r="AU802" s="270" t="s">
        <v>228</v>
      </c>
      <c r="AV802" s="14" t="s">
        <v>90</v>
      </c>
      <c r="AW802" s="14" t="s">
        <v>36</v>
      </c>
      <c r="AX802" s="14" t="s">
        <v>81</v>
      </c>
      <c r="AY802" s="270" t="s">
        <v>216</v>
      </c>
    </row>
    <row r="803" s="14" customFormat="1">
      <c r="A803" s="14"/>
      <c r="B803" s="260"/>
      <c r="C803" s="261"/>
      <c r="D803" s="233" t="s">
        <v>362</v>
      </c>
      <c r="E803" s="262" t="s">
        <v>1</v>
      </c>
      <c r="F803" s="263" t="s">
        <v>1063</v>
      </c>
      <c r="G803" s="261"/>
      <c r="H803" s="264">
        <v>-1.6000000000000001</v>
      </c>
      <c r="I803" s="265"/>
      <c r="J803" s="261"/>
      <c r="K803" s="261"/>
      <c r="L803" s="266"/>
      <c r="M803" s="267"/>
      <c r="N803" s="268"/>
      <c r="O803" s="268"/>
      <c r="P803" s="268"/>
      <c r="Q803" s="268"/>
      <c r="R803" s="268"/>
      <c r="S803" s="268"/>
      <c r="T803" s="26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0" t="s">
        <v>362</v>
      </c>
      <c r="AU803" s="270" t="s">
        <v>228</v>
      </c>
      <c r="AV803" s="14" t="s">
        <v>90</v>
      </c>
      <c r="AW803" s="14" t="s">
        <v>36</v>
      </c>
      <c r="AX803" s="14" t="s">
        <v>81</v>
      </c>
      <c r="AY803" s="270" t="s">
        <v>216</v>
      </c>
    </row>
    <row r="804" s="14" customFormat="1">
      <c r="A804" s="14"/>
      <c r="B804" s="260"/>
      <c r="C804" s="261"/>
      <c r="D804" s="233" t="s">
        <v>362</v>
      </c>
      <c r="E804" s="262" t="s">
        <v>1</v>
      </c>
      <c r="F804" s="263" t="s">
        <v>1073</v>
      </c>
      <c r="G804" s="261"/>
      <c r="H804" s="264">
        <v>-0.041000000000000002</v>
      </c>
      <c r="I804" s="265"/>
      <c r="J804" s="261"/>
      <c r="K804" s="261"/>
      <c r="L804" s="266"/>
      <c r="M804" s="267"/>
      <c r="N804" s="268"/>
      <c r="O804" s="268"/>
      <c r="P804" s="268"/>
      <c r="Q804" s="268"/>
      <c r="R804" s="268"/>
      <c r="S804" s="268"/>
      <c r="T804" s="269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70" t="s">
        <v>362</v>
      </c>
      <c r="AU804" s="270" t="s">
        <v>228</v>
      </c>
      <c r="AV804" s="14" t="s">
        <v>90</v>
      </c>
      <c r="AW804" s="14" t="s">
        <v>36</v>
      </c>
      <c r="AX804" s="14" t="s">
        <v>81</v>
      </c>
      <c r="AY804" s="270" t="s">
        <v>216</v>
      </c>
    </row>
    <row r="805" s="13" customFormat="1">
      <c r="A805" s="13"/>
      <c r="B805" s="250"/>
      <c r="C805" s="251"/>
      <c r="D805" s="233" t="s">
        <v>362</v>
      </c>
      <c r="E805" s="252" t="s">
        <v>1</v>
      </c>
      <c r="F805" s="253" t="s">
        <v>1074</v>
      </c>
      <c r="G805" s="251"/>
      <c r="H805" s="252" t="s">
        <v>1</v>
      </c>
      <c r="I805" s="254"/>
      <c r="J805" s="251"/>
      <c r="K805" s="251"/>
      <c r="L805" s="255"/>
      <c r="M805" s="256"/>
      <c r="N805" s="257"/>
      <c r="O805" s="257"/>
      <c r="P805" s="257"/>
      <c r="Q805" s="257"/>
      <c r="R805" s="257"/>
      <c r="S805" s="257"/>
      <c r="T805" s="258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9" t="s">
        <v>362</v>
      </c>
      <c r="AU805" s="259" t="s">
        <v>228</v>
      </c>
      <c r="AV805" s="13" t="s">
        <v>88</v>
      </c>
      <c r="AW805" s="13" t="s">
        <v>36</v>
      </c>
      <c r="AX805" s="13" t="s">
        <v>81</v>
      </c>
      <c r="AY805" s="259" t="s">
        <v>216</v>
      </c>
    </row>
    <row r="806" s="14" customFormat="1">
      <c r="A806" s="14"/>
      <c r="B806" s="260"/>
      <c r="C806" s="261"/>
      <c r="D806" s="233" t="s">
        <v>362</v>
      </c>
      <c r="E806" s="262" t="s">
        <v>1</v>
      </c>
      <c r="F806" s="263" t="s">
        <v>1075</v>
      </c>
      <c r="G806" s="261"/>
      <c r="H806" s="264">
        <v>124.465</v>
      </c>
      <c r="I806" s="265"/>
      <c r="J806" s="261"/>
      <c r="K806" s="261"/>
      <c r="L806" s="266"/>
      <c r="M806" s="267"/>
      <c r="N806" s="268"/>
      <c r="O806" s="268"/>
      <c r="P806" s="268"/>
      <c r="Q806" s="268"/>
      <c r="R806" s="268"/>
      <c r="S806" s="268"/>
      <c r="T806" s="269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70" t="s">
        <v>362</v>
      </c>
      <c r="AU806" s="270" t="s">
        <v>228</v>
      </c>
      <c r="AV806" s="14" t="s">
        <v>90</v>
      </c>
      <c r="AW806" s="14" t="s">
        <v>36</v>
      </c>
      <c r="AX806" s="14" t="s">
        <v>81</v>
      </c>
      <c r="AY806" s="270" t="s">
        <v>216</v>
      </c>
    </row>
    <row r="807" s="14" customFormat="1">
      <c r="A807" s="14"/>
      <c r="B807" s="260"/>
      <c r="C807" s="261"/>
      <c r="D807" s="233" t="s">
        <v>362</v>
      </c>
      <c r="E807" s="262" t="s">
        <v>1</v>
      </c>
      <c r="F807" s="263" t="s">
        <v>1064</v>
      </c>
      <c r="G807" s="261"/>
      <c r="H807" s="264">
        <v>-0.98999999999999999</v>
      </c>
      <c r="I807" s="265"/>
      <c r="J807" s="261"/>
      <c r="K807" s="261"/>
      <c r="L807" s="266"/>
      <c r="M807" s="267"/>
      <c r="N807" s="268"/>
      <c r="O807" s="268"/>
      <c r="P807" s="268"/>
      <c r="Q807" s="268"/>
      <c r="R807" s="268"/>
      <c r="S807" s="268"/>
      <c r="T807" s="269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70" t="s">
        <v>362</v>
      </c>
      <c r="AU807" s="270" t="s">
        <v>228</v>
      </c>
      <c r="AV807" s="14" t="s">
        <v>90</v>
      </c>
      <c r="AW807" s="14" t="s">
        <v>36</v>
      </c>
      <c r="AX807" s="14" t="s">
        <v>81</v>
      </c>
      <c r="AY807" s="270" t="s">
        <v>216</v>
      </c>
    </row>
    <row r="808" s="14" customFormat="1">
      <c r="A808" s="14"/>
      <c r="B808" s="260"/>
      <c r="C808" s="261"/>
      <c r="D808" s="233" t="s">
        <v>362</v>
      </c>
      <c r="E808" s="262" t="s">
        <v>1</v>
      </c>
      <c r="F808" s="263" t="s">
        <v>1076</v>
      </c>
      <c r="G808" s="261"/>
      <c r="H808" s="264">
        <v>-5.7599999999999998</v>
      </c>
      <c r="I808" s="265"/>
      <c r="J808" s="261"/>
      <c r="K808" s="261"/>
      <c r="L808" s="266"/>
      <c r="M808" s="267"/>
      <c r="N808" s="268"/>
      <c r="O808" s="268"/>
      <c r="P808" s="268"/>
      <c r="Q808" s="268"/>
      <c r="R808" s="268"/>
      <c r="S808" s="268"/>
      <c r="T808" s="26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70" t="s">
        <v>362</v>
      </c>
      <c r="AU808" s="270" t="s">
        <v>228</v>
      </c>
      <c r="AV808" s="14" t="s">
        <v>90</v>
      </c>
      <c r="AW808" s="14" t="s">
        <v>36</v>
      </c>
      <c r="AX808" s="14" t="s">
        <v>81</v>
      </c>
      <c r="AY808" s="270" t="s">
        <v>216</v>
      </c>
    </row>
    <row r="809" s="14" customFormat="1">
      <c r="A809" s="14"/>
      <c r="B809" s="260"/>
      <c r="C809" s="261"/>
      <c r="D809" s="233" t="s">
        <v>362</v>
      </c>
      <c r="E809" s="262" t="s">
        <v>1</v>
      </c>
      <c r="F809" s="263" t="s">
        <v>1077</v>
      </c>
      <c r="G809" s="261"/>
      <c r="H809" s="264">
        <v>0.088999999999999996</v>
      </c>
      <c r="I809" s="265"/>
      <c r="J809" s="261"/>
      <c r="K809" s="261"/>
      <c r="L809" s="266"/>
      <c r="M809" s="267"/>
      <c r="N809" s="268"/>
      <c r="O809" s="268"/>
      <c r="P809" s="268"/>
      <c r="Q809" s="268"/>
      <c r="R809" s="268"/>
      <c r="S809" s="268"/>
      <c r="T809" s="269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70" t="s">
        <v>362</v>
      </c>
      <c r="AU809" s="270" t="s">
        <v>228</v>
      </c>
      <c r="AV809" s="14" t="s">
        <v>90</v>
      </c>
      <c r="AW809" s="14" t="s">
        <v>36</v>
      </c>
      <c r="AX809" s="14" t="s">
        <v>81</v>
      </c>
      <c r="AY809" s="270" t="s">
        <v>216</v>
      </c>
    </row>
    <row r="810" s="13" customFormat="1">
      <c r="A810" s="13"/>
      <c r="B810" s="250"/>
      <c r="C810" s="251"/>
      <c r="D810" s="233" t="s">
        <v>362</v>
      </c>
      <c r="E810" s="252" t="s">
        <v>1</v>
      </c>
      <c r="F810" s="253" t="s">
        <v>864</v>
      </c>
      <c r="G810" s="251"/>
      <c r="H810" s="252" t="s">
        <v>1</v>
      </c>
      <c r="I810" s="254"/>
      <c r="J810" s="251"/>
      <c r="K810" s="251"/>
      <c r="L810" s="255"/>
      <c r="M810" s="256"/>
      <c r="N810" s="257"/>
      <c r="O810" s="257"/>
      <c r="P810" s="257"/>
      <c r="Q810" s="257"/>
      <c r="R810" s="257"/>
      <c r="S810" s="257"/>
      <c r="T810" s="258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9" t="s">
        <v>362</v>
      </c>
      <c r="AU810" s="259" t="s">
        <v>228</v>
      </c>
      <c r="AV810" s="13" t="s">
        <v>88</v>
      </c>
      <c r="AW810" s="13" t="s">
        <v>36</v>
      </c>
      <c r="AX810" s="13" t="s">
        <v>81</v>
      </c>
      <c r="AY810" s="259" t="s">
        <v>216</v>
      </c>
    </row>
    <row r="811" s="14" customFormat="1">
      <c r="A811" s="14"/>
      <c r="B811" s="260"/>
      <c r="C811" s="261"/>
      <c r="D811" s="233" t="s">
        <v>362</v>
      </c>
      <c r="E811" s="262" t="s">
        <v>1</v>
      </c>
      <c r="F811" s="263" t="s">
        <v>1078</v>
      </c>
      <c r="G811" s="261"/>
      <c r="H811" s="264">
        <v>125.487</v>
      </c>
      <c r="I811" s="265"/>
      <c r="J811" s="261"/>
      <c r="K811" s="261"/>
      <c r="L811" s="266"/>
      <c r="M811" s="267"/>
      <c r="N811" s="268"/>
      <c r="O811" s="268"/>
      <c r="P811" s="268"/>
      <c r="Q811" s="268"/>
      <c r="R811" s="268"/>
      <c r="S811" s="268"/>
      <c r="T811" s="269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70" t="s">
        <v>362</v>
      </c>
      <c r="AU811" s="270" t="s">
        <v>228</v>
      </c>
      <c r="AV811" s="14" t="s">
        <v>90</v>
      </c>
      <c r="AW811" s="14" t="s">
        <v>36</v>
      </c>
      <c r="AX811" s="14" t="s">
        <v>81</v>
      </c>
      <c r="AY811" s="270" t="s">
        <v>216</v>
      </c>
    </row>
    <row r="812" s="14" customFormat="1">
      <c r="A812" s="14"/>
      <c r="B812" s="260"/>
      <c r="C812" s="261"/>
      <c r="D812" s="233" t="s">
        <v>362</v>
      </c>
      <c r="E812" s="262" t="s">
        <v>1</v>
      </c>
      <c r="F812" s="263" t="s">
        <v>1063</v>
      </c>
      <c r="G812" s="261"/>
      <c r="H812" s="264">
        <v>-1.6000000000000001</v>
      </c>
      <c r="I812" s="265"/>
      <c r="J812" s="261"/>
      <c r="K812" s="261"/>
      <c r="L812" s="266"/>
      <c r="M812" s="267"/>
      <c r="N812" s="268"/>
      <c r="O812" s="268"/>
      <c r="P812" s="268"/>
      <c r="Q812" s="268"/>
      <c r="R812" s="268"/>
      <c r="S812" s="268"/>
      <c r="T812" s="269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0" t="s">
        <v>362</v>
      </c>
      <c r="AU812" s="270" t="s">
        <v>228</v>
      </c>
      <c r="AV812" s="14" t="s">
        <v>90</v>
      </c>
      <c r="AW812" s="14" t="s">
        <v>36</v>
      </c>
      <c r="AX812" s="14" t="s">
        <v>81</v>
      </c>
      <c r="AY812" s="270" t="s">
        <v>216</v>
      </c>
    </row>
    <row r="813" s="14" customFormat="1">
      <c r="A813" s="14"/>
      <c r="B813" s="260"/>
      <c r="C813" s="261"/>
      <c r="D813" s="233" t="s">
        <v>362</v>
      </c>
      <c r="E813" s="262" t="s">
        <v>1</v>
      </c>
      <c r="F813" s="263" t="s">
        <v>1079</v>
      </c>
      <c r="G813" s="261"/>
      <c r="H813" s="264">
        <v>-3.6000000000000001</v>
      </c>
      <c r="I813" s="265"/>
      <c r="J813" s="261"/>
      <c r="K813" s="261"/>
      <c r="L813" s="266"/>
      <c r="M813" s="267"/>
      <c r="N813" s="268"/>
      <c r="O813" s="268"/>
      <c r="P813" s="268"/>
      <c r="Q813" s="268"/>
      <c r="R813" s="268"/>
      <c r="S813" s="268"/>
      <c r="T813" s="269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0" t="s">
        <v>362</v>
      </c>
      <c r="AU813" s="270" t="s">
        <v>228</v>
      </c>
      <c r="AV813" s="14" t="s">
        <v>90</v>
      </c>
      <c r="AW813" s="14" t="s">
        <v>36</v>
      </c>
      <c r="AX813" s="14" t="s">
        <v>81</v>
      </c>
      <c r="AY813" s="270" t="s">
        <v>216</v>
      </c>
    </row>
    <row r="814" s="14" customFormat="1">
      <c r="A814" s="14"/>
      <c r="B814" s="260"/>
      <c r="C814" s="261"/>
      <c r="D814" s="233" t="s">
        <v>362</v>
      </c>
      <c r="E814" s="262" t="s">
        <v>1</v>
      </c>
      <c r="F814" s="263" t="s">
        <v>1080</v>
      </c>
      <c r="G814" s="261"/>
      <c r="H814" s="264">
        <v>0.021000000000000001</v>
      </c>
      <c r="I814" s="265"/>
      <c r="J814" s="261"/>
      <c r="K814" s="261"/>
      <c r="L814" s="266"/>
      <c r="M814" s="267"/>
      <c r="N814" s="268"/>
      <c r="O814" s="268"/>
      <c r="P814" s="268"/>
      <c r="Q814" s="268"/>
      <c r="R814" s="268"/>
      <c r="S814" s="268"/>
      <c r="T814" s="269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70" t="s">
        <v>362</v>
      </c>
      <c r="AU814" s="270" t="s">
        <v>228</v>
      </c>
      <c r="AV814" s="14" t="s">
        <v>90</v>
      </c>
      <c r="AW814" s="14" t="s">
        <v>36</v>
      </c>
      <c r="AX814" s="14" t="s">
        <v>81</v>
      </c>
      <c r="AY814" s="270" t="s">
        <v>216</v>
      </c>
    </row>
    <row r="815" s="14" customFormat="1">
      <c r="A815" s="14"/>
      <c r="B815" s="260"/>
      <c r="C815" s="261"/>
      <c r="D815" s="233" t="s">
        <v>362</v>
      </c>
      <c r="E815" s="262" t="s">
        <v>1</v>
      </c>
      <c r="F815" s="263" t="s">
        <v>1081</v>
      </c>
      <c r="G815" s="261"/>
      <c r="H815" s="264">
        <v>0.35599999999999998</v>
      </c>
      <c r="I815" s="265"/>
      <c r="J815" s="261"/>
      <c r="K815" s="261"/>
      <c r="L815" s="266"/>
      <c r="M815" s="267"/>
      <c r="N815" s="268"/>
      <c r="O815" s="268"/>
      <c r="P815" s="268"/>
      <c r="Q815" s="268"/>
      <c r="R815" s="268"/>
      <c r="S815" s="268"/>
      <c r="T815" s="269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70" t="s">
        <v>362</v>
      </c>
      <c r="AU815" s="270" t="s">
        <v>228</v>
      </c>
      <c r="AV815" s="14" t="s">
        <v>90</v>
      </c>
      <c r="AW815" s="14" t="s">
        <v>36</v>
      </c>
      <c r="AX815" s="14" t="s">
        <v>81</v>
      </c>
      <c r="AY815" s="270" t="s">
        <v>216</v>
      </c>
    </row>
    <row r="816" s="13" customFormat="1">
      <c r="A816" s="13"/>
      <c r="B816" s="250"/>
      <c r="C816" s="251"/>
      <c r="D816" s="233" t="s">
        <v>362</v>
      </c>
      <c r="E816" s="252" t="s">
        <v>1</v>
      </c>
      <c r="F816" s="253" t="s">
        <v>1082</v>
      </c>
      <c r="G816" s="251"/>
      <c r="H816" s="252" t="s">
        <v>1</v>
      </c>
      <c r="I816" s="254"/>
      <c r="J816" s="251"/>
      <c r="K816" s="251"/>
      <c r="L816" s="255"/>
      <c r="M816" s="256"/>
      <c r="N816" s="257"/>
      <c r="O816" s="257"/>
      <c r="P816" s="257"/>
      <c r="Q816" s="257"/>
      <c r="R816" s="257"/>
      <c r="S816" s="257"/>
      <c r="T816" s="258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9" t="s">
        <v>362</v>
      </c>
      <c r="AU816" s="259" t="s">
        <v>228</v>
      </c>
      <c r="AV816" s="13" t="s">
        <v>88</v>
      </c>
      <c r="AW816" s="13" t="s">
        <v>36</v>
      </c>
      <c r="AX816" s="13" t="s">
        <v>81</v>
      </c>
      <c r="AY816" s="259" t="s">
        <v>216</v>
      </c>
    </row>
    <row r="817" s="14" customFormat="1">
      <c r="A817" s="14"/>
      <c r="B817" s="260"/>
      <c r="C817" s="261"/>
      <c r="D817" s="233" t="s">
        <v>362</v>
      </c>
      <c r="E817" s="262" t="s">
        <v>1</v>
      </c>
      <c r="F817" s="263" t="s">
        <v>1083</v>
      </c>
      <c r="G817" s="261"/>
      <c r="H817" s="264">
        <v>165.309</v>
      </c>
      <c r="I817" s="265"/>
      <c r="J817" s="261"/>
      <c r="K817" s="261"/>
      <c r="L817" s="266"/>
      <c r="M817" s="267"/>
      <c r="N817" s="268"/>
      <c r="O817" s="268"/>
      <c r="P817" s="268"/>
      <c r="Q817" s="268"/>
      <c r="R817" s="268"/>
      <c r="S817" s="268"/>
      <c r="T817" s="269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70" t="s">
        <v>362</v>
      </c>
      <c r="AU817" s="270" t="s">
        <v>228</v>
      </c>
      <c r="AV817" s="14" t="s">
        <v>90</v>
      </c>
      <c r="AW817" s="14" t="s">
        <v>36</v>
      </c>
      <c r="AX817" s="14" t="s">
        <v>81</v>
      </c>
      <c r="AY817" s="270" t="s">
        <v>216</v>
      </c>
    </row>
    <row r="818" s="14" customFormat="1">
      <c r="A818" s="14"/>
      <c r="B818" s="260"/>
      <c r="C818" s="261"/>
      <c r="D818" s="233" t="s">
        <v>362</v>
      </c>
      <c r="E818" s="262" t="s">
        <v>1</v>
      </c>
      <c r="F818" s="263" t="s">
        <v>1063</v>
      </c>
      <c r="G818" s="261"/>
      <c r="H818" s="264">
        <v>-1.6000000000000001</v>
      </c>
      <c r="I818" s="265"/>
      <c r="J818" s="261"/>
      <c r="K818" s="261"/>
      <c r="L818" s="266"/>
      <c r="M818" s="267"/>
      <c r="N818" s="268"/>
      <c r="O818" s="268"/>
      <c r="P818" s="268"/>
      <c r="Q818" s="268"/>
      <c r="R818" s="268"/>
      <c r="S818" s="268"/>
      <c r="T818" s="269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70" t="s">
        <v>362</v>
      </c>
      <c r="AU818" s="270" t="s">
        <v>228</v>
      </c>
      <c r="AV818" s="14" t="s">
        <v>90</v>
      </c>
      <c r="AW818" s="14" t="s">
        <v>36</v>
      </c>
      <c r="AX818" s="14" t="s">
        <v>81</v>
      </c>
      <c r="AY818" s="270" t="s">
        <v>216</v>
      </c>
    </row>
    <row r="819" s="14" customFormat="1">
      <c r="A819" s="14"/>
      <c r="B819" s="260"/>
      <c r="C819" s="261"/>
      <c r="D819" s="233" t="s">
        <v>362</v>
      </c>
      <c r="E819" s="262" t="s">
        <v>1</v>
      </c>
      <c r="F819" s="263" t="s">
        <v>1079</v>
      </c>
      <c r="G819" s="261"/>
      <c r="H819" s="264">
        <v>-3.6000000000000001</v>
      </c>
      <c r="I819" s="265"/>
      <c r="J819" s="261"/>
      <c r="K819" s="261"/>
      <c r="L819" s="266"/>
      <c r="M819" s="267"/>
      <c r="N819" s="268"/>
      <c r="O819" s="268"/>
      <c r="P819" s="268"/>
      <c r="Q819" s="268"/>
      <c r="R819" s="268"/>
      <c r="S819" s="268"/>
      <c r="T819" s="269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70" t="s">
        <v>362</v>
      </c>
      <c r="AU819" s="270" t="s">
        <v>228</v>
      </c>
      <c r="AV819" s="14" t="s">
        <v>90</v>
      </c>
      <c r="AW819" s="14" t="s">
        <v>36</v>
      </c>
      <c r="AX819" s="14" t="s">
        <v>81</v>
      </c>
      <c r="AY819" s="270" t="s">
        <v>216</v>
      </c>
    </row>
    <row r="820" s="14" customFormat="1">
      <c r="A820" s="14"/>
      <c r="B820" s="260"/>
      <c r="C820" s="261"/>
      <c r="D820" s="233" t="s">
        <v>362</v>
      </c>
      <c r="E820" s="262" t="s">
        <v>1</v>
      </c>
      <c r="F820" s="263" t="s">
        <v>1084</v>
      </c>
      <c r="G820" s="261"/>
      <c r="H820" s="264">
        <v>-1.415</v>
      </c>
      <c r="I820" s="265"/>
      <c r="J820" s="261"/>
      <c r="K820" s="261"/>
      <c r="L820" s="266"/>
      <c r="M820" s="267"/>
      <c r="N820" s="268"/>
      <c r="O820" s="268"/>
      <c r="P820" s="268"/>
      <c r="Q820" s="268"/>
      <c r="R820" s="268"/>
      <c r="S820" s="268"/>
      <c r="T820" s="269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70" t="s">
        <v>362</v>
      </c>
      <c r="AU820" s="270" t="s">
        <v>228</v>
      </c>
      <c r="AV820" s="14" t="s">
        <v>90</v>
      </c>
      <c r="AW820" s="14" t="s">
        <v>36</v>
      </c>
      <c r="AX820" s="14" t="s">
        <v>81</v>
      </c>
      <c r="AY820" s="270" t="s">
        <v>216</v>
      </c>
    </row>
    <row r="821" s="14" customFormat="1">
      <c r="A821" s="14"/>
      <c r="B821" s="260"/>
      <c r="C821" s="261"/>
      <c r="D821" s="233" t="s">
        <v>362</v>
      </c>
      <c r="E821" s="262" t="s">
        <v>1</v>
      </c>
      <c r="F821" s="263" t="s">
        <v>1055</v>
      </c>
      <c r="G821" s="261"/>
      <c r="H821" s="264">
        <v>-1.0349999999999999</v>
      </c>
      <c r="I821" s="265"/>
      <c r="J821" s="261"/>
      <c r="K821" s="261"/>
      <c r="L821" s="266"/>
      <c r="M821" s="267"/>
      <c r="N821" s="268"/>
      <c r="O821" s="268"/>
      <c r="P821" s="268"/>
      <c r="Q821" s="268"/>
      <c r="R821" s="268"/>
      <c r="S821" s="268"/>
      <c r="T821" s="269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70" t="s">
        <v>362</v>
      </c>
      <c r="AU821" s="270" t="s">
        <v>228</v>
      </c>
      <c r="AV821" s="14" t="s">
        <v>90</v>
      </c>
      <c r="AW821" s="14" t="s">
        <v>36</v>
      </c>
      <c r="AX821" s="14" t="s">
        <v>81</v>
      </c>
      <c r="AY821" s="270" t="s">
        <v>216</v>
      </c>
    </row>
    <row r="822" s="14" customFormat="1">
      <c r="A822" s="14"/>
      <c r="B822" s="260"/>
      <c r="C822" s="261"/>
      <c r="D822" s="233" t="s">
        <v>362</v>
      </c>
      <c r="E822" s="262" t="s">
        <v>1</v>
      </c>
      <c r="F822" s="263" t="s">
        <v>1085</v>
      </c>
      <c r="G822" s="261"/>
      <c r="H822" s="264">
        <v>-18</v>
      </c>
      <c r="I822" s="265"/>
      <c r="J822" s="261"/>
      <c r="K822" s="261"/>
      <c r="L822" s="266"/>
      <c r="M822" s="267"/>
      <c r="N822" s="268"/>
      <c r="O822" s="268"/>
      <c r="P822" s="268"/>
      <c r="Q822" s="268"/>
      <c r="R822" s="268"/>
      <c r="S822" s="268"/>
      <c r="T822" s="269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70" t="s">
        <v>362</v>
      </c>
      <c r="AU822" s="270" t="s">
        <v>228</v>
      </c>
      <c r="AV822" s="14" t="s">
        <v>90</v>
      </c>
      <c r="AW822" s="14" t="s">
        <v>36</v>
      </c>
      <c r="AX822" s="14" t="s">
        <v>81</v>
      </c>
      <c r="AY822" s="270" t="s">
        <v>216</v>
      </c>
    </row>
    <row r="823" s="14" customFormat="1">
      <c r="A823" s="14"/>
      <c r="B823" s="260"/>
      <c r="C823" s="261"/>
      <c r="D823" s="233" t="s">
        <v>362</v>
      </c>
      <c r="E823" s="262" t="s">
        <v>1</v>
      </c>
      <c r="F823" s="263" t="s">
        <v>1071</v>
      </c>
      <c r="G823" s="261"/>
      <c r="H823" s="264">
        <v>0.17799999999999999</v>
      </c>
      <c r="I823" s="265"/>
      <c r="J823" s="261"/>
      <c r="K823" s="261"/>
      <c r="L823" s="266"/>
      <c r="M823" s="267"/>
      <c r="N823" s="268"/>
      <c r="O823" s="268"/>
      <c r="P823" s="268"/>
      <c r="Q823" s="268"/>
      <c r="R823" s="268"/>
      <c r="S823" s="268"/>
      <c r="T823" s="269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0" t="s">
        <v>362</v>
      </c>
      <c r="AU823" s="270" t="s">
        <v>228</v>
      </c>
      <c r="AV823" s="14" t="s">
        <v>90</v>
      </c>
      <c r="AW823" s="14" t="s">
        <v>36</v>
      </c>
      <c r="AX823" s="14" t="s">
        <v>81</v>
      </c>
      <c r="AY823" s="270" t="s">
        <v>216</v>
      </c>
    </row>
    <row r="824" s="16" customFormat="1">
      <c r="A824" s="16"/>
      <c r="B824" s="282"/>
      <c r="C824" s="283"/>
      <c r="D824" s="233" t="s">
        <v>362</v>
      </c>
      <c r="E824" s="284" t="s">
        <v>1</v>
      </c>
      <c r="F824" s="285" t="s">
        <v>369</v>
      </c>
      <c r="G824" s="283"/>
      <c r="H824" s="286">
        <v>995.33699999999988</v>
      </c>
      <c r="I824" s="287"/>
      <c r="J824" s="283"/>
      <c r="K824" s="283"/>
      <c r="L824" s="288"/>
      <c r="M824" s="289"/>
      <c r="N824" s="290"/>
      <c r="O824" s="290"/>
      <c r="P824" s="290"/>
      <c r="Q824" s="290"/>
      <c r="R824" s="290"/>
      <c r="S824" s="290"/>
      <c r="T824" s="291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92" t="s">
        <v>362</v>
      </c>
      <c r="AU824" s="292" t="s">
        <v>228</v>
      </c>
      <c r="AV824" s="16" t="s">
        <v>215</v>
      </c>
      <c r="AW824" s="16" t="s">
        <v>36</v>
      </c>
      <c r="AX824" s="16" t="s">
        <v>88</v>
      </c>
      <c r="AY824" s="292" t="s">
        <v>216</v>
      </c>
    </row>
    <row r="825" s="2" customFormat="1" ht="24.15" customHeight="1">
      <c r="A825" s="39"/>
      <c r="B825" s="40"/>
      <c r="C825" s="220" t="s">
        <v>1086</v>
      </c>
      <c r="D825" s="220" t="s">
        <v>217</v>
      </c>
      <c r="E825" s="221" t="s">
        <v>1087</v>
      </c>
      <c r="F825" s="222" t="s">
        <v>1088</v>
      </c>
      <c r="G825" s="223" t="s">
        <v>303</v>
      </c>
      <c r="H825" s="224">
        <v>995.33699999999999</v>
      </c>
      <c r="I825" s="225"/>
      <c r="J825" s="226">
        <f>ROUND(I825*H825,2)</f>
        <v>0</v>
      </c>
      <c r="K825" s="222" t="s">
        <v>1</v>
      </c>
      <c r="L825" s="45"/>
      <c r="M825" s="227" t="s">
        <v>1</v>
      </c>
      <c r="N825" s="228" t="s">
        <v>46</v>
      </c>
      <c r="O825" s="92"/>
      <c r="P825" s="229">
        <f>O825*H825</f>
        <v>0</v>
      </c>
      <c r="Q825" s="229">
        <v>0.00025999999999999998</v>
      </c>
      <c r="R825" s="229">
        <f>Q825*H825</f>
        <v>0.25878762</v>
      </c>
      <c r="S825" s="229">
        <v>0</v>
      </c>
      <c r="T825" s="230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1" t="s">
        <v>215</v>
      </c>
      <c r="AT825" s="231" t="s">
        <v>217</v>
      </c>
      <c r="AU825" s="231" t="s">
        <v>228</v>
      </c>
      <c r="AY825" s="18" t="s">
        <v>216</v>
      </c>
      <c r="BE825" s="232">
        <f>IF(N825="základní",J825,0)</f>
        <v>0</v>
      </c>
      <c r="BF825" s="232">
        <f>IF(N825="snížená",J825,0)</f>
        <v>0</v>
      </c>
      <c r="BG825" s="232">
        <f>IF(N825="zákl. přenesená",J825,0)</f>
        <v>0</v>
      </c>
      <c r="BH825" s="232">
        <f>IF(N825="sníž. přenesená",J825,0)</f>
        <v>0</v>
      </c>
      <c r="BI825" s="232">
        <f>IF(N825="nulová",J825,0)</f>
        <v>0</v>
      </c>
      <c r="BJ825" s="18" t="s">
        <v>88</v>
      </c>
      <c r="BK825" s="232">
        <f>ROUND(I825*H825,2)</f>
        <v>0</v>
      </c>
      <c r="BL825" s="18" t="s">
        <v>215</v>
      </c>
      <c r="BM825" s="231" t="s">
        <v>1089</v>
      </c>
    </row>
    <row r="826" s="2" customFormat="1" ht="44.25" customHeight="1">
      <c r="A826" s="39"/>
      <c r="B826" s="40"/>
      <c r="C826" s="220" t="s">
        <v>1090</v>
      </c>
      <c r="D826" s="220" t="s">
        <v>217</v>
      </c>
      <c r="E826" s="221" t="s">
        <v>1091</v>
      </c>
      <c r="F826" s="222" t="s">
        <v>1092</v>
      </c>
      <c r="G826" s="223" t="s">
        <v>303</v>
      </c>
      <c r="H826" s="224">
        <v>37</v>
      </c>
      <c r="I826" s="225"/>
      <c r="J826" s="226">
        <f>ROUND(I826*H826,2)</f>
        <v>0</v>
      </c>
      <c r="K826" s="222" t="s">
        <v>1</v>
      </c>
      <c r="L826" s="45"/>
      <c r="M826" s="227" t="s">
        <v>1</v>
      </c>
      <c r="N826" s="228" t="s">
        <v>46</v>
      </c>
      <c r="O826" s="92"/>
      <c r="P826" s="229">
        <f>O826*H826</f>
        <v>0</v>
      </c>
      <c r="Q826" s="229">
        <v>0.0083499999999999998</v>
      </c>
      <c r="R826" s="229">
        <f>Q826*H826</f>
        <v>0.30895</v>
      </c>
      <c r="S826" s="229">
        <v>0</v>
      </c>
      <c r="T826" s="230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31" t="s">
        <v>215</v>
      </c>
      <c r="AT826" s="231" t="s">
        <v>217</v>
      </c>
      <c r="AU826" s="231" t="s">
        <v>228</v>
      </c>
      <c r="AY826" s="18" t="s">
        <v>216</v>
      </c>
      <c r="BE826" s="232">
        <f>IF(N826="základní",J826,0)</f>
        <v>0</v>
      </c>
      <c r="BF826" s="232">
        <f>IF(N826="snížená",J826,0)</f>
        <v>0</v>
      </c>
      <c r="BG826" s="232">
        <f>IF(N826="zákl. přenesená",J826,0)</f>
        <v>0</v>
      </c>
      <c r="BH826" s="232">
        <f>IF(N826="sníž. přenesená",J826,0)</f>
        <v>0</v>
      </c>
      <c r="BI826" s="232">
        <f>IF(N826="nulová",J826,0)</f>
        <v>0</v>
      </c>
      <c r="BJ826" s="18" t="s">
        <v>88</v>
      </c>
      <c r="BK826" s="232">
        <f>ROUND(I826*H826,2)</f>
        <v>0</v>
      </c>
      <c r="BL826" s="18" t="s">
        <v>215</v>
      </c>
      <c r="BM826" s="231" t="s">
        <v>1093</v>
      </c>
    </row>
    <row r="827" s="2" customFormat="1">
      <c r="A827" s="39"/>
      <c r="B827" s="40"/>
      <c r="C827" s="41"/>
      <c r="D827" s="233" t="s">
        <v>222</v>
      </c>
      <c r="E827" s="41"/>
      <c r="F827" s="234" t="s">
        <v>1094</v>
      </c>
      <c r="G827" s="41"/>
      <c r="H827" s="41"/>
      <c r="I827" s="235"/>
      <c r="J827" s="41"/>
      <c r="K827" s="41"/>
      <c r="L827" s="45"/>
      <c r="M827" s="236"/>
      <c r="N827" s="237"/>
      <c r="O827" s="92"/>
      <c r="P827" s="92"/>
      <c r="Q827" s="92"/>
      <c r="R827" s="92"/>
      <c r="S827" s="92"/>
      <c r="T827" s="93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222</v>
      </c>
      <c r="AU827" s="18" t="s">
        <v>228</v>
      </c>
    </row>
    <row r="828" s="13" customFormat="1">
      <c r="A828" s="13"/>
      <c r="B828" s="250"/>
      <c r="C828" s="251"/>
      <c r="D828" s="233" t="s">
        <v>362</v>
      </c>
      <c r="E828" s="252" t="s">
        <v>1</v>
      </c>
      <c r="F828" s="253" t="s">
        <v>1095</v>
      </c>
      <c r="G828" s="251"/>
      <c r="H828" s="252" t="s">
        <v>1</v>
      </c>
      <c r="I828" s="254"/>
      <c r="J828" s="251"/>
      <c r="K828" s="251"/>
      <c r="L828" s="255"/>
      <c r="M828" s="256"/>
      <c r="N828" s="257"/>
      <c r="O828" s="257"/>
      <c r="P828" s="257"/>
      <c r="Q828" s="257"/>
      <c r="R828" s="257"/>
      <c r="S828" s="257"/>
      <c r="T828" s="258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9" t="s">
        <v>362</v>
      </c>
      <c r="AU828" s="259" t="s">
        <v>228</v>
      </c>
      <c r="AV828" s="13" t="s">
        <v>88</v>
      </c>
      <c r="AW828" s="13" t="s">
        <v>36</v>
      </c>
      <c r="AX828" s="13" t="s">
        <v>81</v>
      </c>
      <c r="AY828" s="259" t="s">
        <v>216</v>
      </c>
    </row>
    <row r="829" s="14" customFormat="1">
      <c r="A829" s="14"/>
      <c r="B829" s="260"/>
      <c r="C829" s="261"/>
      <c r="D829" s="233" t="s">
        <v>362</v>
      </c>
      <c r="E829" s="262" t="s">
        <v>1</v>
      </c>
      <c r="F829" s="263" t="s">
        <v>1096</v>
      </c>
      <c r="G829" s="261"/>
      <c r="H829" s="264">
        <v>37</v>
      </c>
      <c r="I829" s="265"/>
      <c r="J829" s="261"/>
      <c r="K829" s="261"/>
      <c r="L829" s="266"/>
      <c r="M829" s="267"/>
      <c r="N829" s="268"/>
      <c r="O829" s="268"/>
      <c r="P829" s="268"/>
      <c r="Q829" s="268"/>
      <c r="R829" s="268"/>
      <c r="S829" s="268"/>
      <c r="T829" s="269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70" t="s">
        <v>362</v>
      </c>
      <c r="AU829" s="270" t="s">
        <v>228</v>
      </c>
      <c r="AV829" s="14" t="s">
        <v>90</v>
      </c>
      <c r="AW829" s="14" t="s">
        <v>36</v>
      </c>
      <c r="AX829" s="14" t="s">
        <v>81</v>
      </c>
      <c r="AY829" s="270" t="s">
        <v>216</v>
      </c>
    </row>
    <row r="830" s="16" customFormat="1">
      <c r="A830" s="16"/>
      <c r="B830" s="282"/>
      <c r="C830" s="283"/>
      <c r="D830" s="233" t="s">
        <v>362</v>
      </c>
      <c r="E830" s="284" t="s">
        <v>1</v>
      </c>
      <c r="F830" s="285" t="s">
        <v>369</v>
      </c>
      <c r="G830" s="283"/>
      <c r="H830" s="286">
        <v>37</v>
      </c>
      <c r="I830" s="287"/>
      <c r="J830" s="283"/>
      <c r="K830" s="283"/>
      <c r="L830" s="288"/>
      <c r="M830" s="289"/>
      <c r="N830" s="290"/>
      <c r="O830" s="290"/>
      <c r="P830" s="290"/>
      <c r="Q830" s="290"/>
      <c r="R830" s="290"/>
      <c r="S830" s="290"/>
      <c r="T830" s="291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92" t="s">
        <v>362</v>
      </c>
      <c r="AU830" s="292" t="s">
        <v>228</v>
      </c>
      <c r="AV830" s="16" t="s">
        <v>215</v>
      </c>
      <c r="AW830" s="16" t="s">
        <v>36</v>
      </c>
      <c r="AX830" s="16" t="s">
        <v>88</v>
      </c>
      <c r="AY830" s="292" t="s">
        <v>216</v>
      </c>
    </row>
    <row r="831" s="2" customFormat="1" ht="24.15" customHeight="1">
      <c r="A831" s="39"/>
      <c r="B831" s="40"/>
      <c r="C831" s="293" t="s">
        <v>1097</v>
      </c>
      <c r="D831" s="293" t="s">
        <v>467</v>
      </c>
      <c r="E831" s="294" t="s">
        <v>1098</v>
      </c>
      <c r="F831" s="295" t="s">
        <v>1099</v>
      </c>
      <c r="G831" s="296" t="s">
        <v>303</v>
      </c>
      <c r="H831" s="297">
        <v>38.850000000000001</v>
      </c>
      <c r="I831" s="298"/>
      <c r="J831" s="299">
        <f>ROUND(I831*H831,2)</f>
        <v>0</v>
      </c>
      <c r="K831" s="295" t="s">
        <v>359</v>
      </c>
      <c r="L831" s="300"/>
      <c r="M831" s="301" t="s">
        <v>1</v>
      </c>
      <c r="N831" s="302" t="s">
        <v>46</v>
      </c>
      <c r="O831" s="92"/>
      <c r="P831" s="229">
        <f>O831*H831</f>
        <v>0</v>
      </c>
      <c r="Q831" s="229">
        <v>0.0011999999999999999</v>
      </c>
      <c r="R831" s="229">
        <f>Q831*H831</f>
        <v>0.046619999999999995</v>
      </c>
      <c r="S831" s="229">
        <v>0</v>
      </c>
      <c r="T831" s="230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1" t="s">
        <v>252</v>
      </c>
      <c r="AT831" s="231" t="s">
        <v>467</v>
      </c>
      <c r="AU831" s="231" t="s">
        <v>228</v>
      </c>
      <c r="AY831" s="18" t="s">
        <v>216</v>
      </c>
      <c r="BE831" s="232">
        <f>IF(N831="základní",J831,0)</f>
        <v>0</v>
      </c>
      <c r="BF831" s="232">
        <f>IF(N831="snížená",J831,0)</f>
        <v>0</v>
      </c>
      <c r="BG831" s="232">
        <f>IF(N831="zákl. přenesená",J831,0)</f>
        <v>0</v>
      </c>
      <c r="BH831" s="232">
        <f>IF(N831="sníž. přenesená",J831,0)</f>
        <v>0</v>
      </c>
      <c r="BI831" s="232">
        <f>IF(N831="nulová",J831,0)</f>
        <v>0</v>
      </c>
      <c r="BJ831" s="18" t="s">
        <v>88</v>
      </c>
      <c r="BK831" s="232">
        <f>ROUND(I831*H831,2)</f>
        <v>0</v>
      </c>
      <c r="BL831" s="18" t="s">
        <v>215</v>
      </c>
      <c r="BM831" s="231" t="s">
        <v>1100</v>
      </c>
    </row>
    <row r="832" s="2" customFormat="1">
      <c r="A832" s="39"/>
      <c r="B832" s="40"/>
      <c r="C832" s="41"/>
      <c r="D832" s="233" t="s">
        <v>222</v>
      </c>
      <c r="E832" s="41"/>
      <c r="F832" s="234" t="s">
        <v>1099</v>
      </c>
      <c r="G832" s="41"/>
      <c r="H832" s="41"/>
      <c r="I832" s="235"/>
      <c r="J832" s="41"/>
      <c r="K832" s="41"/>
      <c r="L832" s="45"/>
      <c r="M832" s="236"/>
      <c r="N832" s="237"/>
      <c r="O832" s="92"/>
      <c r="P832" s="92"/>
      <c r="Q832" s="92"/>
      <c r="R832" s="92"/>
      <c r="S832" s="92"/>
      <c r="T832" s="93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222</v>
      </c>
      <c r="AU832" s="18" t="s">
        <v>228</v>
      </c>
    </row>
    <row r="833" s="14" customFormat="1">
      <c r="A833" s="14"/>
      <c r="B833" s="260"/>
      <c r="C833" s="261"/>
      <c r="D833" s="233" t="s">
        <v>362</v>
      </c>
      <c r="E833" s="262" t="s">
        <v>1</v>
      </c>
      <c r="F833" s="263" t="s">
        <v>1101</v>
      </c>
      <c r="G833" s="261"/>
      <c r="H833" s="264">
        <v>38.850000000000001</v>
      </c>
      <c r="I833" s="265"/>
      <c r="J833" s="261"/>
      <c r="K833" s="261"/>
      <c r="L833" s="266"/>
      <c r="M833" s="267"/>
      <c r="N833" s="268"/>
      <c r="O833" s="268"/>
      <c r="P833" s="268"/>
      <c r="Q833" s="268"/>
      <c r="R833" s="268"/>
      <c r="S833" s="268"/>
      <c r="T833" s="269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70" t="s">
        <v>362</v>
      </c>
      <c r="AU833" s="270" t="s">
        <v>228</v>
      </c>
      <c r="AV833" s="14" t="s">
        <v>90</v>
      </c>
      <c r="AW833" s="14" t="s">
        <v>36</v>
      </c>
      <c r="AX833" s="14" t="s">
        <v>81</v>
      </c>
      <c r="AY833" s="270" t="s">
        <v>216</v>
      </c>
    </row>
    <row r="834" s="16" customFormat="1">
      <c r="A834" s="16"/>
      <c r="B834" s="282"/>
      <c r="C834" s="283"/>
      <c r="D834" s="233" t="s">
        <v>362</v>
      </c>
      <c r="E834" s="284" t="s">
        <v>1</v>
      </c>
      <c r="F834" s="285" t="s">
        <v>369</v>
      </c>
      <c r="G834" s="283"/>
      <c r="H834" s="286">
        <v>38.850000000000001</v>
      </c>
      <c r="I834" s="287"/>
      <c r="J834" s="283"/>
      <c r="K834" s="283"/>
      <c r="L834" s="288"/>
      <c r="M834" s="289"/>
      <c r="N834" s="290"/>
      <c r="O834" s="290"/>
      <c r="P834" s="290"/>
      <c r="Q834" s="290"/>
      <c r="R834" s="290"/>
      <c r="S834" s="290"/>
      <c r="T834" s="291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92" t="s">
        <v>362</v>
      </c>
      <c r="AU834" s="292" t="s">
        <v>228</v>
      </c>
      <c r="AV834" s="16" t="s">
        <v>215</v>
      </c>
      <c r="AW834" s="16" t="s">
        <v>36</v>
      </c>
      <c r="AX834" s="16" t="s">
        <v>88</v>
      </c>
      <c r="AY834" s="292" t="s">
        <v>216</v>
      </c>
    </row>
    <row r="835" s="2" customFormat="1" ht="37.8" customHeight="1">
      <c r="A835" s="39"/>
      <c r="B835" s="40"/>
      <c r="C835" s="220" t="s">
        <v>1102</v>
      </c>
      <c r="D835" s="220" t="s">
        <v>217</v>
      </c>
      <c r="E835" s="221" t="s">
        <v>1103</v>
      </c>
      <c r="F835" s="222" t="s">
        <v>1104</v>
      </c>
      <c r="G835" s="223" t="s">
        <v>303</v>
      </c>
      <c r="H835" s="224">
        <v>995.33699999999999</v>
      </c>
      <c r="I835" s="225"/>
      <c r="J835" s="226">
        <f>ROUND(I835*H835,2)</f>
        <v>0</v>
      </c>
      <c r="K835" s="222" t="s">
        <v>359</v>
      </c>
      <c r="L835" s="45"/>
      <c r="M835" s="227" t="s">
        <v>1</v>
      </c>
      <c r="N835" s="228" t="s">
        <v>46</v>
      </c>
      <c r="O835" s="92"/>
      <c r="P835" s="229">
        <f>O835*H835</f>
        <v>0</v>
      </c>
      <c r="Q835" s="229">
        <v>0.016279999999999999</v>
      </c>
      <c r="R835" s="229">
        <f>Q835*H835</f>
        <v>16.204086359999998</v>
      </c>
      <c r="S835" s="229">
        <v>0</v>
      </c>
      <c r="T835" s="230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31" t="s">
        <v>215</v>
      </c>
      <c r="AT835" s="231" t="s">
        <v>217</v>
      </c>
      <c r="AU835" s="231" t="s">
        <v>228</v>
      </c>
      <c r="AY835" s="18" t="s">
        <v>216</v>
      </c>
      <c r="BE835" s="232">
        <f>IF(N835="základní",J835,0)</f>
        <v>0</v>
      </c>
      <c r="BF835" s="232">
        <f>IF(N835="snížená",J835,0)</f>
        <v>0</v>
      </c>
      <c r="BG835" s="232">
        <f>IF(N835="zákl. přenesená",J835,0)</f>
        <v>0</v>
      </c>
      <c r="BH835" s="232">
        <f>IF(N835="sníž. přenesená",J835,0)</f>
        <v>0</v>
      </c>
      <c r="BI835" s="232">
        <f>IF(N835="nulová",J835,0)</f>
        <v>0</v>
      </c>
      <c r="BJ835" s="18" t="s">
        <v>88</v>
      </c>
      <c r="BK835" s="232">
        <f>ROUND(I835*H835,2)</f>
        <v>0</v>
      </c>
      <c r="BL835" s="18" t="s">
        <v>215</v>
      </c>
      <c r="BM835" s="231" t="s">
        <v>1105</v>
      </c>
    </row>
    <row r="836" s="2" customFormat="1">
      <c r="A836" s="39"/>
      <c r="B836" s="40"/>
      <c r="C836" s="41"/>
      <c r="D836" s="233" t="s">
        <v>222</v>
      </c>
      <c r="E836" s="41"/>
      <c r="F836" s="234" t="s">
        <v>1106</v>
      </c>
      <c r="G836" s="41"/>
      <c r="H836" s="41"/>
      <c r="I836" s="235"/>
      <c r="J836" s="41"/>
      <c r="K836" s="41"/>
      <c r="L836" s="45"/>
      <c r="M836" s="236"/>
      <c r="N836" s="237"/>
      <c r="O836" s="92"/>
      <c r="P836" s="92"/>
      <c r="Q836" s="92"/>
      <c r="R836" s="92"/>
      <c r="S836" s="92"/>
      <c r="T836" s="9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222</v>
      </c>
      <c r="AU836" s="18" t="s">
        <v>228</v>
      </c>
    </row>
    <row r="837" s="2" customFormat="1" ht="24.15" customHeight="1">
      <c r="A837" s="39"/>
      <c r="B837" s="40"/>
      <c r="C837" s="220" t="s">
        <v>1107</v>
      </c>
      <c r="D837" s="220" t="s">
        <v>217</v>
      </c>
      <c r="E837" s="221" t="s">
        <v>1108</v>
      </c>
      <c r="F837" s="222" t="s">
        <v>1109</v>
      </c>
      <c r="G837" s="223" t="s">
        <v>303</v>
      </c>
      <c r="H837" s="224">
        <v>1990.674</v>
      </c>
      <c r="I837" s="225"/>
      <c r="J837" s="226">
        <f>ROUND(I837*H837,2)</f>
        <v>0</v>
      </c>
      <c r="K837" s="222" t="s">
        <v>359</v>
      </c>
      <c r="L837" s="45"/>
      <c r="M837" s="227" t="s">
        <v>1</v>
      </c>
      <c r="N837" s="228" t="s">
        <v>46</v>
      </c>
      <c r="O837" s="92"/>
      <c r="P837" s="229">
        <f>O837*H837</f>
        <v>0</v>
      </c>
      <c r="Q837" s="229">
        <v>0.0067999999999999996</v>
      </c>
      <c r="R837" s="229">
        <f>Q837*H837</f>
        <v>13.536583199999999</v>
      </c>
      <c r="S837" s="229">
        <v>0</v>
      </c>
      <c r="T837" s="230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1" t="s">
        <v>215</v>
      </c>
      <c r="AT837" s="231" t="s">
        <v>217</v>
      </c>
      <c r="AU837" s="231" t="s">
        <v>228</v>
      </c>
      <c r="AY837" s="18" t="s">
        <v>216</v>
      </c>
      <c r="BE837" s="232">
        <f>IF(N837="základní",J837,0)</f>
        <v>0</v>
      </c>
      <c r="BF837" s="232">
        <f>IF(N837="snížená",J837,0)</f>
        <v>0</v>
      </c>
      <c r="BG837" s="232">
        <f>IF(N837="zákl. přenesená",J837,0)</f>
        <v>0</v>
      </c>
      <c r="BH837" s="232">
        <f>IF(N837="sníž. přenesená",J837,0)</f>
        <v>0</v>
      </c>
      <c r="BI837" s="232">
        <f>IF(N837="nulová",J837,0)</f>
        <v>0</v>
      </c>
      <c r="BJ837" s="18" t="s">
        <v>88</v>
      </c>
      <c r="BK837" s="232">
        <f>ROUND(I837*H837,2)</f>
        <v>0</v>
      </c>
      <c r="BL837" s="18" t="s">
        <v>215</v>
      </c>
      <c r="BM837" s="231" t="s">
        <v>1110</v>
      </c>
    </row>
    <row r="838" s="2" customFormat="1">
      <c r="A838" s="39"/>
      <c r="B838" s="40"/>
      <c r="C838" s="41"/>
      <c r="D838" s="233" t="s">
        <v>222</v>
      </c>
      <c r="E838" s="41"/>
      <c r="F838" s="234" t="s">
        <v>1111</v>
      </c>
      <c r="G838" s="41"/>
      <c r="H838" s="41"/>
      <c r="I838" s="235"/>
      <c r="J838" s="41"/>
      <c r="K838" s="41"/>
      <c r="L838" s="45"/>
      <c r="M838" s="236"/>
      <c r="N838" s="237"/>
      <c r="O838" s="92"/>
      <c r="P838" s="92"/>
      <c r="Q838" s="92"/>
      <c r="R838" s="92"/>
      <c r="S838" s="92"/>
      <c r="T838" s="93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222</v>
      </c>
      <c r="AU838" s="18" t="s">
        <v>228</v>
      </c>
    </row>
    <row r="839" s="14" customFormat="1">
      <c r="A839" s="14"/>
      <c r="B839" s="260"/>
      <c r="C839" s="261"/>
      <c r="D839" s="233" t="s">
        <v>362</v>
      </c>
      <c r="E839" s="262" t="s">
        <v>1</v>
      </c>
      <c r="F839" s="263" t="s">
        <v>1112</v>
      </c>
      <c r="G839" s="261"/>
      <c r="H839" s="264">
        <v>1990.674</v>
      </c>
      <c r="I839" s="265"/>
      <c r="J839" s="261"/>
      <c r="K839" s="261"/>
      <c r="L839" s="266"/>
      <c r="M839" s="267"/>
      <c r="N839" s="268"/>
      <c r="O839" s="268"/>
      <c r="P839" s="268"/>
      <c r="Q839" s="268"/>
      <c r="R839" s="268"/>
      <c r="S839" s="268"/>
      <c r="T839" s="269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70" t="s">
        <v>362</v>
      </c>
      <c r="AU839" s="270" t="s">
        <v>228</v>
      </c>
      <c r="AV839" s="14" t="s">
        <v>90</v>
      </c>
      <c r="AW839" s="14" t="s">
        <v>36</v>
      </c>
      <c r="AX839" s="14" t="s">
        <v>81</v>
      </c>
      <c r="AY839" s="270" t="s">
        <v>216</v>
      </c>
    </row>
    <row r="840" s="16" customFormat="1">
      <c r="A840" s="16"/>
      <c r="B840" s="282"/>
      <c r="C840" s="283"/>
      <c r="D840" s="233" t="s">
        <v>362</v>
      </c>
      <c r="E840" s="284" t="s">
        <v>1</v>
      </c>
      <c r="F840" s="285" t="s">
        <v>369</v>
      </c>
      <c r="G840" s="283"/>
      <c r="H840" s="286">
        <v>1990.674</v>
      </c>
      <c r="I840" s="287"/>
      <c r="J840" s="283"/>
      <c r="K840" s="283"/>
      <c r="L840" s="288"/>
      <c r="M840" s="289"/>
      <c r="N840" s="290"/>
      <c r="O840" s="290"/>
      <c r="P840" s="290"/>
      <c r="Q840" s="290"/>
      <c r="R840" s="290"/>
      <c r="S840" s="290"/>
      <c r="T840" s="291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92" t="s">
        <v>362</v>
      </c>
      <c r="AU840" s="292" t="s">
        <v>228</v>
      </c>
      <c r="AV840" s="16" t="s">
        <v>215</v>
      </c>
      <c r="AW840" s="16" t="s">
        <v>36</v>
      </c>
      <c r="AX840" s="16" t="s">
        <v>88</v>
      </c>
      <c r="AY840" s="292" t="s">
        <v>216</v>
      </c>
    </row>
    <row r="841" s="2" customFormat="1" ht="24.15" customHeight="1">
      <c r="A841" s="39"/>
      <c r="B841" s="40"/>
      <c r="C841" s="220" t="s">
        <v>1113</v>
      </c>
      <c r="D841" s="220" t="s">
        <v>217</v>
      </c>
      <c r="E841" s="221" t="s">
        <v>1114</v>
      </c>
      <c r="F841" s="222" t="s">
        <v>1115</v>
      </c>
      <c r="G841" s="223" t="s">
        <v>303</v>
      </c>
      <c r="H841" s="224">
        <v>298.601</v>
      </c>
      <c r="I841" s="225"/>
      <c r="J841" s="226">
        <f>ROUND(I841*H841,2)</f>
        <v>0</v>
      </c>
      <c r="K841" s="222" t="s">
        <v>359</v>
      </c>
      <c r="L841" s="45"/>
      <c r="M841" s="227" t="s">
        <v>1</v>
      </c>
      <c r="N841" s="228" t="s">
        <v>46</v>
      </c>
      <c r="O841" s="92"/>
      <c r="P841" s="229">
        <f>O841*H841</f>
        <v>0</v>
      </c>
      <c r="Q841" s="229">
        <v>0.0043800000000000002</v>
      </c>
      <c r="R841" s="229">
        <f>Q841*H841</f>
        <v>1.3078723800000001</v>
      </c>
      <c r="S841" s="229">
        <v>0</v>
      </c>
      <c r="T841" s="230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1" t="s">
        <v>215</v>
      </c>
      <c r="AT841" s="231" t="s">
        <v>217</v>
      </c>
      <c r="AU841" s="231" t="s">
        <v>228</v>
      </c>
      <c r="AY841" s="18" t="s">
        <v>216</v>
      </c>
      <c r="BE841" s="232">
        <f>IF(N841="základní",J841,0)</f>
        <v>0</v>
      </c>
      <c r="BF841" s="232">
        <f>IF(N841="snížená",J841,0)</f>
        <v>0</v>
      </c>
      <c r="BG841" s="232">
        <f>IF(N841="zákl. přenesená",J841,0)</f>
        <v>0</v>
      </c>
      <c r="BH841" s="232">
        <f>IF(N841="sníž. přenesená",J841,0)</f>
        <v>0</v>
      </c>
      <c r="BI841" s="232">
        <f>IF(N841="nulová",J841,0)</f>
        <v>0</v>
      </c>
      <c r="BJ841" s="18" t="s">
        <v>88</v>
      </c>
      <c r="BK841" s="232">
        <f>ROUND(I841*H841,2)</f>
        <v>0</v>
      </c>
      <c r="BL841" s="18" t="s">
        <v>215</v>
      </c>
      <c r="BM841" s="231" t="s">
        <v>1116</v>
      </c>
    </row>
    <row r="842" s="2" customFormat="1">
      <c r="A842" s="39"/>
      <c r="B842" s="40"/>
      <c r="C842" s="41"/>
      <c r="D842" s="233" t="s">
        <v>222</v>
      </c>
      <c r="E842" s="41"/>
      <c r="F842" s="234" t="s">
        <v>1117</v>
      </c>
      <c r="G842" s="41"/>
      <c r="H842" s="41"/>
      <c r="I842" s="235"/>
      <c r="J842" s="41"/>
      <c r="K842" s="41"/>
      <c r="L842" s="45"/>
      <c r="M842" s="236"/>
      <c r="N842" s="237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222</v>
      </c>
      <c r="AU842" s="18" t="s">
        <v>228</v>
      </c>
    </row>
    <row r="843" s="13" customFormat="1">
      <c r="A843" s="13"/>
      <c r="B843" s="250"/>
      <c r="C843" s="251"/>
      <c r="D843" s="233" t="s">
        <v>362</v>
      </c>
      <c r="E843" s="252" t="s">
        <v>1</v>
      </c>
      <c r="F843" s="253" t="s">
        <v>1118</v>
      </c>
      <c r="G843" s="251"/>
      <c r="H843" s="252" t="s">
        <v>1</v>
      </c>
      <c r="I843" s="254"/>
      <c r="J843" s="251"/>
      <c r="K843" s="251"/>
      <c r="L843" s="255"/>
      <c r="M843" s="256"/>
      <c r="N843" s="257"/>
      <c r="O843" s="257"/>
      <c r="P843" s="257"/>
      <c r="Q843" s="257"/>
      <c r="R843" s="257"/>
      <c r="S843" s="257"/>
      <c r="T843" s="258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9" t="s">
        <v>362</v>
      </c>
      <c r="AU843" s="259" t="s">
        <v>228</v>
      </c>
      <c r="AV843" s="13" t="s">
        <v>88</v>
      </c>
      <c r="AW843" s="13" t="s">
        <v>36</v>
      </c>
      <c r="AX843" s="13" t="s">
        <v>81</v>
      </c>
      <c r="AY843" s="259" t="s">
        <v>216</v>
      </c>
    </row>
    <row r="844" s="14" customFormat="1">
      <c r="A844" s="14"/>
      <c r="B844" s="260"/>
      <c r="C844" s="261"/>
      <c r="D844" s="233" t="s">
        <v>362</v>
      </c>
      <c r="E844" s="262" t="s">
        <v>1</v>
      </c>
      <c r="F844" s="263" t="s">
        <v>1119</v>
      </c>
      <c r="G844" s="261"/>
      <c r="H844" s="264">
        <v>298.601</v>
      </c>
      <c r="I844" s="265"/>
      <c r="J844" s="261"/>
      <c r="K844" s="261"/>
      <c r="L844" s="266"/>
      <c r="M844" s="267"/>
      <c r="N844" s="268"/>
      <c r="O844" s="268"/>
      <c r="P844" s="268"/>
      <c r="Q844" s="268"/>
      <c r="R844" s="268"/>
      <c r="S844" s="268"/>
      <c r="T844" s="269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70" t="s">
        <v>362</v>
      </c>
      <c r="AU844" s="270" t="s">
        <v>228</v>
      </c>
      <c r="AV844" s="14" t="s">
        <v>90</v>
      </c>
      <c r="AW844" s="14" t="s">
        <v>36</v>
      </c>
      <c r="AX844" s="14" t="s">
        <v>81</v>
      </c>
      <c r="AY844" s="270" t="s">
        <v>216</v>
      </c>
    </row>
    <row r="845" s="16" customFormat="1">
      <c r="A845" s="16"/>
      <c r="B845" s="282"/>
      <c r="C845" s="283"/>
      <c r="D845" s="233" t="s">
        <v>362</v>
      </c>
      <c r="E845" s="284" t="s">
        <v>1</v>
      </c>
      <c r="F845" s="285" t="s">
        <v>369</v>
      </c>
      <c r="G845" s="283"/>
      <c r="H845" s="286">
        <v>298.601</v>
      </c>
      <c r="I845" s="287"/>
      <c r="J845" s="283"/>
      <c r="K845" s="283"/>
      <c r="L845" s="288"/>
      <c r="M845" s="289"/>
      <c r="N845" s="290"/>
      <c r="O845" s="290"/>
      <c r="P845" s="290"/>
      <c r="Q845" s="290"/>
      <c r="R845" s="290"/>
      <c r="S845" s="290"/>
      <c r="T845" s="291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292" t="s">
        <v>362</v>
      </c>
      <c r="AU845" s="292" t="s">
        <v>228</v>
      </c>
      <c r="AV845" s="16" t="s">
        <v>215</v>
      </c>
      <c r="AW845" s="16" t="s">
        <v>36</v>
      </c>
      <c r="AX845" s="16" t="s">
        <v>88</v>
      </c>
      <c r="AY845" s="292" t="s">
        <v>216</v>
      </c>
    </row>
    <row r="846" s="2" customFormat="1" ht="24.15" customHeight="1">
      <c r="A846" s="39"/>
      <c r="B846" s="40"/>
      <c r="C846" s="220" t="s">
        <v>1120</v>
      </c>
      <c r="D846" s="220" t="s">
        <v>217</v>
      </c>
      <c r="E846" s="221" t="s">
        <v>1121</v>
      </c>
      <c r="F846" s="222" t="s">
        <v>1122</v>
      </c>
      <c r="G846" s="223" t="s">
        <v>453</v>
      </c>
      <c r="H846" s="224">
        <v>71.640000000000001</v>
      </c>
      <c r="I846" s="225"/>
      <c r="J846" s="226">
        <f>ROUND(I846*H846,2)</f>
        <v>0</v>
      </c>
      <c r="K846" s="222" t="s">
        <v>1</v>
      </c>
      <c r="L846" s="45"/>
      <c r="M846" s="227" t="s">
        <v>1</v>
      </c>
      <c r="N846" s="228" t="s">
        <v>46</v>
      </c>
      <c r="O846" s="92"/>
      <c r="P846" s="229">
        <f>O846*H846</f>
        <v>0</v>
      </c>
      <c r="Q846" s="229">
        <v>0</v>
      </c>
      <c r="R846" s="229">
        <f>Q846*H846</f>
        <v>0</v>
      </c>
      <c r="S846" s="229">
        <v>0</v>
      </c>
      <c r="T846" s="230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1" t="s">
        <v>215</v>
      </c>
      <c r="AT846" s="231" t="s">
        <v>217</v>
      </c>
      <c r="AU846" s="231" t="s">
        <v>228</v>
      </c>
      <c r="AY846" s="18" t="s">
        <v>216</v>
      </c>
      <c r="BE846" s="232">
        <f>IF(N846="základní",J846,0)</f>
        <v>0</v>
      </c>
      <c r="BF846" s="232">
        <f>IF(N846="snížená",J846,0)</f>
        <v>0</v>
      </c>
      <c r="BG846" s="232">
        <f>IF(N846="zákl. přenesená",J846,0)</f>
        <v>0</v>
      </c>
      <c r="BH846" s="232">
        <f>IF(N846="sníž. přenesená",J846,0)</f>
        <v>0</v>
      </c>
      <c r="BI846" s="232">
        <f>IF(N846="nulová",J846,0)</f>
        <v>0</v>
      </c>
      <c r="BJ846" s="18" t="s">
        <v>88</v>
      </c>
      <c r="BK846" s="232">
        <f>ROUND(I846*H846,2)</f>
        <v>0</v>
      </c>
      <c r="BL846" s="18" t="s">
        <v>215</v>
      </c>
      <c r="BM846" s="231" t="s">
        <v>1123</v>
      </c>
    </row>
    <row r="847" s="2" customFormat="1">
      <c r="A847" s="39"/>
      <c r="B847" s="40"/>
      <c r="C847" s="41"/>
      <c r="D847" s="233" t="s">
        <v>222</v>
      </c>
      <c r="E847" s="41"/>
      <c r="F847" s="234" t="s">
        <v>1124</v>
      </c>
      <c r="G847" s="41"/>
      <c r="H847" s="41"/>
      <c r="I847" s="235"/>
      <c r="J847" s="41"/>
      <c r="K847" s="41"/>
      <c r="L847" s="45"/>
      <c r="M847" s="236"/>
      <c r="N847" s="237"/>
      <c r="O847" s="92"/>
      <c r="P847" s="92"/>
      <c r="Q847" s="92"/>
      <c r="R847" s="92"/>
      <c r="S847" s="92"/>
      <c r="T847" s="93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222</v>
      </c>
      <c r="AU847" s="18" t="s">
        <v>228</v>
      </c>
    </row>
    <row r="848" s="13" customFormat="1">
      <c r="A848" s="13"/>
      <c r="B848" s="250"/>
      <c r="C848" s="251"/>
      <c r="D848" s="233" t="s">
        <v>362</v>
      </c>
      <c r="E848" s="252" t="s">
        <v>1</v>
      </c>
      <c r="F848" s="253" t="s">
        <v>1125</v>
      </c>
      <c r="G848" s="251"/>
      <c r="H848" s="252" t="s">
        <v>1</v>
      </c>
      <c r="I848" s="254"/>
      <c r="J848" s="251"/>
      <c r="K848" s="251"/>
      <c r="L848" s="255"/>
      <c r="M848" s="256"/>
      <c r="N848" s="257"/>
      <c r="O848" s="257"/>
      <c r="P848" s="257"/>
      <c r="Q848" s="257"/>
      <c r="R848" s="257"/>
      <c r="S848" s="257"/>
      <c r="T848" s="258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9" t="s">
        <v>362</v>
      </c>
      <c r="AU848" s="259" t="s">
        <v>228</v>
      </c>
      <c r="AV848" s="13" t="s">
        <v>88</v>
      </c>
      <c r="AW848" s="13" t="s">
        <v>36</v>
      </c>
      <c r="AX848" s="13" t="s">
        <v>81</v>
      </c>
      <c r="AY848" s="259" t="s">
        <v>216</v>
      </c>
    </row>
    <row r="849" s="14" customFormat="1">
      <c r="A849" s="14"/>
      <c r="B849" s="260"/>
      <c r="C849" s="261"/>
      <c r="D849" s="233" t="s">
        <v>362</v>
      </c>
      <c r="E849" s="262" t="s">
        <v>1</v>
      </c>
      <c r="F849" s="263" t="s">
        <v>1126</v>
      </c>
      <c r="G849" s="261"/>
      <c r="H849" s="264">
        <v>24.84</v>
      </c>
      <c r="I849" s="265"/>
      <c r="J849" s="261"/>
      <c r="K849" s="261"/>
      <c r="L849" s="266"/>
      <c r="M849" s="267"/>
      <c r="N849" s="268"/>
      <c r="O849" s="268"/>
      <c r="P849" s="268"/>
      <c r="Q849" s="268"/>
      <c r="R849" s="268"/>
      <c r="S849" s="268"/>
      <c r="T849" s="269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70" t="s">
        <v>362</v>
      </c>
      <c r="AU849" s="270" t="s">
        <v>228</v>
      </c>
      <c r="AV849" s="14" t="s">
        <v>90</v>
      </c>
      <c r="AW849" s="14" t="s">
        <v>36</v>
      </c>
      <c r="AX849" s="14" t="s">
        <v>81</v>
      </c>
      <c r="AY849" s="270" t="s">
        <v>216</v>
      </c>
    </row>
    <row r="850" s="14" customFormat="1">
      <c r="A850" s="14"/>
      <c r="B850" s="260"/>
      <c r="C850" s="261"/>
      <c r="D850" s="233" t="s">
        <v>362</v>
      </c>
      <c r="E850" s="262" t="s">
        <v>1</v>
      </c>
      <c r="F850" s="263" t="s">
        <v>1127</v>
      </c>
      <c r="G850" s="261"/>
      <c r="H850" s="264">
        <v>23.75</v>
      </c>
      <c r="I850" s="265"/>
      <c r="J850" s="261"/>
      <c r="K850" s="261"/>
      <c r="L850" s="266"/>
      <c r="M850" s="267"/>
      <c r="N850" s="268"/>
      <c r="O850" s="268"/>
      <c r="P850" s="268"/>
      <c r="Q850" s="268"/>
      <c r="R850" s="268"/>
      <c r="S850" s="268"/>
      <c r="T850" s="269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70" t="s">
        <v>362</v>
      </c>
      <c r="AU850" s="270" t="s">
        <v>228</v>
      </c>
      <c r="AV850" s="14" t="s">
        <v>90</v>
      </c>
      <c r="AW850" s="14" t="s">
        <v>36</v>
      </c>
      <c r="AX850" s="14" t="s">
        <v>81</v>
      </c>
      <c r="AY850" s="270" t="s">
        <v>216</v>
      </c>
    </row>
    <row r="851" s="14" customFormat="1">
      <c r="A851" s="14"/>
      <c r="B851" s="260"/>
      <c r="C851" s="261"/>
      <c r="D851" s="233" t="s">
        <v>362</v>
      </c>
      <c r="E851" s="262" t="s">
        <v>1</v>
      </c>
      <c r="F851" s="263" t="s">
        <v>1128</v>
      </c>
      <c r="G851" s="261"/>
      <c r="H851" s="264">
        <v>4.75</v>
      </c>
      <c r="I851" s="265"/>
      <c r="J851" s="261"/>
      <c r="K851" s="261"/>
      <c r="L851" s="266"/>
      <c r="M851" s="267"/>
      <c r="N851" s="268"/>
      <c r="O851" s="268"/>
      <c r="P851" s="268"/>
      <c r="Q851" s="268"/>
      <c r="R851" s="268"/>
      <c r="S851" s="268"/>
      <c r="T851" s="269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70" t="s">
        <v>362</v>
      </c>
      <c r="AU851" s="270" t="s">
        <v>228</v>
      </c>
      <c r="AV851" s="14" t="s">
        <v>90</v>
      </c>
      <c r="AW851" s="14" t="s">
        <v>36</v>
      </c>
      <c r="AX851" s="14" t="s">
        <v>81</v>
      </c>
      <c r="AY851" s="270" t="s">
        <v>216</v>
      </c>
    </row>
    <row r="852" s="14" customFormat="1">
      <c r="A852" s="14"/>
      <c r="B852" s="260"/>
      <c r="C852" s="261"/>
      <c r="D852" s="233" t="s">
        <v>362</v>
      </c>
      <c r="E852" s="262" t="s">
        <v>1</v>
      </c>
      <c r="F852" s="263" t="s">
        <v>1129</v>
      </c>
      <c r="G852" s="261"/>
      <c r="H852" s="264">
        <v>6.0199999999999996</v>
      </c>
      <c r="I852" s="265"/>
      <c r="J852" s="261"/>
      <c r="K852" s="261"/>
      <c r="L852" s="266"/>
      <c r="M852" s="267"/>
      <c r="N852" s="268"/>
      <c r="O852" s="268"/>
      <c r="P852" s="268"/>
      <c r="Q852" s="268"/>
      <c r="R852" s="268"/>
      <c r="S852" s="268"/>
      <c r="T852" s="269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70" t="s">
        <v>362</v>
      </c>
      <c r="AU852" s="270" t="s">
        <v>228</v>
      </c>
      <c r="AV852" s="14" t="s">
        <v>90</v>
      </c>
      <c r="AW852" s="14" t="s">
        <v>36</v>
      </c>
      <c r="AX852" s="14" t="s">
        <v>81</v>
      </c>
      <c r="AY852" s="270" t="s">
        <v>216</v>
      </c>
    </row>
    <row r="853" s="14" customFormat="1">
      <c r="A853" s="14"/>
      <c r="B853" s="260"/>
      <c r="C853" s="261"/>
      <c r="D853" s="233" t="s">
        <v>362</v>
      </c>
      <c r="E853" s="262" t="s">
        <v>1</v>
      </c>
      <c r="F853" s="263" t="s">
        <v>689</v>
      </c>
      <c r="G853" s="261"/>
      <c r="H853" s="264">
        <v>7.04</v>
      </c>
      <c r="I853" s="265"/>
      <c r="J853" s="261"/>
      <c r="K853" s="261"/>
      <c r="L853" s="266"/>
      <c r="M853" s="267"/>
      <c r="N853" s="268"/>
      <c r="O853" s="268"/>
      <c r="P853" s="268"/>
      <c r="Q853" s="268"/>
      <c r="R853" s="268"/>
      <c r="S853" s="268"/>
      <c r="T853" s="269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70" t="s">
        <v>362</v>
      </c>
      <c r="AU853" s="270" t="s">
        <v>228</v>
      </c>
      <c r="AV853" s="14" t="s">
        <v>90</v>
      </c>
      <c r="AW853" s="14" t="s">
        <v>36</v>
      </c>
      <c r="AX853" s="14" t="s">
        <v>81</v>
      </c>
      <c r="AY853" s="270" t="s">
        <v>216</v>
      </c>
    </row>
    <row r="854" s="14" customFormat="1">
      <c r="A854" s="14"/>
      <c r="B854" s="260"/>
      <c r="C854" s="261"/>
      <c r="D854" s="233" t="s">
        <v>362</v>
      </c>
      <c r="E854" s="262" t="s">
        <v>1</v>
      </c>
      <c r="F854" s="263" t="s">
        <v>1130</v>
      </c>
      <c r="G854" s="261"/>
      <c r="H854" s="264">
        <v>5.2400000000000002</v>
      </c>
      <c r="I854" s="265"/>
      <c r="J854" s="261"/>
      <c r="K854" s="261"/>
      <c r="L854" s="266"/>
      <c r="M854" s="267"/>
      <c r="N854" s="268"/>
      <c r="O854" s="268"/>
      <c r="P854" s="268"/>
      <c r="Q854" s="268"/>
      <c r="R854" s="268"/>
      <c r="S854" s="268"/>
      <c r="T854" s="269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70" t="s">
        <v>362</v>
      </c>
      <c r="AU854" s="270" t="s">
        <v>228</v>
      </c>
      <c r="AV854" s="14" t="s">
        <v>90</v>
      </c>
      <c r="AW854" s="14" t="s">
        <v>36</v>
      </c>
      <c r="AX854" s="14" t="s">
        <v>81</v>
      </c>
      <c r="AY854" s="270" t="s">
        <v>216</v>
      </c>
    </row>
    <row r="855" s="16" customFormat="1">
      <c r="A855" s="16"/>
      <c r="B855" s="282"/>
      <c r="C855" s="283"/>
      <c r="D855" s="233" t="s">
        <v>362</v>
      </c>
      <c r="E855" s="284" t="s">
        <v>1</v>
      </c>
      <c r="F855" s="285" t="s">
        <v>369</v>
      </c>
      <c r="G855" s="283"/>
      <c r="H855" s="286">
        <v>71.640000000000001</v>
      </c>
      <c r="I855" s="287"/>
      <c r="J855" s="283"/>
      <c r="K855" s="283"/>
      <c r="L855" s="288"/>
      <c r="M855" s="289"/>
      <c r="N855" s="290"/>
      <c r="O855" s="290"/>
      <c r="P855" s="290"/>
      <c r="Q855" s="290"/>
      <c r="R855" s="290"/>
      <c r="S855" s="290"/>
      <c r="T855" s="291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92" t="s">
        <v>362</v>
      </c>
      <c r="AU855" s="292" t="s">
        <v>228</v>
      </c>
      <c r="AV855" s="16" t="s">
        <v>215</v>
      </c>
      <c r="AW855" s="16" t="s">
        <v>36</v>
      </c>
      <c r="AX855" s="16" t="s">
        <v>88</v>
      </c>
      <c r="AY855" s="292" t="s">
        <v>216</v>
      </c>
    </row>
    <row r="856" s="2" customFormat="1" ht="24.15" customHeight="1">
      <c r="A856" s="39"/>
      <c r="B856" s="40"/>
      <c r="C856" s="293" t="s">
        <v>1131</v>
      </c>
      <c r="D856" s="293" t="s">
        <v>467</v>
      </c>
      <c r="E856" s="294" t="s">
        <v>1132</v>
      </c>
      <c r="F856" s="295" t="s">
        <v>1133</v>
      </c>
      <c r="G856" s="296" t="s">
        <v>453</v>
      </c>
      <c r="H856" s="297">
        <v>75.221999999999994</v>
      </c>
      <c r="I856" s="298"/>
      <c r="J856" s="299">
        <f>ROUND(I856*H856,2)</f>
        <v>0</v>
      </c>
      <c r="K856" s="295" t="s">
        <v>359</v>
      </c>
      <c r="L856" s="300"/>
      <c r="M856" s="301" t="s">
        <v>1</v>
      </c>
      <c r="N856" s="302" t="s">
        <v>46</v>
      </c>
      <c r="O856" s="92"/>
      <c r="P856" s="229">
        <f>O856*H856</f>
        <v>0</v>
      </c>
      <c r="Q856" s="229">
        <v>4.0000000000000003E-05</v>
      </c>
      <c r="R856" s="229">
        <f>Q856*H856</f>
        <v>0.0030088799999999998</v>
      </c>
      <c r="S856" s="229">
        <v>0</v>
      </c>
      <c r="T856" s="230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31" t="s">
        <v>252</v>
      </c>
      <c r="AT856" s="231" t="s">
        <v>467</v>
      </c>
      <c r="AU856" s="231" t="s">
        <v>228</v>
      </c>
      <c r="AY856" s="18" t="s">
        <v>216</v>
      </c>
      <c r="BE856" s="232">
        <f>IF(N856="základní",J856,0)</f>
        <v>0</v>
      </c>
      <c r="BF856" s="232">
        <f>IF(N856="snížená",J856,0)</f>
        <v>0</v>
      </c>
      <c r="BG856" s="232">
        <f>IF(N856="zákl. přenesená",J856,0)</f>
        <v>0</v>
      </c>
      <c r="BH856" s="232">
        <f>IF(N856="sníž. přenesená",J856,0)</f>
        <v>0</v>
      </c>
      <c r="BI856" s="232">
        <f>IF(N856="nulová",J856,0)</f>
        <v>0</v>
      </c>
      <c r="BJ856" s="18" t="s">
        <v>88</v>
      </c>
      <c r="BK856" s="232">
        <f>ROUND(I856*H856,2)</f>
        <v>0</v>
      </c>
      <c r="BL856" s="18" t="s">
        <v>215</v>
      </c>
      <c r="BM856" s="231" t="s">
        <v>1134</v>
      </c>
    </row>
    <row r="857" s="2" customFormat="1">
      <c r="A857" s="39"/>
      <c r="B857" s="40"/>
      <c r="C857" s="41"/>
      <c r="D857" s="233" t="s">
        <v>222</v>
      </c>
      <c r="E857" s="41"/>
      <c r="F857" s="234" t="s">
        <v>1133</v>
      </c>
      <c r="G857" s="41"/>
      <c r="H857" s="41"/>
      <c r="I857" s="235"/>
      <c r="J857" s="41"/>
      <c r="K857" s="41"/>
      <c r="L857" s="45"/>
      <c r="M857" s="236"/>
      <c r="N857" s="237"/>
      <c r="O857" s="92"/>
      <c r="P857" s="92"/>
      <c r="Q857" s="92"/>
      <c r="R857" s="92"/>
      <c r="S857" s="92"/>
      <c r="T857" s="93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222</v>
      </c>
      <c r="AU857" s="18" t="s">
        <v>228</v>
      </c>
    </row>
    <row r="858" s="14" customFormat="1">
      <c r="A858" s="14"/>
      <c r="B858" s="260"/>
      <c r="C858" s="261"/>
      <c r="D858" s="233" t="s">
        <v>362</v>
      </c>
      <c r="E858" s="262" t="s">
        <v>1</v>
      </c>
      <c r="F858" s="263" t="s">
        <v>1135</v>
      </c>
      <c r="G858" s="261"/>
      <c r="H858" s="264">
        <v>75.221999999999994</v>
      </c>
      <c r="I858" s="265"/>
      <c r="J858" s="261"/>
      <c r="K858" s="261"/>
      <c r="L858" s="266"/>
      <c r="M858" s="267"/>
      <c r="N858" s="268"/>
      <c r="O858" s="268"/>
      <c r="P858" s="268"/>
      <c r="Q858" s="268"/>
      <c r="R858" s="268"/>
      <c r="S858" s="268"/>
      <c r="T858" s="269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70" t="s">
        <v>362</v>
      </c>
      <c r="AU858" s="270" t="s">
        <v>228</v>
      </c>
      <c r="AV858" s="14" t="s">
        <v>90</v>
      </c>
      <c r="AW858" s="14" t="s">
        <v>36</v>
      </c>
      <c r="AX858" s="14" t="s">
        <v>81</v>
      </c>
      <c r="AY858" s="270" t="s">
        <v>216</v>
      </c>
    </row>
    <row r="859" s="16" customFormat="1">
      <c r="A859" s="16"/>
      <c r="B859" s="282"/>
      <c r="C859" s="283"/>
      <c r="D859" s="233" t="s">
        <v>362</v>
      </c>
      <c r="E859" s="284" t="s">
        <v>1</v>
      </c>
      <c r="F859" s="285" t="s">
        <v>369</v>
      </c>
      <c r="G859" s="283"/>
      <c r="H859" s="286">
        <v>75.221999999999994</v>
      </c>
      <c r="I859" s="287"/>
      <c r="J859" s="283"/>
      <c r="K859" s="283"/>
      <c r="L859" s="288"/>
      <c r="M859" s="289"/>
      <c r="N859" s="290"/>
      <c r="O859" s="290"/>
      <c r="P859" s="290"/>
      <c r="Q859" s="290"/>
      <c r="R859" s="290"/>
      <c r="S859" s="290"/>
      <c r="T859" s="291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T859" s="292" t="s">
        <v>362</v>
      </c>
      <c r="AU859" s="292" t="s">
        <v>228</v>
      </c>
      <c r="AV859" s="16" t="s">
        <v>215</v>
      </c>
      <c r="AW859" s="16" t="s">
        <v>36</v>
      </c>
      <c r="AX859" s="16" t="s">
        <v>88</v>
      </c>
      <c r="AY859" s="292" t="s">
        <v>216</v>
      </c>
    </row>
    <row r="860" s="2" customFormat="1" ht="24.15" customHeight="1">
      <c r="A860" s="39"/>
      <c r="B860" s="40"/>
      <c r="C860" s="220" t="s">
        <v>1136</v>
      </c>
      <c r="D860" s="220" t="s">
        <v>217</v>
      </c>
      <c r="E860" s="221" t="s">
        <v>1137</v>
      </c>
      <c r="F860" s="222" t="s">
        <v>1138</v>
      </c>
      <c r="G860" s="223" t="s">
        <v>303</v>
      </c>
      <c r="H860" s="224">
        <v>55.554000000000002</v>
      </c>
      <c r="I860" s="225"/>
      <c r="J860" s="226">
        <f>ROUND(I860*H860,2)</f>
        <v>0</v>
      </c>
      <c r="K860" s="222" t="s">
        <v>359</v>
      </c>
      <c r="L860" s="45"/>
      <c r="M860" s="227" t="s">
        <v>1</v>
      </c>
      <c r="N860" s="228" t="s">
        <v>46</v>
      </c>
      <c r="O860" s="92"/>
      <c r="P860" s="229">
        <f>O860*H860</f>
        <v>0</v>
      </c>
      <c r="Q860" s="229">
        <v>0</v>
      </c>
      <c r="R860" s="229">
        <f>Q860*H860</f>
        <v>0</v>
      </c>
      <c r="S860" s="229">
        <v>0</v>
      </c>
      <c r="T860" s="230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1" t="s">
        <v>215</v>
      </c>
      <c r="AT860" s="231" t="s">
        <v>217</v>
      </c>
      <c r="AU860" s="231" t="s">
        <v>228</v>
      </c>
      <c r="AY860" s="18" t="s">
        <v>216</v>
      </c>
      <c r="BE860" s="232">
        <f>IF(N860="základní",J860,0)</f>
        <v>0</v>
      </c>
      <c r="BF860" s="232">
        <f>IF(N860="snížená",J860,0)</f>
        <v>0</v>
      </c>
      <c r="BG860" s="232">
        <f>IF(N860="zákl. přenesená",J860,0)</f>
        <v>0</v>
      </c>
      <c r="BH860" s="232">
        <f>IF(N860="sníž. přenesená",J860,0)</f>
        <v>0</v>
      </c>
      <c r="BI860" s="232">
        <f>IF(N860="nulová",J860,0)</f>
        <v>0</v>
      </c>
      <c r="BJ860" s="18" t="s">
        <v>88</v>
      </c>
      <c r="BK860" s="232">
        <f>ROUND(I860*H860,2)</f>
        <v>0</v>
      </c>
      <c r="BL860" s="18" t="s">
        <v>215</v>
      </c>
      <c r="BM860" s="231" t="s">
        <v>1139</v>
      </c>
    </row>
    <row r="861" s="2" customFormat="1">
      <c r="A861" s="39"/>
      <c r="B861" s="40"/>
      <c r="C861" s="41"/>
      <c r="D861" s="233" t="s">
        <v>222</v>
      </c>
      <c r="E861" s="41"/>
      <c r="F861" s="234" t="s">
        <v>1140</v>
      </c>
      <c r="G861" s="41"/>
      <c r="H861" s="41"/>
      <c r="I861" s="235"/>
      <c r="J861" s="41"/>
      <c r="K861" s="41"/>
      <c r="L861" s="45"/>
      <c r="M861" s="236"/>
      <c r="N861" s="237"/>
      <c r="O861" s="92"/>
      <c r="P861" s="92"/>
      <c r="Q861" s="92"/>
      <c r="R861" s="92"/>
      <c r="S861" s="92"/>
      <c r="T861" s="93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222</v>
      </c>
      <c r="AU861" s="18" t="s">
        <v>228</v>
      </c>
    </row>
    <row r="862" s="13" customFormat="1">
      <c r="A862" s="13"/>
      <c r="B862" s="250"/>
      <c r="C862" s="251"/>
      <c r="D862" s="233" t="s">
        <v>362</v>
      </c>
      <c r="E862" s="252" t="s">
        <v>1</v>
      </c>
      <c r="F862" s="253" t="s">
        <v>1125</v>
      </c>
      <c r="G862" s="251"/>
      <c r="H862" s="252" t="s">
        <v>1</v>
      </c>
      <c r="I862" s="254"/>
      <c r="J862" s="251"/>
      <c r="K862" s="251"/>
      <c r="L862" s="255"/>
      <c r="M862" s="256"/>
      <c r="N862" s="257"/>
      <c r="O862" s="257"/>
      <c r="P862" s="257"/>
      <c r="Q862" s="257"/>
      <c r="R862" s="257"/>
      <c r="S862" s="257"/>
      <c r="T862" s="258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9" t="s">
        <v>362</v>
      </c>
      <c r="AU862" s="259" t="s">
        <v>228</v>
      </c>
      <c r="AV862" s="13" t="s">
        <v>88</v>
      </c>
      <c r="AW862" s="13" t="s">
        <v>36</v>
      </c>
      <c r="AX862" s="13" t="s">
        <v>81</v>
      </c>
      <c r="AY862" s="259" t="s">
        <v>216</v>
      </c>
    </row>
    <row r="863" s="14" customFormat="1">
      <c r="A863" s="14"/>
      <c r="B863" s="260"/>
      <c r="C863" s="261"/>
      <c r="D863" s="233" t="s">
        <v>362</v>
      </c>
      <c r="E863" s="262" t="s">
        <v>1</v>
      </c>
      <c r="F863" s="263" t="s">
        <v>1141</v>
      </c>
      <c r="G863" s="261"/>
      <c r="H863" s="264">
        <v>7.9199999999999999</v>
      </c>
      <c r="I863" s="265"/>
      <c r="J863" s="261"/>
      <c r="K863" s="261"/>
      <c r="L863" s="266"/>
      <c r="M863" s="267"/>
      <c r="N863" s="268"/>
      <c r="O863" s="268"/>
      <c r="P863" s="268"/>
      <c r="Q863" s="268"/>
      <c r="R863" s="268"/>
      <c r="S863" s="268"/>
      <c r="T863" s="269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70" t="s">
        <v>362</v>
      </c>
      <c r="AU863" s="270" t="s">
        <v>228</v>
      </c>
      <c r="AV863" s="14" t="s">
        <v>90</v>
      </c>
      <c r="AW863" s="14" t="s">
        <v>36</v>
      </c>
      <c r="AX863" s="14" t="s">
        <v>81</v>
      </c>
      <c r="AY863" s="270" t="s">
        <v>216</v>
      </c>
    </row>
    <row r="864" s="14" customFormat="1">
      <c r="A864" s="14"/>
      <c r="B864" s="260"/>
      <c r="C864" s="261"/>
      <c r="D864" s="233" t="s">
        <v>362</v>
      </c>
      <c r="E864" s="262" t="s">
        <v>1</v>
      </c>
      <c r="F864" s="263" t="s">
        <v>1142</v>
      </c>
      <c r="G864" s="261"/>
      <c r="H864" s="264">
        <v>10.938000000000001</v>
      </c>
      <c r="I864" s="265"/>
      <c r="J864" s="261"/>
      <c r="K864" s="261"/>
      <c r="L864" s="266"/>
      <c r="M864" s="267"/>
      <c r="N864" s="268"/>
      <c r="O864" s="268"/>
      <c r="P864" s="268"/>
      <c r="Q864" s="268"/>
      <c r="R864" s="268"/>
      <c r="S864" s="268"/>
      <c r="T864" s="269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70" t="s">
        <v>362</v>
      </c>
      <c r="AU864" s="270" t="s">
        <v>228</v>
      </c>
      <c r="AV864" s="14" t="s">
        <v>90</v>
      </c>
      <c r="AW864" s="14" t="s">
        <v>36</v>
      </c>
      <c r="AX864" s="14" t="s">
        <v>81</v>
      </c>
      <c r="AY864" s="270" t="s">
        <v>216</v>
      </c>
    </row>
    <row r="865" s="14" customFormat="1">
      <c r="A865" s="14"/>
      <c r="B865" s="260"/>
      <c r="C865" s="261"/>
      <c r="D865" s="233" t="s">
        <v>362</v>
      </c>
      <c r="E865" s="262" t="s">
        <v>1</v>
      </c>
      <c r="F865" s="263" t="s">
        <v>1143</v>
      </c>
      <c r="G865" s="261"/>
      <c r="H865" s="264">
        <v>2.1880000000000002</v>
      </c>
      <c r="I865" s="265"/>
      <c r="J865" s="261"/>
      <c r="K865" s="261"/>
      <c r="L865" s="266"/>
      <c r="M865" s="267"/>
      <c r="N865" s="268"/>
      <c r="O865" s="268"/>
      <c r="P865" s="268"/>
      <c r="Q865" s="268"/>
      <c r="R865" s="268"/>
      <c r="S865" s="268"/>
      <c r="T865" s="269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70" t="s">
        <v>362</v>
      </c>
      <c r="AU865" s="270" t="s">
        <v>228</v>
      </c>
      <c r="AV865" s="14" t="s">
        <v>90</v>
      </c>
      <c r="AW865" s="14" t="s">
        <v>36</v>
      </c>
      <c r="AX865" s="14" t="s">
        <v>81</v>
      </c>
      <c r="AY865" s="270" t="s">
        <v>216</v>
      </c>
    </row>
    <row r="866" s="14" customFormat="1">
      <c r="A866" s="14"/>
      <c r="B866" s="260"/>
      <c r="C866" s="261"/>
      <c r="D866" s="233" t="s">
        <v>362</v>
      </c>
      <c r="E866" s="262" t="s">
        <v>1</v>
      </c>
      <c r="F866" s="263" t="s">
        <v>1144</v>
      </c>
      <c r="G866" s="261"/>
      <c r="H866" s="264">
        <v>2.2000000000000002</v>
      </c>
      <c r="I866" s="265"/>
      <c r="J866" s="261"/>
      <c r="K866" s="261"/>
      <c r="L866" s="266"/>
      <c r="M866" s="267"/>
      <c r="N866" s="268"/>
      <c r="O866" s="268"/>
      <c r="P866" s="268"/>
      <c r="Q866" s="268"/>
      <c r="R866" s="268"/>
      <c r="S866" s="268"/>
      <c r="T866" s="269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70" t="s">
        <v>362</v>
      </c>
      <c r="AU866" s="270" t="s">
        <v>228</v>
      </c>
      <c r="AV866" s="14" t="s">
        <v>90</v>
      </c>
      <c r="AW866" s="14" t="s">
        <v>36</v>
      </c>
      <c r="AX866" s="14" t="s">
        <v>81</v>
      </c>
      <c r="AY866" s="270" t="s">
        <v>216</v>
      </c>
    </row>
    <row r="867" s="14" customFormat="1">
      <c r="A867" s="14"/>
      <c r="B867" s="260"/>
      <c r="C867" s="261"/>
      <c r="D867" s="233" t="s">
        <v>362</v>
      </c>
      <c r="E867" s="262" t="s">
        <v>1</v>
      </c>
      <c r="F867" s="263" t="s">
        <v>1145</v>
      </c>
      <c r="G867" s="261"/>
      <c r="H867" s="264">
        <v>4.1550000000000002</v>
      </c>
      <c r="I867" s="265"/>
      <c r="J867" s="261"/>
      <c r="K867" s="261"/>
      <c r="L867" s="266"/>
      <c r="M867" s="267"/>
      <c r="N867" s="268"/>
      <c r="O867" s="268"/>
      <c r="P867" s="268"/>
      <c r="Q867" s="268"/>
      <c r="R867" s="268"/>
      <c r="S867" s="268"/>
      <c r="T867" s="269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70" t="s">
        <v>362</v>
      </c>
      <c r="AU867" s="270" t="s">
        <v>228</v>
      </c>
      <c r="AV867" s="14" t="s">
        <v>90</v>
      </c>
      <c r="AW867" s="14" t="s">
        <v>36</v>
      </c>
      <c r="AX867" s="14" t="s">
        <v>81</v>
      </c>
      <c r="AY867" s="270" t="s">
        <v>216</v>
      </c>
    </row>
    <row r="868" s="14" customFormat="1">
      <c r="A868" s="14"/>
      <c r="B868" s="260"/>
      <c r="C868" s="261"/>
      <c r="D868" s="233" t="s">
        <v>362</v>
      </c>
      <c r="E868" s="262" t="s">
        <v>1</v>
      </c>
      <c r="F868" s="263" t="s">
        <v>1146</v>
      </c>
      <c r="G868" s="261"/>
      <c r="H868" s="264">
        <v>18</v>
      </c>
      <c r="I868" s="265"/>
      <c r="J868" s="261"/>
      <c r="K868" s="261"/>
      <c r="L868" s="266"/>
      <c r="M868" s="267"/>
      <c r="N868" s="268"/>
      <c r="O868" s="268"/>
      <c r="P868" s="268"/>
      <c r="Q868" s="268"/>
      <c r="R868" s="268"/>
      <c r="S868" s="268"/>
      <c r="T868" s="269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70" t="s">
        <v>362</v>
      </c>
      <c r="AU868" s="270" t="s">
        <v>228</v>
      </c>
      <c r="AV868" s="14" t="s">
        <v>90</v>
      </c>
      <c r="AW868" s="14" t="s">
        <v>36</v>
      </c>
      <c r="AX868" s="14" t="s">
        <v>81</v>
      </c>
      <c r="AY868" s="270" t="s">
        <v>216</v>
      </c>
    </row>
    <row r="869" s="14" customFormat="1">
      <c r="A869" s="14"/>
      <c r="B869" s="260"/>
      <c r="C869" s="261"/>
      <c r="D869" s="233" t="s">
        <v>362</v>
      </c>
      <c r="E869" s="262" t="s">
        <v>1</v>
      </c>
      <c r="F869" s="263" t="s">
        <v>1147</v>
      </c>
      <c r="G869" s="261"/>
      <c r="H869" s="264">
        <v>1.9530000000000001</v>
      </c>
      <c r="I869" s="265"/>
      <c r="J869" s="261"/>
      <c r="K869" s="261"/>
      <c r="L869" s="266"/>
      <c r="M869" s="267"/>
      <c r="N869" s="268"/>
      <c r="O869" s="268"/>
      <c r="P869" s="268"/>
      <c r="Q869" s="268"/>
      <c r="R869" s="268"/>
      <c r="S869" s="268"/>
      <c r="T869" s="269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0" t="s">
        <v>362</v>
      </c>
      <c r="AU869" s="270" t="s">
        <v>228</v>
      </c>
      <c r="AV869" s="14" t="s">
        <v>90</v>
      </c>
      <c r="AW869" s="14" t="s">
        <v>36</v>
      </c>
      <c r="AX869" s="14" t="s">
        <v>81</v>
      </c>
      <c r="AY869" s="270" t="s">
        <v>216</v>
      </c>
    </row>
    <row r="870" s="13" customFormat="1">
      <c r="A870" s="13"/>
      <c r="B870" s="250"/>
      <c r="C870" s="251"/>
      <c r="D870" s="233" t="s">
        <v>362</v>
      </c>
      <c r="E870" s="252" t="s">
        <v>1</v>
      </c>
      <c r="F870" s="253" t="s">
        <v>1148</v>
      </c>
      <c r="G870" s="251"/>
      <c r="H870" s="252" t="s">
        <v>1</v>
      </c>
      <c r="I870" s="254"/>
      <c r="J870" s="251"/>
      <c r="K870" s="251"/>
      <c r="L870" s="255"/>
      <c r="M870" s="256"/>
      <c r="N870" s="257"/>
      <c r="O870" s="257"/>
      <c r="P870" s="257"/>
      <c r="Q870" s="257"/>
      <c r="R870" s="257"/>
      <c r="S870" s="257"/>
      <c r="T870" s="258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9" t="s">
        <v>362</v>
      </c>
      <c r="AU870" s="259" t="s">
        <v>228</v>
      </c>
      <c r="AV870" s="13" t="s">
        <v>88</v>
      </c>
      <c r="AW870" s="13" t="s">
        <v>36</v>
      </c>
      <c r="AX870" s="13" t="s">
        <v>81</v>
      </c>
      <c r="AY870" s="259" t="s">
        <v>216</v>
      </c>
    </row>
    <row r="871" s="14" customFormat="1">
      <c r="A871" s="14"/>
      <c r="B871" s="260"/>
      <c r="C871" s="261"/>
      <c r="D871" s="233" t="s">
        <v>362</v>
      </c>
      <c r="E871" s="262" t="s">
        <v>1</v>
      </c>
      <c r="F871" s="263" t="s">
        <v>1149</v>
      </c>
      <c r="G871" s="261"/>
      <c r="H871" s="264">
        <v>4.5099999999999998</v>
      </c>
      <c r="I871" s="265"/>
      <c r="J871" s="261"/>
      <c r="K871" s="261"/>
      <c r="L871" s="266"/>
      <c r="M871" s="267"/>
      <c r="N871" s="268"/>
      <c r="O871" s="268"/>
      <c r="P871" s="268"/>
      <c r="Q871" s="268"/>
      <c r="R871" s="268"/>
      <c r="S871" s="268"/>
      <c r="T871" s="269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70" t="s">
        <v>362</v>
      </c>
      <c r="AU871" s="270" t="s">
        <v>228</v>
      </c>
      <c r="AV871" s="14" t="s">
        <v>90</v>
      </c>
      <c r="AW871" s="14" t="s">
        <v>36</v>
      </c>
      <c r="AX871" s="14" t="s">
        <v>81</v>
      </c>
      <c r="AY871" s="270" t="s">
        <v>216</v>
      </c>
    </row>
    <row r="872" s="13" customFormat="1">
      <c r="A872" s="13"/>
      <c r="B872" s="250"/>
      <c r="C872" s="251"/>
      <c r="D872" s="233" t="s">
        <v>362</v>
      </c>
      <c r="E872" s="252" t="s">
        <v>1</v>
      </c>
      <c r="F872" s="253" t="s">
        <v>1150</v>
      </c>
      <c r="G872" s="251"/>
      <c r="H872" s="252" t="s">
        <v>1</v>
      </c>
      <c r="I872" s="254"/>
      <c r="J872" s="251"/>
      <c r="K872" s="251"/>
      <c r="L872" s="255"/>
      <c r="M872" s="256"/>
      <c r="N872" s="257"/>
      <c r="O872" s="257"/>
      <c r="P872" s="257"/>
      <c r="Q872" s="257"/>
      <c r="R872" s="257"/>
      <c r="S872" s="257"/>
      <c r="T872" s="258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9" t="s">
        <v>362</v>
      </c>
      <c r="AU872" s="259" t="s">
        <v>228</v>
      </c>
      <c r="AV872" s="13" t="s">
        <v>88</v>
      </c>
      <c r="AW872" s="13" t="s">
        <v>36</v>
      </c>
      <c r="AX872" s="13" t="s">
        <v>81</v>
      </c>
      <c r="AY872" s="259" t="s">
        <v>216</v>
      </c>
    </row>
    <row r="873" s="14" customFormat="1">
      <c r="A873" s="14"/>
      <c r="B873" s="260"/>
      <c r="C873" s="261"/>
      <c r="D873" s="233" t="s">
        <v>362</v>
      </c>
      <c r="E873" s="262" t="s">
        <v>1</v>
      </c>
      <c r="F873" s="263" t="s">
        <v>1151</v>
      </c>
      <c r="G873" s="261"/>
      <c r="H873" s="264">
        <v>3.6899999999999999</v>
      </c>
      <c r="I873" s="265"/>
      <c r="J873" s="261"/>
      <c r="K873" s="261"/>
      <c r="L873" s="266"/>
      <c r="M873" s="267"/>
      <c r="N873" s="268"/>
      <c r="O873" s="268"/>
      <c r="P873" s="268"/>
      <c r="Q873" s="268"/>
      <c r="R873" s="268"/>
      <c r="S873" s="268"/>
      <c r="T873" s="269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70" t="s">
        <v>362</v>
      </c>
      <c r="AU873" s="270" t="s">
        <v>228</v>
      </c>
      <c r="AV873" s="14" t="s">
        <v>90</v>
      </c>
      <c r="AW873" s="14" t="s">
        <v>36</v>
      </c>
      <c r="AX873" s="14" t="s">
        <v>81</v>
      </c>
      <c r="AY873" s="270" t="s">
        <v>216</v>
      </c>
    </row>
    <row r="874" s="16" customFormat="1">
      <c r="A874" s="16"/>
      <c r="B874" s="282"/>
      <c r="C874" s="283"/>
      <c r="D874" s="233" t="s">
        <v>362</v>
      </c>
      <c r="E874" s="284" t="s">
        <v>1</v>
      </c>
      <c r="F874" s="285" t="s">
        <v>369</v>
      </c>
      <c r="G874" s="283"/>
      <c r="H874" s="286">
        <v>55.554000000000002</v>
      </c>
      <c r="I874" s="287"/>
      <c r="J874" s="283"/>
      <c r="K874" s="283"/>
      <c r="L874" s="288"/>
      <c r="M874" s="289"/>
      <c r="N874" s="290"/>
      <c r="O874" s="290"/>
      <c r="P874" s="290"/>
      <c r="Q874" s="290"/>
      <c r="R874" s="290"/>
      <c r="S874" s="290"/>
      <c r="T874" s="291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T874" s="292" t="s">
        <v>362</v>
      </c>
      <c r="AU874" s="292" t="s">
        <v>228</v>
      </c>
      <c r="AV874" s="16" t="s">
        <v>215</v>
      </c>
      <c r="AW874" s="16" t="s">
        <v>36</v>
      </c>
      <c r="AX874" s="16" t="s">
        <v>88</v>
      </c>
      <c r="AY874" s="292" t="s">
        <v>216</v>
      </c>
    </row>
    <row r="875" s="11" customFormat="1" ht="20.88" customHeight="1">
      <c r="A875" s="11"/>
      <c r="B875" s="206"/>
      <c r="C875" s="207"/>
      <c r="D875" s="208" t="s">
        <v>80</v>
      </c>
      <c r="E875" s="248" t="s">
        <v>801</v>
      </c>
      <c r="F875" s="248" t="s">
        <v>1152</v>
      </c>
      <c r="G875" s="207"/>
      <c r="H875" s="207"/>
      <c r="I875" s="210"/>
      <c r="J875" s="249">
        <f>BK875</f>
        <v>0</v>
      </c>
      <c r="K875" s="207"/>
      <c r="L875" s="212"/>
      <c r="M875" s="213"/>
      <c r="N875" s="214"/>
      <c r="O875" s="214"/>
      <c r="P875" s="215">
        <f>SUM(P876:P1011)</f>
        <v>0</v>
      </c>
      <c r="Q875" s="214"/>
      <c r="R875" s="215">
        <f>SUM(R876:R1011)</f>
        <v>13.84395606</v>
      </c>
      <c r="S875" s="214"/>
      <c r="T875" s="216">
        <f>SUM(T876:T1011)</f>
        <v>0</v>
      </c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R875" s="217" t="s">
        <v>88</v>
      </c>
      <c r="AT875" s="218" t="s">
        <v>80</v>
      </c>
      <c r="AU875" s="218" t="s">
        <v>90</v>
      </c>
      <c r="AY875" s="217" t="s">
        <v>216</v>
      </c>
      <c r="BK875" s="219">
        <f>SUM(BK876:BK1011)</f>
        <v>0</v>
      </c>
    </row>
    <row r="876" s="2" customFormat="1" ht="24.15" customHeight="1">
      <c r="A876" s="39"/>
      <c r="B876" s="40"/>
      <c r="C876" s="220" t="s">
        <v>1153</v>
      </c>
      <c r="D876" s="220" t="s">
        <v>217</v>
      </c>
      <c r="E876" s="221" t="s">
        <v>1154</v>
      </c>
      <c r="F876" s="222" t="s">
        <v>1155</v>
      </c>
      <c r="G876" s="223" t="s">
        <v>453</v>
      </c>
      <c r="H876" s="224">
        <v>72</v>
      </c>
      <c r="I876" s="225"/>
      <c r="J876" s="226">
        <f>ROUND(I876*H876,2)</f>
        <v>0</v>
      </c>
      <c r="K876" s="222" t="s">
        <v>359</v>
      </c>
      <c r="L876" s="45"/>
      <c r="M876" s="227" t="s">
        <v>1</v>
      </c>
      <c r="N876" s="228" t="s">
        <v>46</v>
      </c>
      <c r="O876" s="92"/>
      <c r="P876" s="229">
        <f>O876*H876</f>
        <v>0</v>
      </c>
      <c r="Q876" s="229">
        <v>0</v>
      </c>
      <c r="R876" s="229">
        <f>Q876*H876</f>
        <v>0</v>
      </c>
      <c r="S876" s="229">
        <v>0</v>
      </c>
      <c r="T876" s="230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31" t="s">
        <v>215</v>
      </c>
      <c r="AT876" s="231" t="s">
        <v>217</v>
      </c>
      <c r="AU876" s="231" t="s">
        <v>228</v>
      </c>
      <c r="AY876" s="18" t="s">
        <v>216</v>
      </c>
      <c r="BE876" s="232">
        <f>IF(N876="základní",J876,0)</f>
        <v>0</v>
      </c>
      <c r="BF876" s="232">
        <f>IF(N876="snížená",J876,0)</f>
        <v>0</v>
      </c>
      <c r="BG876" s="232">
        <f>IF(N876="zákl. přenesená",J876,0)</f>
        <v>0</v>
      </c>
      <c r="BH876" s="232">
        <f>IF(N876="sníž. přenesená",J876,0)</f>
        <v>0</v>
      </c>
      <c r="BI876" s="232">
        <f>IF(N876="nulová",J876,0)</f>
        <v>0</v>
      </c>
      <c r="BJ876" s="18" t="s">
        <v>88</v>
      </c>
      <c r="BK876" s="232">
        <f>ROUND(I876*H876,2)</f>
        <v>0</v>
      </c>
      <c r="BL876" s="18" t="s">
        <v>215</v>
      </c>
      <c r="BM876" s="231" t="s">
        <v>1156</v>
      </c>
    </row>
    <row r="877" s="2" customFormat="1">
      <c r="A877" s="39"/>
      <c r="B877" s="40"/>
      <c r="C877" s="41"/>
      <c r="D877" s="233" t="s">
        <v>222</v>
      </c>
      <c r="E877" s="41"/>
      <c r="F877" s="234" t="s">
        <v>1157</v>
      </c>
      <c r="G877" s="41"/>
      <c r="H877" s="41"/>
      <c r="I877" s="235"/>
      <c r="J877" s="41"/>
      <c r="K877" s="41"/>
      <c r="L877" s="45"/>
      <c r="M877" s="236"/>
      <c r="N877" s="237"/>
      <c r="O877" s="92"/>
      <c r="P877" s="92"/>
      <c r="Q877" s="92"/>
      <c r="R877" s="92"/>
      <c r="S877" s="92"/>
      <c r="T877" s="93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222</v>
      </c>
      <c r="AU877" s="18" t="s">
        <v>228</v>
      </c>
    </row>
    <row r="878" s="13" customFormat="1">
      <c r="A878" s="13"/>
      <c r="B878" s="250"/>
      <c r="C878" s="251"/>
      <c r="D878" s="233" t="s">
        <v>362</v>
      </c>
      <c r="E878" s="252" t="s">
        <v>1</v>
      </c>
      <c r="F878" s="253" t="s">
        <v>602</v>
      </c>
      <c r="G878" s="251"/>
      <c r="H878" s="252" t="s">
        <v>1</v>
      </c>
      <c r="I878" s="254"/>
      <c r="J878" s="251"/>
      <c r="K878" s="251"/>
      <c r="L878" s="255"/>
      <c r="M878" s="256"/>
      <c r="N878" s="257"/>
      <c r="O878" s="257"/>
      <c r="P878" s="257"/>
      <c r="Q878" s="257"/>
      <c r="R878" s="257"/>
      <c r="S878" s="257"/>
      <c r="T878" s="258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9" t="s">
        <v>362</v>
      </c>
      <c r="AU878" s="259" t="s">
        <v>228</v>
      </c>
      <c r="AV878" s="13" t="s">
        <v>88</v>
      </c>
      <c r="AW878" s="13" t="s">
        <v>36</v>
      </c>
      <c r="AX878" s="13" t="s">
        <v>81</v>
      </c>
      <c r="AY878" s="259" t="s">
        <v>216</v>
      </c>
    </row>
    <row r="879" s="14" customFormat="1">
      <c r="A879" s="14"/>
      <c r="B879" s="260"/>
      <c r="C879" s="261"/>
      <c r="D879" s="233" t="s">
        <v>362</v>
      </c>
      <c r="E879" s="262" t="s">
        <v>1</v>
      </c>
      <c r="F879" s="263" t="s">
        <v>616</v>
      </c>
      <c r="G879" s="261"/>
      <c r="H879" s="264">
        <v>78</v>
      </c>
      <c r="I879" s="265"/>
      <c r="J879" s="261"/>
      <c r="K879" s="261"/>
      <c r="L879" s="266"/>
      <c r="M879" s="267"/>
      <c r="N879" s="268"/>
      <c r="O879" s="268"/>
      <c r="P879" s="268"/>
      <c r="Q879" s="268"/>
      <c r="R879" s="268"/>
      <c r="S879" s="268"/>
      <c r="T879" s="269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70" t="s">
        <v>362</v>
      </c>
      <c r="AU879" s="270" t="s">
        <v>228</v>
      </c>
      <c r="AV879" s="14" t="s">
        <v>90</v>
      </c>
      <c r="AW879" s="14" t="s">
        <v>36</v>
      </c>
      <c r="AX879" s="14" t="s">
        <v>81</v>
      </c>
      <c r="AY879" s="270" t="s">
        <v>216</v>
      </c>
    </row>
    <row r="880" s="14" customFormat="1">
      <c r="A880" s="14"/>
      <c r="B880" s="260"/>
      <c r="C880" s="261"/>
      <c r="D880" s="233" t="s">
        <v>362</v>
      </c>
      <c r="E880" s="262" t="s">
        <v>1</v>
      </c>
      <c r="F880" s="263" t="s">
        <v>1158</v>
      </c>
      <c r="G880" s="261"/>
      <c r="H880" s="264">
        <v>-6</v>
      </c>
      <c r="I880" s="265"/>
      <c r="J880" s="261"/>
      <c r="K880" s="261"/>
      <c r="L880" s="266"/>
      <c r="M880" s="267"/>
      <c r="N880" s="268"/>
      <c r="O880" s="268"/>
      <c r="P880" s="268"/>
      <c r="Q880" s="268"/>
      <c r="R880" s="268"/>
      <c r="S880" s="268"/>
      <c r="T880" s="269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0" t="s">
        <v>362</v>
      </c>
      <c r="AU880" s="270" t="s">
        <v>228</v>
      </c>
      <c r="AV880" s="14" t="s">
        <v>90</v>
      </c>
      <c r="AW880" s="14" t="s">
        <v>36</v>
      </c>
      <c r="AX880" s="14" t="s">
        <v>81</v>
      </c>
      <c r="AY880" s="270" t="s">
        <v>216</v>
      </c>
    </row>
    <row r="881" s="16" customFormat="1">
      <c r="A881" s="16"/>
      <c r="B881" s="282"/>
      <c r="C881" s="283"/>
      <c r="D881" s="233" t="s">
        <v>362</v>
      </c>
      <c r="E881" s="284" t="s">
        <v>1</v>
      </c>
      <c r="F881" s="285" t="s">
        <v>369</v>
      </c>
      <c r="G881" s="283"/>
      <c r="H881" s="286">
        <v>72</v>
      </c>
      <c r="I881" s="287"/>
      <c r="J881" s="283"/>
      <c r="K881" s="283"/>
      <c r="L881" s="288"/>
      <c r="M881" s="289"/>
      <c r="N881" s="290"/>
      <c r="O881" s="290"/>
      <c r="P881" s="290"/>
      <c r="Q881" s="290"/>
      <c r="R881" s="290"/>
      <c r="S881" s="290"/>
      <c r="T881" s="291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92" t="s">
        <v>362</v>
      </c>
      <c r="AU881" s="292" t="s">
        <v>228</v>
      </c>
      <c r="AV881" s="16" t="s">
        <v>215</v>
      </c>
      <c r="AW881" s="16" t="s">
        <v>36</v>
      </c>
      <c r="AX881" s="16" t="s">
        <v>88</v>
      </c>
      <c r="AY881" s="292" t="s">
        <v>216</v>
      </c>
    </row>
    <row r="882" s="2" customFormat="1" ht="16.5" customHeight="1">
      <c r="A882" s="39"/>
      <c r="B882" s="40"/>
      <c r="C882" s="293" t="s">
        <v>1159</v>
      </c>
      <c r="D882" s="293" t="s">
        <v>467</v>
      </c>
      <c r="E882" s="294" t="s">
        <v>1160</v>
      </c>
      <c r="F882" s="295" t="s">
        <v>1161</v>
      </c>
      <c r="G882" s="296" t="s">
        <v>453</v>
      </c>
      <c r="H882" s="297">
        <v>75.599999999999994</v>
      </c>
      <c r="I882" s="298"/>
      <c r="J882" s="299">
        <f>ROUND(I882*H882,2)</f>
        <v>0</v>
      </c>
      <c r="K882" s="295" t="s">
        <v>359</v>
      </c>
      <c r="L882" s="300"/>
      <c r="M882" s="301" t="s">
        <v>1</v>
      </c>
      <c r="N882" s="302" t="s">
        <v>46</v>
      </c>
      <c r="O882" s="92"/>
      <c r="P882" s="229">
        <f>O882*H882</f>
        <v>0</v>
      </c>
      <c r="Q882" s="229">
        <v>0.00010000000000000001</v>
      </c>
      <c r="R882" s="229">
        <f>Q882*H882</f>
        <v>0.0075599999999999999</v>
      </c>
      <c r="S882" s="229">
        <v>0</v>
      </c>
      <c r="T882" s="230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1" t="s">
        <v>252</v>
      </c>
      <c r="AT882" s="231" t="s">
        <v>467</v>
      </c>
      <c r="AU882" s="231" t="s">
        <v>228</v>
      </c>
      <c r="AY882" s="18" t="s">
        <v>216</v>
      </c>
      <c r="BE882" s="232">
        <f>IF(N882="základní",J882,0)</f>
        <v>0</v>
      </c>
      <c r="BF882" s="232">
        <f>IF(N882="snížená",J882,0)</f>
        <v>0</v>
      </c>
      <c r="BG882" s="232">
        <f>IF(N882="zákl. přenesená",J882,0)</f>
        <v>0</v>
      </c>
      <c r="BH882" s="232">
        <f>IF(N882="sníž. přenesená",J882,0)</f>
        <v>0</v>
      </c>
      <c r="BI882" s="232">
        <f>IF(N882="nulová",J882,0)</f>
        <v>0</v>
      </c>
      <c r="BJ882" s="18" t="s">
        <v>88</v>
      </c>
      <c r="BK882" s="232">
        <f>ROUND(I882*H882,2)</f>
        <v>0</v>
      </c>
      <c r="BL882" s="18" t="s">
        <v>215</v>
      </c>
      <c r="BM882" s="231" t="s">
        <v>1162</v>
      </c>
    </row>
    <row r="883" s="14" customFormat="1">
      <c r="A883" s="14"/>
      <c r="B883" s="260"/>
      <c r="C883" s="261"/>
      <c r="D883" s="233" t="s">
        <v>362</v>
      </c>
      <c r="E883" s="262" t="s">
        <v>1</v>
      </c>
      <c r="F883" s="263" t="s">
        <v>1163</v>
      </c>
      <c r="G883" s="261"/>
      <c r="H883" s="264">
        <v>75.599999999999994</v>
      </c>
      <c r="I883" s="265"/>
      <c r="J883" s="261"/>
      <c r="K883" s="261"/>
      <c r="L883" s="266"/>
      <c r="M883" s="267"/>
      <c r="N883" s="268"/>
      <c r="O883" s="268"/>
      <c r="P883" s="268"/>
      <c r="Q883" s="268"/>
      <c r="R883" s="268"/>
      <c r="S883" s="268"/>
      <c r="T883" s="269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70" t="s">
        <v>362</v>
      </c>
      <c r="AU883" s="270" t="s">
        <v>228</v>
      </c>
      <c r="AV883" s="14" t="s">
        <v>90</v>
      </c>
      <c r="AW883" s="14" t="s">
        <v>36</v>
      </c>
      <c r="AX883" s="14" t="s">
        <v>81</v>
      </c>
      <c r="AY883" s="270" t="s">
        <v>216</v>
      </c>
    </row>
    <row r="884" s="16" customFormat="1">
      <c r="A884" s="16"/>
      <c r="B884" s="282"/>
      <c r="C884" s="283"/>
      <c r="D884" s="233" t="s">
        <v>362</v>
      </c>
      <c r="E884" s="284" t="s">
        <v>1</v>
      </c>
      <c r="F884" s="285" t="s">
        <v>369</v>
      </c>
      <c r="G884" s="283"/>
      <c r="H884" s="286">
        <v>75.599999999999994</v>
      </c>
      <c r="I884" s="287"/>
      <c r="J884" s="283"/>
      <c r="K884" s="283"/>
      <c r="L884" s="288"/>
      <c r="M884" s="289"/>
      <c r="N884" s="290"/>
      <c r="O884" s="290"/>
      <c r="P884" s="290"/>
      <c r="Q884" s="290"/>
      <c r="R884" s="290"/>
      <c r="S884" s="290"/>
      <c r="T884" s="291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92" t="s">
        <v>362</v>
      </c>
      <c r="AU884" s="292" t="s">
        <v>228</v>
      </c>
      <c r="AV884" s="16" t="s">
        <v>215</v>
      </c>
      <c r="AW884" s="16" t="s">
        <v>36</v>
      </c>
      <c r="AX884" s="16" t="s">
        <v>88</v>
      </c>
      <c r="AY884" s="292" t="s">
        <v>216</v>
      </c>
    </row>
    <row r="885" s="2" customFormat="1" ht="24.15" customHeight="1">
      <c r="A885" s="39"/>
      <c r="B885" s="40"/>
      <c r="C885" s="220" t="s">
        <v>1164</v>
      </c>
      <c r="D885" s="220" t="s">
        <v>217</v>
      </c>
      <c r="E885" s="221" t="s">
        <v>1165</v>
      </c>
      <c r="F885" s="222" t="s">
        <v>1122</v>
      </c>
      <c r="G885" s="223" t="s">
        <v>453</v>
      </c>
      <c r="H885" s="224">
        <v>71.640000000000001</v>
      </c>
      <c r="I885" s="225"/>
      <c r="J885" s="226">
        <f>ROUND(I885*H885,2)</f>
        <v>0</v>
      </c>
      <c r="K885" s="222" t="s">
        <v>359</v>
      </c>
      <c r="L885" s="45"/>
      <c r="M885" s="227" t="s">
        <v>1</v>
      </c>
      <c r="N885" s="228" t="s">
        <v>46</v>
      </c>
      <c r="O885" s="92"/>
      <c r="P885" s="229">
        <f>O885*H885</f>
        <v>0</v>
      </c>
      <c r="Q885" s="229">
        <v>0</v>
      </c>
      <c r="R885" s="229">
        <f>Q885*H885</f>
        <v>0</v>
      </c>
      <c r="S885" s="229">
        <v>0</v>
      </c>
      <c r="T885" s="230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31" t="s">
        <v>215</v>
      </c>
      <c r="AT885" s="231" t="s">
        <v>217</v>
      </c>
      <c r="AU885" s="231" t="s">
        <v>228</v>
      </c>
      <c r="AY885" s="18" t="s">
        <v>216</v>
      </c>
      <c r="BE885" s="232">
        <f>IF(N885="základní",J885,0)</f>
        <v>0</v>
      </c>
      <c r="BF885" s="232">
        <f>IF(N885="snížená",J885,0)</f>
        <v>0</v>
      </c>
      <c r="BG885" s="232">
        <f>IF(N885="zákl. přenesená",J885,0)</f>
        <v>0</v>
      </c>
      <c r="BH885" s="232">
        <f>IF(N885="sníž. přenesená",J885,0)</f>
        <v>0</v>
      </c>
      <c r="BI885" s="232">
        <f>IF(N885="nulová",J885,0)</f>
        <v>0</v>
      </c>
      <c r="BJ885" s="18" t="s">
        <v>88</v>
      </c>
      <c r="BK885" s="232">
        <f>ROUND(I885*H885,2)</f>
        <v>0</v>
      </c>
      <c r="BL885" s="18" t="s">
        <v>215</v>
      </c>
      <c r="BM885" s="231" t="s">
        <v>1166</v>
      </c>
    </row>
    <row r="886" s="2" customFormat="1">
      <c r="A886" s="39"/>
      <c r="B886" s="40"/>
      <c r="C886" s="41"/>
      <c r="D886" s="233" t="s">
        <v>222</v>
      </c>
      <c r="E886" s="41"/>
      <c r="F886" s="234" t="s">
        <v>1124</v>
      </c>
      <c r="G886" s="41"/>
      <c r="H886" s="41"/>
      <c r="I886" s="235"/>
      <c r="J886" s="41"/>
      <c r="K886" s="41"/>
      <c r="L886" s="45"/>
      <c r="M886" s="236"/>
      <c r="N886" s="237"/>
      <c r="O886" s="92"/>
      <c r="P886" s="92"/>
      <c r="Q886" s="92"/>
      <c r="R886" s="92"/>
      <c r="S886" s="92"/>
      <c r="T886" s="93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222</v>
      </c>
      <c r="AU886" s="18" t="s">
        <v>228</v>
      </c>
    </row>
    <row r="887" s="2" customFormat="1" ht="24.15" customHeight="1">
      <c r="A887" s="39"/>
      <c r="B887" s="40"/>
      <c r="C887" s="293" t="s">
        <v>1167</v>
      </c>
      <c r="D887" s="293" t="s">
        <v>467</v>
      </c>
      <c r="E887" s="294" t="s">
        <v>1132</v>
      </c>
      <c r="F887" s="295" t="s">
        <v>1133</v>
      </c>
      <c r="G887" s="296" t="s">
        <v>453</v>
      </c>
      <c r="H887" s="297">
        <v>75.221999999999994</v>
      </c>
      <c r="I887" s="298"/>
      <c r="J887" s="299">
        <f>ROUND(I887*H887,2)</f>
        <v>0</v>
      </c>
      <c r="K887" s="295" t="s">
        <v>359</v>
      </c>
      <c r="L887" s="300"/>
      <c r="M887" s="301" t="s">
        <v>1</v>
      </c>
      <c r="N887" s="302" t="s">
        <v>46</v>
      </c>
      <c r="O887" s="92"/>
      <c r="P887" s="229">
        <f>O887*H887</f>
        <v>0</v>
      </c>
      <c r="Q887" s="229">
        <v>4.0000000000000003E-05</v>
      </c>
      <c r="R887" s="229">
        <f>Q887*H887</f>
        <v>0.0030088799999999998</v>
      </c>
      <c r="S887" s="229">
        <v>0</v>
      </c>
      <c r="T887" s="230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31" t="s">
        <v>252</v>
      </c>
      <c r="AT887" s="231" t="s">
        <v>467</v>
      </c>
      <c r="AU887" s="231" t="s">
        <v>228</v>
      </c>
      <c r="AY887" s="18" t="s">
        <v>216</v>
      </c>
      <c r="BE887" s="232">
        <f>IF(N887="základní",J887,0)</f>
        <v>0</v>
      </c>
      <c r="BF887" s="232">
        <f>IF(N887="snížená",J887,0)</f>
        <v>0</v>
      </c>
      <c r="BG887" s="232">
        <f>IF(N887="zákl. přenesená",J887,0)</f>
        <v>0</v>
      </c>
      <c r="BH887" s="232">
        <f>IF(N887="sníž. přenesená",J887,0)</f>
        <v>0</v>
      </c>
      <c r="BI887" s="232">
        <f>IF(N887="nulová",J887,0)</f>
        <v>0</v>
      </c>
      <c r="BJ887" s="18" t="s">
        <v>88</v>
      </c>
      <c r="BK887" s="232">
        <f>ROUND(I887*H887,2)</f>
        <v>0</v>
      </c>
      <c r="BL887" s="18" t="s">
        <v>215</v>
      </c>
      <c r="BM887" s="231" t="s">
        <v>1168</v>
      </c>
    </row>
    <row r="888" s="2" customFormat="1">
      <c r="A888" s="39"/>
      <c r="B888" s="40"/>
      <c r="C888" s="41"/>
      <c r="D888" s="233" t="s">
        <v>222</v>
      </c>
      <c r="E888" s="41"/>
      <c r="F888" s="234" t="s">
        <v>1133</v>
      </c>
      <c r="G888" s="41"/>
      <c r="H888" s="41"/>
      <c r="I888" s="235"/>
      <c r="J888" s="41"/>
      <c r="K888" s="41"/>
      <c r="L888" s="45"/>
      <c r="M888" s="236"/>
      <c r="N888" s="237"/>
      <c r="O888" s="92"/>
      <c r="P888" s="92"/>
      <c r="Q888" s="92"/>
      <c r="R888" s="92"/>
      <c r="S888" s="92"/>
      <c r="T888" s="93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222</v>
      </c>
      <c r="AU888" s="18" t="s">
        <v>228</v>
      </c>
    </row>
    <row r="889" s="2" customFormat="1" ht="24.15" customHeight="1">
      <c r="A889" s="39"/>
      <c r="B889" s="40"/>
      <c r="C889" s="220" t="s">
        <v>1169</v>
      </c>
      <c r="D889" s="220" t="s">
        <v>217</v>
      </c>
      <c r="E889" s="221" t="s">
        <v>1170</v>
      </c>
      <c r="F889" s="222" t="s">
        <v>1171</v>
      </c>
      <c r="G889" s="223" t="s">
        <v>453</v>
      </c>
      <c r="H889" s="224">
        <v>227.84</v>
      </c>
      <c r="I889" s="225"/>
      <c r="J889" s="226">
        <f>ROUND(I889*H889,2)</f>
        <v>0</v>
      </c>
      <c r="K889" s="222" t="s">
        <v>359</v>
      </c>
      <c r="L889" s="45"/>
      <c r="M889" s="227" t="s">
        <v>1</v>
      </c>
      <c r="N889" s="228" t="s">
        <v>46</v>
      </c>
      <c r="O889" s="92"/>
      <c r="P889" s="229">
        <f>O889*H889</f>
        <v>0</v>
      </c>
      <c r="Q889" s="229">
        <v>0</v>
      </c>
      <c r="R889" s="229">
        <f>Q889*H889</f>
        <v>0</v>
      </c>
      <c r="S889" s="229">
        <v>0</v>
      </c>
      <c r="T889" s="230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1" t="s">
        <v>215</v>
      </c>
      <c r="AT889" s="231" t="s">
        <v>217</v>
      </c>
      <c r="AU889" s="231" t="s">
        <v>228</v>
      </c>
      <c r="AY889" s="18" t="s">
        <v>216</v>
      </c>
      <c r="BE889" s="232">
        <f>IF(N889="základní",J889,0)</f>
        <v>0</v>
      </c>
      <c r="BF889" s="232">
        <f>IF(N889="snížená",J889,0)</f>
        <v>0</v>
      </c>
      <c r="BG889" s="232">
        <f>IF(N889="zákl. přenesená",J889,0)</f>
        <v>0</v>
      </c>
      <c r="BH889" s="232">
        <f>IF(N889="sníž. přenesená",J889,0)</f>
        <v>0</v>
      </c>
      <c r="BI889" s="232">
        <f>IF(N889="nulová",J889,0)</f>
        <v>0</v>
      </c>
      <c r="BJ889" s="18" t="s">
        <v>88</v>
      </c>
      <c r="BK889" s="232">
        <f>ROUND(I889*H889,2)</f>
        <v>0</v>
      </c>
      <c r="BL889" s="18" t="s">
        <v>215</v>
      </c>
      <c r="BM889" s="231" t="s">
        <v>1172</v>
      </c>
    </row>
    <row r="890" s="2" customFormat="1">
      <c r="A890" s="39"/>
      <c r="B890" s="40"/>
      <c r="C890" s="41"/>
      <c r="D890" s="233" t="s">
        <v>222</v>
      </c>
      <c r="E890" s="41"/>
      <c r="F890" s="234" t="s">
        <v>1173</v>
      </c>
      <c r="G890" s="41"/>
      <c r="H890" s="41"/>
      <c r="I890" s="235"/>
      <c r="J890" s="41"/>
      <c r="K890" s="41"/>
      <c r="L890" s="45"/>
      <c r="M890" s="236"/>
      <c r="N890" s="237"/>
      <c r="O890" s="92"/>
      <c r="P890" s="92"/>
      <c r="Q890" s="92"/>
      <c r="R890" s="92"/>
      <c r="S890" s="92"/>
      <c r="T890" s="93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222</v>
      </c>
      <c r="AU890" s="18" t="s">
        <v>228</v>
      </c>
    </row>
    <row r="891" s="14" customFormat="1">
      <c r="A891" s="14"/>
      <c r="B891" s="260"/>
      <c r="C891" s="261"/>
      <c r="D891" s="233" t="s">
        <v>362</v>
      </c>
      <c r="E891" s="262" t="s">
        <v>1</v>
      </c>
      <c r="F891" s="263" t="s">
        <v>1174</v>
      </c>
      <c r="G891" s="261"/>
      <c r="H891" s="264">
        <v>94.239999999999995</v>
      </c>
      <c r="I891" s="265"/>
      <c r="J891" s="261"/>
      <c r="K891" s="261"/>
      <c r="L891" s="266"/>
      <c r="M891" s="267"/>
      <c r="N891" s="268"/>
      <c r="O891" s="268"/>
      <c r="P891" s="268"/>
      <c r="Q891" s="268"/>
      <c r="R891" s="268"/>
      <c r="S891" s="268"/>
      <c r="T891" s="269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70" t="s">
        <v>362</v>
      </c>
      <c r="AU891" s="270" t="s">
        <v>228</v>
      </c>
      <c r="AV891" s="14" t="s">
        <v>90</v>
      </c>
      <c r="AW891" s="14" t="s">
        <v>36</v>
      </c>
      <c r="AX891" s="14" t="s">
        <v>81</v>
      </c>
      <c r="AY891" s="270" t="s">
        <v>216</v>
      </c>
    </row>
    <row r="892" s="14" customFormat="1">
      <c r="A892" s="14"/>
      <c r="B892" s="260"/>
      <c r="C892" s="261"/>
      <c r="D892" s="233" t="s">
        <v>362</v>
      </c>
      <c r="E892" s="262" t="s">
        <v>1</v>
      </c>
      <c r="F892" s="263" t="s">
        <v>1175</v>
      </c>
      <c r="G892" s="261"/>
      <c r="H892" s="264">
        <v>112</v>
      </c>
      <c r="I892" s="265"/>
      <c r="J892" s="261"/>
      <c r="K892" s="261"/>
      <c r="L892" s="266"/>
      <c r="M892" s="267"/>
      <c r="N892" s="268"/>
      <c r="O892" s="268"/>
      <c r="P892" s="268"/>
      <c r="Q892" s="268"/>
      <c r="R892" s="268"/>
      <c r="S892" s="268"/>
      <c r="T892" s="269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70" t="s">
        <v>362</v>
      </c>
      <c r="AU892" s="270" t="s">
        <v>228</v>
      </c>
      <c r="AV892" s="14" t="s">
        <v>90</v>
      </c>
      <c r="AW892" s="14" t="s">
        <v>36</v>
      </c>
      <c r="AX892" s="14" t="s">
        <v>81</v>
      </c>
      <c r="AY892" s="270" t="s">
        <v>216</v>
      </c>
    </row>
    <row r="893" s="14" customFormat="1">
      <c r="A893" s="14"/>
      <c r="B893" s="260"/>
      <c r="C893" s="261"/>
      <c r="D893" s="233" t="s">
        <v>362</v>
      </c>
      <c r="E893" s="262" t="s">
        <v>1</v>
      </c>
      <c r="F893" s="263" t="s">
        <v>1176</v>
      </c>
      <c r="G893" s="261"/>
      <c r="H893" s="264">
        <v>21.600000000000001</v>
      </c>
      <c r="I893" s="265"/>
      <c r="J893" s="261"/>
      <c r="K893" s="261"/>
      <c r="L893" s="266"/>
      <c r="M893" s="267"/>
      <c r="N893" s="268"/>
      <c r="O893" s="268"/>
      <c r="P893" s="268"/>
      <c r="Q893" s="268"/>
      <c r="R893" s="268"/>
      <c r="S893" s="268"/>
      <c r="T893" s="269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70" t="s">
        <v>362</v>
      </c>
      <c r="AU893" s="270" t="s">
        <v>228</v>
      </c>
      <c r="AV893" s="14" t="s">
        <v>90</v>
      </c>
      <c r="AW893" s="14" t="s">
        <v>36</v>
      </c>
      <c r="AX893" s="14" t="s">
        <v>81</v>
      </c>
      <c r="AY893" s="270" t="s">
        <v>216</v>
      </c>
    </row>
    <row r="894" s="16" customFormat="1">
      <c r="A894" s="16"/>
      <c r="B894" s="282"/>
      <c r="C894" s="283"/>
      <c r="D894" s="233" t="s">
        <v>362</v>
      </c>
      <c r="E894" s="284" t="s">
        <v>1</v>
      </c>
      <c r="F894" s="285" t="s">
        <v>369</v>
      </c>
      <c r="G894" s="283"/>
      <c r="H894" s="286">
        <v>227.84</v>
      </c>
      <c r="I894" s="287"/>
      <c r="J894" s="283"/>
      <c r="K894" s="283"/>
      <c r="L894" s="288"/>
      <c r="M894" s="289"/>
      <c r="N894" s="290"/>
      <c r="O894" s="290"/>
      <c r="P894" s="290"/>
      <c r="Q894" s="290"/>
      <c r="R894" s="290"/>
      <c r="S894" s="290"/>
      <c r="T894" s="291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T894" s="292" t="s">
        <v>362</v>
      </c>
      <c r="AU894" s="292" t="s">
        <v>228</v>
      </c>
      <c r="AV894" s="16" t="s">
        <v>215</v>
      </c>
      <c r="AW894" s="16" t="s">
        <v>36</v>
      </c>
      <c r="AX894" s="16" t="s">
        <v>88</v>
      </c>
      <c r="AY894" s="292" t="s">
        <v>216</v>
      </c>
    </row>
    <row r="895" s="2" customFormat="1" ht="24.15" customHeight="1">
      <c r="A895" s="39"/>
      <c r="B895" s="40"/>
      <c r="C895" s="293" t="s">
        <v>1177</v>
      </c>
      <c r="D895" s="293" t="s">
        <v>467</v>
      </c>
      <c r="E895" s="294" t="s">
        <v>1178</v>
      </c>
      <c r="F895" s="295" t="s">
        <v>1179</v>
      </c>
      <c r="G895" s="296" t="s">
        <v>453</v>
      </c>
      <c r="H895" s="297">
        <v>98.951999999999998</v>
      </c>
      <c r="I895" s="298"/>
      <c r="J895" s="299">
        <f>ROUND(I895*H895,2)</f>
        <v>0</v>
      </c>
      <c r="K895" s="295" t="s">
        <v>359</v>
      </c>
      <c r="L895" s="300"/>
      <c r="M895" s="301" t="s">
        <v>1</v>
      </c>
      <c r="N895" s="302" t="s">
        <v>46</v>
      </c>
      <c r="O895" s="92"/>
      <c r="P895" s="229">
        <f>O895*H895</f>
        <v>0</v>
      </c>
      <c r="Q895" s="229">
        <v>0.00010000000000000001</v>
      </c>
      <c r="R895" s="229">
        <f>Q895*H895</f>
        <v>0.0098951999999999998</v>
      </c>
      <c r="S895" s="229">
        <v>0</v>
      </c>
      <c r="T895" s="230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31" t="s">
        <v>252</v>
      </c>
      <c r="AT895" s="231" t="s">
        <v>467</v>
      </c>
      <c r="AU895" s="231" t="s">
        <v>228</v>
      </c>
      <c r="AY895" s="18" t="s">
        <v>216</v>
      </c>
      <c r="BE895" s="232">
        <f>IF(N895="základní",J895,0)</f>
        <v>0</v>
      </c>
      <c r="BF895" s="232">
        <f>IF(N895="snížená",J895,0)</f>
        <v>0</v>
      </c>
      <c r="BG895" s="232">
        <f>IF(N895="zákl. přenesená",J895,0)</f>
        <v>0</v>
      </c>
      <c r="BH895" s="232">
        <f>IF(N895="sníž. přenesená",J895,0)</f>
        <v>0</v>
      </c>
      <c r="BI895" s="232">
        <f>IF(N895="nulová",J895,0)</f>
        <v>0</v>
      </c>
      <c r="BJ895" s="18" t="s">
        <v>88</v>
      </c>
      <c r="BK895" s="232">
        <f>ROUND(I895*H895,2)</f>
        <v>0</v>
      </c>
      <c r="BL895" s="18" t="s">
        <v>215</v>
      </c>
      <c r="BM895" s="231" t="s">
        <v>1180</v>
      </c>
    </row>
    <row r="896" s="2" customFormat="1">
      <c r="A896" s="39"/>
      <c r="B896" s="40"/>
      <c r="C896" s="41"/>
      <c r="D896" s="233" t="s">
        <v>222</v>
      </c>
      <c r="E896" s="41"/>
      <c r="F896" s="234" t="s">
        <v>1179</v>
      </c>
      <c r="G896" s="41"/>
      <c r="H896" s="41"/>
      <c r="I896" s="235"/>
      <c r="J896" s="41"/>
      <c r="K896" s="41"/>
      <c r="L896" s="45"/>
      <c r="M896" s="236"/>
      <c r="N896" s="237"/>
      <c r="O896" s="92"/>
      <c r="P896" s="92"/>
      <c r="Q896" s="92"/>
      <c r="R896" s="92"/>
      <c r="S896" s="92"/>
      <c r="T896" s="93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18" t="s">
        <v>222</v>
      </c>
      <c r="AU896" s="18" t="s">
        <v>228</v>
      </c>
    </row>
    <row r="897" s="13" customFormat="1">
      <c r="A897" s="13"/>
      <c r="B897" s="250"/>
      <c r="C897" s="251"/>
      <c r="D897" s="233" t="s">
        <v>362</v>
      </c>
      <c r="E897" s="252" t="s">
        <v>1</v>
      </c>
      <c r="F897" s="253" t="s">
        <v>1125</v>
      </c>
      <c r="G897" s="251"/>
      <c r="H897" s="252" t="s">
        <v>1</v>
      </c>
      <c r="I897" s="254"/>
      <c r="J897" s="251"/>
      <c r="K897" s="251"/>
      <c r="L897" s="255"/>
      <c r="M897" s="256"/>
      <c r="N897" s="257"/>
      <c r="O897" s="257"/>
      <c r="P897" s="257"/>
      <c r="Q897" s="257"/>
      <c r="R897" s="257"/>
      <c r="S897" s="257"/>
      <c r="T897" s="258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9" t="s">
        <v>362</v>
      </c>
      <c r="AU897" s="259" t="s">
        <v>228</v>
      </c>
      <c r="AV897" s="13" t="s">
        <v>88</v>
      </c>
      <c r="AW897" s="13" t="s">
        <v>36</v>
      </c>
      <c r="AX897" s="13" t="s">
        <v>81</v>
      </c>
      <c r="AY897" s="259" t="s">
        <v>216</v>
      </c>
    </row>
    <row r="898" s="14" customFormat="1">
      <c r="A898" s="14"/>
      <c r="B898" s="260"/>
      <c r="C898" s="261"/>
      <c r="D898" s="233" t="s">
        <v>362</v>
      </c>
      <c r="E898" s="262" t="s">
        <v>1</v>
      </c>
      <c r="F898" s="263" t="s">
        <v>1181</v>
      </c>
      <c r="G898" s="261"/>
      <c r="H898" s="264">
        <v>15.84</v>
      </c>
      <c r="I898" s="265"/>
      <c r="J898" s="261"/>
      <c r="K898" s="261"/>
      <c r="L898" s="266"/>
      <c r="M898" s="267"/>
      <c r="N898" s="268"/>
      <c r="O898" s="268"/>
      <c r="P898" s="268"/>
      <c r="Q898" s="268"/>
      <c r="R898" s="268"/>
      <c r="S898" s="268"/>
      <c r="T898" s="269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70" t="s">
        <v>362</v>
      </c>
      <c r="AU898" s="270" t="s">
        <v>228</v>
      </c>
      <c r="AV898" s="14" t="s">
        <v>90</v>
      </c>
      <c r="AW898" s="14" t="s">
        <v>36</v>
      </c>
      <c r="AX898" s="14" t="s">
        <v>81</v>
      </c>
      <c r="AY898" s="270" t="s">
        <v>216</v>
      </c>
    </row>
    <row r="899" s="14" customFormat="1">
      <c r="A899" s="14"/>
      <c r="B899" s="260"/>
      <c r="C899" s="261"/>
      <c r="D899" s="233" t="s">
        <v>362</v>
      </c>
      <c r="E899" s="262" t="s">
        <v>1</v>
      </c>
      <c r="F899" s="263" t="s">
        <v>1182</v>
      </c>
      <c r="G899" s="261"/>
      <c r="H899" s="264">
        <v>17.5</v>
      </c>
      <c r="I899" s="265"/>
      <c r="J899" s="261"/>
      <c r="K899" s="261"/>
      <c r="L899" s="266"/>
      <c r="M899" s="267"/>
      <c r="N899" s="268"/>
      <c r="O899" s="268"/>
      <c r="P899" s="268"/>
      <c r="Q899" s="268"/>
      <c r="R899" s="268"/>
      <c r="S899" s="268"/>
      <c r="T899" s="269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70" t="s">
        <v>362</v>
      </c>
      <c r="AU899" s="270" t="s">
        <v>228</v>
      </c>
      <c r="AV899" s="14" t="s">
        <v>90</v>
      </c>
      <c r="AW899" s="14" t="s">
        <v>36</v>
      </c>
      <c r="AX899" s="14" t="s">
        <v>81</v>
      </c>
      <c r="AY899" s="270" t="s">
        <v>216</v>
      </c>
    </row>
    <row r="900" s="14" customFormat="1">
      <c r="A900" s="14"/>
      <c r="B900" s="260"/>
      <c r="C900" s="261"/>
      <c r="D900" s="233" t="s">
        <v>362</v>
      </c>
      <c r="E900" s="262" t="s">
        <v>1</v>
      </c>
      <c r="F900" s="263" t="s">
        <v>1183</v>
      </c>
      <c r="G900" s="261"/>
      <c r="H900" s="264">
        <v>3.5</v>
      </c>
      <c r="I900" s="265"/>
      <c r="J900" s="261"/>
      <c r="K900" s="261"/>
      <c r="L900" s="266"/>
      <c r="M900" s="267"/>
      <c r="N900" s="268"/>
      <c r="O900" s="268"/>
      <c r="P900" s="268"/>
      <c r="Q900" s="268"/>
      <c r="R900" s="268"/>
      <c r="S900" s="268"/>
      <c r="T900" s="269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70" t="s">
        <v>362</v>
      </c>
      <c r="AU900" s="270" t="s">
        <v>228</v>
      </c>
      <c r="AV900" s="14" t="s">
        <v>90</v>
      </c>
      <c r="AW900" s="14" t="s">
        <v>36</v>
      </c>
      <c r="AX900" s="14" t="s">
        <v>81</v>
      </c>
      <c r="AY900" s="270" t="s">
        <v>216</v>
      </c>
    </row>
    <row r="901" s="14" customFormat="1">
      <c r="A901" s="14"/>
      <c r="B901" s="260"/>
      <c r="C901" s="261"/>
      <c r="D901" s="233" t="s">
        <v>362</v>
      </c>
      <c r="E901" s="262" t="s">
        <v>1</v>
      </c>
      <c r="F901" s="263" t="s">
        <v>1184</v>
      </c>
      <c r="G901" s="261"/>
      <c r="H901" s="264">
        <v>3.52</v>
      </c>
      <c r="I901" s="265"/>
      <c r="J901" s="261"/>
      <c r="K901" s="261"/>
      <c r="L901" s="266"/>
      <c r="M901" s="267"/>
      <c r="N901" s="268"/>
      <c r="O901" s="268"/>
      <c r="P901" s="268"/>
      <c r="Q901" s="268"/>
      <c r="R901" s="268"/>
      <c r="S901" s="268"/>
      <c r="T901" s="269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0" t="s">
        <v>362</v>
      </c>
      <c r="AU901" s="270" t="s">
        <v>228</v>
      </c>
      <c r="AV901" s="14" t="s">
        <v>90</v>
      </c>
      <c r="AW901" s="14" t="s">
        <v>36</v>
      </c>
      <c r="AX901" s="14" t="s">
        <v>81</v>
      </c>
      <c r="AY901" s="270" t="s">
        <v>216</v>
      </c>
    </row>
    <row r="902" s="14" customFormat="1">
      <c r="A902" s="14"/>
      <c r="B902" s="260"/>
      <c r="C902" s="261"/>
      <c r="D902" s="233" t="s">
        <v>362</v>
      </c>
      <c r="E902" s="262" t="s">
        <v>1</v>
      </c>
      <c r="F902" s="263" t="s">
        <v>1185</v>
      </c>
      <c r="G902" s="261"/>
      <c r="H902" s="264">
        <v>5.54</v>
      </c>
      <c r="I902" s="265"/>
      <c r="J902" s="261"/>
      <c r="K902" s="261"/>
      <c r="L902" s="266"/>
      <c r="M902" s="267"/>
      <c r="N902" s="268"/>
      <c r="O902" s="268"/>
      <c r="P902" s="268"/>
      <c r="Q902" s="268"/>
      <c r="R902" s="268"/>
      <c r="S902" s="268"/>
      <c r="T902" s="269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70" t="s">
        <v>362</v>
      </c>
      <c r="AU902" s="270" t="s">
        <v>228</v>
      </c>
      <c r="AV902" s="14" t="s">
        <v>90</v>
      </c>
      <c r="AW902" s="14" t="s">
        <v>36</v>
      </c>
      <c r="AX902" s="14" t="s">
        <v>81</v>
      </c>
      <c r="AY902" s="270" t="s">
        <v>216</v>
      </c>
    </row>
    <row r="903" s="14" customFormat="1">
      <c r="A903" s="14"/>
      <c r="B903" s="260"/>
      <c r="C903" s="261"/>
      <c r="D903" s="233" t="s">
        <v>362</v>
      </c>
      <c r="E903" s="262" t="s">
        <v>1</v>
      </c>
      <c r="F903" s="263" t="s">
        <v>1186</v>
      </c>
      <c r="G903" s="261"/>
      <c r="H903" s="264">
        <v>24</v>
      </c>
      <c r="I903" s="265"/>
      <c r="J903" s="261"/>
      <c r="K903" s="261"/>
      <c r="L903" s="266"/>
      <c r="M903" s="267"/>
      <c r="N903" s="268"/>
      <c r="O903" s="268"/>
      <c r="P903" s="268"/>
      <c r="Q903" s="268"/>
      <c r="R903" s="268"/>
      <c r="S903" s="268"/>
      <c r="T903" s="269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70" t="s">
        <v>362</v>
      </c>
      <c r="AU903" s="270" t="s">
        <v>228</v>
      </c>
      <c r="AV903" s="14" t="s">
        <v>90</v>
      </c>
      <c r="AW903" s="14" t="s">
        <v>36</v>
      </c>
      <c r="AX903" s="14" t="s">
        <v>81</v>
      </c>
      <c r="AY903" s="270" t="s">
        <v>216</v>
      </c>
    </row>
    <row r="904" s="14" customFormat="1">
      <c r="A904" s="14"/>
      <c r="B904" s="260"/>
      <c r="C904" s="261"/>
      <c r="D904" s="233" t="s">
        <v>362</v>
      </c>
      <c r="E904" s="262" t="s">
        <v>1</v>
      </c>
      <c r="F904" s="263" t="s">
        <v>1187</v>
      </c>
      <c r="G904" s="261"/>
      <c r="H904" s="264">
        <v>4.3399999999999999</v>
      </c>
      <c r="I904" s="265"/>
      <c r="J904" s="261"/>
      <c r="K904" s="261"/>
      <c r="L904" s="266"/>
      <c r="M904" s="267"/>
      <c r="N904" s="268"/>
      <c r="O904" s="268"/>
      <c r="P904" s="268"/>
      <c r="Q904" s="268"/>
      <c r="R904" s="268"/>
      <c r="S904" s="268"/>
      <c r="T904" s="269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70" t="s">
        <v>362</v>
      </c>
      <c r="AU904" s="270" t="s">
        <v>228</v>
      </c>
      <c r="AV904" s="14" t="s">
        <v>90</v>
      </c>
      <c r="AW904" s="14" t="s">
        <v>36</v>
      </c>
      <c r="AX904" s="14" t="s">
        <v>81</v>
      </c>
      <c r="AY904" s="270" t="s">
        <v>216</v>
      </c>
    </row>
    <row r="905" s="13" customFormat="1">
      <c r="A905" s="13"/>
      <c r="B905" s="250"/>
      <c r="C905" s="251"/>
      <c r="D905" s="233" t="s">
        <v>362</v>
      </c>
      <c r="E905" s="252" t="s">
        <v>1</v>
      </c>
      <c r="F905" s="253" t="s">
        <v>1188</v>
      </c>
      <c r="G905" s="251"/>
      <c r="H905" s="252" t="s">
        <v>1</v>
      </c>
      <c r="I905" s="254"/>
      <c r="J905" s="251"/>
      <c r="K905" s="251"/>
      <c r="L905" s="255"/>
      <c r="M905" s="256"/>
      <c r="N905" s="257"/>
      <c r="O905" s="257"/>
      <c r="P905" s="257"/>
      <c r="Q905" s="257"/>
      <c r="R905" s="257"/>
      <c r="S905" s="257"/>
      <c r="T905" s="258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9" t="s">
        <v>362</v>
      </c>
      <c r="AU905" s="259" t="s">
        <v>228</v>
      </c>
      <c r="AV905" s="13" t="s">
        <v>88</v>
      </c>
      <c r="AW905" s="13" t="s">
        <v>36</v>
      </c>
      <c r="AX905" s="13" t="s">
        <v>81</v>
      </c>
      <c r="AY905" s="259" t="s">
        <v>216</v>
      </c>
    </row>
    <row r="906" s="14" customFormat="1">
      <c r="A906" s="14"/>
      <c r="B906" s="260"/>
      <c r="C906" s="261"/>
      <c r="D906" s="233" t="s">
        <v>362</v>
      </c>
      <c r="E906" s="262" t="s">
        <v>1</v>
      </c>
      <c r="F906" s="263" t="s">
        <v>747</v>
      </c>
      <c r="G906" s="261"/>
      <c r="H906" s="264">
        <v>20</v>
      </c>
      <c r="I906" s="265"/>
      <c r="J906" s="261"/>
      <c r="K906" s="261"/>
      <c r="L906" s="266"/>
      <c r="M906" s="267"/>
      <c r="N906" s="268"/>
      <c r="O906" s="268"/>
      <c r="P906" s="268"/>
      <c r="Q906" s="268"/>
      <c r="R906" s="268"/>
      <c r="S906" s="268"/>
      <c r="T906" s="269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70" t="s">
        <v>362</v>
      </c>
      <c r="AU906" s="270" t="s">
        <v>228</v>
      </c>
      <c r="AV906" s="14" t="s">
        <v>90</v>
      </c>
      <c r="AW906" s="14" t="s">
        <v>36</v>
      </c>
      <c r="AX906" s="14" t="s">
        <v>81</v>
      </c>
      <c r="AY906" s="270" t="s">
        <v>216</v>
      </c>
    </row>
    <row r="907" s="15" customFormat="1">
      <c r="A907" s="15"/>
      <c r="B907" s="271"/>
      <c r="C907" s="272"/>
      <c r="D907" s="233" t="s">
        <v>362</v>
      </c>
      <c r="E907" s="273" t="s">
        <v>1</v>
      </c>
      <c r="F907" s="274" t="s">
        <v>367</v>
      </c>
      <c r="G907" s="272"/>
      <c r="H907" s="275">
        <v>94.239999999999995</v>
      </c>
      <c r="I907" s="276"/>
      <c r="J907" s="272"/>
      <c r="K907" s="272"/>
      <c r="L907" s="277"/>
      <c r="M907" s="278"/>
      <c r="N907" s="279"/>
      <c r="O907" s="279"/>
      <c r="P907" s="279"/>
      <c r="Q907" s="279"/>
      <c r="R907" s="279"/>
      <c r="S907" s="279"/>
      <c r="T907" s="280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81" t="s">
        <v>362</v>
      </c>
      <c r="AU907" s="281" t="s">
        <v>228</v>
      </c>
      <c r="AV907" s="15" t="s">
        <v>228</v>
      </c>
      <c r="AW907" s="15" t="s">
        <v>36</v>
      </c>
      <c r="AX907" s="15" t="s">
        <v>81</v>
      </c>
      <c r="AY907" s="281" t="s">
        <v>216</v>
      </c>
    </row>
    <row r="908" s="14" customFormat="1">
      <c r="A908" s="14"/>
      <c r="B908" s="260"/>
      <c r="C908" s="261"/>
      <c r="D908" s="233" t="s">
        <v>362</v>
      </c>
      <c r="E908" s="262" t="s">
        <v>1</v>
      </c>
      <c r="F908" s="263" t="s">
        <v>1189</v>
      </c>
      <c r="G908" s="261"/>
      <c r="H908" s="264">
        <v>4.7119999999999997</v>
      </c>
      <c r="I908" s="265"/>
      <c r="J908" s="261"/>
      <c r="K908" s="261"/>
      <c r="L908" s="266"/>
      <c r="M908" s="267"/>
      <c r="N908" s="268"/>
      <c r="O908" s="268"/>
      <c r="P908" s="268"/>
      <c r="Q908" s="268"/>
      <c r="R908" s="268"/>
      <c r="S908" s="268"/>
      <c r="T908" s="269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70" t="s">
        <v>362</v>
      </c>
      <c r="AU908" s="270" t="s">
        <v>228</v>
      </c>
      <c r="AV908" s="14" t="s">
        <v>90</v>
      </c>
      <c r="AW908" s="14" t="s">
        <v>36</v>
      </c>
      <c r="AX908" s="14" t="s">
        <v>81</v>
      </c>
      <c r="AY908" s="270" t="s">
        <v>216</v>
      </c>
    </row>
    <row r="909" s="16" customFormat="1">
      <c r="A909" s="16"/>
      <c r="B909" s="282"/>
      <c r="C909" s="283"/>
      <c r="D909" s="233" t="s">
        <v>362</v>
      </c>
      <c r="E909" s="284" t="s">
        <v>1</v>
      </c>
      <c r="F909" s="285" t="s">
        <v>369</v>
      </c>
      <c r="G909" s="283"/>
      <c r="H909" s="286">
        <v>98.951999999999998</v>
      </c>
      <c r="I909" s="287"/>
      <c r="J909" s="283"/>
      <c r="K909" s="283"/>
      <c r="L909" s="288"/>
      <c r="M909" s="289"/>
      <c r="N909" s="290"/>
      <c r="O909" s="290"/>
      <c r="P909" s="290"/>
      <c r="Q909" s="290"/>
      <c r="R909" s="290"/>
      <c r="S909" s="290"/>
      <c r="T909" s="291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T909" s="292" t="s">
        <v>362</v>
      </c>
      <c r="AU909" s="292" t="s">
        <v>228</v>
      </c>
      <c r="AV909" s="16" t="s">
        <v>215</v>
      </c>
      <c r="AW909" s="16" t="s">
        <v>36</v>
      </c>
      <c r="AX909" s="16" t="s">
        <v>88</v>
      </c>
      <c r="AY909" s="292" t="s">
        <v>216</v>
      </c>
    </row>
    <row r="910" s="2" customFormat="1" ht="24.15" customHeight="1">
      <c r="A910" s="39"/>
      <c r="B910" s="40"/>
      <c r="C910" s="293" t="s">
        <v>1190</v>
      </c>
      <c r="D910" s="293" t="s">
        <v>467</v>
      </c>
      <c r="E910" s="294" t="s">
        <v>1191</v>
      </c>
      <c r="F910" s="295" t="s">
        <v>1192</v>
      </c>
      <c r="G910" s="296" t="s">
        <v>453</v>
      </c>
      <c r="H910" s="297">
        <v>117.59999999999999</v>
      </c>
      <c r="I910" s="298"/>
      <c r="J910" s="299">
        <f>ROUND(I910*H910,2)</f>
        <v>0</v>
      </c>
      <c r="K910" s="295" t="s">
        <v>359</v>
      </c>
      <c r="L910" s="300"/>
      <c r="M910" s="301" t="s">
        <v>1</v>
      </c>
      <c r="N910" s="302" t="s">
        <v>46</v>
      </c>
      <c r="O910" s="92"/>
      <c r="P910" s="229">
        <f>O910*H910</f>
        <v>0</v>
      </c>
      <c r="Q910" s="229">
        <v>0.00029999999999999997</v>
      </c>
      <c r="R910" s="229">
        <f>Q910*H910</f>
        <v>0.035279999999999992</v>
      </c>
      <c r="S910" s="229">
        <v>0</v>
      </c>
      <c r="T910" s="230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31" t="s">
        <v>252</v>
      </c>
      <c r="AT910" s="231" t="s">
        <v>467</v>
      </c>
      <c r="AU910" s="231" t="s">
        <v>228</v>
      </c>
      <c r="AY910" s="18" t="s">
        <v>216</v>
      </c>
      <c r="BE910" s="232">
        <f>IF(N910="základní",J910,0)</f>
        <v>0</v>
      </c>
      <c r="BF910" s="232">
        <f>IF(N910="snížená",J910,0)</f>
        <v>0</v>
      </c>
      <c r="BG910" s="232">
        <f>IF(N910="zákl. přenesená",J910,0)</f>
        <v>0</v>
      </c>
      <c r="BH910" s="232">
        <f>IF(N910="sníž. přenesená",J910,0)</f>
        <v>0</v>
      </c>
      <c r="BI910" s="232">
        <f>IF(N910="nulová",J910,0)</f>
        <v>0</v>
      </c>
      <c r="BJ910" s="18" t="s">
        <v>88</v>
      </c>
      <c r="BK910" s="232">
        <f>ROUND(I910*H910,2)</f>
        <v>0</v>
      </c>
      <c r="BL910" s="18" t="s">
        <v>215</v>
      </c>
      <c r="BM910" s="231" t="s">
        <v>1193</v>
      </c>
    </row>
    <row r="911" s="2" customFormat="1">
      <c r="A911" s="39"/>
      <c r="B911" s="40"/>
      <c r="C911" s="41"/>
      <c r="D911" s="233" t="s">
        <v>222</v>
      </c>
      <c r="E911" s="41"/>
      <c r="F911" s="234" t="s">
        <v>1192</v>
      </c>
      <c r="G911" s="41"/>
      <c r="H911" s="41"/>
      <c r="I911" s="235"/>
      <c r="J911" s="41"/>
      <c r="K911" s="41"/>
      <c r="L911" s="45"/>
      <c r="M911" s="236"/>
      <c r="N911" s="237"/>
      <c r="O911" s="92"/>
      <c r="P911" s="92"/>
      <c r="Q911" s="92"/>
      <c r="R911" s="92"/>
      <c r="S911" s="92"/>
      <c r="T911" s="93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T911" s="18" t="s">
        <v>222</v>
      </c>
      <c r="AU911" s="18" t="s">
        <v>228</v>
      </c>
    </row>
    <row r="912" s="13" customFormat="1">
      <c r="A912" s="13"/>
      <c r="B912" s="250"/>
      <c r="C912" s="251"/>
      <c r="D912" s="233" t="s">
        <v>362</v>
      </c>
      <c r="E912" s="252" t="s">
        <v>1</v>
      </c>
      <c r="F912" s="253" t="s">
        <v>1125</v>
      </c>
      <c r="G912" s="251"/>
      <c r="H912" s="252" t="s">
        <v>1</v>
      </c>
      <c r="I912" s="254"/>
      <c r="J912" s="251"/>
      <c r="K912" s="251"/>
      <c r="L912" s="255"/>
      <c r="M912" s="256"/>
      <c r="N912" s="257"/>
      <c r="O912" s="257"/>
      <c r="P912" s="257"/>
      <c r="Q912" s="257"/>
      <c r="R912" s="257"/>
      <c r="S912" s="257"/>
      <c r="T912" s="258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9" t="s">
        <v>362</v>
      </c>
      <c r="AU912" s="259" t="s">
        <v>228</v>
      </c>
      <c r="AV912" s="13" t="s">
        <v>88</v>
      </c>
      <c r="AW912" s="13" t="s">
        <v>36</v>
      </c>
      <c r="AX912" s="13" t="s">
        <v>81</v>
      </c>
      <c r="AY912" s="259" t="s">
        <v>216</v>
      </c>
    </row>
    <row r="913" s="14" customFormat="1">
      <c r="A913" s="14"/>
      <c r="B913" s="260"/>
      <c r="C913" s="261"/>
      <c r="D913" s="233" t="s">
        <v>362</v>
      </c>
      <c r="E913" s="262" t="s">
        <v>1</v>
      </c>
      <c r="F913" s="263" t="s">
        <v>1194</v>
      </c>
      <c r="G913" s="261"/>
      <c r="H913" s="264">
        <v>9</v>
      </c>
      <c r="I913" s="265"/>
      <c r="J913" s="261"/>
      <c r="K913" s="261"/>
      <c r="L913" s="266"/>
      <c r="M913" s="267"/>
      <c r="N913" s="268"/>
      <c r="O913" s="268"/>
      <c r="P913" s="268"/>
      <c r="Q913" s="268"/>
      <c r="R913" s="268"/>
      <c r="S913" s="268"/>
      <c r="T913" s="269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70" t="s">
        <v>362</v>
      </c>
      <c r="AU913" s="270" t="s">
        <v>228</v>
      </c>
      <c r="AV913" s="14" t="s">
        <v>90</v>
      </c>
      <c r="AW913" s="14" t="s">
        <v>36</v>
      </c>
      <c r="AX913" s="14" t="s">
        <v>81</v>
      </c>
      <c r="AY913" s="270" t="s">
        <v>216</v>
      </c>
    </row>
    <row r="914" s="14" customFormat="1">
      <c r="A914" s="14"/>
      <c r="B914" s="260"/>
      <c r="C914" s="261"/>
      <c r="D914" s="233" t="s">
        <v>362</v>
      </c>
      <c r="E914" s="262" t="s">
        <v>1</v>
      </c>
      <c r="F914" s="263" t="s">
        <v>1195</v>
      </c>
      <c r="G914" s="261"/>
      <c r="H914" s="264">
        <v>6.25</v>
      </c>
      <c r="I914" s="265"/>
      <c r="J914" s="261"/>
      <c r="K914" s="261"/>
      <c r="L914" s="266"/>
      <c r="M914" s="267"/>
      <c r="N914" s="268"/>
      <c r="O914" s="268"/>
      <c r="P914" s="268"/>
      <c r="Q914" s="268"/>
      <c r="R914" s="268"/>
      <c r="S914" s="268"/>
      <c r="T914" s="269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70" t="s">
        <v>362</v>
      </c>
      <c r="AU914" s="270" t="s">
        <v>228</v>
      </c>
      <c r="AV914" s="14" t="s">
        <v>90</v>
      </c>
      <c r="AW914" s="14" t="s">
        <v>36</v>
      </c>
      <c r="AX914" s="14" t="s">
        <v>81</v>
      </c>
      <c r="AY914" s="270" t="s">
        <v>216</v>
      </c>
    </row>
    <row r="915" s="14" customFormat="1">
      <c r="A915" s="14"/>
      <c r="B915" s="260"/>
      <c r="C915" s="261"/>
      <c r="D915" s="233" t="s">
        <v>362</v>
      </c>
      <c r="E915" s="262" t="s">
        <v>1</v>
      </c>
      <c r="F915" s="263" t="s">
        <v>1196</v>
      </c>
      <c r="G915" s="261"/>
      <c r="H915" s="264">
        <v>1.25</v>
      </c>
      <c r="I915" s="265"/>
      <c r="J915" s="261"/>
      <c r="K915" s="261"/>
      <c r="L915" s="266"/>
      <c r="M915" s="267"/>
      <c r="N915" s="268"/>
      <c r="O915" s="268"/>
      <c r="P915" s="268"/>
      <c r="Q915" s="268"/>
      <c r="R915" s="268"/>
      <c r="S915" s="268"/>
      <c r="T915" s="269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70" t="s">
        <v>362</v>
      </c>
      <c r="AU915" s="270" t="s">
        <v>228</v>
      </c>
      <c r="AV915" s="14" t="s">
        <v>90</v>
      </c>
      <c r="AW915" s="14" t="s">
        <v>36</v>
      </c>
      <c r="AX915" s="14" t="s">
        <v>81</v>
      </c>
      <c r="AY915" s="270" t="s">
        <v>216</v>
      </c>
    </row>
    <row r="916" s="14" customFormat="1">
      <c r="A916" s="14"/>
      <c r="B916" s="260"/>
      <c r="C916" s="261"/>
      <c r="D916" s="233" t="s">
        <v>362</v>
      </c>
      <c r="E916" s="262" t="s">
        <v>1</v>
      </c>
      <c r="F916" s="263" t="s">
        <v>1197</v>
      </c>
      <c r="G916" s="261"/>
      <c r="H916" s="264">
        <v>2.5</v>
      </c>
      <c r="I916" s="265"/>
      <c r="J916" s="261"/>
      <c r="K916" s="261"/>
      <c r="L916" s="266"/>
      <c r="M916" s="267"/>
      <c r="N916" s="268"/>
      <c r="O916" s="268"/>
      <c r="P916" s="268"/>
      <c r="Q916" s="268"/>
      <c r="R916" s="268"/>
      <c r="S916" s="268"/>
      <c r="T916" s="269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70" t="s">
        <v>362</v>
      </c>
      <c r="AU916" s="270" t="s">
        <v>228</v>
      </c>
      <c r="AV916" s="14" t="s">
        <v>90</v>
      </c>
      <c r="AW916" s="14" t="s">
        <v>36</v>
      </c>
      <c r="AX916" s="14" t="s">
        <v>81</v>
      </c>
      <c r="AY916" s="270" t="s">
        <v>216</v>
      </c>
    </row>
    <row r="917" s="14" customFormat="1">
      <c r="A917" s="14"/>
      <c r="B917" s="260"/>
      <c r="C917" s="261"/>
      <c r="D917" s="233" t="s">
        <v>362</v>
      </c>
      <c r="E917" s="262" t="s">
        <v>1</v>
      </c>
      <c r="F917" s="263" t="s">
        <v>1198</v>
      </c>
      <c r="G917" s="261"/>
      <c r="H917" s="264">
        <v>1.5</v>
      </c>
      <c r="I917" s="265"/>
      <c r="J917" s="261"/>
      <c r="K917" s="261"/>
      <c r="L917" s="266"/>
      <c r="M917" s="267"/>
      <c r="N917" s="268"/>
      <c r="O917" s="268"/>
      <c r="P917" s="268"/>
      <c r="Q917" s="268"/>
      <c r="R917" s="268"/>
      <c r="S917" s="268"/>
      <c r="T917" s="269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70" t="s">
        <v>362</v>
      </c>
      <c r="AU917" s="270" t="s">
        <v>228</v>
      </c>
      <c r="AV917" s="14" t="s">
        <v>90</v>
      </c>
      <c r="AW917" s="14" t="s">
        <v>36</v>
      </c>
      <c r="AX917" s="14" t="s">
        <v>81</v>
      </c>
      <c r="AY917" s="270" t="s">
        <v>216</v>
      </c>
    </row>
    <row r="918" s="14" customFormat="1">
      <c r="A918" s="14"/>
      <c r="B918" s="260"/>
      <c r="C918" s="261"/>
      <c r="D918" s="233" t="s">
        <v>362</v>
      </c>
      <c r="E918" s="262" t="s">
        <v>1</v>
      </c>
      <c r="F918" s="263" t="s">
        <v>1199</v>
      </c>
      <c r="G918" s="261"/>
      <c r="H918" s="264">
        <v>12</v>
      </c>
      <c r="I918" s="265"/>
      <c r="J918" s="261"/>
      <c r="K918" s="261"/>
      <c r="L918" s="266"/>
      <c r="M918" s="267"/>
      <c r="N918" s="268"/>
      <c r="O918" s="268"/>
      <c r="P918" s="268"/>
      <c r="Q918" s="268"/>
      <c r="R918" s="268"/>
      <c r="S918" s="268"/>
      <c r="T918" s="269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70" t="s">
        <v>362</v>
      </c>
      <c r="AU918" s="270" t="s">
        <v>228</v>
      </c>
      <c r="AV918" s="14" t="s">
        <v>90</v>
      </c>
      <c r="AW918" s="14" t="s">
        <v>36</v>
      </c>
      <c r="AX918" s="14" t="s">
        <v>81</v>
      </c>
      <c r="AY918" s="270" t="s">
        <v>216</v>
      </c>
    </row>
    <row r="919" s="14" customFormat="1">
      <c r="A919" s="14"/>
      <c r="B919" s="260"/>
      <c r="C919" s="261"/>
      <c r="D919" s="233" t="s">
        <v>362</v>
      </c>
      <c r="E919" s="262" t="s">
        <v>1</v>
      </c>
      <c r="F919" s="263" t="s">
        <v>1200</v>
      </c>
      <c r="G919" s="261"/>
      <c r="H919" s="264">
        <v>1.1000000000000001</v>
      </c>
      <c r="I919" s="265"/>
      <c r="J919" s="261"/>
      <c r="K919" s="261"/>
      <c r="L919" s="266"/>
      <c r="M919" s="267"/>
      <c r="N919" s="268"/>
      <c r="O919" s="268"/>
      <c r="P919" s="268"/>
      <c r="Q919" s="268"/>
      <c r="R919" s="268"/>
      <c r="S919" s="268"/>
      <c r="T919" s="269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70" t="s">
        <v>362</v>
      </c>
      <c r="AU919" s="270" t="s">
        <v>228</v>
      </c>
      <c r="AV919" s="14" t="s">
        <v>90</v>
      </c>
      <c r="AW919" s="14" t="s">
        <v>36</v>
      </c>
      <c r="AX919" s="14" t="s">
        <v>81</v>
      </c>
      <c r="AY919" s="270" t="s">
        <v>216</v>
      </c>
    </row>
    <row r="920" s="13" customFormat="1">
      <c r="A920" s="13"/>
      <c r="B920" s="250"/>
      <c r="C920" s="251"/>
      <c r="D920" s="233" t="s">
        <v>362</v>
      </c>
      <c r="E920" s="252" t="s">
        <v>1</v>
      </c>
      <c r="F920" s="253" t="s">
        <v>1201</v>
      </c>
      <c r="G920" s="251"/>
      <c r="H920" s="252" t="s">
        <v>1</v>
      </c>
      <c r="I920" s="254"/>
      <c r="J920" s="251"/>
      <c r="K920" s="251"/>
      <c r="L920" s="255"/>
      <c r="M920" s="256"/>
      <c r="N920" s="257"/>
      <c r="O920" s="257"/>
      <c r="P920" s="257"/>
      <c r="Q920" s="257"/>
      <c r="R920" s="257"/>
      <c r="S920" s="257"/>
      <c r="T920" s="258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9" t="s">
        <v>362</v>
      </c>
      <c r="AU920" s="259" t="s">
        <v>228</v>
      </c>
      <c r="AV920" s="13" t="s">
        <v>88</v>
      </c>
      <c r="AW920" s="13" t="s">
        <v>36</v>
      </c>
      <c r="AX920" s="13" t="s">
        <v>81</v>
      </c>
      <c r="AY920" s="259" t="s">
        <v>216</v>
      </c>
    </row>
    <row r="921" s="14" customFormat="1">
      <c r="A921" s="14"/>
      <c r="B921" s="260"/>
      <c r="C921" s="261"/>
      <c r="D921" s="233" t="s">
        <v>362</v>
      </c>
      <c r="E921" s="262" t="s">
        <v>1</v>
      </c>
      <c r="F921" s="263" t="s">
        <v>1202</v>
      </c>
      <c r="G921" s="261"/>
      <c r="H921" s="264">
        <v>78.400000000000006</v>
      </c>
      <c r="I921" s="265"/>
      <c r="J921" s="261"/>
      <c r="K921" s="261"/>
      <c r="L921" s="266"/>
      <c r="M921" s="267"/>
      <c r="N921" s="268"/>
      <c r="O921" s="268"/>
      <c r="P921" s="268"/>
      <c r="Q921" s="268"/>
      <c r="R921" s="268"/>
      <c r="S921" s="268"/>
      <c r="T921" s="269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70" t="s">
        <v>362</v>
      </c>
      <c r="AU921" s="270" t="s">
        <v>228</v>
      </c>
      <c r="AV921" s="14" t="s">
        <v>90</v>
      </c>
      <c r="AW921" s="14" t="s">
        <v>36</v>
      </c>
      <c r="AX921" s="14" t="s">
        <v>81</v>
      </c>
      <c r="AY921" s="270" t="s">
        <v>216</v>
      </c>
    </row>
    <row r="922" s="15" customFormat="1">
      <c r="A922" s="15"/>
      <c r="B922" s="271"/>
      <c r="C922" s="272"/>
      <c r="D922" s="233" t="s">
        <v>362</v>
      </c>
      <c r="E922" s="273" t="s">
        <v>1</v>
      </c>
      <c r="F922" s="274" t="s">
        <v>367</v>
      </c>
      <c r="G922" s="272"/>
      <c r="H922" s="275">
        <v>112</v>
      </c>
      <c r="I922" s="276"/>
      <c r="J922" s="272"/>
      <c r="K922" s="272"/>
      <c r="L922" s="277"/>
      <c r="M922" s="278"/>
      <c r="N922" s="279"/>
      <c r="O922" s="279"/>
      <c r="P922" s="279"/>
      <c r="Q922" s="279"/>
      <c r="R922" s="279"/>
      <c r="S922" s="279"/>
      <c r="T922" s="280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81" t="s">
        <v>362</v>
      </c>
      <c r="AU922" s="281" t="s">
        <v>228</v>
      </c>
      <c r="AV922" s="15" t="s">
        <v>228</v>
      </c>
      <c r="AW922" s="15" t="s">
        <v>36</v>
      </c>
      <c r="AX922" s="15" t="s">
        <v>81</v>
      </c>
      <c r="AY922" s="281" t="s">
        <v>216</v>
      </c>
    </row>
    <row r="923" s="14" customFormat="1">
      <c r="A923" s="14"/>
      <c r="B923" s="260"/>
      <c r="C923" s="261"/>
      <c r="D923" s="233" t="s">
        <v>362</v>
      </c>
      <c r="E923" s="262" t="s">
        <v>1</v>
      </c>
      <c r="F923" s="263" t="s">
        <v>1203</v>
      </c>
      <c r="G923" s="261"/>
      <c r="H923" s="264">
        <v>5.5999999999999996</v>
      </c>
      <c r="I923" s="265"/>
      <c r="J923" s="261"/>
      <c r="K923" s="261"/>
      <c r="L923" s="266"/>
      <c r="M923" s="267"/>
      <c r="N923" s="268"/>
      <c r="O923" s="268"/>
      <c r="P923" s="268"/>
      <c r="Q923" s="268"/>
      <c r="R923" s="268"/>
      <c r="S923" s="268"/>
      <c r="T923" s="269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70" t="s">
        <v>362</v>
      </c>
      <c r="AU923" s="270" t="s">
        <v>228</v>
      </c>
      <c r="AV923" s="14" t="s">
        <v>90</v>
      </c>
      <c r="AW923" s="14" t="s">
        <v>36</v>
      </c>
      <c r="AX923" s="14" t="s">
        <v>81</v>
      </c>
      <c r="AY923" s="270" t="s">
        <v>216</v>
      </c>
    </row>
    <row r="924" s="16" customFormat="1">
      <c r="A924" s="16"/>
      <c r="B924" s="282"/>
      <c r="C924" s="283"/>
      <c r="D924" s="233" t="s">
        <v>362</v>
      </c>
      <c r="E924" s="284" t="s">
        <v>1</v>
      </c>
      <c r="F924" s="285" t="s">
        <v>369</v>
      </c>
      <c r="G924" s="283"/>
      <c r="H924" s="286">
        <v>117.59999999999999</v>
      </c>
      <c r="I924" s="287"/>
      <c r="J924" s="283"/>
      <c r="K924" s="283"/>
      <c r="L924" s="288"/>
      <c r="M924" s="289"/>
      <c r="N924" s="290"/>
      <c r="O924" s="290"/>
      <c r="P924" s="290"/>
      <c r="Q924" s="290"/>
      <c r="R924" s="290"/>
      <c r="S924" s="290"/>
      <c r="T924" s="291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T924" s="292" t="s">
        <v>362</v>
      </c>
      <c r="AU924" s="292" t="s">
        <v>228</v>
      </c>
      <c r="AV924" s="16" t="s">
        <v>215</v>
      </c>
      <c r="AW924" s="16" t="s">
        <v>36</v>
      </c>
      <c r="AX924" s="16" t="s">
        <v>88</v>
      </c>
      <c r="AY924" s="292" t="s">
        <v>216</v>
      </c>
    </row>
    <row r="925" s="2" customFormat="1" ht="24.15" customHeight="1">
      <c r="A925" s="39"/>
      <c r="B925" s="40"/>
      <c r="C925" s="293" t="s">
        <v>1175</v>
      </c>
      <c r="D925" s="293" t="s">
        <v>467</v>
      </c>
      <c r="E925" s="294" t="s">
        <v>1204</v>
      </c>
      <c r="F925" s="295" t="s">
        <v>1205</v>
      </c>
      <c r="G925" s="296" t="s">
        <v>453</v>
      </c>
      <c r="H925" s="297">
        <v>22.68</v>
      </c>
      <c r="I925" s="298"/>
      <c r="J925" s="299">
        <f>ROUND(I925*H925,2)</f>
        <v>0</v>
      </c>
      <c r="K925" s="295" t="s">
        <v>359</v>
      </c>
      <c r="L925" s="300"/>
      <c r="M925" s="301" t="s">
        <v>1</v>
      </c>
      <c r="N925" s="302" t="s">
        <v>46</v>
      </c>
      <c r="O925" s="92"/>
      <c r="P925" s="229">
        <f>O925*H925</f>
        <v>0</v>
      </c>
      <c r="Q925" s="229">
        <v>0.00020000000000000001</v>
      </c>
      <c r="R925" s="229">
        <f>Q925*H925</f>
        <v>0.0045360000000000001</v>
      </c>
      <c r="S925" s="229">
        <v>0</v>
      </c>
      <c r="T925" s="230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1" t="s">
        <v>252</v>
      </c>
      <c r="AT925" s="231" t="s">
        <v>467</v>
      </c>
      <c r="AU925" s="231" t="s">
        <v>228</v>
      </c>
      <c r="AY925" s="18" t="s">
        <v>216</v>
      </c>
      <c r="BE925" s="232">
        <f>IF(N925="základní",J925,0)</f>
        <v>0</v>
      </c>
      <c r="BF925" s="232">
        <f>IF(N925="snížená",J925,0)</f>
        <v>0</v>
      </c>
      <c r="BG925" s="232">
        <f>IF(N925="zákl. přenesená",J925,0)</f>
        <v>0</v>
      </c>
      <c r="BH925" s="232">
        <f>IF(N925="sníž. přenesená",J925,0)</f>
        <v>0</v>
      </c>
      <c r="BI925" s="232">
        <f>IF(N925="nulová",J925,0)</f>
        <v>0</v>
      </c>
      <c r="BJ925" s="18" t="s">
        <v>88</v>
      </c>
      <c r="BK925" s="232">
        <f>ROUND(I925*H925,2)</f>
        <v>0</v>
      </c>
      <c r="BL925" s="18" t="s">
        <v>215</v>
      </c>
      <c r="BM925" s="231" t="s">
        <v>1206</v>
      </c>
    </row>
    <row r="926" s="2" customFormat="1">
      <c r="A926" s="39"/>
      <c r="B926" s="40"/>
      <c r="C926" s="41"/>
      <c r="D926" s="233" t="s">
        <v>222</v>
      </c>
      <c r="E926" s="41"/>
      <c r="F926" s="234" t="s">
        <v>1205</v>
      </c>
      <c r="G926" s="41"/>
      <c r="H926" s="41"/>
      <c r="I926" s="235"/>
      <c r="J926" s="41"/>
      <c r="K926" s="41"/>
      <c r="L926" s="45"/>
      <c r="M926" s="236"/>
      <c r="N926" s="237"/>
      <c r="O926" s="92"/>
      <c r="P926" s="92"/>
      <c r="Q926" s="92"/>
      <c r="R926" s="92"/>
      <c r="S926" s="92"/>
      <c r="T926" s="93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T926" s="18" t="s">
        <v>222</v>
      </c>
      <c r="AU926" s="18" t="s">
        <v>228</v>
      </c>
    </row>
    <row r="927" s="13" customFormat="1">
      <c r="A927" s="13"/>
      <c r="B927" s="250"/>
      <c r="C927" s="251"/>
      <c r="D927" s="233" t="s">
        <v>362</v>
      </c>
      <c r="E927" s="252" t="s">
        <v>1</v>
      </c>
      <c r="F927" s="253" t="s">
        <v>1125</v>
      </c>
      <c r="G927" s="251"/>
      <c r="H927" s="252" t="s">
        <v>1</v>
      </c>
      <c r="I927" s="254"/>
      <c r="J927" s="251"/>
      <c r="K927" s="251"/>
      <c r="L927" s="255"/>
      <c r="M927" s="256"/>
      <c r="N927" s="257"/>
      <c r="O927" s="257"/>
      <c r="P927" s="257"/>
      <c r="Q927" s="257"/>
      <c r="R927" s="257"/>
      <c r="S927" s="257"/>
      <c r="T927" s="258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9" t="s">
        <v>362</v>
      </c>
      <c r="AU927" s="259" t="s">
        <v>228</v>
      </c>
      <c r="AV927" s="13" t="s">
        <v>88</v>
      </c>
      <c r="AW927" s="13" t="s">
        <v>36</v>
      </c>
      <c r="AX927" s="13" t="s">
        <v>81</v>
      </c>
      <c r="AY927" s="259" t="s">
        <v>216</v>
      </c>
    </row>
    <row r="928" s="14" customFormat="1">
      <c r="A928" s="14"/>
      <c r="B928" s="260"/>
      <c r="C928" s="261"/>
      <c r="D928" s="233" t="s">
        <v>362</v>
      </c>
      <c r="E928" s="262" t="s">
        <v>1</v>
      </c>
      <c r="F928" s="263" t="s">
        <v>1194</v>
      </c>
      <c r="G928" s="261"/>
      <c r="H928" s="264">
        <v>9</v>
      </c>
      <c r="I928" s="265"/>
      <c r="J928" s="261"/>
      <c r="K928" s="261"/>
      <c r="L928" s="266"/>
      <c r="M928" s="267"/>
      <c r="N928" s="268"/>
      <c r="O928" s="268"/>
      <c r="P928" s="268"/>
      <c r="Q928" s="268"/>
      <c r="R928" s="268"/>
      <c r="S928" s="268"/>
      <c r="T928" s="269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70" t="s">
        <v>362</v>
      </c>
      <c r="AU928" s="270" t="s">
        <v>228</v>
      </c>
      <c r="AV928" s="14" t="s">
        <v>90</v>
      </c>
      <c r="AW928" s="14" t="s">
        <v>36</v>
      </c>
      <c r="AX928" s="14" t="s">
        <v>81</v>
      </c>
      <c r="AY928" s="270" t="s">
        <v>216</v>
      </c>
    </row>
    <row r="929" s="14" customFormat="1">
      <c r="A929" s="14"/>
      <c r="B929" s="260"/>
      <c r="C929" s="261"/>
      <c r="D929" s="233" t="s">
        <v>362</v>
      </c>
      <c r="E929" s="262" t="s">
        <v>1</v>
      </c>
      <c r="F929" s="263" t="s">
        <v>1195</v>
      </c>
      <c r="G929" s="261"/>
      <c r="H929" s="264">
        <v>6.25</v>
      </c>
      <c r="I929" s="265"/>
      <c r="J929" s="261"/>
      <c r="K929" s="261"/>
      <c r="L929" s="266"/>
      <c r="M929" s="267"/>
      <c r="N929" s="268"/>
      <c r="O929" s="268"/>
      <c r="P929" s="268"/>
      <c r="Q929" s="268"/>
      <c r="R929" s="268"/>
      <c r="S929" s="268"/>
      <c r="T929" s="269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70" t="s">
        <v>362</v>
      </c>
      <c r="AU929" s="270" t="s">
        <v>228</v>
      </c>
      <c r="AV929" s="14" t="s">
        <v>90</v>
      </c>
      <c r="AW929" s="14" t="s">
        <v>36</v>
      </c>
      <c r="AX929" s="14" t="s">
        <v>81</v>
      </c>
      <c r="AY929" s="270" t="s">
        <v>216</v>
      </c>
    </row>
    <row r="930" s="14" customFormat="1">
      <c r="A930" s="14"/>
      <c r="B930" s="260"/>
      <c r="C930" s="261"/>
      <c r="D930" s="233" t="s">
        <v>362</v>
      </c>
      <c r="E930" s="262" t="s">
        <v>1</v>
      </c>
      <c r="F930" s="263" t="s">
        <v>1196</v>
      </c>
      <c r="G930" s="261"/>
      <c r="H930" s="264">
        <v>1.25</v>
      </c>
      <c r="I930" s="265"/>
      <c r="J930" s="261"/>
      <c r="K930" s="261"/>
      <c r="L930" s="266"/>
      <c r="M930" s="267"/>
      <c r="N930" s="268"/>
      <c r="O930" s="268"/>
      <c r="P930" s="268"/>
      <c r="Q930" s="268"/>
      <c r="R930" s="268"/>
      <c r="S930" s="268"/>
      <c r="T930" s="269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70" t="s">
        <v>362</v>
      </c>
      <c r="AU930" s="270" t="s">
        <v>228</v>
      </c>
      <c r="AV930" s="14" t="s">
        <v>90</v>
      </c>
      <c r="AW930" s="14" t="s">
        <v>36</v>
      </c>
      <c r="AX930" s="14" t="s">
        <v>81</v>
      </c>
      <c r="AY930" s="270" t="s">
        <v>216</v>
      </c>
    </row>
    <row r="931" s="14" customFormat="1">
      <c r="A931" s="14"/>
      <c r="B931" s="260"/>
      <c r="C931" s="261"/>
      <c r="D931" s="233" t="s">
        <v>362</v>
      </c>
      <c r="E931" s="262" t="s">
        <v>1</v>
      </c>
      <c r="F931" s="263" t="s">
        <v>1197</v>
      </c>
      <c r="G931" s="261"/>
      <c r="H931" s="264">
        <v>2.5</v>
      </c>
      <c r="I931" s="265"/>
      <c r="J931" s="261"/>
      <c r="K931" s="261"/>
      <c r="L931" s="266"/>
      <c r="M931" s="267"/>
      <c r="N931" s="268"/>
      <c r="O931" s="268"/>
      <c r="P931" s="268"/>
      <c r="Q931" s="268"/>
      <c r="R931" s="268"/>
      <c r="S931" s="268"/>
      <c r="T931" s="269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0" t="s">
        <v>362</v>
      </c>
      <c r="AU931" s="270" t="s">
        <v>228</v>
      </c>
      <c r="AV931" s="14" t="s">
        <v>90</v>
      </c>
      <c r="AW931" s="14" t="s">
        <v>36</v>
      </c>
      <c r="AX931" s="14" t="s">
        <v>81</v>
      </c>
      <c r="AY931" s="270" t="s">
        <v>216</v>
      </c>
    </row>
    <row r="932" s="14" customFormat="1">
      <c r="A932" s="14"/>
      <c r="B932" s="260"/>
      <c r="C932" s="261"/>
      <c r="D932" s="233" t="s">
        <v>362</v>
      </c>
      <c r="E932" s="262" t="s">
        <v>1</v>
      </c>
      <c r="F932" s="263" t="s">
        <v>1198</v>
      </c>
      <c r="G932" s="261"/>
      <c r="H932" s="264">
        <v>1.5</v>
      </c>
      <c r="I932" s="265"/>
      <c r="J932" s="261"/>
      <c r="K932" s="261"/>
      <c r="L932" s="266"/>
      <c r="M932" s="267"/>
      <c r="N932" s="268"/>
      <c r="O932" s="268"/>
      <c r="P932" s="268"/>
      <c r="Q932" s="268"/>
      <c r="R932" s="268"/>
      <c r="S932" s="268"/>
      <c r="T932" s="269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70" t="s">
        <v>362</v>
      </c>
      <c r="AU932" s="270" t="s">
        <v>228</v>
      </c>
      <c r="AV932" s="14" t="s">
        <v>90</v>
      </c>
      <c r="AW932" s="14" t="s">
        <v>36</v>
      </c>
      <c r="AX932" s="14" t="s">
        <v>81</v>
      </c>
      <c r="AY932" s="270" t="s">
        <v>216</v>
      </c>
    </row>
    <row r="933" s="14" customFormat="1">
      <c r="A933" s="14"/>
      <c r="B933" s="260"/>
      <c r="C933" s="261"/>
      <c r="D933" s="233" t="s">
        <v>362</v>
      </c>
      <c r="E933" s="262" t="s">
        <v>1</v>
      </c>
      <c r="F933" s="263" t="s">
        <v>1200</v>
      </c>
      <c r="G933" s="261"/>
      <c r="H933" s="264">
        <v>1.1000000000000001</v>
      </c>
      <c r="I933" s="265"/>
      <c r="J933" s="261"/>
      <c r="K933" s="261"/>
      <c r="L933" s="266"/>
      <c r="M933" s="267"/>
      <c r="N933" s="268"/>
      <c r="O933" s="268"/>
      <c r="P933" s="268"/>
      <c r="Q933" s="268"/>
      <c r="R933" s="268"/>
      <c r="S933" s="268"/>
      <c r="T933" s="269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70" t="s">
        <v>362</v>
      </c>
      <c r="AU933" s="270" t="s">
        <v>228</v>
      </c>
      <c r="AV933" s="14" t="s">
        <v>90</v>
      </c>
      <c r="AW933" s="14" t="s">
        <v>36</v>
      </c>
      <c r="AX933" s="14" t="s">
        <v>81</v>
      </c>
      <c r="AY933" s="270" t="s">
        <v>216</v>
      </c>
    </row>
    <row r="934" s="15" customFormat="1">
      <c r="A934" s="15"/>
      <c r="B934" s="271"/>
      <c r="C934" s="272"/>
      <c r="D934" s="233" t="s">
        <v>362</v>
      </c>
      <c r="E934" s="273" t="s">
        <v>1</v>
      </c>
      <c r="F934" s="274" t="s">
        <v>367</v>
      </c>
      <c r="G934" s="272"/>
      <c r="H934" s="275">
        <v>21.600000000000001</v>
      </c>
      <c r="I934" s="276"/>
      <c r="J934" s="272"/>
      <c r="K934" s="272"/>
      <c r="L934" s="277"/>
      <c r="M934" s="278"/>
      <c r="N934" s="279"/>
      <c r="O934" s="279"/>
      <c r="P934" s="279"/>
      <c r="Q934" s="279"/>
      <c r="R934" s="279"/>
      <c r="S934" s="279"/>
      <c r="T934" s="280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81" t="s">
        <v>362</v>
      </c>
      <c r="AU934" s="281" t="s">
        <v>228</v>
      </c>
      <c r="AV934" s="15" t="s">
        <v>228</v>
      </c>
      <c r="AW934" s="15" t="s">
        <v>36</v>
      </c>
      <c r="AX934" s="15" t="s">
        <v>81</v>
      </c>
      <c r="AY934" s="281" t="s">
        <v>216</v>
      </c>
    </row>
    <row r="935" s="14" customFormat="1">
      <c r="A935" s="14"/>
      <c r="B935" s="260"/>
      <c r="C935" s="261"/>
      <c r="D935" s="233" t="s">
        <v>362</v>
      </c>
      <c r="E935" s="262" t="s">
        <v>1</v>
      </c>
      <c r="F935" s="263" t="s">
        <v>1207</v>
      </c>
      <c r="G935" s="261"/>
      <c r="H935" s="264">
        <v>1.0800000000000001</v>
      </c>
      <c r="I935" s="265"/>
      <c r="J935" s="261"/>
      <c r="K935" s="261"/>
      <c r="L935" s="266"/>
      <c r="M935" s="267"/>
      <c r="N935" s="268"/>
      <c r="O935" s="268"/>
      <c r="P935" s="268"/>
      <c r="Q935" s="268"/>
      <c r="R935" s="268"/>
      <c r="S935" s="268"/>
      <c r="T935" s="269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70" t="s">
        <v>362</v>
      </c>
      <c r="AU935" s="270" t="s">
        <v>228</v>
      </c>
      <c r="AV935" s="14" t="s">
        <v>90</v>
      </c>
      <c r="AW935" s="14" t="s">
        <v>36</v>
      </c>
      <c r="AX935" s="14" t="s">
        <v>81</v>
      </c>
      <c r="AY935" s="270" t="s">
        <v>216</v>
      </c>
    </row>
    <row r="936" s="16" customFormat="1">
      <c r="A936" s="16"/>
      <c r="B936" s="282"/>
      <c r="C936" s="283"/>
      <c r="D936" s="233" t="s">
        <v>362</v>
      </c>
      <c r="E936" s="284" t="s">
        <v>1</v>
      </c>
      <c r="F936" s="285" t="s">
        <v>369</v>
      </c>
      <c r="G936" s="283"/>
      <c r="H936" s="286">
        <v>22.68</v>
      </c>
      <c r="I936" s="287"/>
      <c r="J936" s="283"/>
      <c r="K936" s="283"/>
      <c r="L936" s="288"/>
      <c r="M936" s="289"/>
      <c r="N936" s="290"/>
      <c r="O936" s="290"/>
      <c r="P936" s="290"/>
      <c r="Q936" s="290"/>
      <c r="R936" s="290"/>
      <c r="S936" s="290"/>
      <c r="T936" s="291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292" t="s">
        <v>362</v>
      </c>
      <c r="AU936" s="292" t="s">
        <v>228</v>
      </c>
      <c r="AV936" s="16" t="s">
        <v>215</v>
      </c>
      <c r="AW936" s="16" t="s">
        <v>36</v>
      </c>
      <c r="AX936" s="16" t="s">
        <v>88</v>
      </c>
      <c r="AY936" s="292" t="s">
        <v>216</v>
      </c>
    </row>
    <row r="937" s="2" customFormat="1" ht="24.15" customHeight="1">
      <c r="A937" s="39"/>
      <c r="B937" s="40"/>
      <c r="C937" s="220" t="s">
        <v>1208</v>
      </c>
      <c r="D937" s="220" t="s">
        <v>217</v>
      </c>
      <c r="E937" s="221" t="s">
        <v>1209</v>
      </c>
      <c r="F937" s="222" t="s">
        <v>1210</v>
      </c>
      <c r="G937" s="223" t="s">
        <v>303</v>
      </c>
      <c r="H937" s="224">
        <v>346.65800000000002</v>
      </c>
      <c r="I937" s="225"/>
      <c r="J937" s="226">
        <f>ROUND(I937*H937,2)</f>
        <v>0</v>
      </c>
      <c r="K937" s="222" t="s">
        <v>359</v>
      </c>
      <c r="L937" s="45"/>
      <c r="M937" s="227" t="s">
        <v>1</v>
      </c>
      <c r="N937" s="228" t="s">
        <v>46</v>
      </c>
      <c r="O937" s="92"/>
      <c r="P937" s="229">
        <f>O937*H937</f>
        <v>0</v>
      </c>
      <c r="Q937" s="229">
        <v>0.0073499999999999998</v>
      </c>
      <c r="R937" s="229">
        <f>Q937*H937</f>
        <v>2.5479362999999999</v>
      </c>
      <c r="S937" s="229">
        <v>0</v>
      </c>
      <c r="T937" s="230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1" t="s">
        <v>215</v>
      </c>
      <c r="AT937" s="231" t="s">
        <v>217</v>
      </c>
      <c r="AU937" s="231" t="s">
        <v>228</v>
      </c>
      <c r="AY937" s="18" t="s">
        <v>216</v>
      </c>
      <c r="BE937" s="232">
        <f>IF(N937="základní",J937,0)</f>
        <v>0</v>
      </c>
      <c r="BF937" s="232">
        <f>IF(N937="snížená",J937,0)</f>
        <v>0</v>
      </c>
      <c r="BG937" s="232">
        <f>IF(N937="zákl. přenesená",J937,0)</f>
        <v>0</v>
      </c>
      <c r="BH937" s="232">
        <f>IF(N937="sníž. přenesená",J937,0)</f>
        <v>0</v>
      </c>
      <c r="BI937" s="232">
        <f>IF(N937="nulová",J937,0)</f>
        <v>0</v>
      </c>
      <c r="BJ937" s="18" t="s">
        <v>88</v>
      </c>
      <c r="BK937" s="232">
        <f>ROUND(I937*H937,2)</f>
        <v>0</v>
      </c>
      <c r="BL937" s="18" t="s">
        <v>215</v>
      </c>
      <c r="BM937" s="231" t="s">
        <v>1211</v>
      </c>
    </row>
    <row r="938" s="2" customFormat="1">
      <c r="A938" s="39"/>
      <c r="B938" s="40"/>
      <c r="C938" s="41"/>
      <c r="D938" s="233" t="s">
        <v>222</v>
      </c>
      <c r="E938" s="41"/>
      <c r="F938" s="234" t="s">
        <v>1212</v>
      </c>
      <c r="G938" s="41"/>
      <c r="H938" s="41"/>
      <c r="I938" s="235"/>
      <c r="J938" s="41"/>
      <c r="K938" s="41"/>
      <c r="L938" s="45"/>
      <c r="M938" s="236"/>
      <c r="N938" s="237"/>
      <c r="O938" s="92"/>
      <c r="P938" s="92"/>
      <c r="Q938" s="92"/>
      <c r="R938" s="92"/>
      <c r="S938" s="92"/>
      <c r="T938" s="93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222</v>
      </c>
      <c r="AU938" s="18" t="s">
        <v>228</v>
      </c>
    </row>
    <row r="939" s="13" customFormat="1">
      <c r="A939" s="13"/>
      <c r="B939" s="250"/>
      <c r="C939" s="251"/>
      <c r="D939" s="233" t="s">
        <v>362</v>
      </c>
      <c r="E939" s="252" t="s">
        <v>1</v>
      </c>
      <c r="F939" s="253" t="s">
        <v>602</v>
      </c>
      <c r="G939" s="251"/>
      <c r="H939" s="252" t="s">
        <v>1</v>
      </c>
      <c r="I939" s="254"/>
      <c r="J939" s="251"/>
      <c r="K939" s="251"/>
      <c r="L939" s="255"/>
      <c r="M939" s="256"/>
      <c r="N939" s="257"/>
      <c r="O939" s="257"/>
      <c r="P939" s="257"/>
      <c r="Q939" s="257"/>
      <c r="R939" s="257"/>
      <c r="S939" s="257"/>
      <c r="T939" s="258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9" t="s">
        <v>362</v>
      </c>
      <c r="AU939" s="259" t="s">
        <v>228</v>
      </c>
      <c r="AV939" s="13" t="s">
        <v>88</v>
      </c>
      <c r="AW939" s="13" t="s">
        <v>36</v>
      </c>
      <c r="AX939" s="13" t="s">
        <v>81</v>
      </c>
      <c r="AY939" s="259" t="s">
        <v>216</v>
      </c>
    </row>
    <row r="940" s="13" customFormat="1">
      <c r="A940" s="13"/>
      <c r="B940" s="250"/>
      <c r="C940" s="251"/>
      <c r="D940" s="233" t="s">
        <v>362</v>
      </c>
      <c r="E940" s="252" t="s">
        <v>1</v>
      </c>
      <c r="F940" s="253" t="s">
        <v>1213</v>
      </c>
      <c r="G940" s="251"/>
      <c r="H940" s="252" t="s">
        <v>1</v>
      </c>
      <c r="I940" s="254"/>
      <c r="J940" s="251"/>
      <c r="K940" s="251"/>
      <c r="L940" s="255"/>
      <c r="M940" s="256"/>
      <c r="N940" s="257"/>
      <c r="O940" s="257"/>
      <c r="P940" s="257"/>
      <c r="Q940" s="257"/>
      <c r="R940" s="257"/>
      <c r="S940" s="257"/>
      <c r="T940" s="258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9" t="s">
        <v>362</v>
      </c>
      <c r="AU940" s="259" t="s">
        <v>228</v>
      </c>
      <c r="AV940" s="13" t="s">
        <v>88</v>
      </c>
      <c r="AW940" s="13" t="s">
        <v>36</v>
      </c>
      <c r="AX940" s="13" t="s">
        <v>81</v>
      </c>
      <c r="AY940" s="259" t="s">
        <v>216</v>
      </c>
    </row>
    <row r="941" s="14" customFormat="1">
      <c r="A941" s="14"/>
      <c r="B941" s="260"/>
      <c r="C941" s="261"/>
      <c r="D941" s="233" t="s">
        <v>362</v>
      </c>
      <c r="E941" s="262" t="s">
        <v>1</v>
      </c>
      <c r="F941" s="263" t="s">
        <v>1214</v>
      </c>
      <c r="G941" s="261"/>
      <c r="H941" s="264">
        <v>345.54000000000002</v>
      </c>
      <c r="I941" s="265"/>
      <c r="J941" s="261"/>
      <c r="K941" s="261"/>
      <c r="L941" s="266"/>
      <c r="M941" s="267"/>
      <c r="N941" s="268"/>
      <c r="O941" s="268"/>
      <c r="P941" s="268"/>
      <c r="Q941" s="268"/>
      <c r="R941" s="268"/>
      <c r="S941" s="268"/>
      <c r="T941" s="269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70" t="s">
        <v>362</v>
      </c>
      <c r="AU941" s="270" t="s">
        <v>228</v>
      </c>
      <c r="AV941" s="14" t="s">
        <v>90</v>
      </c>
      <c r="AW941" s="14" t="s">
        <v>36</v>
      </c>
      <c r="AX941" s="14" t="s">
        <v>81</v>
      </c>
      <c r="AY941" s="270" t="s">
        <v>216</v>
      </c>
    </row>
    <row r="942" s="14" customFormat="1">
      <c r="A942" s="14"/>
      <c r="B942" s="260"/>
      <c r="C942" s="261"/>
      <c r="D942" s="233" t="s">
        <v>362</v>
      </c>
      <c r="E942" s="262" t="s">
        <v>1</v>
      </c>
      <c r="F942" s="263" t="s">
        <v>1215</v>
      </c>
      <c r="G942" s="261"/>
      <c r="H942" s="264">
        <v>-7.9199999999999999</v>
      </c>
      <c r="I942" s="265"/>
      <c r="J942" s="261"/>
      <c r="K942" s="261"/>
      <c r="L942" s="266"/>
      <c r="M942" s="267"/>
      <c r="N942" s="268"/>
      <c r="O942" s="268"/>
      <c r="P942" s="268"/>
      <c r="Q942" s="268"/>
      <c r="R942" s="268"/>
      <c r="S942" s="268"/>
      <c r="T942" s="269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0" t="s">
        <v>362</v>
      </c>
      <c r="AU942" s="270" t="s">
        <v>228</v>
      </c>
      <c r="AV942" s="14" t="s">
        <v>90</v>
      </c>
      <c r="AW942" s="14" t="s">
        <v>36</v>
      </c>
      <c r="AX942" s="14" t="s">
        <v>81</v>
      </c>
      <c r="AY942" s="270" t="s">
        <v>216</v>
      </c>
    </row>
    <row r="943" s="14" customFormat="1">
      <c r="A943" s="14"/>
      <c r="B943" s="260"/>
      <c r="C943" s="261"/>
      <c r="D943" s="233" t="s">
        <v>362</v>
      </c>
      <c r="E943" s="262" t="s">
        <v>1</v>
      </c>
      <c r="F943" s="263" t="s">
        <v>1216</v>
      </c>
      <c r="G943" s="261"/>
      <c r="H943" s="264">
        <v>-10.938000000000001</v>
      </c>
      <c r="I943" s="265"/>
      <c r="J943" s="261"/>
      <c r="K943" s="261"/>
      <c r="L943" s="266"/>
      <c r="M943" s="267"/>
      <c r="N943" s="268"/>
      <c r="O943" s="268"/>
      <c r="P943" s="268"/>
      <c r="Q943" s="268"/>
      <c r="R943" s="268"/>
      <c r="S943" s="268"/>
      <c r="T943" s="269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70" t="s">
        <v>362</v>
      </c>
      <c r="AU943" s="270" t="s">
        <v>228</v>
      </c>
      <c r="AV943" s="14" t="s">
        <v>90</v>
      </c>
      <c r="AW943" s="14" t="s">
        <v>36</v>
      </c>
      <c r="AX943" s="14" t="s">
        <v>81</v>
      </c>
      <c r="AY943" s="270" t="s">
        <v>216</v>
      </c>
    </row>
    <row r="944" s="14" customFormat="1">
      <c r="A944" s="14"/>
      <c r="B944" s="260"/>
      <c r="C944" s="261"/>
      <c r="D944" s="233" t="s">
        <v>362</v>
      </c>
      <c r="E944" s="262" t="s">
        <v>1</v>
      </c>
      <c r="F944" s="263" t="s">
        <v>1217</v>
      </c>
      <c r="G944" s="261"/>
      <c r="H944" s="264">
        <v>-2.1880000000000002</v>
      </c>
      <c r="I944" s="265"/>
      <c r="J944" s="261"/>
      <c r="K944" s="261"/>
      <c r="L944" s="266"/>
      <c r="M944" s="267"/>
      <c r="N944" s="268"/>
      <c r="O944" s="268"/>
      <c r="P944" s="268"/>
      <c r="Q944" s="268"/>
      <c r="R944" s="268"/>
      <c r="S944" s="268"/>
      <c r="T944" s="269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70" t="s">
        <v>362</v>
      </c>
      <c r="AU944" s="270" t="s">
        <v>228</v>
      </c>
      <c r="AV944" s="14" t="s">
        <v>90</v>
      </c>
      <c r="AW944" s="14" t="s">
        <v>36</v>
      </c>
      <c r="AX944" s="14" t="s">
        <v>81</v>
      </c>
      <c r="AY944" s="270" t="s">
        <v>216</v>
      </c>
    </row>
    <row r="945" s="14" customFormat="1">
      <c r="A945" s="14"/>
      <c r="B945" s="260"/>
      <c r="C945" s="261"/>
      <c r="D945" s="233" t="s">
        <v>362</v>
      </c>
      <c r="E945" s="262" t="s">
        <v>1</v>
      </c>
      <c r="F945" s="263" t="s">
        <v>1218</v>
      </c>
      <c r="G945" s="261"/>
      <c r="H945" s="264">
        <v>-2.2000000000000002</v>
      </c>
      <c r="I945" s="265"/>
      <c r="J945" s="261"/>
      <c r="K945" s="261"/>
      <c r="L945" s="266"/>
      <c r="M945" s="267"/>
      <c r="N945" s="268"/>
      <c r="O945" s="268"/>
      <c r="P945" s="268"/>
      <c r="Q945" s="268"/>
      <c r="R945" s="268"/>
      <c r="S945" s="268"/>
      <c r="T945" s="269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70" t="s">
        <v>362</v>
      </c>
      <c r="AU945" s="270" t="s">
        <v>228</v>
      </c>
      <c r="AV945" s="14" t="s">
        <v>90</v>
      </c>
      <c r="AW945" s="14" t="s">
        <v>36</v>
      </c>
      <c r="AX945" s="14" t="s">
        <v>81</v>
      </c>
      <c r="AY945" s="270" t="s">
        <v>216</v>
      </c>
    </row>
    <row r="946" s="14" customFormat="1">
      <c r="A946" s="14"/>
      <c r="B946" s="260"/>
      <c r="C946" s="261"/>
      <c r="D946" s="233" t="s">
        <v>362</v>
      </c>
      <c r="E946" s="262" t="s">
        <v>1</v>
      </c>
      <c r="F946" s="263" t="s">
        <v>1219</v>
      </c>
      <c r="G946" s="261"/>
      <c r="H946" s="264">
        <v>3.7799999999999998</v>
      </c>
      <c r="I946" s="265"/>
      <c r="J946" s="261"/>
      <c r="K946" s="261"/>
      <c r="L946" s="266"/>
      <c r="M946" s="267"/>
      <c r="N946" s="268"/>
      <c r="O946" s="268"/>
      <c r="P946" s="268"/>
      <c r="Q946" s="268"/>
      <c r="R946" s="268"/>
      <c r="S946" s="268"/>
      <c r="T946" s="269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70" t="s">
        <v>362</v>
      </c>
      <c r="AU946" s="270" t="s">
        <v>228</v>
      </c>
      <c r="AV946" s="14" t="s">
        <v>90</v>
      </c>
      <c r="AW946" s="14" t="s">
        <v>36</v>
      </c>
      <c r="AX946" s="14" t="s">
        <v>81</v>
      </c>
      <c r="AY946" s="270" t="s">
        <v>216</v>
      </c>
    </row>
    <row r="947" s="14" customFormat="1">
      <c r="A947" s="14"/>
      <c r="B947" s="260"/>
      <c r="C947" s="261"/>
      <c r="D947" s="233" t="s">
        <v>362</v>
      </c>
      <c r="E947" s="262" t="s">
        <v>1</v>
      </c>
      <c r="F947" s="263" t="s">
        <v>1220</v>
      </c>
      <c r="G947" s="261"/>
      <c r="H947" s="264">
        <v>-8</v>
      </c>
      <c r="I947" s="265"/>
      <c r="J947" s="261"/>
      <c r="K947" s="261"/>
      <c r="L947" s="266"/>
      <c r="M947" s="267"/>
      <c r="N947" s="268"/>
      <c r="O947" s="268"/>
      <c r="P947" s="268"/>
      <c r="Q947" s="268"/>
      <c r="R947" s="268"/>
      <c r="S947" s="268"/>
      <c r="T947" s="269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70" t="s">
        <v>362</v>
      </c>
      <c r="AU947" s="270" t="s">
        <v>228</v>
      </c>
      <c r="AV947" s="14" t="s">
        <v>90</v>
      </c>
      <c r="AW947" s="14" t="s">
        <v>36</v>
      </c>
      <c r="AX947" s="14" t="s">
        <v>81</v>
      </c>
      <c r="AY947" s="270" t="s">
        <v>216</v>
      </c>
    </row>
    <row r="948" s="14" customFormat="1">
      <c r="A948" s="14"/>
      <c r="B948" s="260"/>
      <c r="C948" s="261"/>
      <c r="D948" s="233" t="s">
        <v>362</v>
      </c>
      <c r="E948" s="262" t="s">
        <v>1</v>
      </c>
      <c r="F948" s="263" t="s">
        <v>1221</v>
      </c>
      <c r="G948" s="261"/>
      <c r="H948" s="264">
        <v>-0.64800000000000002</v>
      </c>
      <c r="I948" s="265"/>
      <c r="J948" s="261"/>
      <c r="K948" s="261"/>
      <c r="L948" s="266"/>
      <c r="M948" s="267"/>
      <c r="N948" s="268"/>
      <c r="O948" s="268"/>
      <c r="P948" s="268"/>
      <c r="Q948" s="268"/>
      <c r="R948" s="268"/>
      <c r="S948" s="268"/>
      <c r="T948" s="269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70" t="s">
        <v>362</v>
      </c>
      <c r="AU948" s="270" t="s">
        <v>228</v>
      </c>
      <c r="AV948" s="14" t="s">
        <v>90</v>
      </c>
      <c r="AW948" s="14" t="s">
        <v>36</v>
      </c>
      <c r="AX948" s="14" t="s">
        <v>81</v>
      </c>
      <c r="AY948" s="270" t="s">
        <v>216</v>
      </c>
    </row>
    <row r="949" s="13" customFormat="1">
      <c r="A949" s="13"/>
      <c r="B949" s="250"/>
      <c r="C949" s="251"/>
      <c r="D949" s="233" t="s">
        <v>362</v>
      </c>
      <c r="E949" s="252" t="s">
        <v>1</v>
      </c>
      <c r="F949" s="253" t="s">
        <v>1222</v>
      </c>
      <c r="G949" s="251"/>
      <c r="H949" s="252" t="s">
        <v>1</v>
      </c>
      <c r="I949" s="254"/>
      <c r="J949" s="251"/>
      <c r="K949" s="251"/>
      <c r="L949" s="255"/>
      <c r="M949" s="256"/>
      <c r="N949" s="257"/>
      <c r="O949" s="257"/>
      <c r="P949" s="257"/>
      <c r="Q949" s="257"/>
      <c r="R949" s="257"/>
      <c r="S949" s="257"/>
      <c r="T949" s="258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9" t="s">
        <v>362</v>
      </c>
      <c r="AU949" s="259" t="s">
        <v>228</v>
      </c>
      <c r="AV949" s="13" t="s">
        <v>88</v>
      </c>
      <c r="AW949" s="13" t="s">
        <v>36</v>
      </c>
      <c r="AX949" s="13" t="s">
        <v>81</v>
      </c>
      <c r="AY949" s="259" t="s">
        <v>216</v>
      </c>
    </row>
    <row r="950" s="14" customFormat="1">
      <c r="A950" s="14"/>
      <c r="B950" s="260"/>
      <c r="C950" s="261"/>
      <c r="D950" s="233" t="s">
        <v>362</v>
      </c>
      <c r="E950" s="262" t="s">
        <v>1</v>
      </c>
      <c r="F950" s="263" t="s">
        <v>1223</v>
      </c>
      <c r="G950" s="261"/>
      <c r="H950" s="264">
        <v>29.231999999999999</v>
      </c>
      <c r="I950" s="265"/>
      <c r="J950" s="261"/>
      <c r="K950" s="261"/>
      <c r="L950" s="266"/>
      <c r="M950" s="267"/>
      <c r="N950" s="268"/>
      <c r="O950" s="268"/>
      <c r="P950" s="268"/>
      <c r="Q950" s="268"/>
      <c r="R950" s="268"/>
      <c r="S950" s="268"/>
      <c r="T950" s="269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70" t="s">
        <v>362</v>
      </c>
      <c r="AU950" s="270" t="s">
        <v>228</v>
      </c>
      <c r="AV950" s="14" t="s">
        <v>90</v>
      </c>
      <c r="AW950" s="14" t="s">
        <v>36</v>
      </c>
      <c r="AX950" s="14" t="s">
        <v>81</v>
      </c>
      <c r="AY950" s="270" t="s">
        <v>216</v>
      </c>
    </row>
    <row r="951" s="16" customFormat="1">
      <c r="A951" s="16"/>
      <c r="B951" s="282"/>
      <c r="C951" s="283"/>
      <c r="D951" s="233" t="s">
        <v>362</v>
      </c>
      <c r="E951" s="284" t="s">
        <v>1</v>
      </c>
      <c r="F951" s="285" t="s">
        <v>369</v>
      </c>
      <c r="G951" s="283"/>
      <c r="H951" s="286">
        <v>346.65800000000002</v>
      </c>
      <c r="I951" s="287"/>
      <c r="J951" s="283"/>
      <c r="K951" s="283"/>
      <c r="L951" s="288"/>
      <c r="M951" s="289"/>
      <c r="N951" s="290"/>
      <c r="O951" s="290"/>
      <c r="P951" s="290"/>
      <c r="Q951" s="290"/>
      <c r="R951" s="290"/>
      <c r="S951" s="290"/>
      <c r="T951" s="291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T951" s="292" t="s">
        <v>362</v>
      </c>
      <c r="AU951" s="292" t="s">
        <v>228</v>
      </c>
      <c r="AV951" s="16" t="s">
        <v>215</v>
      </c>
      <c r="AW951" s="16" t="s">
        <v>36</v>
      </c>
      <c r="AX951" s="16" t="s">
        <v>88</v>
      </c>
      <c r="AY951" s="292" t="s">
        <v>216</v>
      </c>
    </row>
    <row r="952" s="2" customFormat="1" ht="24.15" customHeight="1">
      <c r="A952" s="39"/>
      <c r="B952" s="40"/>
      <c r="C952" s="220" t="s">
        <v>1224</v>
      </c>
      <c r="D952" s="220" t="s">
        <v>217</v>
      </c>
      <c r="E952" s="221" t="s">
        <v>1225</v>
      </c>
      <c r="F952" s="222" t="s">
        <v>1226</v>
      </c>
      <c r="G952" s="223" t="s">
        <v>303</v>
      </c>
      <c r="H952" s="224">
        <v>346.65800000000002</v>
      </c>
      <c r="I952" s="225"/>
      <c r="J952" s="226">
        <f>ROUND(I952*H952,2)</f>
        <v>0</v>
      </c>
      <c r="K952" s="222" t="s">
        <v>359</v>
      </c>
      <c r="L952" s="45"/>
      <c r="M952" s="227" t="s">
        <v>1</v>
      </c>
      <c r="N952" s="228" t="s">
        <v>46</v>
      </c>
      <c r="O952" s="92"/>
      <c r="P952" s="229">
        <f>O952*H952</f>
        <v>0</v>
      </c>
      <c r="Q952" s="229">
        <v>0.018749999999999999</v>
      </c>
      <c r="R952" s="229">
        <f>Q952*H952</f>
        <v>6.4998374999999999</v>
      </c>
      <c r="S952" s="229">
        <v>0</v>
      </c>
      <c r="T952" s="230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1" t="s">
        <v>215</v>
      </c>
      <c r="AT952" s="231" t="s">
        <v>217</v>
      </c>
      <c r="AU952" s="231" t="s">
        <v>228</v>
      </c>
      <c r="AY952" s="18" t="s">
        <v>216</v>
      </c>
      <c r="BE952" s="232">
        <f>IF(N952="základní",J952,0)</f>
        <v>0</v>
      </c>
      <c r="BF952" s="232">
        <f>IF(N952="snížená",J952,0)</f>
        <v>0</v>
      </c>
      <c r="BG952" s="232">
        <f>IF(N952="zákl. přenesená",J952,0)</f>
        <v>0</v>
      </c>
      <c r="BH952" s="232">
        <f>IF(N952="sníž. přenesená",J952,0)</f>
        <v>0</v>
      </c>
      <c r="BI952" s="232">
        <f>IF(N952="nulová",J952,0)</f>
        <v>0</v>
      </c>
      <c r="BJ952" s="18" t="s">
        <v>88</v>
      </c>
      <c r="BK952" s="232">
        <f>ROUND(I952*H952,2)</f>
        <v>0</v>
      </c>
      <c r="BL952" s="18" t="s">
        <v>215</v>
      </c>
      <c r="BM952" s="231" t="s">
        <v>1227</v>
      </c>
    </row>
    <row r="953" s="2" customFormat="1">
      <c r="A953" s="39"/>
      <c r="B953" s="40"/>
      <c r="C953" s="41"/>
      <c r="D953" s="233" t="s">
        <v>222</v>
      </c>
      <c r="E953" s="41"/>
      <c r="F953" s="234" t="s">
        <v>1228</v>
      </c>
      <c r="G953" s="41"/>
      <c r="H953" s="41"/>
      <c r="I953" s="235"/>
      <c r="J953" s="41"/>
      <c r="K953" s="41"/>
      <c r="L953" s="45"/>
      <c r="M953" s="236"/>
      <c r="N953" s="237"/>
      <c r="O953" s="92"/>
      <c r="P953" s="92"/>
      <c r="Q953" s="92"/>
      <c r="R953" s="92"/>
      <c r="S953" s="92"/>
      <c r="T953" s="93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T953" s="18" t="s">
        <v>222</v>
      </c>
      <c r="AU953" s="18" t="s">
        <v>228</v>
      </c>
    </row>
    <row r="954" s="2" customFormat="1" ht="16.5" customHeight="1">
      <c r="A954" s="39"/>
      <c r="B954" s="40"/>
      <c r="C954" s="220" t="s">
        <v>1229</v>
      </c>
      <c r="D954" s="220" t="s">
        <v>217</v>
      </c>
      <c r="E954" s="221" t="s">
        <v>1230</v>
      </c>
      <c r="F954" s="222" t="s">
        <v>1231</v>
      </c>
      <c r="G954" s="223" t="s">
        <v>303</v>
      </c>
      <c r="H954" s="224">
        <v>346.65800000000002</v>
      </c>
      <c r="I954" s="225"/>
      <c r="J954" s="226">
        <f>ROUND(I954*H954,2)</f>
        <v>0</v>
      </c>
      <c r="K954" s="222" t="s">
        <v>359</v>
      </c>
      <c r="L954" s="45"/>
      <c r="M954" s="227" t="s">
        <v>1</v>
      </c>
      <c r="N954" s="228" t="s">
        <v>46</v>
      </c>
      <c r="O954" s="92"/>
      <c r="P954" s="229">
        <f>O954*H954</f>
        <v>0</v>
      </c>
      <c r="Q954" s="229">
        <v>0.00025999999999999998</v>
      </c>
      <c r="R954" s="229">
        <f>Q954*H954</f>
        <v>0.090131080000000002</v>
      </c>
      <c r="S954" s="229">
        <v>0</v>
      </c>
      <c r="T954" s="230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1" t="s">
        <v>215</v>
      </c>
      <c r="AT954" s="231" t="s">
        <v>217</v>
      </c>
      <c r="AU954" s="231" t="s">
        <v>228</v>
      </c>
      <c r="AY954" s="18" t="s">
        <v>216</v>
      </c>
      <c r="BE954" s="232">
        <f>IF(N954="základní",J954,0)</f>
        <v>0</v>
      </c>
      <c r="BF954" s="232">
        <f>IF(N954="snížená",J954,0)</f>
        <v>0</v>
      </c>
      <c r="BG954" s="232">
        <f>IF(N954="zákl. přenesená",J954,0)</f>
        <v>0</v>
      </c>
      <c r="BH954" s="232">
        <f>IF(N954="sníž. přenesená",J954,0)</f>
        <v>0</v>
      </c>
      <c r="BI954" s="232">
        <f>IF(N954="nulová",J954,0)</f>
        <v>0</v>
      </c>
      <c r="BJ954" s="18" t="s">
        <v>88</v>
      </c>
      <c r="BK954" s="232">
        <f>ROUND(I954*H954,2)</f>
        <v>0</v>
      </c>
      <c r="BL954" s="18" t="s">
        <v>215</v>
      </c>
      <c r="BM954" s="231" t="s">
        <v>1232</v>
      </c>
    </row>
    <row r="955" s="2" customFormat="1">
      <c r="A955" s="39"/>
      <c r="B955" s="40"/>
      <c r="C955" s="41"/>
      <c r="D955" s="233" t="s">
        <v>222</v>
      </c>
      <c r="E955" s="41"/>
      <c r="F955" s="234" t="s">
        <v>1233</v>
      </c>
      <c r="G955" s="41"/>
      <c r="H955" s="41"/>
      <c r="I955" s="235"/>
      <c r="J955" s="41"/>
      <c r="K955" s="41"/>
      <c r="L955" s="45"/>
      <c r="M955" s="236"/>
      <c r="N955" s="237"/>
      <c r="O955" s="92"/>
      <c r="P955" s="92"/>
      <c r="Q955" s="92"/>
      <c r="R955" s="92"/>
      <c r="S955" s="92"/>
      <c r="T955" s="93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T955" s="18" t="s">
        <v>222</v>
      </c>
      <c r="AU955" s="18" t="s">
        <v>228</v>
      </c>
    </row>
    <row r="956" s="2" customFormat="1" ht="24.15" customHeight="1">
      <c r="A956" s="39"/>
      <c r="B956" s="40"/>
      <c r="C956" s="220" t="s">
        <v>1234</v>
      </c>
      <c r="D956" s="220" t="s">
        <v>217</v>
      </c>
      <c r="E956" s="221" t="s">
        <v>1235</v>
      </c>
      <c r="F956" s="222" t="s">
        <v>1236</v>
      </c>
      <c r="G956" s="223" t="s">
        <v>303</v>
      </c>
      <c r="H956" s="224">
        <v>346.65800000000002</v>
      </c>
      <c r="I956" s="225"/>
      <c r="J956" s="226">
        <f>ROUND(I956*H956,2)</f>
        <v>0</v>
      </c>
      <c r="K956" s="222" t="s">
        <v>359</v>
      </c>
      <c r="L956" s="45"/>
      <c r="M956" s="227" t="s">
        <v>1</v>
      </c>
      <c r="N956" s="228" t="s">
        <v>46</v>
      </c>
      <c r="O956" s="92"/>
      <c r="P956" s="229">
        <f>O956*H956</f>
        <v>0</v>
      </c>
      <c r="Q956" s="229">
        <v>0.0043800000000000002</v>
      </c>
      <c r="R956" s="229">
        <f>Q956*H956</f>
        <v>1.5183620400000002</v>
      </c>
      <c r="S956" s="229">
        <v>0</v>
      </c>
      <c r="T956" s="230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1" t="s">
        <v>215</v>
      </c>
      <c r="AT956" s="231" t="s">
        <v>217</v>
      </c>
      <c r="AU956" s="231" t="s">
        <v>228</v>
      </c>
      <c r="AY956" s="18" t="s">
        <v>216</v>
      </c>
      <c r="BE956" s="232">
        <f>IF(N956="základní",J956,0)</f>
        <v>0</v>
      </c>
      <c r="BF956" s="232">
        <f>IF(N956="snížená",J956,0)</f>
        <v>0</v>
      </c>
      <c r="BG956" s="232">
        <f>IF(N956="zákl. přenesená",J956,0)</f>
        <v>0</v>
      </c>
      <c r="BH956" s="232">
        <f>IF(N956="sníž. přenesená",J956,0)</f>
        <v>0</v>
      </c>
      <c r="BI956" s="232">
        <f>IF(N956="nulová",J956,0)</f>
        <v>0</v>
      </c>
      <c r="BJ956" s="18" t="s">
        <v>88</v>
      </c>
      <c r="BK956" s="232">
        <f>ROUND(I956*H956,2)</f>
        <v>0</v>
      </c>
      <c r="BL956" s="18" t="s">
        <v>215</v>
      </c>
      <c r="BM956" s="231" t="s">
        <v>1237</v>
      </c>
    </row>
    <row r="957" s="2" customFormat="1">
      <c r="A957" s="39"/>
      <c r="B957" s="40"/>
      <c r="C957" s="41"/>
      <c r="D957" s="233" t="s">
        <v>222</v>
      </c>
      <c r="E957" s="41"/>
      <c r="F957" s="234" t="s">
        <v>1238</v>
      </c>
      <c r="G957" s="41"/>
      <c r="H957" s="41"/>
      <c r="I957" s="235"/>
      <c r="J957" s="41"/>
      <c r="K957" s="41"/>
      <c r="L957" s="45"/>
      <c r="M957" s="236"/>
      <c r="N957" s="237"/>
      <c r="O957" s="92"/>
      <c r="P957" s="92"/>
      <c r="Q957" s="92"/>
      <c r="R957" s="92"/>
      <c r="S957" s="92"/>
      <c r="T957" s="93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222</v>
      </c>
      <c r="AU957" s="18" t="s">
        <v>228</v>
      </c>
    </row>
    <row r="958" s="2" customFormat="1" ht="37.8" customHeight="1">
      <c r="A958" s="39"/>
      <c r="B958" s="40"/>
      <c r="C958" s="220" t="s">
        <v>1239</v>
      </c>
      <c r="D958" s="220" t="s">
        <v>217</v>
      </c>
      <c r="E958" s="221" t="s">
        <v>1240</v>
      </c>
      <c r="F958" s="222" t="s">
        <v>1241</v>
      </c>
      <c r="G958" s="223" t="s">
        <v>453</v>
      </c>
      <c r="H958" s="224">
        <v>21</v>
      </c>
      <c r="I958" s="225"/>
      <c r="J958" s="226">
        <f>ROUND(I958*H958,2)</f>
        <v>0</v>
      </c>
      <c r="K958" s="222" t="s">
        <v>359</v>
      </c>
      <c r="L958" s="45"/>
      <c r="M958" s="227" t="s">
        <v>1</v>
      </c>
      <c r="N958" s="228" t="s">
        <v>46</v>
      </c>
      <c r="O958" s="92"/>
      <c r="P958" s="229">
        <f>O958*H958</f>
        <v>0</v>
      </c>
      <c r="Q958" s="229">
        <v>0.0033899999999999998</v>
      </c>
      <c r="R958" s="229">
        <f>Q958*H958</f>
        <v>0.071189999999999989</v>
      </c>
      <c r="S958" s="229">
        <v>0</v>
      </c>
      <c r="T958" s="230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31" t="s">
        <v>215</v>
      </c>
      <c r="AT958" s="231" t="s">
        <v>217</v>
      </c>
      <c r="AU958" s="231" t="s">
        <v>228</v>
      </c>
      <c r="AY958" s="18" t="s">
        <v>216</v>
      </c>
      <c r="BE958" s="232">
        <f>IF(N958="základní",J958,0)</f>
        <v>0</v>
      </c>
      <c r="BF958" s="232">
        <f>IF(N958="snížená",J958,0)</f>
        <v>0</v>
      </c>
      <c r="BG958" s="232">
        <f>IF(N958="zákl. přenesená",J958,0)</f>
        <v>0</v>
      </c>
      <c r="BH958" s="232">
        <f>IF(N958="sníž. přenesená",J958,0)</f>
        <v>0</v>
      </c>
      <c r="BI958" s="232">
        <f>IF(N958="nulová",J958,0)</f>
        <v>0</v>
      </c>
      <c r="BJ958" s="18" t="s">
        <v>88</v>
      </c>
      <c r="BK958" s="232">
        <f>ROUND(I958*H958,2)</f>
        <v>0</v>
      </c>
      <c r="BL958" s="18" t="s">
        <v>215</v>
      </c>
      <c r="BM958" s="231" t="s">
        <v>1242</v>
      </c>
    </row>
    <row r="959" s="2" customFormat="1">
      <c r="A959" s="39"/>
      <c r="B959" s="40"/>
      <c r="C959" s="41"/>
      <c r="D959" s="233" t="s">
        <v>222</v>
      </c>
      <c r="E959" s="41"/>
      <c r="F959" s="234" t="s">
        <v>1243</v>
      </c>
      <c r="G959" s="41"/>
      <c r="H959" s="41"/>
      <c r="I959" s="235"/>
      <c r="J959" s="41"/>
      <c r="K959" s="41"/>
      <c r="L959" s="45"/>
      <c r="M959" s="236"/>
      <c r="N959" s="237"/>
      <c r="O959" s="92"/>
      <c r="P959" s="92"/>
      <c r="Q959" s="92"/>
      <c r="R959" s="92"/>
      <c r="S959" s="92"/>
      <c r="T959" s="93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T959" s="18" t="s">
        <v>222</v>
      </c>
      <c r="AU959" s="18" t="s">
        <v>228</v>
      </c>
    </row>
    <row r="960" s="13" customFormat="1">
      <c r="A960" s="13"/>
      <c r="B960" s="250"/>
      <c r="C960" s="251"/>
      <c r="D960" s="233" t="s">
        <v>362</v>
      </c>
      <c r="E960" s="252" t="s">
        <v>1</v>
      </c>
      <c r="F960" s="253" t="s">
        <v>1244</v>
      </c>
      <c r="G960" s="251"/>
      <c r="H960" s="252" t="s">
        <v>1</v>
      </c>
      <c r="I960" s="254"/>
      <c r="J960" s="251"/>
      <c r="K960" s="251"/>
      <c r="L960" s="255"/>
      <c r="M960" s="256"/>
      <c r="N960" s="257"/>
      <c r="O960" s="257"/>
      <c r="P960" s="257"/>
      <c r="Q960" s="257"/>
      <c r="R960" s="257"/>
      <c r="S960" s="257"/>
      <c r="T960" s="258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9" t="s">
        <v>362</v>
      </c>
      <c r="AU960" s="259" t="s">
        <v>228</v>
      </c>
      <c r="AV960" s="13" t="s">
        <v>88</v>
      </c>
      <c r="AW960" s="13" t="s">
        <v>36</v>
      </c>
      <c r="AX960" s="13" t="s">
        <v>81</v>
      </c>
      <c r="AY960" s="259" t="s">
        <v>216</v>
      </c>
    </row>
    <row r="961" s="14" customFormat="1">
      <c r="A961" s="14"/>
      <c r="B961" s="260"/>
      <c r="C961" s="261"/>
      <c r="D961" s="233" t="s">
        <v>362</v>
      </c>
      <c r="E961" s="262" t="s">
        <v>1</v>
      </c>
      <c r="F961" s="263" t="s">
        <v>1245</v>
      </c>
      <c r="G961" s="261"/>
      <c r="H961" s="264">
        <v>21</v>
      </c>
      <c r="I961" s="265"/>
      <c r="J961" s="261"/>
      <c r="K961" s="261"/>
      <c r="L961" s="266"/>
      <c r="M961" s="267"/>
      <c r="N961" s="268"/>
      <c r="O961" s="268"/>
      <c r="P961" s="268"/>
      <c r="Q961" s="268"/>
      <c r="R961" s="268"/>
      <c r="S961" s="268"/>
      <c r="T961" s="269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70" t="s">
        <v>362</v>
      </c>
      <c r="AU961" s="270" t="s">
        <v>228</v>
      </c>
      <c r="AV961" s="14" t="s">
        <v>90</v>
      </c>
      <c r="AW961" s="14" t="s">
        <v>36</v>
      </c>
      <c r="AX961" s="14" t="s">
        <v>81</v>
      </c>
      <c r="AY961" s="270" t="s">
        <v>216</v>
      </c>
    </row>
    <row r="962" s="16" customFormat="1">
      <c r="A962" s="16"/>
      <c r="B962" s="282"/>
      <c r="C962" s="283"/>
      <c r="D962" s="233" t="s">
        <v>362</v>
      </c>
      <c r="E962" s="284" t="s">
        <v>1</v>
      </c>
      <c r="F962" s="285" t="s">
        <v>369</v>
      </c>
      <c r="G962" s="283"/>
      <c r="H962" s="286">
        <v>21</v>
      </c>
      <c r="I962" s="287"/>
      <c r="J962" s="283"/>
      <c r="K962" s="283"/>
      <c r="L962" s="288"/>
      <c r="M962" s="289"/>
      <c r="N962" s="290"/>
      <c r="O962" s="290"/>
      <c r="P962" s="290"/>
      <c r="Q962" s="290"/>
      <c r="R962" s="290"/>
      <c r="S962" s="290"/>
      <c r="T962" s="291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T962" s="292" t="s">
        <v>362</v>
      </c>
      <c r="AU962" s="292" t="s">
        <v>228</v>
      </c>
      <c r="AV962" s="16" t="s">
        <v>215</v>
      </c>
      <c r="AW962" s="16" t="s">
        <v>36</v>
      </c>
      <c r="AX962" s="16" t="s">
        <v>88</v>
      </c>
      <c r="AY962" s="292" t="s">
        <v>216</v>
      </c>
    </row>
    <row r="963" s="2" customFormat="1" ht="16.5" customHeight="1">
      <c r="A963" s="39"/>
      <c r="B963" s="40"/>
      <c r="C963" s="293" t="s">
        <v>1246</v>
      </c>
      <c r="D963" s="293" t="s">
        <v>467</v>
      </c>
      <c r="E963" s="294" t="s">
        <v>1247</v>
      </c>
      <c r="F963" s="295" t="s">
        <v>1248</v>
      </c>
      <c r="G963" s="296" t="s">
        <v>303</v>
      </c>
      <c r="H963" s="297">
        <v>6.9299999999999997</v>
      </c>
      <c r="I963" s="298"/>
      <c r="J963" s="299">
        <f>ROUND(I963*H963,2)</f>
        <v>0</v>
      </c>
      <c r="K963" s="295" t="s">
        <v>359</v>
      </c>
      <c r="L963" s="300"/>
      <c r="M963" s="301" t="s">
        <v>1</v>
      </c>
      <c r="N963" s="302" t="s">
        <v>46</v>
      </c>
      <c r="O963" s="92"/>
      <c r="P963" s="229">
        <f>O963*H963</f>
        <v>0</v>
      </c>
      <c r="Q963" s="229">
        <v>0.0011900000000000001</v>
      </c>
      <c r="R963" s="229">
        <f>Q963*H963</f>
        <v>0.0082467000000000009</v>
      </c>
      <c r="S963" s="229">
        <v>0</v>
      </c>
      <c r="T963" s="230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31" t="s">
        <v>252</v>
      </c>
      <c r="AT963" s="231" t="s">
        <v>467</v>
      </c>
      <c r="AU963" s="231" t="s">
        <v>228</v>
      </c>
      <c r="AY963" s="18" t="s">
        <v>216</v>
      </c>
      <c r="BE963" s="232">
        <f>IF(N963="základní",J963,0)</f>
        <v>0</v>
      </c>
      <c r="BF963" s="232">
        <f>IF(N963="snížená",J963,0)</f>
        <v>0</v>
      </c>
      <c r="BG963" s="232">
        <f>IF(N963="zákl. přenesená",J963,0)</f>
        <v>0</v>
      </c>
      <c r="BH963" s="232">
        <f>IF(N963="sníž. přenesená",J963,0)</f>
        <v>0</v>
      </c>
      <c r="BI963" s="232">
        <f>IF(N963="nulová",J963,0)</f>
        <v>0</v>
      </c>
      <c r="BJ963" s="18" t="s">
        <v>88</v>
      </c>
      <c r="BK963" s="232">
        <f>ROUND(I963*H963,2)</f>
        <v>0</v>
      </c>
      <c r="BL963" s="18" t="s">
        <v>215</v>
      </c>
      <c r="BM963" s="231" t="s">
        <v>1249</v>
      </c>
    </row>
    <row r="964" s="2" customFormat="1">
      <c r="A964" s="39"/>
      <c r="B964" s="40"/>
      <c r="C964" s="41"/>
      <c r="D964" s="233" t="s">
        <v>222</v>
      </c>
      <c r="E964" s="41"/>
      <c r="F964" s="234" t="s">
        <v>1248</v>
      </c>
      <c r="G964" s="41"/>
      <c r="H964" s="41"/>
      <c r="I964" s="235"/>
      <c r="J964" s="41"/>
      <c r="K964" s="41"/>
      <c r="L964" s="45"/>
      <c r="M964" s="236"/>
      <c r="N964" s="237"/>
      <c r="O964" s="92"/>
      <c r="P964" s="92"/>
      <c r="Q964" s="92"/>
      <c r="R964" s="92"/>
      <c r="S964" s="92"/>
      <c r="T964" s="93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T964" s="18" t="s">
        <v>222</v>
      </c>
      <c r="AU964" s="18" t="s">
        <v>228</v>
      </c>
    </row>
    <row r="965" s="13" customFormat="1">
      <c r="A965" s="13"/>
      <c r="B965" s="250"/>
      <c r="C965" s="251"/>
      <c r="D965" s="233" t="s">
        <v>362</v>
      </c>
      <c r="E965" s="252" t="s">
        <v>1</v>
      </c>
      <c r="F965" s="253" t="s">
        <v>1244</v>
      </c>
      <c r="G965" s="251"/>
      <c r="H965" s="252" t="s">
        <v>1</v>
      </c>
      <c r="I965" s="254"/>
      <c r="J965" s="251"/>
      <c r="K965" s="251"/>
      <c r="L965" s="255"/>
      <c r="M965" s="256"/>
      <c r="N965" s="257"/>
      <c r="O965" s="257"/>
      <c r="P965" s="257"/>
      <c r="Q965" s="257"/>
      <c r="R965" s="257"/>
      <c r="S965" s="257"/>
      <c r="T965" s="258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9" t="s">
        <v>362</v>
      </c>
      <c r="AU965" s="259" t="s">
        <v>228</v>
      </c>
      <c r="AV965" s="13" t="s">
        <v>88</v>
      </c>
      <c r="AW965" s="13" t="s">
        <v>36</v>
      </c>
      <c r="AX965" s="13" t="s">
        <v>81</v>
      </c>
      <c r="AY965" s="259" t="s">
        <v>216</v>
      </c>
    </row>
    <row r="966" s="14" customFormat="1">
      <c r="A966" s="14"/>
      <c r="B966" s="260"/>
      <c r="C966" s="261"/>
      <c r="D966" s="233" t="s">
        <v>362</v>
      </c>
      <c r="E966" s="262" t="s">
        <v>1</v>
      </c>
      <c r="F966" s="263" t="s">
        <v>1250</v>
      </c>
      <c r="G966" s="261"/>
      <c r="H966" s="264">
        <v>6.9299999999999997</v>
      </c>
      <c r="I966" s="265"/>
      <c r="J966" s="261"/>
      <c r="K966" s="261"/>
      <c r="L966" s="266"/>
      <c r="M966" s="267"/>
      <c r="N966" s="268"/>
      <c r="O966" s="268"/>
      <c r="P966" s="268"/>
      <c r="Q966" s="268"/>
      <c r="R966" s="268"/>
      <c r="S966" s="268"/>
      <c r="T966" s="269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0" t="s">
        <v>362</v>
      </c>
      <c r="AU966" s="270" t="s">
        <v>228</v>
      </c>
      <c r="AV966" s="14" t="s">
        <v>90</v>
      </c>
      <c r="AW966" s="14" t="s">
        <v>36</v>
      </c>
      <c r="AX966" s="14" t="s">
        <v>81</v>
      </c>
      <c r="AY966" s="270" t="s">
        <v>216</v>
      </c>
    </row>
    <row r="967" s="16" customFormat="1">
      <c r="A967" s="16"/>
      <c r="B967" s="282"/>
      <c r="C967" s="283"/>
      <c r="D967" s="233" t="s">
        <v>362</v>
      </c>
      <c r="E967" s="284" t="s">
        <v>1</v>
      </c>
      <c r="F967" s="285" t="s">
        <v>369</v>
      </c>
      <c r="G967" s="283"/>
      <c r="H967" s="286">
        <v>6.9299999999999997</v>
      </c>
      <c r="I967" s="287"/>
      <c r="J967" s="283"/>
      <c r="K967" s="283"/>
      <c r="L967" s="288"/>
      <c r="M967" s="289"/>
      <c r="N967" s="290"/>
      <c r="O967" s="290"/>
      <c r="P967" s="290"/>
      <c r="Q967" s="290"/>
      <c r="R967" s="290"/>
      <c r="S967" s="290"/>
      <c r="T967" s="291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T967" s="292" t="s">
        <v>362</v>
      </c>
      <c r="AU967" s="292" t="s">
        <v>228</v>
      </c>
      <c r="AV967" s="16" t="s">
        <v>215</v>
      </c>
      <c r="AW967" s="16" t="s">
        <v>36</v>
      </c>
      <c r="AX967" s="16" t="s">
        <v>88</v>
      </c>
      <c r="AY967" s="292" t="s">
        <v>216</v>
      </c>
    </row>
    <row r="968" s="2" customFormat="1" ht="37.8" customHeight="1">
      <c r="A968" s="39"/>
      <c r="B968" s="40"/>
      <c r="C968" s="220" t="s">
        <v>1251</v>
      </c>
      <c r="D968" s="220" t="s">
        <v>217</v>
      </c>
      <c r="E968" s="221" t="s">
        <v>1252</v>
      </c>
      <c r="F968" s="222" t="s">
        <v>1253</v>
      </c>
      <c r="G968" s="223" t="s">
        <v>453</v>
      </c>
      <c r="H968" s="224">
        <v>146.16</v>
      </c>
      <c r="I968" s="225"/>
      <c r="J968" s="226">
        <f>ROUND(I968*H968,2)</f>
        <v>0</v>
      </c>
      <c r="K968" s="222" t="s">
        <v>359</v>
      </c>
      <c r="L968" s="45"/>
      <c r="M968" s="227" t="s">
        <v>1</v>
      </c>
      <c r="N968" s="228" t="s">
        <v>46</v>
      </c>
      <c r="O968" s="92"/>
      <c r="P968" s="229">
        <f>O968*H968</f>
        <v>0</v>
      </c>
      <c r="Q968" s="229">
        <v>0.0017600000000000001</v>
      </c>
      <c r="R968" s="229">
        <f>Q968*H968</f>
        <v>0.25724160000000001</v>
      </c>
      <c r="S968" s="229">
        <v>0</v>
      </c>
      <c r="T968" s="230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31" t="s">
        <v>215</v>
      </c>
      <c r="AT968" s="231" t="s">
        <v>217</v>
      </c>
      <c r="AU968" s="231" t="s">
        <v>228</v>
      </c>
      <c r="AY968" s="18" t="s">
        <v>216</v>
      </c>
      <c r="BE968" s="232">
        <f>IF(N968="základní",J968,0)</f>
        <v>0</v>
      </c>
      <c r="BF968" s="232">
        <f>IF(N968="snížená",J968,0)</f>
        <v>0</v>
      </c>
      <c r="BG968" s="232">
        <f>IF(N968="zákl. přenesená",J968,0)</f>
        <v>0</v>
      </c>
      <c r="BH968" s="232">
        <f>IF(N968="sníž. přenesená",J968,0)</f>
        <v>0</v>
      </c>
      <c r="BI968" s="232">
        <f>IF(N968="nulová",J968,0)</f>
        <v>0</v>
      </c>
      <c r="BJ968" s="18" t="s">
        <v>88</v>
      </c>
      <c r="BK968" s="232">
        <f>ROUND(I968*H968,2)</f>
        <v>0</v>
      </c>
      <c r="BL968" s="18" t="s">
        <v>215</v>
      </c>
      <c r="BM968" s="231" t="s">
        <v>1254</v>
      </c>
    </row>
    <row r="969" s="2" customFormat="1">
      <c r="A969" s="39"/>
      <c r="B969" s="40"/>
      <c r="C969" s="41"/>
      <c r="D969" s="233" t="s">
        <v>222</v>
      </c>
      <c r="E969" s="41"/>
      <c r="F969" s="234" t="s">
        <v>1255</v>
      </c>
      <c r="G969" s="41"/>
      <c r="H969" s="41"/>
      <c r="I969" s="235"/>
      <c r="J969" s="41"/>
      <c r="K969" s="41"/>
      <c r="L969" s="45"/>
      <c r="M969" s="236"/>
      <c r="N969" s="237"/>
      <c r="O969" s="92"/>
      <c r="P969" s="92"/>
      <c r="Q969" s="92"/>
      <c r="R969" s="92"/>
      <c r="S969" s="92"/>
      <c r="T969" s="93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T969" s="18" t="s">
        <v>222</v>
      </c>
      <c r="AU969" s="18" t="s">
        <v>228</v>
      </c>
    </row>
    <row r="970" s="13" customFormat="1">
      <c r="A970" s="13"/>
      <c r="B970" s="250"/>
      <c r="C970" s="251"/>
      <c r="D970" s="233" t="s">
        <v>362</v>
      </c>
      <c r="E970" s="252" t="s">
        <v>1</v>
      </c>
      <c r="F970" s="253" t="s">
        <v>602</v>
      </c>
      <c r="G970" s="251"/>
      <c r="H970" s="252" t="s">
        <v>1</v>
      </c>
      <c r="I970" s="254"/>
      <c r="J970" s="251"/>
      <c r="K970" s="251"/>
      <c r="L970" s="255"/>
      <c r="M970" s="256"/>
      <c r="N970" s="257"/>
      <c r="O970" s="257"/>
      <c r="P970" s="257"/>
      <c r="Q970" s="257"/>
      <c r="R970" s="257"/>
      <c r="S970" s="257"/>
      <c r="T970" s="258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9" t="s">
        <v>362</v>
      </c>
      <c r="AU970" s="259" t="s">
        <v>228</v>
      </c>
      <c r="AV970" s="13" t="s">
        <v>88</v>
      </c>
      <c r="AW970" s="13" t="s">
        <v>36</v>
      </c>
      <c r="AX970" s="13" t="s">
        <v>81</v>
      </c>
      <c r="AY970" s="259" t="s">
        <v>216</v>
      </c>
    </row>
    <row r="971" s="13" customFormat="1">
      <c r="A971" s="13"/>
      <c r="B971" s="250"/>
      <c r="C971" s="251"/>
      <c r="D971" s="233" t="s">
        <v>362</v>
      </c>
      <c r="E971" s="252" t="s">
        <v>1</v>
      </c>
      <c r="F971" s="253" t="s">
        <v>1256</v>
      </c>
      <c r="G971" s="251"/>
      <c r="H971" s="252" t="s">
        <v>1</v>
      </c>
      <c r="I971" s="254"/>
      <c r="J971" s="251"/>
      <c r="K971" s="251"/>
      <c r="L971" s="255"/>
      <c r="M971" s="256"/>
      <c r="N971" s="257"/>
      <c r="O971" s="257"/>
      <c r="P971" s="257"/>
      <c r="Q971" s="257"/>
      <c r="R971" s="257"/>
      <c r="S971" s="257"/>
      <c r="T971" s="258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9" t="s">
        <v>362</v>
      </c>
      <c r="AU971" s="259" t="s">
        <v>228</v>
      </c>
      <c r="AV971" s="13" t="s">
        <v>88</v>
      </c>
      <c r="AW971" s="13" t="s">
        <v>36</v>
      </c>
      <c r="AX971" s="13" t="s">
        <v>81</v>
      </c>
      <c r="AY971" s="259" t="s">
        <v>216</v>
      </c>
    </row>
    <row r="972" s="14" customFormat="1">
      <c r="A972" s="14"/>
      <c r="B972" s="260"/>
      <c r="C972" s="261"/>
      <c r="D972" s="233" t="s">
        <v>362</v>
      </c>
      <c r="E972" s="262" t="s">
        <v>1</v>
      </c>
      <c r="F972" s="263" t="s">
        <v>1257</v>
      </c>
      <c r="G972" s="261"/>
      <c r="H972" s="264">
        <v>33.840000000000003</v>
      </c>
      <c r="I972" s="265"/>
      <c r="J972" s="261"/>
      <c r="K972" s="261"/>
      <c r="L972" s="266"/>
      <c r="M972" s="267"/>
      <c r="N972" s="268"/>
      <c r="O972" s="268"/>
      <c r="P972" s="268"/>
      <c r="Q972" s="268"/>
      <c r="R972" s="268"/>
      <c r="S972" s="268"/>
      <c r="T972" s="269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70" t="s">
        <v>362</v>
      </c>
      <c r="AU972" s="270" t="s">
        <v>228</v>
      </c>
      <c r="AV972" s="14" t="s">
        <v>90</v>
      </c>
      <c r="AW972" s="14" t="s">
        <v>36</v>
      </c>
      <c r="AX972" s="14" t="s">
        <v>81</v>
      </c>
      <c r="AY972" s="270" t="s">
        <v>216</v>
      </c>
    </row>
    <row r="973" s="14" customFormat="1">
      <c r="A973" s="14"/>
      <c r="B973" s="260"/>
      <c r="C973" s="261"/>
      <c r="D973" s="233" t="s">
        <v>362</v>
      </c>
      <c r="E973" s="262" t="s">
        <v>1</v>
      </c>
      <c r="F973" s="263" t="s">
        <v>1258</v>
      </c>
      <c r="G973" s="261"/>
      <c r="H973" s="264">
        <v>30</v>
      </c>
      <c r="I973" s="265"/>
      <c r="J973" s="261"/>
      <c r="K973" s="261"/>
      <c r="L973" s="266"/>
      <c r="M973" s="267"/>
      <c r="N973" s="268"/>
      <c r="O973" s="268"/>
      <c r="P973" s="268"/>
      <c r="Q973" s="268"/>
      <c r="R973" s="268"/>
      <c r="S973" s="268"/>
      <c r="T973" s="269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70" t="s">
        <v>362</v>
      </c>
      <c r="AU973" s="270" t="s">
        <v>228</v>
      </c>
      <c r="AV973" s="14" t="s">
        <v>90</v>
      </c>
      <c r="AW973" s="14" t="s">
        <v>36</v>
      </c>
      <c r="AX973" s="14" t="s">
        <v>81</v>
      </c>
      <c r="AY973" s="270" t="s">
        <v>216</v>
      </c>
    </row>
    <row r="974" s="14" customFormat="1">
      <c r="A974" s="14"/>
      <c r="B974" s="260"/>
      <c r="C974" s="261"/>
      <c r="D974" s="233" t="s">
        <v>362</v>
      </c>
      <c r="E974" s="262" t="s">
        <v>1</v>
      </c>
      <c r="F974" s="263" t="s">
        <v>1259</v>
      </c>
      <c r="G974" s="261"/>
      <c r="H974" s="264">
        <v>6</v>
      </c>
      <c r="I974" s="265"/>
      <c r="J974" s="261"/>
      <c r="K974" s="261"/>
      <c r="L974" s="266"/>
      <c r="M974" s="267"/>
      <c r="N974" s="268"/>
      <c r="O974" s="268"/>
      <c r="P974" s="268"/>
      <c r="Q974" s="268"/>
      <c r="R974" s="268"/>
      <c r="S974" s="268"/>
      <c r="T974" s="269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70" t="s">
        <v>362</v>
      </c>
      <c r="AU974" s="270" t="s">
        <v>228</v>
      </c>
      <c r="AV974" s="14" t="s">
        <v>90</v>
      </c>
      <c r="AW974" s="14" t="s">
        <v>36</v>
      </c>
      <c r="AX974" s="14" t="s">
        <v>81</v>
      </c>
      <c r="AY974" s="270" t="s">
        <v>216</v>
      </c>
    </row>
    <row r="975" s="14" customFormat="1">
      <c r="A975" s="14"/>
      <c r="B975" s="260"/>
      <c r="C975" s="261"/>
      <c r="D975" s="233" t="s">
        <v>362</v>
      </c>
      <c r="E975" s="262" t="s">
        <v>1</v>
      </c>
      <c r="F975" s="263" t="s">
        <v>1260</v>
      </c>
      <c r="G975" s="261"/>
      <c r="H975" s="264">
        <v>8.5199999999999996</v>
      </c>
      <c r="I975" s="265"/>
      <c r="J975" s="261"/>
      <c r="K975" s="261"/>
      <c r="L975" s="266"/>
      <c r="M975" s="267"/>
      <c r="N975" s="268"/>
      <c r="O975" s="268"/>
      <c r="P975" s="268"/>
      <c r="Q975" s="268"/>
      <c r="R975" s="268"/>
      <c r="S975" s="268"/>
      <c r="T975" s="269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70" t="s">
        <v>362</v>
      </c>
      <c r="AU975" s="270" t="s">
        <v>228</v>
      </c>
      <c r="AV975" s="14" t="s">
        <v>90</v>
      </c>
      <c r="AW975" s="14" t="s">
        <v>36</v>
      </c>
      <c r="AX975" s="14" t="s">
        <v>81</v>
      </c>
      <c r="AY975" s="270" t="s">
        <v>216</v>
      </c>
    </row>
    <row r="976" s="14" customFormat="1">
      <c r="A976" s="14"/>
      <c r="B976" s="260"/>
      <c r="C976" s="261"/>
      <c r="D976" s="233" t="s">
        <v>362</v>
      </c>
      <c r="E976" s="262" t="s">
        <v>1</v>
      </c>
      <c r="F976" s="263" t="s">
        <v>1261</v>
      </c>
      <c r="G976" s="261"/>
      <c r="H976" s="264">
        <v>61.299999999999997</v>
      </c>
      <c r="I976" s="265"/>
      <c r="J976" s="261"/>
      <c r="K976" s="261"/>
      <c r="L976" s="266"/>
      <c r="M976" s="267"/>
      <c r="N976" s="268"/>
      <c r="O976" s="268"/>
      <c r="P976" s="268"/>
      <c r="Q976" s="268"/>
      <c r="R976" s="268"/>
      <c r="S976" s="268"/>
      <c r="T976" s="269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70" t="s">
        <v>362</v>
      </c>
      <c r="AU976" s="270" t="s">
        <v>228</v>
      </c>
      <c r="AV976" s="14" t="s">
        <v>90</v>
      </c>
      <c r="AW976" s="14" t="s">
        <v>36</v>
      </c>
      <c r="AX976" s="14" t="s">
        <v>81</v>
      </c>
      <c r="AY976" s="270" t="s">
        <v>216</v>
      </c>
    </row>
    <row r="977" s="14" customFormat="1">
      <c r="A977" s="14"/>
      <c r="B977" s="260"/>
      <c r="C977" s="261"/>
      <c r="D977" s="233" t="s">
        <v>362</v>
      </c>
      <c r="E977" s="262" t="s">
        <v>1</v>
      </c>
      <c r="F977" s="263" t="s">
        <v>1262</v>
      </c>
      <c r="G977" s="261"/>
      <c r="H977" s="264">
        <v>6.5</v>
      </c>
      <c r="I977" s="265"/>
      <c r="J977" s="261"/>
      <c r="K977" s="261"/>
      <c r="L977" s="266"/>
      <c r="M977" s="267"/>
      <c r="N977" s="268"/>
      <c r="O977" s="268"/>
      <c r="P977" s="268"/>
      <c r="Q977" s="268"/>
      <c r="R977" s="268"/>
      <c r="S977" s="268"/>
      <c r="T977" s="269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70" t="s">
        <v>362</v>
      </c>
      <c r="AU977" s="270" t="s">
        <v>228</v>
      </c>
      <c r="AV977" s="14" t="s">
        <v>90</v>
      </c>
      <c r="AW977" s="14" t="s">
        <v>36</v>
      </c>
      <c r="AX977" s="14" t="s">
        <v>81</v>
      </c>
      <c r="AY977" s="270" t="s">
        <v>216</v>
      </c>
    </row>
    <row r="978" s="16" customFormat="1">
      <c r="A978" s="16"/>
      <c r="B978" s="282"/>
      <c r="C978" s="283"/>
      <c r="D978" s="233" t="s">
        <v>362</v>
      </c>
      <c r="E978" s="284" t="s">
        <v>1</v>
      </c>
      <c r="F978" s="285" t="s">
        <v>369</v>
      </c>
      <c r="G978" s="283"/>
      <c r="H978" s="286">
        <v>146.16</v>
      </c>
      <c r="I978" s="287"/>
      <c r="J978" s="283"/>
      <c r="K978" s="283"/>
      <c r="L978" s="288"/>
      <c r="M978" s="289"/>
      <c r="N978" s="290"/>
      <c r="O978" s="290"/>
      <c r="P978" s="290"/>
      <c r="Q978" s="290"/>
      <c r="R978" s="290"/>
      <c r="S978" s="290"/>
      <c r="T978" s="291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92" t="s">
        <v>362</v>
      </c>
      <c r="AU978" s="292" t="s">
        <v>228</v>
      </c>
      <c r="AV978" s="16" t="s">
        <v>215</v>
      </c>
      <c r="AW978" s="16" t="s">
        <v>36</v>
      </c>
      <c r="AX978" s="16" t="s">
        <v>88</v>
      </c>
      <c r="AY978" s="292" t="s">
        <v>216</v>
      </c>
    </row>
    <row r="979" s="2" customFormat="1" ht="24.15" customHeight="1">
      <c r="A979" s="39"/>
      <c r="B979" s="40"/>
      <c r="C979" s="293" t="s">
        <v>1263</v>
      </c>
      <c r="D979" s="293" t="s">
        <v>467</v>
      </c>
      <c r="E979" s="294" t="s">
        <v>1264</v>
      </c>
      <c r="F979" s="295" t="s">
        <v>1265</v>
      </c>
      <c r="G979" s="296" t="s">
        <v>303</v>
      </c>
      <c r="H979" s="297">
        <v>32.155000000000001</v>
      </c>
      <c r="I979" s="298"/>
      <c r="J979" s="299">
        <f>ROUND(I979*H979,2)</f>
        <v>0</v>
      </c>
      <c r="K979" s="295" t="s">
        <v>359</v>
      </c>
      <c r="L979" s="300"/>
      <c r="M979" s="301" t="s">
        <v>1</v>
      </c>
      <c r="N979" s="302" t="s">
        <v>46</v>
      </c>
      <c r="O979" s="92"/>
      <c r="P979" s="229">
        <f>O979*H979</f>
        <v>0</v>
      </c>
      <c r="Q979" s="229">
        <v>0.00059999999999999995</v>
      </c>
      <c r="R979" s="229">
        <f>Q979*H979</f>
        <v>0.019292999999999998</v>
      </c>
      <c r="S979" s="229">
        <v>0</v>
      </c>
      <c r="T979" s="230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31" t="s">
        <v>252</v>
      </c>
      <c r="AT979" s="231" t="s">
        <v>467</v>
      </c>
      <c r="AU979" s="231" t="s">
        <v>228</v>
      </c>
      <c r="AY979" s="18" t="s">
        <v>216</v>
      </c>
      <c r="BE979" s="232">
        <f>IF(N979="základní",J979,0)</f>
        <v>0</v>
      </c>
      <c r="BF979" s="232">
        <f>IF(N979="snížená",J979,0)</f>
        <v>0</v>
      </c>
      <c r="BG979" s="232">
        <f>IF(N979="zákl. přenesená",J979,0)</f>
        <v>0</v>
      </c>
      <c r="BH979" s="232">
        <f>IF(N979="sníž. přenesená",J979,0)</f>
        <v>0</v>
      </c>
      <c r="BI979" s="232">
        <f>IF(N979="nulová",J979,0)</f>
        <v>0</v>
      </c>
      <c r="BJ979" s="18" t="s">
        <v>88</v>
      </c>
      <c r="BK979" s="232">
        <f>ROUND(I979*H979,2)</f>
        <v>0</v>
      </c>
      <c r="BL979" s="18" t="s">
        <v>215</v>
      </c>
      <c r="BM979" s="231" t="s">
        <v>1266</v>
      </c>
    </row>
    <row r="980" s="2" customFormat="1">
      <c r="A980" s="39"/>
      <c r="B980" s="40"/>
      <c r="C980" s="41"/>
      <c r="D980" s="233" t="s">
        <v>222</v>
      </c>
      <c r="E980" s="41"/>
      <c r="F980" s="234" t="s">
        <v>1265</v>
      </c>
      <c r="G980" s="41"/>
      <c r="H980" s="41"/>
      <c r="I980" s="235"/>
      <c r="J980" s="41"/>
      <c r="K980" s="41"/>
      <c r="L980" s="45"/>
      <c r="M980" s="236"/>
      <c r="N980" s="237"/>
      <c r="O980" s="92"/>
      <c r="P980" s="92"/>
      <c r="Q980" s="92"/>
      <c r="R980" s="92"/>
      <c r="S980" s="92"/>
      <c r="T980" s="93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T980" s="18" t="s">
        <v>222</v>
      </c>
      <c r="AU980" s="18" t="s">
        <v>228</v>
      </c>
    </row>
    <row r="981" s="14" customFormat="1">
      <c r="A981" s="14"/>
      <c r="B981" s="260"/>
      <c r="C981" s="261"/>
      <c r="D981" s="233" t="s">
        <v>362</v>
      </c>
      <c r="E981" s="262" t="s">
        <v>1</v>
      </c>
      <c r="F981" s="263" t="s">
        <v>1267</v>
      </c>
      <c r="G981" s="261"/>
      <c r="H981" s="264">
        <v>32.155000000000001</v>
      </c>
      <c r="I981" s="265"/>
      <c r="J981" s="261"/>
      <c r="K981" s="261"/>
      <c r="L981" s="266"/>
      <c r="M981" s="267"/>
      <c r="N981" s="268"/>
      <c r="O981" s="268"/>
      <c r="P981" s="268"/>
      <c r="Q981" s="268"/>
      <c r="R981" s="268"/>
      <c r="S981" s="268"/>
      <c r="T981" s="269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70" t="s">
        <v>362</v>
      </c>
      <c r="AU981" s="270" t="s">
        <v>228</v>
      </c>
      <c r="AV981" s="14" t="s">
        <v>90</v>
      </c>
      <c r="AW981" s="14" t="s">
        <v>36</v>
      </c>
      <c r="AX981" s="14" t="s">
        <v>81</v>
      </c>
      <c r="AY981" s="270" t="s">
        <v>216</v>
      </c>
    </row>
    <row r="982" s="16" customFormat="1">
      <c r="A982" s="16"/>
      <c r="B982" s="282"/>
      <c r="C982" s="283"/>
      <c r="D982" s="233" t="s">
        <v>362</v>
      </c>
      <c r="E982" s="284" t="s">
        <v>1</v>
      </c>
      <c r="F982" s="285" t="s">
        <v>369</v>
      </c>
      <c r="G982" s="283"/>
      <c r="H982" s="286">
        <v>32.155000000000001</v>
      </c>
      <c r="I982" s="287"/>
      <c r="J982" s="283"/>
      <c r="K982" s="283"/>
      <c r="L982" s="288"/>
      <c r="M982" s="289"/>
      <c r="N982" s="290"/>
      <c r="O982" s="290"/>
      <c r="P982" s="290"/>
      <c r="Q982" s="290"/>
      <c r="R982" s="290"/>
      <c r="S982" s="290"/>
      <c r="T982" s="291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T982" s="292" t="s">
        <v>362</v>
      </c>
      <c r="AU982" s="292" t="s">
        <v>228</v>
      </c>
      <c r="AV982" s="16" t="s">
        <v>215</v>
      </c>
      <c r="AW982" s="16" t="s">
        <v>36</v>
      </c>
      <c r="AX982" s="16" t="s">
        <v>88</v>
      </c>
      <c r="AY982" s="292" t="s">
        <v>216</v>
      </c>
    </row>
    <row r="983" s="2" customFormat="1" ht="24.15" customHeight="1">
      <c r="A983" s="39"/>
      <c r="B983" s="40"/>
      <c r="C983" s="220" t="s">
        <v>1268</v>
      </c>
      <c r="D983" s="220" t="s">
        <v>217</v>
      </c>
      <c r="E983" s="221" t="s">
        <v>1269</v>
      </c>
      <c r="F983" s="222" t="s">
        <v>1270</v>
      </c>
      <c r="G983" s="223" t="s">
        <v>303</v>
      </c>
      <c r="H983" s="224">
        <v>377.858</v>
      </c>
      <c r="I983" s="225"/>
      <c r="J983" s="226">
        <f>ROUND(I983*H983,2)</f>
        <v>0</v>
      </c>
      <c r="K983" s="222" t="s">
        <v>359</v>
      </c>
      <c r="L983" s="45"/>
      <c r="M983" s="227" t="s">
        <v>1</v>
      </c>
      <c r="N983" s="228" t="s">
        <v>46</v>
      </c>
      <c r="O983" s="92"/>
      <c r="P983" s="229">
        <f>O983*H983</f>
        <v>0</v>
      </c>
      <c r="Q983" s="229">
        <v>0.00013999999999999999</v>
      </c>
      <c r="R983" s="229">
        <f>Q983*H983</f>
        <v>0.052900119999999995</v>
      </c>
      <c r="S983" s="229">
        <v>0</v>
      </c>
      <c r="T983" s="230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31" t="s">
        <v>215</v>
      </c>
      <c r="AT983" s="231" t="s">
        <v>217</v>
      </c>
      <c r="AU983" s="231" t="s">
        <v>228</v>
      </c>
      <c r="AY983" s="18" t="s">
        <v>216</v>
      </c>
      <c r="BE983" s="232">
        <f>IF(N983="základní",J983,0)</f>
        <v>0</v>
      </c>
      <c r="BF983" s="232">
        <f>IF(N983="snížená",J983,0)</f>
        <v>0</v>
      </c>
      <c r="BG983" s="232">
        <f>IF(N983="zákl. přenesená",J983,0)</f>
        <v>0</v>
      </c>
      <c r="BH983" s="232">
        <f>IF(N983="sníž. přenesená",J983,0)</f>
        <v>0</v>
      </c>
      <c r="BI983" s="232">
        <f>IF(N983="nulová",J983,0)</f>
        <v>0</v>
      </c>
      <c r="BJ983" s="18" t="s">
        <v>88</v>
      </c>
      <c r="BK983" s="232">
        <f>ROUND(I983*H983,2)</f>
        <v>0</v>
      </c>
      <c r="BL983" s="18" t="s">
        <v>215</v>
      </c>
      <c r="BM983" s="231" t="s">
        <v>1271</v>
      </c>
    </row>
    <row r="984" s="2" customFormat="1">
      <c r="A984" s="39"/>
      <c r="B984" s="40"/>
      <c r="C984" s="41"/>
      <c r="D984" s="233" t="s">
        <v>222</v>
      </c>
      <c r="E984" s="41"/>
      <c r="F984" s="234" t="s">
        <v>1272</v>
      </c>
      <c r="G984" s="41"/>
      <c r="H984" s="41"/>
      <c r="I984" s="235"/>
      <c r="J984" s="41"/>
      <c r="K984" s="41"/>
      <c r="L984" s="45"/>
      <c r="M984" s="236"/>
      <c r="N984" s="237"/>
      <c r="O984" s="92"/>
      <c r="P984" s="92"/>
      <c r="Q984" s="92"/>
      <c r="R984" s="92"/>
      <c r="S984" s="92"/>
      <c r="T984" s="93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T984" s="18" t="s">
        <v>222</v>
      </c>
      <c r="AU984" s="18" t="s">
        <v>228</v>
      </c>
    </row>
    <row r="985" s="13" customFormat="1">
      <c r="A985" s="13"/>
      <c r="B985" s="250"/>
      <c r="C985" s="251"/>
      <c r="D985" s="233" t="s">
        <v>362</v>
      </c>
      <c r="E985" s="252" t="s">
        <v>1</v>
      </c>
      <c r="F985" s="253" t="s">
        <v>1273</v>
      </c>
      <c r="G985" s="251"/>
      <c r="H985" s="252" t="s">
        <v>1</v>
      </c>
      <c r="I985" s="254"/>
      <c r="J985" s="251"/>
      <c r="K985" s="251"/>
      <c r="L985" s="255"/>
      <c r="M985" s="256"/>
      <c r="N985" s="257"/>
      <c r="O985" s="257"/>
      <c r="P985" s="257"/>
      <c r="Q985" s="257"/>
      <c r="R985" s="257"/>
      <c r="S985" s="257"/>
      <c r="T985" s="258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9" t="s">
        <v>362</v>
      </c>
      <c r="AU985" s="259" t="s">
        <v>228</v>
      </c>
      <c r="AV985" s="13" t="s">
        <v>88</v>
      </c>
      <c r="AW985" s="13" t="s">
        <v>36</v>
      </c>
      <c r="AX985" s="13" t="s">
        <v>81</v>
      </c>
      <c r="AY985" s="259" t="s">
        <v>216</v>
      </c>
    </row>
    <row r="986" s="14" customFormat="1">
      <c r="A986" s="14"/>
      <c r="B986" s="260"/>
      <c r="C986" s="261"/>
      <c r="D986" s="233" t="s">
        <v>362</v>
      </c>
      <c r="E986" s="262" t="s">
        <v>1</v>
      </c>
      <c r="F986" s="263" t="s">
        <v>1274</v>
      </c>
      <c r="G986" s="261"/>
      <c r="H986" s="264">
        <v>346.65800000000002</v>
      </c>
      <c r="I986" s="265"/>
      <c r="J986" s="261"/>
      <c r="K986" s="261"/>
      <c r="L986" s="266"/>
      <c r="M986" s="267"/>
      <c r="N986" s="268"/>
      <c r="O986" s="268"/>
      <c r="P986" s="268"/>
      <c r="Q986" s="268"/>
      <c r="R986" s="268"/>
      <c r="S986" s="268"/>
      <c r="T986" s="269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70" t="s">
        <v>362</v>
      </c>
      <c r="AU986" s="270" t="s">
        <v>228</v>
      </c>
      <c r="AV986" s="14" t="s">
        <v>90</v>
      </c>
      <c r="AW986" s="14" t="s">
        <v>36</v>
      </c>
      <c r="AX986" s="14" t="s">
        <v>81</v>
      </c>
      <c r="AY986" s="270" t="s">
        <v>216</v>
      </c>
    </row>
    <row r="987" s="13" customFormat="1">
      <c r="A987" s="13"/>
      <c r="B987" s="250"/>
      <c r="C987" s="251"/>
      <c r="D987" s="233" t="s">
        <v>362</v>
      </c>
      <c r="E987" s="252" t="s">
        <v>1</v>
      </c>
      <c r="F987" s="253" t="s">
        <v>1275</v>
      </c>
      <c r="G987" s="251"/>
      <c r="H987" s="252" t="s">
        <v>1</v>
      </c>
      <c r="I987" s="254"/>
      <c r="J987" s="251"/>
      <c r="K987" s="251"/>
      <c r="L987" s="255"/>
      <c r="M987" s="256"/>
      <c r="N987" s="257"/>
      <c r="O987" s="257"/>
      <c r="P987" s="257"/>
      <c r="Q987" s="257"/>
      <c r="R987" s="257"/>
      <c r="S987" s="257"/>
      <c r="T987" s="258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9" t="s">
        <v>362</v>
      </c>
      <c r="AU987" s="259" t="s">
        <v>228</v>
      </c>
      <c r="AV987" s="13" t="s">
        <v>88</v>
      </c>
      <c r="AW987" s="13" t="s">
        <v>36</v>
      </c>
      <c r="AX987" s="13" t="s">
        <v>81</v>
      </c>
      <c r="AY987" s="259" t="s">
        <v>216</v>
      </c>
    </row>
    <row r="988" s="14" customFormat="1">
      <c r="A988" s="14"/>
      <c r="B988" s="260"/>
      <c r="C988" s="261"/>
      <c r="D988" s="233" t="s">
        <v>362</v>
      </c>
      <c r="E988" s="262" t="s">
        <v>1</v>
      </c>
      <c r="F988" s="263" t="s">
        <v>1276</v>
      </c>
      <c r="G988" s="261"/>
      <c r="H988" s="264">
        <v>31.199999999999999</v>
      </c>
      <c r="I988" s="265"/>
      <c r="J988" s="261"/>
      <c r="K988" s="261"/>
      <c r="L988" s="266"/>
      <c r="M988" s="267"/>
      <c r="N988" s="268"/>
      <c r="O988" s="268"/>
      <c r="P988" s="268"/>
      <c r="Q988" s="268"/>
      <c r="R988" s="268"/>
      <c r="S988" s="268"/>
      <c r="T988" s="269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70" t="s">
        <v>362</v>
      </c>
      <c r="AU988" s="270" t="s">
        <v>228</v>
      </c>
      <c r="AV988" s="14" t="s">
        <v>90</v>
      </c>
      <c r="AW988" s="14" t="s">
        <v>36</v>
      </c>
      <c r="AX988" s="14" t="s">
        <v>81</v>
      </c>
      <c r="AY988" s="270" t="s">
        <v>216</v>
      </c>
    </row>
    <row r="989" s="16" customFormat="1">
      <c r="A989" s="16"/>
      <c r="B989" s="282"/>
      <c r="C989" s="283"/>
      <c r="D989" s="233" t="s">
        <v>362</v>
      </c>
      <c r="E989" s="284" t="s">
        <v>1</v>
      </c>
      <c r="F989" s="285" t="s">
        <v>369</v>
      </c>
      <c r="G989" s="283"/>
      <c r="H989" s="286">
        <v>377.858</v>
      </c>
      <c r="I989" s="287"/>
      <c r="J989" s="283"/>
      <c r="K989" s="283"/>
      <c r="L989" s="288"/>
      <c r="M989" s="289"/>
      <c r="N989" s="290"/>
      <c r="O989" s="290"/>
      <c r="P989" s="290"/>
      <c r="Q989" s="290"/>
      <c r="R989" s="290"/>
      <c r="S989" s="290"/>
      <c r="T989" s="291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T989" s="292" t="s">
        <v>362</v>
      </c>
      <c r="AU989" s="292" t="s">
        <v>228</v>
      </c>
      <c r="AV989" s="16" t="s">
        <v>215</v>
      </c>
      <c r="AW989" s="16" t="s">
        <v>36</v>
      </c>
      <c r="AX989" s="16" t="s">
        <v>88</v>
      </c>
      <c r="AY989" s="292" t="s">
        <v>216</v>
      </c>
    </row>
    <row r="990" s="2" customFormat="1" ht="33" customHeight="1">
      <c r="A990" s="39"/>
      <c r="B990" s="40"/>
      <c r="C990" s="220" t="s">
        <v>1277</v>
      </c>
      <c r="D990" s="220" t="s">
        <v>217</v>
      </c>
      <c r="E990" s="221" t="s">
        <v>1278</v>
      </c>
      <c r="F990" s="222" t="s">
        <v>1279</v>
      </c>
      <c r="G990" s="223" t="s">
        <v>303</v>
      </c>
      <c r="H990" s="224">
        <v>377.858</v>
      </c>
      <c r="I990" s="225"/>
      <c r="J990" s="226">
        <f>ROUND(I990*H990,2)</f>
        <v>0</v>
      </c>
      <c r="K990" s="222" t="s">
        <v>359</v>
      </c>
      <c r="L990" s="45"/>
      <c r="M990" s="227" t="s">
        <v>1</v>
      </c>
      <c r="N990" s="228" t="s">
        <v>46</v>
      </c>
      <c r="O990" s="92"/>
      <c r="P990" s="229">
        <f>O990*H990</f>
        <v>0</v>
      </c>
      <c r="Q990" s="229">
        <v>0.0045799999999999999</v>
      </c>
      <c r="R990" s="229">
        <f>Q990*H990</f>
        <v>1.73058964</v>
      </c>
      <c r="S990" s="229">
        <v>0</v>
      </c>
      <c r="T990" s="230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1" t="s">
        <v>215</v>
      </c>
      <c r="AT990" s="231" t="s">
        <v>217</v>
      </c>
      <c r="AU990" s="231" t="s">
        <v>228</v>
      </c>
      <c r="AY990" s="18" t="s">
        <v>216</v>
      </c>
      <c r="BE990" s="232">
        <f>IF(N990="základní",J990,0)</f>
        <v>0</v>
      </c>
      <c r="BF990" s="232">
        <f>IF(N990="snížená",J990,0)</f>
        <v>0</v>
      </c>
      <c r="BG990" s="232">
        <f>IF(N990="zákl. přenesená",J990,0)</f>
        <v>0</v>
      </c>
      <c r="BH990" s="232">
        <f>IF(N990="sníž. přenesená",J990,0)</f>
        <v>0</v>
      </c>
      <c r="BI990" s="232">
        <f>IF(N990="nulová",J990,0)</f>
        <v>0</v>
      </c>
      <c r="BJ990" s="18" t="s">
        <v>88</v>
      </c>
      <c r="BK990" s="232">
        <f>ROUND(I990*H990,2)</f>
        <v>0</v>
      </c>
      <c r="BL990" s="18" t="s">
        <v>215</v>
      </c>
      <c r="BM990" s="231" t="s">
        <v>1280</v>
      </c>
    </row>
    <row r="991" s="2" customFormat="1">
      <c r="A991" s="39"/>
      <c r="B991" s="40"/>
      <c r="C991" s="41"/>
      <c r="D991" s="233" t="s">
        <v>222</v>
      </c>
      <c r="E991" s="41"/>
      <c r="F991" s="234" t="s">
        <v>1281</v>
      </c>
      <c r="G991" s="41"/>
      <c r="H991" s="41"/>
      <c r="I991" s="235"/>
      <c r="J991" s="41"/>
      <c r="K991" s="41"/>
      <c r="L991" s="45"/>
      <c r="M991" s="236"/>
      <c r="N991" s="237"/>
      <c r="O991" s="92"/>
      <c r="P991" s="92"/>
      <c r="Q991" s="92"/>
      <c r="R991" s="92"/>
      <c r="S991" s="92"/>
      <c r="T991" s="93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T991" s="18" t="s">
        <v>222</v>
      </c>
      <c r="AU991" s="18" t="s">
        <v>228</v>
      </c>
    </row>
    <row r="992" s="2" customFormat="1" ht="44.25" customHeight="1">
      <c r="A992" s="39"/>
      <c r="B992" s="40"/>
      <c r="C992" s="220" t="s">
        <v>1282</v>
      </c>
      <c r="D992" s="220" t="s">
        <v>217</v>
      </c>
      <c r="E992" s="221" t="s">
        <v>1283</v>
      </c>
      <c r="F992" s="222" t="s">
        <v>1284</v>
      </c>
      <c r="G992" s="223" t="s">
        <v>303</v>
      </c>
      <c r="H992" s="224">
        <v>93.599999999999994</v>
      </c>
      <c r="I992" s="225"/>
      <c r="J992" s="226">
        <f>ROUND(I992*H992,2)</f>
        <v>0</v>
      </c>
      <c r="K992" s="222" t="s">
        <v>359</v>
      </c>
      <c r="L992" s="45"/>
      <c r="M992" s="227" t="s">
        <v>1</v>
      </c>
      <c r="N992" s="228" t="s">
        <v>46</v>
      </c>
      <c r="O992" s="92"/>
      <c r="P992" s="229">
        <f>O992*H992</f>
        <v>0</v>
      </c>
      <c r="Q992" s="229">
        <v>0.0083499999999999998</v>
      </c>
      <c r="R992" s="229">
        <f>Q992*H992</f>
        <v>0.78155999999999992</v>
      </c>
      <c r="S992" s="229">
        <v>0</v>
      </c>
      <c r="T992" s="230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31" t="s">
        <v>215</v>
      </c>
      <c r="AT992" s="231" t="s">
        <v>217</v>
      </c>
      <c r="AU992" s="231" t="s">
        <v>228</v>
      </c>
      <c r="AY992" s="18" t="s">
        <v>216</v>
      </c>
      <c r="BE992" s="232">
        <f>IF(N992="základní",J992,0)</f>
        <v>0</v>
      </c>
      <c r="BF992" s="232">
        <f>IF(N992="snížená",J992,0)</f>
        <v>0</v>
      </c>
      <c r="BG992" s="232">
        <f>IF(N992="zákl. přenesená",J992,0)</f>
        <v>0</v>
      </c>
      <c r="BH992" s="232">
        <f>IF(N992="sníž. přenesená",J992,0)</f>
        <v>0</v>
      </c>
      <c r="BI992" s="232">
        <f>IF(N992="nulová",J992,0)</f>
        <v>0</v>
      </c>
      <c r="BJ992" s="18" t="s">
        <v>88</v>
      </c>
      <c r="BK992" s="232">
        <f>ROUND(I992*H992,2)</f>
        <v>0</v>
      </c>
      <c r="BL992" s="18" t="s">
        <v>215</v>
      </c>
      <c r="BM992" s="231" t="s">
        <v>1285</v>
      </c>
    </row>
    <row r="993" s="2" customFormat="1">
      <c r="A993" s="39"/>
      <c r="B993" s="40"/>
      <c r="C993" s="41"/>
      <c r="D993" s="233" t="s">
        <v>222</v>
      </c>
      <c r="E993" s="41"/>
      <c r="F993" s="234" t="s">
        <v>1094</v>
      </c>
      <c r="G993" s="41"/>
      <c r="H993" s="41"/>
      <c r="I993" s="235"/>
      <c r="J993" s="41"/>
      <c r="K993" s="41"/>
      <c r="L993" s="45"/>
      <c r="M993" s="236"/>
      <c r="N993" s="237"/>
      <c r="O993" s="92"/>
      <c r="P993" s="92"/>
      <c r="Q993" s="92"/>
      <c r="R993" s="92"/>
      <c r="S993" s="92"/>
      <c r="T993" s="93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T993" s="18" t="s">
        <v>222</v>
      </c>
      <c r="AU993" s="18" t="s">
        <v>228</v>
      </c>
    </row>
    <row r="994" s="13" customFormat="1">
      <c r="A994" s="13"/>
      <c r="B994" s="250"/>
      <c r="C994" s="251"/>
      <c r="D994" s="233" t="s">
        <v>362</v>
      </c>
      <c r="E994" s="252" t="s">
        <v>1</v>
      </c>
      <c r="F994" s="253" t="s">
        <v>363</v>
      </c>
      <c r="G994" s="251"/>
      <c r="H994" s="252" t="s">
        <v>1</v>
      </c>
      <c r="I994" s="254"/>
      <c r="J994" s="251"/>
      <c r="K994" s="251"/>
      <c r="L994" s="255"/>
      <c r="M994" s="256"/>
      <c r="N994" s="257"/>
      <c r="O994" s="257"/>
      <c r="P994" s="257"/>
      <c r="Q994" s="257"/>
      <c r="R994" s="257"/>
      <c r="S994" s="257"/>
      <c r="T994" s="258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9" t="s">
        <v>362</v>
      </c>
      <c r="AU994" s="259" t="s">
        <v>228</v>
      </c>
      <c r="AV994" s="13" t="s">
        <v>88</v>
      </c>
      <c r="AW994" s="13" t="s">
        <v>36</v>
      </c>
      <c r="AX994" s="13" t="s">
        <v>81</v>
      </c>
      <c r="AY994" s="259" t="s">
        <v>216</v>
      </c>
    </row>
    <row r="995" s="14" customFormat="1">
      <c r="A995" s="14"/>
      <c r="B995" s="260"/>
      <c r="C995" s="261"/>
      <c r="D995" s="233" t="s">
        <v>362</v>
      </c>
      <c r="E995" s="262" t="s">
        <v>1</v>
      </c>
      <c r="F995" s="263" t="s">
        <v>1286</v>
      </c>
      <c r="G995" s="261"/>
      <c r="H995" s="264">
        <v>93.599999999999994</v>
      </c>
      <c r="I995" s="265"/>
      <c r="J995" s="261"/>
      <c r="K995" s="261"/>
      <c r="L995" s="266"/>
      <c r="M995" s="267"/>
      <c r="N995" s="268"/>
      <c r="O995" s="268"/>
      <c r="P995" s="268"/>
      <c r="Q995" s="268"/>
      <c r="R995" s="268"/>
      <c r="S995" s="268"/>
      <c r="T995" s="269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70" t="s">
        <v>362</v>
      </c>
      <c r="AU995" s="270" t="s">
        <v>228</v>
      </c>
      <c r="AV995" s="14" t="s">
        <v>90</v>
      </c>
      <c r="AW995" s="14" t="s">
        <v>36</v>
      </c>
      <c r="AX995" s="14" t="s">
        <v>81</v>
      </c>
      <c r="AY995" s="270" t="s">
        <v>216</v>
      </c>
    </row>
    <row r="996" s="16" customFormat="1">
      <c r="A996" s="16"/>
      <c r="B996" s="282"/>
      <c r="C996" s="283"/>
      <c r="D996" s="233" t="s">
        <v>362</v>
      </c>
      <c r="E996" s="284" t="s">
        <v>1</v>
      </c>
      <c r="F996" s="285" t="s">
        <v>369</v>
      </c>
      <c r="G996" s="283"/>
      <c r="H996" s="286">
        <v>93.599999999999994</v>
      </c>
      <c r="I996" s="287"/>
      <c r="J996" s="283"/>
      <c r="K996" s="283"/>
      <c r="L996" s="288"/>
      <c r="M996" s="289"/>
      <c r="N996" s="290"/>
      <c r="O996" s="290"/>
      <c r="P996" s="290"/>
      <c r="Q996" s="290"/>
      <c r="R996" s="290"/>
      <c r="S996" s="290"/>
      <c r="T996" s="291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292" t="s">
        <v>362</v>
      </c>
      <c r="AU996" s="292" t="s">
        <v>228</v>
      </c>
      <c r="AV996" s="16" t="s">
        <v>215</v>
      </c>
      <c r="AW996" s="16" t="s">
        <v>36</v>
      </c>
      <c r="AX996" s="16" t="s">
        <v>88</v>
      </c>
      <c r="AY996" s="292" t="s">
        <v>216</v>
      </c>
    </row>
    <row r="997" s="2" customFormat="1" ht="24.15" customHeight="1">
      <c r="A997" s="39"/>
      <c r="B997" s="40"/>
      <c r="C997" s="293" t="s">
        <v>1287</v>
      </c>
      <c r="D997" s="293" t="s">
        <v>467</v>
      </c>
      <c r="E997" s="294" t="s">
        <v>1288</v>
      </c>
      <c r="F997" s="295" t="s">
        <v>1289</v>
      </c>
      <c r="G997" s="296" t="s">
        <v>303</v>
      </c>
      <c r="H997" s="297">
        <v>98.280000000000001</v>
      </c>
      <c r="I997" s="298"/>
      <c r="J997" s="299">
        <f>ROUND(I997*H997,2)</f>
        <v>0</v>
      </c>
      <c r="K997" s="295" t="s">
        <v>359</v>
      </c>
      <c r="L997" s="300"/>
      <c r="M997" s="301" t="s">
        <v>1</v>
      </c>
      <c r="N997" s="302" t="s">
        <v>46</v>
      </c>
      <c r="O997" s="92"/>
      <c r="P997" s="229">
        <f>O997*H997</f>
        <v>0</v>
      </c>
      <c r="Q997" s="229">
        <v>0.0020999999999999999</v>
      </c>
      <c r="R997" s="229">
        <f>Q997*H997</f>
        <v>0.20638799999999999</v>
      </c>
      <c r="S997" s="229">
        <v>0</v>
      </c>
      <c r="T997" s="230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1" t="s">
        <v>252</v>
      </c>
      <c r="AT997" s="231" t="s">
        <v>467</v>
      </c>
      <c r="AU997" s="231" t="s">
        <v>228</v>
      </c>
      <c r="AY997" s="18" t="s">
        <v>216</v>
      </c>
      <c r="BE997" s="232">
        <f>IF(N997="základní",J997,0)</f>
        <v>0</v>
      </c>
      <c r="BF997" s="232">
        <f>IF(N997="snížená",J997,0)</f>
        <v>0</v>
      </c>
      <c r="BG997" s="232">
        <f>IF(N997="zákl. přenesená",J997,0)</f>
        <v>0</v>
      </c>
      <c r="BH997" s="232">
        <f>IF(N997="sníž. přenesená",J997,0)</f>
        <v>0</v>
      </c>
      <c r="BI997" s="232">
        <f>IF(N997="nulová",J997,0)</f>
        <v>0</v>
      </c>
      <c r="BJ997" s="18" t="s">
        <v>88</v>
      </c>
      <c r="BK997" s="232">
        <f>ROUND(I997*H997,2)</f>
        <v>0</v>
      </c>
      <c r="BL997" s="18" t="s">
        <v>215</v>
      </c>
      <c r="BM997" s="231" t="s">
        <v>1290</v>
      </c>
    </row>
    <row r="998" s="2" customFormat="1">
      <c r="A998" s="39"/>
      <c r="B998" s="40"/>
      <c r="C998" s="41"/>
      <c r="D998" s="233" t="s">
        <v>222</v>
      </c>
      <c r="E998" s="41"/>
      <c r="F998" s="234" t="s">
        <v>1289</v>
      </c>
      <c r="G998" s="41"/>
      <c r="H998" s="41"/>
      <c r="I998" s="235"/>
      <c r="J998" s="41"/>
      <c r="K998" s="41"/>
      <c r="L998" s="45"/>
      <c r="M998" s="236"/>
      <c r="N998" s="237"/>
      <c r="O998" s="92"/>
      <c r="P998" s="92"/>
      <c r="Q998" s="92"/>
      <c r="R998" s="92"/>
      <c r="S998" s="92"/>
      <c r="T998" s="93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T998" s="18" t="s">
        <v>222</v>
      </c>
      <c r="AU998" s="18" t="s">
        <v>228</v>
      </c>
    </row>
    <row r="999" s="14" customFormat="1">
      <c r="A999" s="14"/>
      <c r="B999" s="260"/>
      <c r="C999" s="261"/>
      <c r="D999" s="233" t="s">
        <v>362</v>
      </c>
      <c r="E999" s="262" t="s">
        <v>1</v>
      </c>
      <c r="F999" s="263" t="s">
        <v>1291</v>
      </c>
      <c r="G999" s="261"/>
      <c r="H999" s="264">
        <v>98.280000000000001</v>
      </c>
      <c r="I999" s="265"/>
      <c r="J999" s="261"/>
      <c r="K999" s="261"/>
      <c r="L999" s="266"/>
      <c r="M999" s="267"/>
      <c r="N999" s="268"/>
      <c r="O999" s="268"/>
      <c r="P999" s="268"/>
      <c r="Q999" s="268"/>
      <c r="R999" s="268"/>
      <c r="S999" s="268"/>
      <c r="T999" s="269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70" t="s">
        <v>362</v>
      </c>
      <c r="AU999" s="270" t="s">
        <v>228</v>
      </c>
      <c r="AV999" s="14" t="s">
        <v>90</v>
      </c>
      <c r="AW999" s="14" t="s">
        <v>36</v>
      </c>
      <c r="AX999" s="14" t="s">
        <v>81</v>
      </c>
      <c r="AY999" s="270" t="s">
        <v>216</v>
      </c>
    </row>
    <row r="1000" s="16" customFormat="1">
      <c r="A1000" s="16"/>
      <c r="B1000" s="282"/>
      <c r="C1000" s="283"/>
      <c r="D1000" s="233" t="s">
        <v>362</v>
      </c>
      <c r="E1000" s="284" t="s">
        <v>1</v>
      </c>
      <c r="F1000" s="285" t="s">
        <v>369</v>
      </c>
      <c r="G1000" s="283"/>
      <c r="H1000" s="286">
        <v>98.280000000000001</v>
      </c>
      <c r="I1000" s="287"/>
      <c r="J1000" s="283"/>
      <c r="K1000" s="283"/>
      <c r="L1000" s="288"/>
      <c r="M1000" s="289"/>
      <c r="N1000" s="290"/>
      <c r="O1000" s="290"/>
      <c r="P1000" s="290"/>
      <c r="Q1000" s="290"/>
      <c r="R1000" s="290"/>
      <c r="S1000" s="290"/>
      <c r="T1000" s="291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T1000" s="292" t="s">
        <v>362</v>
      </c>
      <c r="AU1000" s="292" t="s">
        <v>228</v>
      </c>
      <c r="AV1000" s="16" t="s">
        <v>215</v>
      </c>
      <c r="AW1000" s="16" t="s">
        <v>36</v>
      </c>
      <c r="AX1000" s="16" t="s">
        <v>88</v>
      </c>
      <c r="AY1000" s="292" t="s">
        <v>216</v>
      </c>
    </row>
    <row r="1001" s="2" customFormat="1" ht="24.15" customHeight="1">
      <c r="A1001" s="39"/>
      <c r="B1001" s="40"/>
      <c r="C1001" s="220" t="s">
        <v>1292</v>
      </c>
      <c r="D1001" s="220" t="s">
        <v>217</v>
      </c>
      <c r="E1001" s="221" t="s">
        <v>1293</v>
      </c>
      <c r="F1001" s="222" t="s">
        <v>1294</v>
      </c>
      <c r="G1001" s="223" t="s">
        <v>303</v>
      </c>
      <c r="H1001" s="224">
        <v>47.353999999999999</v>
      </c>
      <c r="I1001" s="225"/>
      <c r="J1001" s="226">
        <f>ROUND(I1001*H1001,2)</f>
        <v>0</v>
      </c>
      <c r="K1001" s="222" t="s">
        <v>359</v>
      </c>
      <c r="L1001" s="45"/>
      <c r="M1001" s="227" t="s">
        <v>1</v>
      </c>
      <c r="N1001" s="228" t="s">
        <v>46</v>
      </c>
      <c r="O1001" s="92"/>
      <c r="P1001" s="229">
        <f>O1001*H1001</f>
        <v>0</v>
      </c>
      <c r="Q1001" s="229">
        <v>0</v>
      </c>
      <c r="R1001" s="229">
        <f>Q1001*H1001</f>
        <v>0</v>
      </c>
      <c r="S1001" s="229">
        <v>0</v>
      </c>
      <c r="T1001" s="230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1" t="s">
        <v>215</v>
      </c>
      <c r="AT1001" s="231" t="s">
        <v>217</v>
      </c>
      <c r="AU1001" s="231" t="s">
        <v>228</v>
      </c>
      <c r="AY1001" s="18" t="s">
        <v>216</v>
      </c>
      <c r="BE1001" s="232">
        <f>IF(N1001="základní",J1001,0)</f>
        <v>0</v>
      </c>
      <c r="BF1001" s="232">
        <f>IF(N1001="snížená",J1001,0)</f>
        <v>0</v>
      </c>
      <c r="BG1001" s="232">
        <f>IF(N1001="zákl. přenesená",J1001,0)</f>
        <v>0</v>
      </c>
      <c r="BH1001" s="232">
        <f>IF(N1001="sníž. přenesená",J1001,0)</f>
        <v>0</v>
      </c>
      <c r="BI1001" s="232">
        <f>IF(N1001="nulová",J1001,0)</f>
        <v>0</v>
      </c>
      <c r="BJ1001" s="18" t="s">
        <v>88</v>
      </c>
      <c r="BK1001" s="232">
        <f>ROUND(I1001*H1001,2)</f>
        <v>0</v>
      </c>
      <c r="BL1001" s="18" t="s">
        <v>215</v>
      </c>
      <c r="BM1001" s="231" t="s">
        <v>1295</v>
      </c>
    </row>
    <row r="1002" s="2" customFormat="1">
      <c r="A1002" s="39"/>
      <c r="B1002" s="40"/>
      <c r="C1002" s="41"/>
      <c r="D1002" s="233" t="s">
        <v>222</v>
      </c>
      <c r="E1002" s="41"/>
      <c r="F1002" s="234" t="s">
        <v>1296</v>
      </c>
      <c r="G1002" s="41"/>
      <c r="H1002" s="41"/>
      <c r="I1002" s="235"/>
      <c r="J1002" s="41"/>
      <c r="K1002" s="41"/>
      <c r="L1002" s="45"/>
      <c r="M1002" s="236"/>
      <c r="N1002" s="237"/>
      <c r="O1002" s="92"/>
      <c r="P1002" s="92"/>
      <c r="Q1002" s="92"/>
      <c r="R1002" s="92"/>
      <c r="S1002" s="92"/>
      <c r="T1002" s="93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18" t="s">
        <v>222</v>
      </c>
      <c r="AU1002" s="18" t="s">
        <v>228</v>
      </c>
    </row>
    <row r="1003" s="13" customFormat="1">
      <c r="A1003" s="13"/>
      <c r="B1003" s="250"/>
      <c r="C1003" s="251"/>
      <c r="D1003" s="233" t="s">
        <v>362</v>
      </c>
      <c r="E1003" s="252" t="s">
        <v>1</v>
      </c>
      <c r="F1003" s="253" t="s">
        <v>1125</v>
      </c>
      <c r="G1003" s="251"/>
      <c r="H1003" s="252" t="s">
        <v>1</v>
      </c>
      <c r="I1003" s="254"/>
      <c r="J1003" s="251"/>
      <c r="K1003" s="251"/>
      <c r="L1003" s="255"/>
      <c r="M1003" s="256"/>
      <c r="N1003" s="257"/>
      <c r="O1003" s="257"/>
      <c r="P1003" s="257"/>
      <c r="Q1003" s="257"/>
      <c r="R1003" s="257"/>
      <c r="S1003" s="257"/>
      <c r="T1003" s="258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9" t="s">
        <v>362</v>
      </c>
      <c r="AU1003" s="259" t="s">
        <v>228</v>
      </c>
      <c r="AV1003" s="13" t="s">
        <v>88</v>
      </c>
      <c r="AW1003" s="13" t="s">
        <v>36</v>
      </c>
      <c r="AX1003" s="13" t="s">
        <v>81</v>
      </c>
      <c r="AY1003" s="259" t="s">
        <v>216</v>
      </c>
    </row>
    <row r="1004" s="14" customFormat="1">
      <c r="A1004" s="14"/>
      <c r="B1004" s="260"/>
      <c r="C1004" s="261"/>
      <c r="D1004" s="233" t="s">
        <v>362</v>
      </c>
      <c r="E1004" s="262" t="s">
        <v>1</v>
      </c>
      <c r="F1004" s="263" t="s">
        <v>1141</v>
      </c>
      <c r="G1004" s="261"/>
      <c r="H1004" s="264">
        <v>7.9199999999999999</v>
      </c>
      <c r="I1004" s="265"/>
      <c r="J1004" s="261"/>
      <c r="K1004" s="261"/>
      <c r="L1004" s="266"/>
      <c r="M1004" s="267"/>
      <c r="N1004" s="268"/>
      <c r="O1004" s="268"/>
      <c r="P1004" s="268"/>
      <c r="Q1004" s="268"/>
      <c r="R1004" s="268"/>
      <c r="S1004" s="268"/>
      <c r="T1004" s="269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70" t="s">
        <v>362</v>
      </c>
      <c r="AU1004" s="270" t="s">
        <v>228</v>
      </c>
      <c r="AV1004" s="14" t="s">
        <v>90</v>
      </c>
      <c r="AW1004" s="14" t="s">
        <v>36</v>
      </c>
      <c r="AX1004" s="14" t="s">
        <v>81</v>
      </c>
      <c r="AY1004" s="270" t="s">
        <v>216</v>
      </c>
    </row>
    <row r="1005" s="14" customFormat="1">
      <c r="A1005" s="14"/>
      <c r="B1005" s="260"/>
      <c r="C1005" s="261"/>
      <c r="D1005" s="233" t="s">
        <v>362</v>
      </c>
      <c r="E1005" s="262" t="s">
        <v>1</v>
      </c>
      <c r="F1005" s="263" t="s">
        <v>1142</v>
      </c>
      <c r="G1005" s="261"/>
      <c r="H1005" s="264">
        <v>10.938000000000001</v>
      </c>
      <c r="I1005" s="265"/>
      <c r="J1005" s="261"/>
      <c r="K1005" s="261"/>
      <c r="L1005" s="266"/>
      <c r="M1005" s="267"/>
      <c r="N1005" s="268"/>
      <c r="O1005" s="268"/>
      <c r="P1005" s="268"/>
      <c r="Q1005" s="268"/>
      <c r="R1005" s="268"/>
      <c r="S1005" s="268"/>
      <c r="T1005" s="269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70" t="s">
        <v>362</v>
      </c>
      <c r="AU1005" s="270" t="s">
        <v>228</v>
      </c>
      <c r="AV1005" s="14" t="s">
        <v>90</v>
      </c>
      <c r="AW1005" s="14" t="s">
        <v>36</v>
      </c>
      <c r="AX1005" s="14" t="s">
        <v>81</v>
      </c>
      <c r="AY1005" s="270" t="s">
        <v>216</v>
      </c>
    </row>
    <row r="1006" s="14" customFormat="1">
      <c r="A1006" s="14"/>
      <c r="B1006" s="260"/>
      <c r="C1006" s="261"/>
      <c r="D1006" s="233" t="s">
        <v>362</v>
      </c>
      <c r="E1006" s="262" t="s">
        <v>1</v>
      </c>
      <c r="F1006" s="263" t="s">
        <v>1143</v>
      </c>
      <c r="G1006" s="261"/>
      <c r="H1006" s="264">
        <v>2.1880000000000002</v>
      </c>
      <c r="I1006" s="265"/>
      <c r="J1006" s="261"/>
      <c r="K1006" s="261"/>
      <c r="L1006" s="266"/>
      <c r="M1006" s="267"/>
      <c r="N1006" s="268"/>
      <c r="O1006" s="268"/>
      <c r="P1006" s="268"/>
      <c r="Q1006" s="268"/>
      <c r="R1006" s="268"/>
      <c r="S1006" s="268"/>
      <c r="T1006" s="269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0" t="s">
        <v>362</v>
      </c>
      <c r="AU1006" s="270" t="s">
        <v>228</v>
      </c>
      <c r="AV1006" s="14" t="s">
        <v>90</v>
      </c>
      <c r="AW1006" s="14" t="s">
        <v>36</v>
      </c>
      <c r="AX1006" s="14" t="s">
        <v>81</v>
      </c>
      <c r="AY1006" s="270" t="s">
        <v>216</v>
      </c>
    </row>
    <row r="1007" s="14" customFormat="1">
      <c r="A1007" s="14"/>
      <c r="B1007" s="260"/>
      <c r="C1007" s="261"/>
      <c r="D1007" s="233" t="s">
        <v>362</v>
      </c>
      <c r="E1007" s="262" t="s">
        <v>1</v>
      </c>
      <c r="F1007" s="263" t="s">
        <v>1144</v>
      </c>
      <c r="G1007" s="261"/>
      <c r="H1007" s="264">
        <v>2.2000000000000002</v>
      </c>
      <c r="I1007" s="265"/>
      <c r="J1007" s="261"/>
      <c r="K1007" s="261"/>
      <c r="L1007" s="266"/>
      <c r="M1007" s="267"/>
      <c r="N1007" s="268"/>
      <c r="O1007" s="268"/>
      <c r="P1007" s="268"/>
      <c r="Q1007" s="268"/>
      <c r="R1007" s="268"/>
      <c r="S1007" s="268"/>
      <c r="T1007" s="269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70" t="s">
        <v>362</v>
      </c>
      <c r="AU1007" s="270" t="s">
        <v>228</v>
      </c>
      <c r="AV1007" s="14" t="s">
        <v>90</v>
      </c>
      <c r="AW1007" s="14" t="s">
        <v>36</v>
      </c>
      <c r="AX1007" s="14" t="s">
        <v>81</v>
      </c>
      <c r="AY1007" s="270" t="s">
        <v>216</v>
      </c>
    </row>
    <row r="1008" s="14" customFormat="1">
      <c r="A1008" s="14"/>
      <c r="B1008" s="260"/>
      <c r="C1008" s="261"/>
      <c r="D1008" s="233" t="s">
        <v>362</v>
      </c>
      <c r="E1008" s="262" t="s">
        <v>1</v>
      </c>
      <c r="F1008" s="263" t="s">
        <v>1145</v>
      </c>
      <c r="G1008" s="261"/>
      <c r="H1008" s="264">
        <v>4.1550000000000002</v>
      </c>
      <c r="I1008" s="265"/>
      <c r="J1008" s="261"/>
      <c r="K1008" s="261"/>
      <c r="L1008" s="266"/>
      <c r="M1008" s="267"/>
      <c r="N1008" s="268"/>
      <c r="O1008" s="268"/>
      <c r="P1008" s="268"/>
      <c r="Q1008" s="268"/>
      <c r="R1008" s="268"/>
      <c r="S1008" s="268"/>
      <c r="T1008" s="269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70" t="s">
        <v>362</v>
      </c>
      <c r="AU1008" s="270" t="s">
        <v>228</v>
      </c>
      <c r="AV1008" s="14" t="s">
        <v>90</v>
      </c>
      <c r="AW1008" s="14" t="s">
        <v>36</v>
      </c>
      <c r="AX1008" s="14" t="s">
        <v>81</v>
      </c>
      <c r="AY1008" s="270" t="s">
        <v>216</v>
      </c>
    </row>
    <row r="1009" s="14" customFormat="1">
      <c r="A1009" s="14"/>
      <c r="B1009" s="260"/>
      <c r="C1009" s="261"/>
      <c r="D1009" s="233" t="s">
        <v>362</v>
      </c>
      <c r="E1009" s="262" t="s">
        <v>1</v>
      </c>
      <c r="F1009" s="263" t="s">
        <v>1146</v>
      </c>
      <c r="G1009" s="261"/>
      <c r="H1009" s="264">
        <v>18</v>
      </c>
      <c r="I1009" s="265"/>
      <c r="J1009" s="261"/>
      <c r="K1009" s="261"/>
      <c r="L1009" s="266"/>
      <c r="M1009" s="267"/>
      <c r="N1009" s="268"/>
      <c r="O1009" s="268"/>
      <c r="P1009" s="268"/>
      <c r="Q1009" s="268"/>
      <c r="R1009" s="268"/>
      <c r="S1009" s="268"/>
      <c r="T1009" s="269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70" t="s">
        <v>362</v>
      </c>
      <c r="AU1009" s="270" t="s">
        <v>228</v>
      </c>
      <c r="AV1009" s="14" t="s">
        <v>90</v>
      </c>
      <c r="AW1009" s="14" t="s">
        <v>36</v>
      </c>
      <c r="AX1009" s="14" t="s">
        <v>81</v>
      </c>
      <c r="AY1009" s="270" t="s">
        <v>216</v>
      </c>
    </row>
    <row r="1010" s="14" customFormat="1">
      <c r="A1010" s="14"/>
      <c r="B1010" s="260"/>
      <c r="C1010" s="261"/>
      <c r="D1010" s="233" t="s">
        <v>362</v>
      </c>
      <c r="E1010" s="262" t="s">
        <v>1</v>
      </c>
      <c r="F1010" s="263" t="s">
        <v>1147</v>
      </c>
      <c r="G1010" s="261"/>
      <c r="H1010" s="264">
        <v>1.9530000000000001</v>
      </c>
      <c r="I1010" s="265"/>
      <c r="J1010" s="261"/>
      <c r="K1010" s="261"/>
      <c r="L1010" s="266"/>
      <c r="M1010" s="267"/>
      <c r="N1010" s="268"/>
      <c r="O1010" s="268"/>
      <c r="P1010" s="268"/>
      <c r="Q1010" s="268"/>
      <c r="R1010" s="268"/>
      <c r="S1010" s="268"/>
      <c r="T1010" s="269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70" t="s">
        <v>362</v>
      </c>
      <c r="AU1010" s="270" t="s">
        <v>228</v>
      </c>
      <c r="AV1010" s="14" t="s">
        <v>90</v>
      </c>
      <c r="AW1010" s="14" t="s">
        <v>36</v>
      </c>
      <c r="AX1010" s="14" t="s">
        <v>81</v>
      </c>
      <c r="AY1010" s="270" t="s">
        <v>216</v>
      </c>
    </row>
    <row r="1011" s="16" customFormat="1">
      <c r="A1011" s="16"/>
      <c r="B1011" s="282"/>
      <c r="C1011" s="283"/>
      <c r="D1011" s="233" t="s">
        <v>362</v>
      </c>
      <c r="E1011" s="284" t="s">
        <v>1</v>
      </c>
      <c r="F1011" s="285" t="s">
        <v>369</v>
      </c>
      <c r="G1011" s="283"/>
      <c r="H1011" s="286">
        <v>47.353999999999999</v>
      </c>
      <c r="I1011" s="287"/>
      <c r="J1011" s="283"/>
      <c r="K1011" s="283"/>
      <c r="L1011" s="288"/>
      <c r="M1011" s="289"/>
      <c r="N1011" s="290"/>
      <c r="O1011" s="290"/>
      <c r="P1011" s="290"/>
      <c r="Q1011" s="290"/>
      <c r="R1011" s="290"/>
      <c r="S1011" s="290"/>
      <c r="T1011" s="291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T1011" s="292" t="s">
        <v>362</v>
      </c>
      <c r="AU1011" s="292" t="s">
        <v>228</v>
      </c>
      <c r="AV1011" s="16" t="s">
        <v>215</v>
      </c>
      <c r="AW1011" s="16" t="s">
        <v>36</v>
      </c>
      <c r="AX1011" s="16" t="s">
        <v>88</v>
      </c>
      <c r="AY1011" s="292" t="s">
        <v>216</v>
      </c>
    </row>
    <row r="1012" s="11" customFormat="1" ht="20.88" customHeight="1">
      <c r="A1012" s="11"/>
      <c r="B1012" s="206"/>
      <c r="C1012" s="207"/>
      <c r="D1012" s="208" t="s">
        <v>80</v>
      </c>
      <c r="E1012" s="248" t="s">
        <v>806</v>
      </c>
      <c r="F1012" s="248" t="s">
        <v>1297</v>
      </c>
      <c r="G1012" s="207"/>
      <c r="H1012" s="207"/>
      <c r="I1012" s="210"/>
      <c r="J1012" s="249">
        <f>BK1012</f>
        <v>0</v>
      </c>
      <c r="K1012" s="207"/>
      <c r="L1012" s="212"/>
      <c r="M1012" s="213"/>
      <c r="N1012" s="214"/>
      <c r="O1012" s="214"/>
      <c r="P1012" s="215">
        <f>SUM(P1013:P1108)</f>
        <v>0</v>
      </c>
      <c r="Q1012" s="214"/>
      <c r="R1012" s="215">
        <f>SUM(R1013:R1108)</f>
        <v>66.280284339999994</v>
      </c>
      <c r="S1012" s="214"/>
      <c r="T1012" s="216">
        <f>SUM(T1013:T1108)</f>
        <v>0</v>
      </c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R1012" s="217" t="s">
        <v>88</v>
      </c>
      <c r="AT1012" s="218" t="s">
        <v>80</v>
      </c>
      <c r="AU1012" s="218" t="s">
        <v>90</v>
      </c>
      <c r="AY1012" s="217" t="s">
        <v>216</v>
      </c>
      <c r="BK1012" s="219">
        <f>SUM(BK1013:BK1108)</f>
        <v>0</v>
      </c>
    </row>
    <row r="1013" s="2" customFormat="1" ht="33" customHeight="1">
      <c r="A1013" s="39"/>
      <c r="B1013" s="40"/>
      <c r="C1013" s="220" t="s">
        <v>1298</v>
      </c>
      <c r="D1013" s="220" t="s">
        <v>217</v>
      </c>
      <c r="E1013" s="221" t="s">
        <v>1299</v>
      </c>
      <c r="F1013" s="222" t="s">
        <v>1300</v>
      </c>
      <c r="G1013" s="223" t="s">
        <v>358</v>
      </c>
      <c r="H1013" s="224">
        <v>0.26700000000000002</v>
      </c>
      <c r="I1013" s="225"/>
      <c r="J1013" s="226">
        <f>ROUND(I1013*H1013,2)</f>
        <v>0</v>
      </c>
      <c r="K1013" s="222" t="s">
        <v>359</v>
      </c>
      <c r="L1013" s="45"/>
      <c r="M1013" s="227" t="s">
        <v>1</v>
      </c>
      <c r="N1013" s="228" t="s">
        <v>46</v>
      </c>
      <c r="O1013" s="92"/>
      <c r="P1013" s="229">
        <f>O1013*H1013</f>
        <v>0</v>
      </c>
      <c r="Q1013" s="229">
        <v>2.5018699999999998</v>
      </c>
      <c r="R1013" s="229">
        <f>Q1013*H1013</f>
        <v>0.66799929000000002</v>
      </c>
      <c r="S1013" s="229">
        <v>0</v>
      </c>
      <c r="T1013" s="230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31" t="s">
        <v>215</v>
      </c>
      <c r="AT1013" s="231" t="s">
        <v>217</v>
      </c>
      <c r="AU1013" s="231" t="s">
        <v>228</v>
      </c>
      <c r="AY1013" s="18" t="s">
        <v>216</v>
      </c>
      <c r="BE1013" s="232">
        <f>IF(N1013="základní",J1013,0)</f>
        <v>0</v>
      </c>
      <c r="BF1013" s="232">
        <f>IF(N1013="snížená",J1013,0)</f>
        <v>0</v>
      </c>
      <c r="BG1013" s="232">
        <f>IF(N1013="zákl. přenesená",J1013,0)</f>
        <v>0</v>
      </c>
      <c r="BH1013" s="232">
        <f>IF(N1013="sníž. přenesená",J1013,0)</f>
        <v>0</v>
      </c>
      <c r="BI1013" s="232">
        <f>IF(N1013="nulová",J1013,0)</f>
        <v>0</v>
      </c>
      <c r="BJ1013" s="18" t="s">
        <v>88</v>
      </c>
      <c r="BK1013" s="232">
        <f>ROUND(I1013*H1013,2)</f>
        <v>0</v>
      </c>
      <c r="BL1013" s="18" t="s">
        <v>215</v>
      </c>
      <c r="BM1013" s="231" t="s">
        <v>1301</v>
      </c>
    </row>
    <row r="1014" s="2" customFormat="1">
      <c r="A1014" s="39"/>
      <c r="B1014" s="40"/>
      <c r="C1014" s="41"/>
      <c r="D1014" s="233" t="s">
        <v>222</v>
      </c>
      <c r="E1014" s="41"/>
      <c r="F1014" s="234" t="s">
        <v>1302</v>
      </c>
      <c r="G1014" s="41"/>
      <c r="H1014" s="41"/>
      <c r="I1014" s="235"/>
      <c r="J1014" s="41"/>
      <c r="K1014" s="41"/>
      <c r="L1014" s="45"/>
      <c r="M1014" s="236"/>
      <c r="N1014" s="237"/>
      <c r="O1014" s="92"/>
      <c r="P1014" s="92"/>
      <c r="Q1014" s="92"/>
      <c r="R1014" s="92"/>
      <c r="S1014" s="92"/>
      <c r="T1014" s="93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T1014" s="18" t="s">
        <v>222</v>
      </c>
      <c r="AU1014" s="18" t="s">
        <v>228</v>
      </c>
    </row>
    <row r="1015" s="13" customFormat="1">
      <c r="A1015" s="13"/>
      <c r="B1015" s="250"/>
      <c r="C1015" s="251"/>
      <c r="D1015" s="233" t="s">
        <v>362</v>
      </c>
      <c r="E1015" s="252" t="s">
        <v>1</v>
      </c>
      <c r="F1015" s="253" t="s">
        <v>1303</v>
      </c>
      <c r="G1015" s="251"/>
      <c r="H1015" s="252" t="s">
        <v>1</v>
      </c>
      <c r="I1015" s="254"/>
      <c r="J1015" s="251"/>
      <c r="K1015" s="251"/>
      <c r="L1015" s="255"/>
      <c r="M1015" s="256"/>
      <c r="N1015" s="257"/>
      <c r="O1015" s="257"/>
      <c r="P1015" s="257"/>
      <c r="Q1015" s="257"/>
      <c r="R1015" s="257"/>
      <c r="S1015" s="257"/>
      <c r="T1015" s="258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9" t="s">
        <v>362</v>
      </c>
      <c r="AU1015" s="259" t="s">
        <v>228</v>
      </c>
      <c r="AV1015" s="13" t="s">
        <v>88</v>
      </c>
      <c r="AW1015" s="13" t="s">
        <v>36</v>
      </c>
      <c r="AX1015" s="13" t="s">
        <v>81</v>
      </c>
      <c r="AY1015" s="259" t="s">
        <v>216</v>
      </c>
    </row>
    <row r="1016" s="14" customFormat="1">
      <c r="A1016" s="14"/>
      <c r="B1016" s="260"/>
      <c r="C1016" s="261"/>
      <c r="D1016" s="233" t="s">
        <v>362</v>
      </c>
      <c r="E1016" s="262" t="s">
        <v>1</v>
      </c>
      <c r="F1016" s="263" t="s">
        <v>1304</v>
      </c>
      <c r="G1016" s="261"/>
      <c r="H1016" s="264">
        <v>0.26700000000000002</v>
      </c>
      <c r="I1016" s="265"/>
      <c r="J1016" s="261"/>
      <c r="K1016" s="261"/>
      <c r="L1016" s="266"/>
      <c r="M1016" s="267"/>
      <c r="N1016" s="268"/>
      <c r="O1016" s="268"/>
      <c r="P1016" s="268"/>
      <c r="Q1016" s="268"/>
      <c r="R1016" s="268"/>
      <c r="S1016" s="268"/>
      <c r="T1016" s="269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70" t="s">
        <v>362</v>
      </c>
      <c r="AU1016" s="270" t="s">
        <v>228</v>
      </c>
      <c r="AV1016" s="14" t="s">
        <v>90</v>
      </c>
      <c r="AW1016" s="14" t="s">
        <v>36</v>
      </c>
      <c r="AX1016" s="14" t="s">
        <v>81</v>
      </c>
      <c r="AY1016" s="270" t="s">
        <v>216</v>
      </c>
    </row>
    <row r="1017" s="16" customFormat="1">
      <c r="A1017" s="16"/>
      <c r="B1017" s="282"/>
      <c r="C1017" s="283"/>
      <c r="D1017" s="233" t="s">
        <v>362</v>
      </c>
      <c r="E1017" s="284" t="s">
        <v>1</v>
      </c>
      <c r="F1017" s="285" t="s">
        <v>369</v>
      </c>
      <c r="G1017" s="283"/>
      <c r="H1017" s="286">
        <v>0.26700000000000002</v>
      </c>
      <c r="I1017" s="287"/>
      <c r="J1017" s="283"/>
      <c r="K1017" s="283"/>
      <c r="L1017" s="288"/>
      <c r="M1017" s="289"/>
      <c r="N1017" s="290"/>
      <c r="O1017" s="290"/>
      <c r="P1017" s="290"/>
      <c r="Q1017" s="290"/>
      <c r="R1017" s="290"/>
      <c r="S1017" s="290"/>
      <c r="T1017" s="291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T1017" s="292" t="s">
        <v>362</v>
      </c>
      <c r="AU1017" s="292" t="s">
        <v>228</v>
      </c>
      <c r="AV1017" s="16" t="s">
        <v>215</v>
      </c>
      <c r="AW1017" s="16" t="s">
        <v>36</v>
      </c>
      <c r="AX1017" s="16" t="s">
        <v>88</v>
      </c>
      <c r="AY1017" s="292" t="s">
        <v>216</v>
      </c>
    </row>
    <row r="1018" s="2" customFormat="1" ht="33" customHeight="1">
      <c r="A1018" s="39"/>
      <c r="B1018" s="40"/>
      <c r="C1018" s="220" t="s">
        <v>1305</v>
      </c>
      <c r="D1018" s="220" t="s">
        <v>217</v>
      </c>
      <c r="E1018" s="221" t="s">
        <v>1306</v>
      </c>
      <c r="F1018" s="222" t="s">
        <v>1307</v>
      </c>
      <c r="G1018" s="223" t="s">
        <v>358</v>
      </c>
      <c r="H1018" s="224">
        <v>14.318</v>
      </c>
      <c r="I1018" s="225"/>
      <c r="J1018" s="226">
        <f>ROUND(I1018*H1018,2)</f>
        <v>0</v>
      </c>
      <c r="K1018" s="222" t="s">
        <v>359</v>
      </c>
      <c r="L1018" s="45"/>
      <c r="M1018" s="227" t="s">
        <v>1</v>
      </c>
      <c r="N1018" s="228" t="s">
        <v>46</v>
      </c>
      <c r="O1018" s="92"/>
      <c r="P1018" s="229">
        <f>O1018*H1018</f>
        <v>0</v>
      </c>
      <c r="Q1018" s="229">
        <v>2.5018699999999998</v>
      </c>
      <c r="R1018" s="229">
        <f>Q1018*H1018</f>
        <v>35.821774659999996</v>
      </c>
      <c r="S1018" s="229">
        <v>0</v>
      </c>
      <c r="T1018" s="230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31" t="s">
        <v>215</v>
      </c>
      <c r="AT1018" s="231" t="s">
        <v>217</v>
      </c>
      <c r="AU1018" s="231" t="s">
        <v>228</v>
      </c>
      <c r="AY1018" s="18" t="s">
        <v>216</v>
      </c>
      <c r="BE1018" s="232">
        <f>IF(N1018="základní",J1018,0)</f>
        <v>0</v>
      </c>
      <c r="BF1018" s="232">
        <f>IF(N1018="snížená",J1018,0)</f>
        <v>0</v>
      </c>
      <c r="BG1018" s="232">
        <f>IF(N1018="zákl. přenesená",J1018,0)</f>
        <v>0</v>
      </c>
      <c r="BH1018" s="232">
        <f>IF(N1018="sníž. přenesená",J1018,0)</f>
        <v>0</v>
      </c>
      <c r="BI1018" s="232">
        <f>IF(N1018="nulová",J1018,0)</f>
        <v>0</v>
      </c>
      <c r="BJ1018" s="18" t="s">
        <v>88</v>
      </c>
      <c r="BK1018" s="232">
        <f>ROUND(I1018*H1018,2)</f>
        <v>0</v>
      </c>
      <c r="BL1018" s="18" t="s">
        <v>215</v>
      </c>
      <c r="BM1018" s="231" t="s">
        <v>1308</v>
      </c>
    </row>
    <row r="1019" s="2" customFormat="1">
      <c r="A1019" s="39"/>
      <c r="B1019" s="40"/>
      <c r="C1019" s="41"/>
      <c r="D1019" s="233" t="s">
        <v>222</v>
      </c>
      <c r="E1019" s="41"/>
      <c r="F1019" s="234" t="s">
        <v>1309</v>
      </c>
      <c r="G1019" s="41"/>
      <c r="H1019" s="41"/>
      <c r="I1019" s="235"/>
      <c r="J1019" s="41"/>
      <c r="K1019" s="41"/>
      <c r="L1019" s="45"/>
      <c r="M1019" s="236"/>
      <c r="N1019" s="237"/>
      <c r="O1019" s="92"/>
      <c r="P1019" s="92"/>
      <c r="Q1019" s="92"/>
      <c r="R1019" s="92"/>
      <c r="S1019" s="92"/>
      <c r="T1019" s="93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T1019" s="18" t="s">
        <v>222</v>
      </c>
      <c r="AU1019" s="18" t="s">
        <v>228</v>
      </c>
    </row>
    <row r="1020" s="14" customFormat="1">
      <c r="A1020" s="14"/>
      <c r="B1020" s="260"/>
      <c r="C1020" s="261"/>
      <c r="D1020" s="233" t="s">
        <v>362</v>
      </c>
      <c r="E1020" s="262" t="s">
        <v>1</v>
      </c>
      <c r="F1020" s="263" t="s">
        <v>1310</v>
      </c>
      <c r="G1020" s="261"/>
      <c r="H1020" s="264">
        <v>14.318</v>
      </c>
      <c r="I1020" s="265"/>
      <c r="J1020" s="261"/>
      <c r="K1020" s="261"/>
      <c r="L1020" s="266"/>
      <c r="M1020" s="267"/>
      <c r="N1020" s="268"/>
      <c r="O1020" s="268"/>
      <c r="P1020" s="268"/>
      <c r="Q1020" s="268"/>
      <c r="R1020" s="268"/>
      <c r="S1020" s="268"/>
      <c r="T1020" s="269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0" t="s">
        <v>362</v>
      </c>
      <c r="AU1020" s="270" t="s">
        <v>228</v>
      </c>
      <c r="AV1020" s="14" t="s">
        <v>90</v>
      </c>
      <c r="AW1020" s="14" t="s">
        <v>36</v>
      </c>
      <c r="AX1020" s="14" t="s">
        <v>81</v>
      </c>
      <c r="AY1020" s="270" t="s">
        <v>216</v>
      </c>
    </row>
    <row r="1021" s="16" customFormat="1">
      <c r="A1021" s="16"/>
      <c r="B1021" s="282"/>
      <c r="C1021" s="283"/>
      <c r="D1021" s="233" t="s">
        <v>362</v>
      </c>
      <c r="E1021" s="284" t="s">
        <v>1</v>
      </c>
      <c r="F1021" s="285" t="s">
        <v>369</v>
      </c>
      <c r="G1021" s="283"/>
      <c r="H1021" s="286">
        <v>14.318</v>
      </c>
      <c r="I1021" s="287"/>
      <c r="J1021" s="283"/>
      <c r="K1021" s="283"/>
      <c r="L1021" s="288"/>
      <c r="M1021" s="289"/>
      <c r="N1021" s="290"/>
      <c r="O1021" s="290"/>
      <c r="P1021" s="290"/>
      <c r="Q1021" s="290"/>
      <c r="R1021" s="290"/>
      <c r="S1021" s="290"/>
      <c r="T1021" s="291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T1021" s="292" t="s">
        <v>362</v>
      </c>
      <c r="AU1021" s="292" t="s">
        <v>228</v>
      </c>
      <c r="AV1021" s="16" t="s">
        <v>215</v>
      </c>
      <c r="AW1021" s="16" t="s">
        <v>36</v>
      </c>
      <c r="AX1021" s="16" t="s">
        <v>88</v>
      </c>
      <c r="AY1021" s="292" t="s">
        <v>216</v>
      </c>
    </row>
    <row r="1022" s="2" customFormat="1" ht="33" customHeight="1">
      <c r="A1022" s="39"/>
      <c r="B1022" s="40"/>
      <c r="C1022" s="220" t="s">
        <v>1311</v>
      </c>
      <c r="D1022" s="220" t="s">
        <v>217</v>
      </c>
      <c r="E1022" s="221" t="s">
        <v>1312</v>
      </c>
      <c r="F1022" s="222" t="s">
        <v>1313</v>
      </c>
      <c r="G1022" s="223" t="s">
        <v>358</v>
      </c>
      <c r="H1022" s="224">
        <v>0.26700000000000002</v>
      </c>
      <c r="I1022" s="225"/>
      <c r="J1022" s="226">
        <f>ROUND(I1022*H1022,2)</f>
        <v>0</v>
      </c>
      <c r="K1022" s="222" t="s">
        <v>359</v>
      </c>
      <c r="L1022" s="45"/>
      <c r="M1022" s="227" t="s">
        <v>1</v>
      </c>
      <c r="N1022" s="228" t="s">
        <v>46</v>
      </c>
      <c r="O1022" s="92"/>
      <c r="P1022" s="229">
        <f>O1022*H1022</f>
        <v>0</v>
      </c>
      <c r="Q1022" s="229">
        <v>0</v>
      </c>
      <c r="R1022" s="229">
        <f>Q1022*H1022</f>
        <v>0</v>
      </c>
      <c r="S1022" s="229">
        <v>0</v>
      </c>
      <c r="T1022" s="230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31" t="s">
        <v>215</v>
      </c>
      <c r="AT1022" s="231" t="s">
        <v>217</v>
      </c>
      <c r="AU1022" s="231" t="s">
        <v>228</v>
      </c>
      <c r="AY1022" s="18" t="s">
        <v>216</v>
      </c>
      <c r="BE1022" s="232">
        <f>IF(N1022="základní",J1022,0)</f>
        <v>0</v>
      </c>
      <c r="BF1022" s="232">
        <f>IF(N1022="snížená",J1022,0)</f>
        <v>0</v>
      </c>
      <c r="BG1022" s="232">
        <f>IF(N1022="zákl. přenesená",J1022,0)</f>
        <v>0</v>
      </c>
      <c r="BH1022" s="232">
        <f>IF(N1022="sníž. přenesená",J1022,0)</f>
        <v>0</v>
      </c>
      <c r="BI1022" s="232">
        <f>IF(N1022="nulová",J1022,0)</f>
        <v>0</v>
      </c>
      <c r="BJ1022" s="18" t="s">
        <v>88</v>
      </c>
      <c r="BK1022" s="232">
        <f>ROUND(I1022*H1022,2)</f>
        <v>0</v>
      </c>
      <c r="BL1022" s="18" t="s">
        <v>215</v>
      </c>
      <c r="BM1022" s="231" t="s">
        <v>1314</v>
      </c>
    </row>
    <row r="1023" s="2" customFormat="1">
      <c r="A1023" s="39"/>
      <c r="B1023" s="40"/>
      <c r="C1023" s="41"/>
      <c r="D1023" s="233" t="s">
        <v>222</v>
      </c>
      <c r="E1023" s="41"/>
      <c r="F1023" s="234" t="s">
        <v>1315</v>
      </c>
      <c r="G1023" s="41"/>
      <c r="H1023" s="41"/>
      <c r="I1023" s="235"/>
      <c r="J1023" s="41"/>
      <c r="K1023" s="41"/>
      <c r="L1023" s="45"/>
      <c r="M1023" s="236"/>
      <c r="N1023" s="237"/>
      <c r="O1023" s="92"/>
      <c r="P1023" s="92"/>
      <c r="Q1023" s="92"/>
      <c r="R1023" s="92"/>
      <c r="S1023" s="92"/>
      <c r="T1023" s="93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222</v>
      </c>
      <c r="AU1023" s="18" t="s">
        <v>228</v>
      </c>
    </row>
    <row r="1024" s="2" customFormat="1" ht="33" customHeight="1">
      <c r="A1024" s="39"/>
      <c r="B1024" s="40"/>
      <c r="C1024" s="220" t="s">
        <v>1316</v>
      </c>
      <c r="D1024" s="220" t="s">
        <v>217</v>
      </c>
      <c r="E1024" s="221" t="s">
        <v>1317</v>
      </c>
      <c r="F1024" s="222" t="s">
        <v>1318</v>
      </c>
      <c r="G1024" s="223" t="s">
        <v>358</v>
      </c>
      <c r="H1024" s="224">
        <v>14.318</v>
      </c>
      <c r="I1024" s="225"/>
      <c r="J1024" s="226">
        <f>ROUND(I1024*H1024,2)</f>
        <v>0</v>
      </c>
      <c r="K1024" s="222" t="s">
        <v>359</v>
      </c>
      <c r="L1024" s="45"/>
      <c r="M1024" s="227" t="s">
        <v>1</v>
      </c>
      <c r="N1024" s="228" t="s">
        <v>46</v>
      </c>
      <c r="O1024" s="92"/>
      <c r="P1024" s="229">
        <f>O1024*H1024</f>
        <v>0</v>
      </c>
      <c r="Q1024" s="229">
        <v>0</v>
      </c>
      <c r="R1024" s="229">
        <f>Q1024*H1024</f>
        <v>0</v>
      </c>
      <c r="S1024" s="229">
        <v>0</v>
      </c>
      <c r="T1024" s="230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1" t="s">
        <v>215</v>
      </c>
      <c r="AT1024" s="231" t="s">
        <v>217</v>
      </c>
      <c r="AU1024" s="231" t="s">
        <v>228</v>
      </c>
      <c r="AY1024" s="18" t="s">
        <v>216</v>
      </c>
      <c r="BE1024" s="232">
        <f>IF(N1024="základní",J1024,0)</f>
        <v>0</v>
      </c>
      <c r="BF1024" s="232">
        <f>IF(N1024="snížená",J1024,0)</f>
        <v>0</v>
      </c>
      <c r="BG1024" s="232">
        <f>IF(N1024="zákl. přenesená",J1024,0)</f>
        <v>0</v>
      </c>
      <c r="BH1024" s="232">
        <f>IF(N1024="sníž. přenesená",J1024,0)</f>
        <v>0</v>
      </c>
      <c r="BI1024" s="232">
        <f>IF(N1024="nulová",J1024,0)</f>
        <v>0</v>
      </c>
      <c r="BJ1024" s="18" t="s">
        <v>88</v>
      </c>
      <c r="BK1024" s="232">
        <f>ROUND(I1024*H1024,2)</f>
        <v>0</v>
      </c>
      <c r="BL1024" s="18" t="s">
        <v>215</v>
      </c>
      <c r="BM1024" s="231" t="s">
        <v>1319</v>
      </c>
    </row>
    <row r="1025" s="2" customFormat="1">
      <c r="A1025" s="39"/>
      <c r="B1025" s="40"/>
      <c r="C1025" s="41"/>
      <c r="D1025" s="233" t="s">
        <v>222</v>
      </c>
      <c r="E1025" s="41"/>
      <c r="F1025" s="234" t="s">
        <v>1320</v>
      </c>
      <c r="G1025" s="41"/>
      <c r="H1025" s="41"/>
      <c r="I1025" s="235"/>
      <c r="J1025" s="41"/>
      <c r="K1025" s="41"/>
      <c r="L1025" s="45"/>
      <c r="M1025" s="236"/>
      <c r="N1025" s="237"/>
      <c r="O1025" s="92"/>
      <c r="P1025" s="92"/>
      <c r="Q1025" s="92"/>
      <c r="R1025" s="92"/>
      <c r="S1025" s="92"/>
      <c r="T1025" s="93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222</v>
      </c>
      <c r="AU1025" s="18" t="s">
        <v>228</v>
      </c>
    </row>
    <row r="1026" s="2" customFormat="1" ht="16.5" customHeight="1">
      <c r="A1026" s="39"/>
      <c r="B1026" s="40"/>
      <c r="C1026" s="220" t="s">
        <v>1321</v>
      </c>
      <c r="D1026" s="220" t="s">
        <v>217</v>
      </c>
      <c r="E1026" s="221" t="s">
        <v>1322</v>
      </c>
      <c r="F1026" s="222" t="s">
        <v>1323</v>
      </c>
      <c r="G1026" s="223" t="s">
        <v>303</v>
      </c>
      <c r="H1026" s="224">
        <v>0.67000000000000004</v>
      </c>
      <c r="I1026" s="225"/>
      <c r="J1026" s="226">
        <f>ROUND(I1026*H1026,2)</f>
        <v>0</v>
      </c>
      <c r="K1026" s="222" t="s">
        <v>359</v>
      </c>
      <c r="L1026" s="45"/>
      <c r="M1026" s="227" t="s">
        <v>1</v>
      </c>
      <c r="N1026" s="228" t="s">
        <v>46</v>
      </c>
      <c r="O1026" s="92"/>
      <c r="P1026" s="229">
        <f>O1026*H1026</f>
        <v>0</v>
      </c>
      <c r="Q1026" s="229">
        <v>0.013520000000000001</v>
      </c>
      <c r="R1026" s="229">
        <f>Q1026*H1026</f>
        <v>0.0090584000000000012</v>
      </c>
      <c r="S1026" s="229">
        <v>0</v>
      </c>
      <c r="T1026" s="230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1" t="s">
        <v>215</v>
      </c>
      <c r="AT1026" s="231" t="s">
        <v>217</v>
      </c>
      <c r="AU1026" s="231" t="s">
        <v>228</v>
      </c>
      <c r="AY1026" s="18" t="s">
        <v>216</v>
      </c>
      <c r="BE1026" s="232">
        <f>IF(N1026="základní",J1026,0)</f>
        <v>0</v>
      </c>
      <c r="BF1026" s="232">
        <f>IF(N1026="snížená",J1026,0)</f>
        <v>0</v>
      </c>
      <c r="BG1026" s="232">
        <f>IF(N1026="zákl. přenesená",J1026,0)</f>
        <v>0</v>
      </c>
      <c r="BH1026" s="232">
        <f>IF(N1026="sníž. přenesená",J1026,0)</f>
        <v>0</v>
      </c>
      <c r="BI1026" s="232">
        <f>IF(N1026="nulová",J1026,0)</f>
        <v>0</v>
      </c>
      <c r="BJ1026" s="18" t="s">
        <v>88</v>
      </c>
      <c r="BK1026" s="232">
        <f>ROUND(I1026*H1026,2)</f>
        <v>0</v>
      </c>
      <c r="BL1026" s="18" t="s">
        <v>215</v>
      </c>
      <c r="BM1026" s="231" t="s">
        <v>1324</v>
      </c>
    </row>
    <row r="1027" s="2" customFormat="1">
      <c r="A1027" s="39"/>
      <c r="B1027" s="40"/>
      <c r="C1027" s="41"/>
      <c r="D1027" s="233" t="s">
        <v>222</v>
      </c>
      <c r="E1027" s="41"/>
      <c r="F1027" s="234" t="s">
        <v>1325</v>
      </c>
      <c r="G1027" s="41"/>
      <c r="H1027" s="41"/>
      <c r="I1027" s="235"/>
      <c r="J1027" s="41"/>
      <c r="K1027" s="41"/>
      <c r="L1027" s="45"/>
      <c r="M1027" s="236"/>
      <c r="N1027" s="237"/>
      <c r="O1027" s="92"/>
      <c r="P1027" s="92"/>
      <c r="Q1027" s="92"/>
      <c r="R1027" s="92"/>
      <c r="S1027" s="92"/>
      <c r="T1027" s="93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T1027" s="18" t="s">
        <v>222</v>
      </c>
      <c r="AU1027" s="18" t="s">
        <v>228</v>
      </c>
    </row>
    <row r="1028" s="13" customFormat="1">
      <c r="A1028" s="13"/>
      <c r="B1028" s="250"/>
      <c r="C1028" s="251"/>
      <c r="D1028" s="233" t="s">
        <v>362</v>
      </c>
      <c r="E1028" s="252" t="s">
        <v>1</v>
      </c>
      <c r="F1028" s="253" t="s">
        <v>1303</v>
      </c>
      <c r="G1028" s="251"/>
      <c r="H1028" s="252" t="s">
        <v>1</v>
      </c>
      <c r="I1028" s="254"/>
      <c r="J1028" s="251"/>
      <c r="K1028" s="251"/>
      <c r="L1028" s="255"/>
      <c r="M1028" s="256"/>
      <c r="N1028" s="257"/>
      <c r="O1028" s="257"/>
      <c r="P1028" s="257"/>
      <c r="Q1028" s="257"/>
      <c r="R1028" s="257"/>
      <c r="S1028" s="257"/>
      <c r="T1028" s="258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9" t="s">
        <v>362</v>
      </c>
      <c r="AU1028" s="259" t="s">
        <v>228</v>
      </c>
      <c r="AV1028" s="13" t="s">
        <v>88</v>
      </c>
      <c r="AW1028" s="13" t="s">
        <v>36</v>
      </c>
      <c r="AX1028" s="13" t="s">
        <v>81</v>
      </c>
      <c r="AY1028" s="259" t="s">
        <v>216</v>
      </c>
    </row>
    <row r="1029" s="14" customFormat="1">
      <c r="A1029" s="14"/>
      <c r="B1029" s="260"/>
      <c r="C1029" s="261"/>
      <c r="D1029" s="233" t="s">
        <v>362</v>
      </c>
      <c r="E1029" s="262" t="s">
        <v>1</v>
      </c>
      <c r="F1029" s="263" t="s">
        <v>1326</v>
      </c>
      <c r="G1029" s="261"/>
      <c r="H1029" s="264">
        <v>0.67000000000000004</v>
      </c>
      <c r="I1029" s="265"/>
      <c r="J1029" s="261"/>
      <c r="K1029" s="261"/>
      <c r="L1029" s="266"/>
      <c r="M1029" s="267"/>
      <c r="N1029" s="268"/>
      <c r="O1029" s="268"/>
      <c r="P1029" s="268"/>
      <c r="Q1029" s="268"/>
      <c r="R1029" s="268"/>
      <c r="S1029" s="268"/>
      <c r="T1029" s="269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70" t="s">
        <v>362</v>
      </c>
      <c r="AU1029" s="270" t="s">
        <v>228</v>
      </c>
      <c r="AV1029" s="14" t="s">
        <v>90</v>
      </c>
      <c r="AW1029" s="14" t="s">
        <v>36</v>
      </c>
      <c r="AX1029" s="14" t="s">
        <v>81</v>
      </c>
      <c r="AY1029" s="270" t="s">
        <v>216</v>
      </c>
    </row>
    <row r="1030" s="16" customFormat="1">
      <c r="A1030" s="16"/>
      <c r="B1030" s="282"/>
      <c r="C1030" s="283"/>
      <c r="D1030" s="233" t="s">
        <v>362</v>
      </c>
      <c r="E1030" s="284" t="s">
        <v>1</v>
      </c>
      <c r="F1030" s="285" t="s">
        <v>369</v>
      </c>
      <c r="G1030" s="283"/>
      <c r="H1030" s="286">
        <v>0.67000000000000004</v>
      </c>
      <c r="I1030" s="287"/>
      <c r="J1030" s="283"/>
      <c r="K1030" s="283"/>
      <c r="L1030" s="288"/>
      <c r="M1030" s="289"/>
      <c r="N1030" s="290"/>
      <c r="O1030" s="290"/>
      <c r="P1030" s="290"/>
      <c r="Q1030" s="290"/>
      <c r="R1030" s="290"/>
      <c r="S1030" s="290"/>
      <c r="T1030" s="291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T1030" s="292" t="s">
        <v>362</v>
      </c>
      <c r="AU1030" s="292" t="s">
        <v>228</v>
      </c>
      <c r="AV1030" s="16" t="s">
        <v>215</v>
      </c>
      <c r="AW1030" s="16" t="s">
        <v>36</v>
      </c>
      <c r="AX1030" s="16" t="s">
        <v>88</v>
      </c>
      <c r="AY1030" s="292" t="s">
        <v>216</v>
      </c>
    </row>
    <row r="1031" s="2" customFormat="1" ht="16.5" customHeight="1">
      <c r="A1031" s="39"/>
      <c r="B1031" s="40"/>
      <c r="C1031" s="220" t="s">
        <v>1327</v>
      </c>
      <c r="D1031" s="220" t="s">
        <v>217</v>
      </c>
      <c r="E1031" s="221" t="s">
        <v>1328</v>
      </c>
      <c r="F1031" s="222" t="s">
        <v>1329</v>
      </c>
      <c r="G1031" s="223" t="s">
        <v>303</v>
      </c>
      <c r="H1031" s="224">
        <v>0.67000000000000004</v>
      </c>
      <c r="I1031" s="225"/>
      <c r="J1031" s="226">
        <f>ROUND(I1031*H1031,2)</f>
        <v>0</v>
      </c>
      <c r="K1031" s="222" t="s">
        <v>359</v>
      </c>
      <c r="L1031" s="45"/>
      <c r="M1031" s="227" t="s">
        <v>1</v>
      </c>
      <c r="N1031" s="228" t="s">
        <v>46</v>
      </c>
      <c r="O1031" s="92"/>
      <c r="P1031" s="229">
        <f>O1031*H1031</f>
        <v>0</v>
      </c>
      <c r="Q1031" s="229">
        <v>0</v>
      </c>
      <c r="R1031" s="229">
        <f>Q1031*H1031</f>
        <v>0</v>
      </c>
      <c r="S1031" s="229">
        <v>0</v>
      </c>
      <c r="T1031" s="230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1" t="s">
        <v>215</v>
      </c>
      <c r="AT1031" s="231" t="s">
        <v>217</v>
      </c>
      <c r="AU1031" s="231" t="s">
        <v>228</v>
      </c>
      <c r="AY1031" s="18" t="s">
        <v>216</v>
      </c>
      <c r="BE1031" s="232">
        <f>IF(N1031="základní",J1031,0)</f>
        <v>0</v>
      </c>
      <c r="BF1031" s="232">
        <f>IF(N1031="snížená",J1031,0)</f>
        <v>0</v>
      </c>
      <c r="BG1031" s="232">
        <f>IF(N1031="zákl. přenesená",J1031,0)</f>
        <v>0</v>
      </c>
      <c r="BH1031" s="232">
        <f>IF(N1031="sníž. přenesená",J1031,0)</f>
        <v>0</v>
      </c>
      <c r="BI1031" s="232">
        <f>IF(N1031="nulová",J1031,0)</f>
        <v>0</v>
      </c>
      <c r="BJ1031" s="18" t="s">
        <v>88</v>
      </c>
      <c r="BK1031" s="232">
        <f>ROUND(I1031*H1031,2)</f>
        <v>0</v>
      </c>
      <c r="BL1031" s="18" t="s">
        <v>215</v>
      </c>
      <c r="BM1031" s="231" t="s">
        <v>1330</v>
      </c>
    </row>
    <row r="1032" s="2" customFormat="1">
      <c r="A1032" s="39"/>
      <c r="B1032" s="40"/>
      <c r="C1032" s="41"/>
      <c r="D1032" s="233" t="s">
        <v>222</v>
      </c>
      <c r="E1032" s="41"/>
      <c r="F1032" s="234" t="s">
        <v>1331</v>
      </c>
      <c r="G1032" s="41"/>
      <c r="H1032" s="41"/>
      <c r="I1032" s="235"/>
      <c r="J1032" s="41"/>
      <c r="K1032" s="41"/>
      <c r="L1032" s="45"/>
      <c r="M1032" s="236"/>
      <c r="N1032" s="237"/>
      <c r="O1032" s="92"/>
      <c r="P1032" s="92"/>
      <c r="Q1032" s="92"/>
      <c r="R1032" s="92"/>
      <c r="S1032" s="92"/>
      <c r="T1032" s="93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18" t="s">
        <v>222</v>
      </c>
      <c r="AU1032" s="18" t="s">
        <v>228</v>
      </c>
    </row>
    <row r="1033" s="2" customFormat="1" ht="16.5" customHeight="1">
      <c r="A1033" s="39"/>
      <c r="B1033" s="40"/>
      <c r="C1033" s="220" t="s">
        <v>1332</v>
      </c>
      <c r="D1033" s="220" t="s">
        <v>217</v>
      </c>
      <c r="E1033" s="221" t="s">
        <v>1333</v>
      </c>
      <c r="F1033" s="222" t="s">
        <v>1334</v>
      </c>
      <c r="G1033" s="223" t="s">
        <v>435</v>
      </c>
      <c r="H1033" s="224">
        <v>0.497</v>
      </c>
      <c r="I1033" s="225"/>
      <c r="J1033" s="226">
        <f>ROUND(I1033*H1033,2)</f>
        <v>0</v>
      </c>
      <c r="K1033" s="222" t="s">
        <v>359</v>
      </c>
      <c r="L1033" s="45"/>
      <c r="M1033" s="227" t="s">
        <v>1</v>
      </c>
      <c r="N1033" s="228" t="s">
        <v>46</v>
      </c>
      <c r="O1033" s="92"/>
      <c r="P1033" s="229">
        <f>O1033*H1033</f>
        <v>0</v>
      </c>
      <c r="Q1033" s="229">
        <v>1.06277</v>
      </c>
      <c r="R1033" s="229">
        <f>Q1033*H1033</f>
        <v>0.52819669000000002</v>
      </c>
      <c r="S1033" s="229">
        <v>0</v>
      </c>
      <c r="T1033" s="230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1" t="s">
        <v>215</v>
      </c>
      <c r="AT1033" s="231" t="s">
        <v>217</v>
      </c>
      <c r="AU1033" s="231" t="s">
        <v>228</v>
      </c>
      <c r="AY1033" s="18" t="s">
        <v>216</v>
      </c>
      <c r="BE1033" s="232">
        <f>IF(N1033="základní",J1033,0)</f>
        <v>0</v>
      </c>
      <c r="BF1033" s="232">
        <f>IF(N1033="snížená",J1033,0)</f>
        <v>0</v>
      </c>
      <c r="BG1033" s="232">
        <f>IF(N1033="zákl. přenesená",J1033,0)</f>
        <v>0</v>
      </c>
      <c r="BH1033" s="232">
        <f>IF(N1033="sníž. přenesená",J1033,0)</f>
        <v>0</v>
      </c>
      <c r="BI1033" s="232">
        <f>IF(N1033="nulová",J1033,0)</f>
        <v>0</v>
      </c>
      <c r="BJ1033" s="18" t="s">
        <v>88</v>
      </c>
      <c r="BK1033" s="232">
        <f>ROUND(I1033*H1033,2)</f>
        <v>0</v>
      </c>
      <c r="BL1033" s="18" t="s">
        <v>215</v>
      </c>
      <c r="BM1033" s="231" t="s">
        <v>1335</v>
      </c>
    </row>
    <row r="1034" s="2" customFormat="1">
      <c r="A1034" s="39"/>
      <c r="B1034" s="40"/>
      <c r="C1034" s="41"/>
      <c r="D1034" s="233" t="s">
        <v>222</v>
      </c>
      <c r="E1034" s="41"/>
      <c r="F1034" s="234" t="s">
        <v>1336</v>
      </c>
      <c r="G1034" s="41"/>
      <c r="H1034" s="41"/>
      <c r="I1034" s="235"/>
      <c r="J1034" s="41"/>
      <c r="K1034" s="41"/>
      <c r="L1034" s="45"/>
      <c r="M1034" s="236"/>
      <c r="N1034" s="237"/>
      <c r="O1034" s="92"/>
      <c r="P1034" s="92"/>
      <c r="Q1034" s="92"/>
      <c r="R1034" s="92"/>
      <c r="S1034" s="92"/>
      <c r="T1034" s="93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T1034" s="18" t="s">
        <v>222</v>
      </c>
      <c r="AU1034" s="18" t="s">
        <v>228</v>
      </c>
    </row>
    <row r="1035" s="14" customFormat="1">
      <c r="A1035" s="14"/>
      <c r="B1035" s="260"/>
      <c r="C1035" s="261"/>
      <c r="D1035" s="233" t="s">
        <v>362</v>
      </c>
      <c r="E1035" s="262" t="s">
        <v>1</v>
      </c>
      <c r="F1035" s="263" t="s">
        <v>1337</v>
      </c>
      <c r="G1035" s="261"/>
      <c r="H1035" s="264">
        <v>0.48699999999999999</v>
      </c>
      <c r="I1035" s="265"/>
      <c r="J1035" s="261"/>
      <c r="K1035" s="261"/>
      <c r="L1035" s="266"/>
      <c r="M1035" s="267"/>
      <c r="N1035" s="268"/>
      <c r="O1035" s="268"/>
      <c r="P1035" s="268"/>
      <c r="Q1035" s="268"/>
      <c r="R1035" s="268"/>
      <c r="S1035" s="268"/>
      <c r="T1035" s="269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70" t="s">
        <v>362</v>
      </c>
      <c r="AU1035" s="270" t="s">
        <v>228</v>
      </c>
      <c r="AV1035" s="14" t="s">
        <v>90</v>
      </c>
      <c r="AW1035" s="14" t="s">
        <v>36</v>
      </c>
      <c r="AX1035" s="14" t="s">
        <v>81</v>
      </c>
      <c r="AY1035" s="270" t="s">
        <v>216</v>
      </c>
    </row>
    <row r="1036" s="13" customFormat="1">
      <c r="A1036" s="13"/>
      <c r="B1036" s="250"/>
      <c r="C1036" s="251"/>
      <c r="D1036" s="233" t="s">
        <v>362</v>
      </c>
      <c r="E1036" s="252" t="s">
        <v>1</v>
      </c>
      <c r="F1036" s="253" t="s">
        <v>1303</v>
      </c>
      <c r="G1036" s="251"/>
      <c r="H1036" s="252" t="s">
        <v>1</v>
      </c>
      <c r="I1036" s="254"/>
      <c r="J1036" s="251"/>
      <c r="K1036" s="251"/>
      <c r="L1036" s="255"/>
      <c r="M1036" s="256"/>
      <c r="N1036" s="257"/>
      <c r="O1036" s="257"/>
      <c r="P1036" s="257"/>
      <c r="Q1036" s="257"/>
      <c r="R1036" s="257"/>
      <c r="S1036" s="257"/>
      <c r="T1036" s="258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9" t="s">
        <v>362</v>
      </c>
      <c r="AU1036" s="259" t="s">
        <v>228</v>
      </c>
      <c r="AV1036" s="13" t="s">
        <v>88</v>
      </c>
      <c r="AW1036" s="13" t="s">
        <v>36</v>
      </c>
      <c r="AX1036" s="13" t="s">
        <v>81</v>
      </c>
      <c r="AY1036" s="259" t="s">
        <v>216</v>
      </c>
    </row>
    <row r="1037" s="14" customFormat="1">
      <c r="A1037" s="14"/>
      <c r="B1037" s="260"/>
      <c r="C1037" s="261"/>
      <c r="D1037" s="233" t="s">
        <v>362</v>
      </c>
      <c r="E1037" s="262" t="s">
        <v>1</v>
      </c>
      <c r="F1037" s="263" t="s">
        <v>1338</v>
      </c>
      <c r="G1037" s="261"/>
      <c r="H1037" s="264">
        <v>0.01</v>
      </c>
      <c r="I1037" s="265"/>
      <c r="J1037" s="261"/>
      <c r="K1037" s="261"/>
      <c r="L1037" s="266"/>
      <c r="M1037" s="267"/>
      <c r="N1037" s="268"/>
      <c r="O1037" s="268"/>
      <c r="P1037" s="268"/>
      <c r="Q1037" s="268"/>
      <c r="R1037" s="268"/>
      <c r="S1037" s="268"/>
      <c r="T1037" s="269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70" t="s">
        <v>362</v>
      </c>
      <c r="AU1037" s="270" t="s">
        <v>228</v>
      </c>
      <c r="AV1037" s="14" t="s">
        <v>90</v>
      </c>
      <c r="AW1037" s="14" t="s">
        <v>36</v>
      </c>
      <c r="AX1037" s="14" t="s">
        <v>81</v>
      </c>
      <c r="AY1037" s="270" t="s">
        <v>216</v>
      </c>
    </row>
    <row r="1038" s="16" customFormat="1">
      <c r="A1038" s="16"/>
      <c r="B1038" s="282"/>
      <c r="C1038" s="283"/>
      <c r="D1038" s="233" t="s">
        <v>362</v>
      </c>
      <c r="E1038" s="284" t="s">
        <v>1</v>
      </c>
      <c r="F1038" s="285" t="s">
        <v>369</v>
      </c>
      <c r="G1038" s="283"/>
      <c r="H1038" s="286">
        <v>0.497</v>
      </c>
      <c r="I1038" s="287"/>
      <c r="J1038" s="283"/>
      <c r="K1038" s="283"/>
      <c r="L1038" s="288"/>
      <c r="M1038" s="289"/>
      <c r="N1038" s="290"/>
      <c r="O1038" s="290"/>
      <c r="P1038" s="290"/>
      <c r="Q1038" s="290"/>
      <c r="R1038" s="290"/>
      <c r="S1038" s="290"/>
      <c r="T1038" s="291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T1038" s="292" t="s">
        <v>362</v>
      </c>
      <c r="AU1038" s="292" t="s">
        <v>228</v>
      </c>
      <c r="AV1038" s="16" t="s">
        <v>215</v>
      </c>
      <c r="AW1038" s="16" t="s">
        <v>36</v>
      </c>
      <c r="AX1038" s="16" t="s">
        <v>88</v>
      </c>
      <c r="AY1038" s="292" t="s">
        <v>216</v>
      </c>
    </row>
    <row r="1039" s="2" customFormat="1" ht="16.5" customHeight="1">
      <c r="A1039" s="39"/>
      <c r="B1039" s="40"/>
      <c r="C1039" s="220" t="s">
        <v>1339</v>
      </c>
      <c r="D1039" s="220" t="s">
        <v>217</v>
      </c>
      <c r="E1039" s="221" t="s">
        <v>1333</v>
      </c>
      <c r="F1039" s="222" t="s">
        <v>1334</v>
      </c>
      <c r="G1039" s="223" t="s">
        <v>435</v>
      </c>
      <c r="H1039" s="224">
        <v>0.01</v>
      </c>
      <c r="I1039" s="225"/>
      <c r="J1039" s="226">
        <f>ROUND(I1039*H1039,2)</f>
        <v>0</v>
      </c>
      <c r="K1039" s="222" t="s">
        <v>359</v>
      </c>
      <c r="L1039" s="45"/>
      <c r="M1039" s="227" t="s">
        <v>1</v>
      </c>
      <c r="N1039" s="228" t="s">
        <v>46</v>
      </c>
      <c r="O1039" s="92"/>
      <c r="P1039" s="229">
        <f>O1039*H1039</f>
        <v>0</v>
      </c>
      <c r="Q1039" s="229">
        <v>1.06277</v>
      </c>
      <c r="R1039" s="229">
        <f>Q1039*H1039</f>
        <v>0.0106277</v>
      </c>
      <c r="S1039" s="229">
        <v>0</v>
      </c>
      <c r="T1039" s="230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1" t="s">
        <v>215</v>
      </c>
      <c r="AT1039" s="231" t="s">
        <v>217</v>
      </c>
      <c r="AU1039" s="231" t="s">
        <v>228</v>
      </c>
      <c r="AY1039" s="18" t="s">
        <v>216</v>
      </c>
      <c r="BE1039" s="232">
        <f>IF(N1039="základní",J1039,0)</f>
        <v>0</v>
      </c>
      <c r="BF1039" s="232">
        <f>IF(N1039="snížená",J1039,0)</f>
        <v>0</v>
      </c>
      <c r="BG1039" s="232">
        <f>IF(N1039="zákl. přenesená",J1039,0)</f>
        <v>0</v>
      </c>
      <c r="BH1039" s="232">
        <f>IF(N1039="sníž. přenesená",J1039,0)</f>
        <v>0</v>
      </c>
      <c r="BI1039" s="232">
        <f>IF(N1039="nulová",J1039,0)</f>
        <v>0</v>
      </c>
      <c r="BJ1039" s="18" t="s">
        <v>88</v>
      </c>
      <c r="BK1039" s="232">
        <f>ROUND(I1039*H1039,2)</f>
        <v>0</v>
      </c>
      <c r="BL1039" s="18" t="s">
        <v>215</v>
      </c>
      <c r="BM1039" s="231" t="s">
        <v>1340</v>
      </c>
    </row>
    <row r="1040" s="2" customFormat="1">
      <c r="A1040" s="39"/>
      <c r="B1040" s="40"/>
      <c r="C1040" s="41"/>
      <c r="D1040" s="233" t="s">
        <v>222</v>
      </c>
      <c r="E1040" s="41"/>
      <c r="F1040" s="234" t="s">
        <v>1336</v>
      </c>
      <c r="G1040" s="41"/>
      <c r="H1040" s="41"/>
      <c r="I1040" s="235"/>
      <c r="J1040" s="41"/>
      <c r="K1040" s="41"/>
      <c r="L1040" s="45"/>
      <c r="M1040" s="236"/>
      <c r="N1040" s="237"/>
      <c r="O1040" s="92"/>
      <c r="P1040" s="92"/>
      <c r="Q1040" s="92"/>
      <c r="R1040" s="92"/>
      <c r="S1040" s="92"/>
      <c r="T1040" s="93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222</v>
      </c>
      <c r="AU1040" s="18" t="s">
        <v>228</v>
      </c>
    </row>
    <row r="1041" s="13" customFormat="1">
      <c r="A1041" s="13"/>
      <c r="B1041" s="250"/>
      <c r="C1041" s="251"/>
      <c r="D1041" s="233" t="s">
        <v>362</v>
      </c>
      <c r="E1041" s="252" t="s">
        <v>1</v>
      </c>
      <c r="F1041" s="253" t="s">
        <v>1303</v>
      </c>
      <c r="G1041" s="251"/>
      <c r="H1041" s="252" t="s">
        <v>1</v>
      </c>
      <c r="I1041" s="254"/>
      <c r="J1041" s="251"/>
      <c r="K1041" s="251"/>
      <c r="L1041" s="255"/>
      <c r="M1041" s="256"/>
      <c r="N1041" s="257"/>
      <c r="O1041" s="257"/>
      <c r="P1041" s="257"/>
      <c r="Q1041" s="257"/>
      <c r="R1041" s="257"/>
      <c r="S1041" s="257"/>
      <c r="T1041" s="258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9" t="s">
        <v>362</v>
      </c>
      <c r="AU1041" s="259" t="s">
        <v>228</v>
      </c>
      <c r="AV1041" s="13" t="s">
        <v>88</v>
      </c>
      <c r="AW1041" s="13" t="s">
        <v>36</v>
      </c>
      <c r="AX1041" s="13" t="s">
        <v>81</v>
      </c>
      <c r="AY1041" s="259" t="s">
        <v>216</v>
      </c>
    </row>
    <row r="1042" s="14" customFormat="1">
      <c r="A1042" s="14"/>
      <c r="B1042" s="260"/>
      <c r="C1042" s="261"/>
      <c r="D1042" s="233" t="s">
        <v>362</v>
      </c>
      <c r="E1042" s="262" t="s">
        <v>1</v>
      </c>
      <c r="F1042" s="263" t="s">
        <v>1338</v>
      </c>
      <c r="G1042" s="261"/>
      <c r="H1042" s="264">
        <v>0.01</v>
      </c>
      <c r="I1042" s="265"/>
      <c r="J1042" s="261"/>
      <c r="K1042" s="261"/>
      <c r="L1042" s="266"/>
      <c r="M1042" s="267"/>
      <c r="N1042" s="268"/>
      <c r="O1042" s="268"/>
      <c r="P1042" s="268"/>
      <c r="Q1042" s="268"/>
      <c r="R1042" s="268"/>
      <c r="S1042" s="268"/>
      <c r="T1042" s="269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70" t="s">
        <v>362</v>
      </c>
      <c r="AU1042" s="270" t="s">
        <v>228</v>
      </c>
      <c r="AV1042" s="14" t="s">
        <v>90</v>
      </c>
      <c r="AW1042" s="14" t="s">
        <v>36</v>
      </c>
      <c r="AX1042" s="14" t="s">
        <v>81</v>
      </c>
      <c r="AY1042" s="270" t="s">
        <v>216</v>
      </c>
    </row>
    <row r="1043" s="16" customFormat="1">
      <c r="A1043" s="16"/>
      <c r="B1043" s="282"/>
      <c r="C1043" s="283"/>
      <c r="D1043" s="233" t="s">
        <v>362</v>
      </c>
      <c r="E1043" s="284" t="s">
        <v>1</v>
      </c>
      <c r="F1043" s="285" t="s">
        <v>369</v>
      </c>
      <c r="G1043" s="283"/>
      <c r="H1043" s="286">
        <v>0.01</v>
      </c>
      <c r="I1043" s="287"/>
      <c r="J1043" s="283"/>
      <c r="K1043" s="283"/>
      <c r="L1043" s="288"/>
      <c r="M1043" s="289"/>
      <c r="N1043" s="290"/>
      <c r="O1043" s="290"/>
      <c r="P1043" s="290"/>
      <c r="Q1043" s="290"/>
      <c r="R1043" s="290"/>
      <c r="S1043" s="290"/>
      <c r="T1043" s="291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92" t="s">
        <v>362</v>
      </c>
      <c r="AU1043" s="292" t="s">
        <v>228</v>
      </c>
      <c r="AV1043" s="16" t="s">
        <v>215</v>
      </c>
      <c r="AW1043" s="16" t="s">
        <v>36</v>
      </c>
      <c r="AX1043" s="16" t="s">
        <v>88</v>
      </c>
      <c r="AY1043" s="292" t="s">
        <v>216</v>
      </c>
    </row>
    <row r="1044" s="2" customFormat="1" ht="24.15" customHeight="1">
      <c r="A1044" s="39"/>
      <c r="B1044" s="40"/>
      <c r="C1044" s="220" t="s">
        <v>1341</v>
      </c>
      <c r="D1044" s="220" t="s">
        <v>217</v>
      </c>
      <c r="E1044" s="221" t="s">
        <v>1342</v>
      </c>
      <c r="F1044" s="222" t="s">
        <v>1343</v>
      </c>
      <c r="G1044" s="223" t="s">
        <v>303</v>
      </c>
      <c r="H1044" s="224">
        <v>167.25</v>
      </c>
      <c r="I1044" s="225"/>
      <c r="J1044" s="226">
        <f>ROUND(I1044*H1044,2)</f>
        <v>0</v>
      </c>
      <c r="K1044" s="222" t="s">
        <v>359</v>
      </c>
      <c r="L1044" s="45"/>
      <c r="M1044" s="227" t="s">
        <v>1</v>
      </c>
      <c r="N1044" s="228" t="s">
        <v>46</v>
      </c>
      <c r="O1044" s="92"/>
      <c r="P1044" s="229">
        <f>O1044*H1044</f>
        <v>0</v>
      </c>
      <c r="Q1044" s="229">
        <v>0.11</v>
      </c>
      <c r="R1044" s="229">
        <f>Q1044*H1044</f>
        <v>18.397500000000001</v>
      </c>
      <c r="S1044" s="229">
        <v>0</v>
      </c>
      <c r="T1044" s="230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1" t="s">
        <v>215</v>
      </c>
      <c r="AT1044" s="231" t="s">
        <v>217</v>
      </c>
      <c r="AU1044" s="231" t="s">
        <v>228</v>
      </c>
      <c r="AY1044" s="18" t="s">
        <v>216</v>
      </c>
      <c r="BE1044" s="232">
        <f>IF(N1044="základní",J1044,0)</f>
        <v>0</v>
      </c>
      <c r="BF1044" s="232">
        <f>IF(N1044="snížená",J1044,0)</f>
        <v>0</v>
      </c>
      <c r="BG1044" s="232">
        <f>IF(N1044="zákl. přenesená",J1044,0)</f>
        <v>0</v>
      </c>
      <c r="BH1044" s="232">
        <f>IF(N1044="sníž. přenesená",J1044,0)</f>
        <v>0</v>
      </c>
      <c r="BI1044" s="232">
        <f>IF(N1044="nulová",J1044,0)</f>
        <v>0</v>
      </c>
      <c r="BJ1044" s="18" t="s">
        <v>88</v>
      </c>
      <c r="BK1044" s="232">
        <f>ROUND(I1044*H1044,2)</f>
        <v>0</v>
      </c>
      <c r="BL1044" s="18" t="s">
        <v>215</v>
      </c>
      <c r="BM1044" s="231" t="s">
        <v>1344</v>
      </c>
    </row>
    <row r="1045" s="2" customFormat="1">
      <c r="A1045" s="39"/>
      <c r="B1045" s="40"/>
      <c r="C1045" s="41"/>
      <c r="D1045" s="233" t="s">
        <v>222</v>
      </c>
      <c r="E1045" s="41"/>
      <c r="F1045" s="234" t="s">
        <v>1345</v>
      </c>
      <c r="G1045" s="41"/>
      <c r="H1045" s="41"/>
      <c r="I1045" s="235"/>
      <c r="J1045" s="41"/>
      <c r="K1045" s="41"/>
      <c r="L1045" s="45"/>
      <c r="M1045" s="236"/>
      <c r="N1045" s="237"/>
      <c r="O1045" s="92"/>
      <c r="P1045" s="92"/>
      <c r="Q1045" s="92"/>
      <c r="R1045" s="92"/>
      <c r="S1045" s="92"/>
      <c r="T1045" s="93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T1045" s="18" t="s">
        <v>222</v>
      </c>
      <c r="AU1045" s="18" t="s">
        <v>228</v>
      </c>
    </row>
    <row r="1046" s="14" customFormat="1">
      <c r="A1046" s="14"/>
      <c r="B1046" s="260"/>
      <c r="C1046" s="261"/>
      <c r="D1046" s="233" t="s">
        <v>362</v>
      </c>
      <c r="E1046" s="262" t="s">
        <v>1</v>
      </c>
      <c r="F1046" s="263" t="s">
        <v>301</v>
      </c>
      <c r="G1046" s="261"/>
      <c r="H1046" s="264">
        <v>87.239999999999995</v>
      </c>
      <c r="I1046" s="265"/>
      <c r="J1046" s="261"/>
      <c r="K1046" s="261"/>
      <c r="L1046" s="266"/>
      <c r="M1046" s="267"/>
      <c r="N1046" s="268"/>
      <c r="O1046" s="268"/>
      <c r="P1046" s="268"/>
      <c r="Q1046" s="268"/>
      <c r="R1046" s="268"/>
      <c r="S1046" s="268"/>
      <c r="T1046" s="269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70" t="s">
        <v>362</v>
      </c>
      <c r="AU1046" s="270" t="s">
        <v>228</v>
      </c>
      <c r="AV1046" s="14" t="s">
        <v>90</v>
      </c>
      <c r="AW1046" s="14" t="s">
        <v>36</v>
      </c>
      <c r="AX1046" s="14" t="s">
        <v>81</v>
      </c>
      <c r="AY1046" s="270" t="s">
        <v>216</v>
      </c>
    </row>
    <row r="1047" s="14" customFormat="1">
      <c r="A1047" s="14"/>
      <c r="B1047" s="260"/>
      <c r="C1047" s="261"/>
      <c r="D1047" s="233" t="s">
        <v>362</v>
      </c>
      <c r="E1047" s="262" t="s">
        <v>1</v>
      </c>
      <c r="F1047" s="263" t="s">
        <v>305</v>
      </c>
      <c r="G1047" s="261"/>
      <c r="H1047" s="264">
        <v>32.420000000000002</v>
      </c>
      <c r="I1047" s="265"/>
      <c r="J1047" s="261"/>
      <c r="K1047" s="261"/>
      <c r="L1047" s="266"/>
      <c r="M1047" s="267"/>
      <c r="N1047" s="268"/>
      <c r="O1047" s="268"/>
      <c r="P1047" s="268"/>
      <c r="Q1047" s="268"/>
      <c r="R1047" s="268"/>
      <c r="S1047" s="268"/>
      <c r="T1047" s="269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70" t="s">
        <v>362</v>
      </c>
      <c r="AU1047" s="270" t="s">
        <v>228</v>
      </c>
      <c r="AV1047" s="14" t="s">
        <v>90</v>
      </c>
      <c r="AW1047" s="14" t="s">
        <v>36</v>
      </c>
      <c r="AX1047" s="14" t="s">
        <v>81</v>
      </c>
      <c r="AY1047" s="270" t="s">
        <v>216</v>
      </c>
    </row>
    <row r="1048" s="14" customFormat="1">
      <c r="A1048" s="14"/>
      <c r="B1048" s="260"/>
      <c r="C1048" s="261"/>
      <c r="D1048" s="233" t="s">
        <v>362</v>
      </c>
      <c r="E1048" s="262" t="s">
        <v>1</v>
      </c>
      <c r="F1048" s="263" t="s">
        <v>308</v>
      </c>
      <c r="G1048" s="261"/>
      <c r="H1048" s="264">
        <v>16.43</v>
      </c>
      <c r="I1048" s="265"/>
      <c r="J1048" s="261"/>
      <c r="K1048" s="261"/>
      <c r="L1048" s="266"/>
      <c r="M1048" s="267"/>
      <c r="N1048" s="268"/>
      <c r="O1048" s="268"/>
      <c r="P1048" s="268"/>
      <c r="Q1048" s="268"/>
      <c r="R1048" s="268"/>
      <c r="S1048" s="268"/>
      <c r="T1048" s="269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70" t="s">
        <v>362</v>
      </c>
      <c r="AU1048" s="270" t="s">
        <v>228</v>
      </c>
      <c r="AV1048" s="14" t="s">
        <v>90</v>
      </c>
      <c r="AW1048" s="14" t="s">
        <v>36</v>
      </c>
      <c r="AX1048" s="14" t="s">
        <v>81</v>
      </c>
      <c r="AY1048" s="270" t="s">
        <v>216</v>
      </c>
    </row>
    <row r="1049" s="14" customFormat="1">
      <c r="A1049" s="14"/>
      <c r="B1049" s="260"/>
      <c r="C1049" s="261"/>
      <c r="D1049" s="233" t="s">
        <v>362</v>
      </c>
      <c r="E1049" s="262" t="s">
        <v>1</v>
      </c>
      <c r="F1049" s="263" t="s">
        <v>311</v>
      </c>
      <c r="G1049" s="261"/>
      <c r="H1049" s="264">
        <v>31.16</v>
      </c>
      <c r="I1049" s="265"/>
      <c r="J1049" s="261"/>
      <c r="K1049" s="261"/>
      <c r="L1049" s="266"/>
      <c r="M1049" s="267"/>
      <c r="N1049" s="268"/>
      <c r="O1049" s="268"/>
      <c r="P1049" s="268"/>
      <c r="Q1049" s="268"/>
      <c r="R1049" s="268"/>
      <c r="S1049" s="268"/>
      <c r="T1049" s="269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70" t="s">
        <v>362</v>
      </c>
      <c r="AU1049" s="270" t="s">
        <v>228</v>
      </c>
      <c r="AV1049" s="14" t="s">
        <v>90</v>
      </c>
      <c r="AW1049" s="14" t="s">
        <v>36</v>
      </c>
      <c r="AX1049" s="14" t="s">
        <v>81</v>
      </c>
      <c r="AY1049" s="270" t="s">
        <v>216</v>
      </c>
    </row>
    <row r="1050" s="16" customFormat="1">
      <c r="A1050" s="16"/>
      <c r="B1050" s="282"/>
      <c r="C1050" s="283"/>
      <c r="D1050" s="233" t="s">
        <v>362</v>
      </c>
      <c r="E1050" s="284" t="s">
        <v>1</v>
      </c>
      <c r="F1050" s="285" t="s">
        <v>369</v>
      </c>
      <c r="G1050" s="283"/>
      <c r="H1050" s="286">
        <v>167.25</v>
      </c>
      <c r="I1050" s="287"/>
      <c r="J1050" s="283"/>
      <c r="K1050" s="283"/>
      <c r="L1050" s="288"/>
      <c r="M1050" s="289"/>
      <c r="N1050" s="290"/>
      <c r="O1050" s="290"/>
      <c r="P1050" s="290"/>
      <c r="Q1050" s="290"/>
      <c r="R1050" s="290"/>
      <c r="S1050" s="290"/>
      <c r="T1050" s="291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T1050" s="292" t="s">
        <v>362</v>
      </c>
      <c r="AU1050" s="292" t="s">
        <v>228</v>
      </c>
      <c r="AV1050" s="16" t="s">
        <v>215</v>
      </c>
      <c r="AW1050" s="16" t="s">
        <v>36</v>
      </c>
      <c r="AX1050" s="16" t="s">
        <v>88</v>
      </c>
      <c r="AY1050" s="292" t="s">
        <v>216</v>
      </c>
    </row>
    <row r="1051" s="2" customFormat="1" ht="24.15" customHeight="1">
      <c r="A1051" s="39"/>
      <c r="B1051" s="40"/>
      <c r="C1051" s="220" t="s">
        <v>1346</v>
      </c>
      <c r="D1051" s="220" t="s">
        <v>217</v>
      </c>
      <c r="E1051" s="221" t="s">
        <v>1347</v>
      </c>
      <c r="F1051" s="222" t="s">
        <v>1348</v>
      </c>
      <c r="G1051" s="223" t="s">
        <v>303</v>
      </c>
      <c r="H1051" s="224">
        <v>970.63999999999999</v>
      </c>
      <c r="I1051" s="225"/>
      <c r="J1051" s="226">
        <f>ROUND(I1051*H1051,2)</f>
        <v>0</v>
      </c>
      <c r="K1051" s="222" t="s">
        <v>359</v>
      </c>
      <c r="L1051" s="45"/>
      <c r="M1051" s="227" t="s">
        <v>1</v>
      </c>
      <c r="N1051" s="228" t="s">
        <v>46</v>
      </c>
      <c r="O1051" s="92"/>
      <c r="P1051" s="229">
        <f>O1051*H1051</f>
        <v>0</v>
      </c>
      <c r="Q1051" s="229">
        <v>0.010999999999999999</v>
      </c>
      <c r="R1051" s="229">
        <f>Q1051*H1051</f>
        <v>10.67704</v>
      </c>
      <c r="S1051" s="229">
        <v>0</v>
      </c>
      <c r="T1051" s="230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31" t="s">
        <v>215</v>
      </c>
      <c r="AT1051" s="231" t="s">
        <v>217</v>
      </c>
      <c r="AU1051" s="231" t="s">
        <v>228</v>
      </c>
      <c r="AY1051" s="18" t="s">
        <v>216</v>
      </c>
      <c r="BE1051" s="232">
        <f>IF(N1051="základní",J1051,0)</f>
        <v>0</v>
      </c>
      <c r="BF1051" s="232">
        <f>IF(N1051="snížená",J1051,0)</f>
        <v>0</v>
      </c>
      <c r="BG1051" s="232">
        <f>IF(N1051="zákl. přenesená",J1051,0)</f>
        <v>0</v>
      </c>
      <c r="BH1051" s="232">
        <f>IF(N1051="sníž. přenesená",J1051,0)</f>
        <v>0</v>
      </c>
      <c r="BI1051" s="232">
        <f>IF(N1051="nulová",J1051,0)</f>
        <v>0</v>
      </c>
      <c r="BJ1051" s="18" t="s">
        <v>88</v>
      </c>
      <c r="BK1051" s="232">
        <f>ROUND(I1051*H1051,2)</f>
        <v>0</v>
      </c>
      <c r="BL1051" s="18" t="s">
        <v>215</v>
      </c>
      <c r="BM1051" s="231" t="s">
        <v>1349</v>
      </c>
    </row>
    <row r="1052" s="2" customFormat="1">
      <c r="A1052" s="39"/>
      <c r="B1052" s="40"/>
      <c r="C1052" s="41"/>
      <c r="D1052" s="233" t="s">
        <v>222</v>
      </c>
      <c r="E1052" s="41"/>
      <c r="F1052" s="234" t="s">
        <v>1350</v>
      </c>
      <c r="G1052" s="41"/>
      <c r="H1052" s="41"/>
      <c r="I1052" s="235"/>
      <c r="J1052" s="41"/>
      <c r="K1052" s="41"/>
      <c r="L1052" s="45"/>
      <c r="M1052" s="236"/>
      <c r="N1052" s="237"/>
      <c r="O1052" s="92"/>
      <c r="P1052" s="92"/>
      <c r="Q1052" s="92"/>
      <c r="R1052" s="92"/>
      <c r="S1052" s="92"/>
      <c r="T1052" s="93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222</v>
      </c>
      <c r="AU1052" s="18" t="s">
        <v>228</v>
      </c>
    </row>
    <row r="1053" s="14" customFormat="1">
      <c r="A1053" s="14"/>
      <c r="B1053" s="260"/>
      <c r="C1053" s="261"/>
      <c r="D1053" s="233" t="s">
        <v>362</v>
      </c>
      <c r="E1053" s="262" t="s">
        <v>1</v>
      </c>
      <c r="F1053" s="263" t="s">
        <v>1351</v>
      </c>
      <c r="G1053" s="261"/>
      <c r="H1053" s="264">
        <v>523.44000000000005</v>
      </c>
      <c r="I1053" s="265"/>
      <c r="J1053" s="261"/>
      <c r="K1053" s="261"/>
      <c r="L1053" s="266"/>
      <c r="M1053" s="267"/>
      <c r="N1053" s="268"/>
      <c r="O1053" s="268"/>
      <c r="P1053" s="268"/>
      <c r="Q1053" s="268"/>
      <c r="R1053" s="268"/>
      <c r="S1053" s="268"/>
      <c r="T1053" s="269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0" t="s">
        <v>362</v>
      </c>
      <c r="AU1053" s="270" t="s">
        <v>228</v>
      </c>
      <c r="AV1053" s="14" t="s">
        <v>90</v>
      </c>
      <c r="AW1053" s="14" t="s">
        <v>36</v>
      </c>
      <c r="AX1053" s="14" t="s">
        <v>81</v>
      </c>
      <c r="AY1053" s="270" t="s">
        <v>216</v>
      </c>
    </row>
    <row r="1054" s="14" customFormat="1">
      <c r="A1054" s="14"/>
      <c r="B1054" s="260"/>
      <c r="C1054" s="261"/>
      <c r="D1054" s="233" t="s">
        <v>362</v>
      </c>
      <c r="E1054" s="262" t="s">
        <v>1</v>
      </c>
      <c r="F1054" s="263" t="s">
        <v>1352</v>
      </c>
      <c r="G1054" s="261"/>
      <c r="H1054" s="264">
        <v>194.52000000000001</v>
      </c>
      <c r="I1054" s="265"/>
      <c r="J1054" s="261"/>
      <c r="K1054" s="261"/>
      <c r="L1054" s="266"/>
      <c r="M1054" s="267"/>
      <c r="N1054" s="268"/>
      <c r="O1054" s="268"/>
      <c r="P1054" s="268"/>
      <c r="Q1054" s="268"/>
      <c r="R1054" s="268"/>
      <c r="S1054" s="268"/>
      <c r="T1054" s="269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70" t="s">
        <v>362</v>
      </c>
      <c r="AU1054" s="270" t="s">
        <v>228</v>
      </c>
      <c r="AV1054" s="14" t="s">
        <v>90</v>
      </c>
      <c r="AW1054" s="14" t="s">
        <v>36</v>
      </c>
      <c r="AX1054" s="14" t="s">
        <v>81</v>
      </c>
      <c r="AY1054" s="270" t="s">
        <v>216</v>
      </c>
    </row>
    <row r="1055" s="14" customFormat="1">
      <c r="A1055" s="14"/>
      <c r="B1055" s="260"/>
      <c r="C1055" s="261"/>
      <c r="D1055" s="233" t="s">
        <v>362</v>
      </c>
      <c r="E1055" s="262" t="s">
        <v>1</v>
      </c>
      <c r="F1055" s="263" t="s">
        <v>1353</v>
      </c>
      <c r="G1055" s="261"/>
      <c r="H1055" s="264">
        <v>65.719999999999999</v>
      </c>
      <c r="I1055" s="265"/>
      <c r="J1055" s="261"/>
      <c r="K1055" s="261"/>
      <c r="L1055" s="266"/>
      <c r="M1055" s="267"/>
      <c r="N1055" s="268"/>
      <c r="O1055" s="268"/>
      <c r="P1055" s="268"/>
      <c r="Q1055" s="268"/>
      <c r="R1055" s="268"/>
      <c r="S1055" s="268"/>
      <c r="T1055" s="269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70" t="s">
        <v>362</v>
      </c>
      <c r="AU1055" s="270" t="s">
        <v>228</v>
      </c>
      <c r="AV1055" s="14" t="s">
        <v>90</v>
      </c>
      <c r="AW1055" s="14" t="s">
        <v>36</v>
      </c>
      <c r="AX1055" s="14" t="s">
        <v>81</v>
      </c>
      <c r="AY1055" s="270" t="s">
        <v>216</v>
      </c>
    </row>
    <row r="1056" s="14" customFormat="1">
      <c r="A1056" s="14"/>
      <c r="B1056" s="260"/>
      <c r="C1056" s="261"/>
      <c r="D1056" s="233" t="s">
        <v>362</v>
      </c>
      <c r="E1056" s="262" t="s">
        <v>1</v>
      </c>
      <c r="F1056" s="263" t="s">
        <v>1354</v>
      </c>
      <c r="G1056" s="261"/>
      <c r="H1056" s="264">
        <v>186.96000000000001</v>
      </c>
      <c r="I1056" s="265"/>
      <c r="J1056" s="261"/>
      <c r="K1056" s="261"/>
      <c r="L1056" s="266"/>
      <c r="M1056" s="267"/>
      <c r="N1056" s="268"/>
      <c r="O1056" s="268"/>
      <c r="P1056" s="268"/>
      <c r="Q1056" s="268"/>
      <c r="R1056" s="268"/>
      <c r="S1056" s="268"/>
      <c r="T1056" s="269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70" t="s">
        <v>362</v>
      </c>
      <c r="AU1056" s="270" t="s">
        <v>228</v>
      </c>
      <c r="AV1056" s="14" t="s">
        <v>90</v>
      </c>
      <c r="AW1056" s="14" t="s">
        <v>36</v>
      </c>
      <c r="AX1056" s="14" t="s">
        <v>81</v>
      </c>
      <c r="AY1056" s="270" t="s">
        <v>216</v>
      </c>
    </row>
    <row r="1057" s="16" customFormat="1">
      <c r="A1057" s="16"/>
      <c r="B1057" s="282"/>
      <c r="C1057" s="283"/>
      <c r="D1057" s="233" t="s">
        <v>362</v>
      </c>
      <c r="E1057" s="284" t="s">
        <v>1</v>
      </c>
      <c r="F1057" s="285" t="s">
        <v>369</v>
      </c>
      <c r="G1057" s="283"/>
      <c r="H1057" s="286">
        <v>970.63999999999999</v>
      </c>
      <c r="I1057" s="287"/>
      <c r="J1057" s="283"/>
      <c r="K1057" s="283"/>
      <c r="L1057" s="288"/>
      <c r="M1057" s="289"/>
      <c r="N1057" s="290"/>
      <c r="O1057" s="290"/>
      <c r="P1057" s="290"/>
      <c r="Q1057" s="290"/>
      <c r="R1057" s="290"/>
      <c r="S1057" s="290"/>
      <c r="T1057" s="291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T1057" s="292" t="s">
        <v>362</v>
      </c>
      <c r="AU1057" s="292" t="s">
        <v>228</v>
      </c>
      <c r="AV1057" s="16" t="s">
        <v>215</v>
      </c>
      <c r="AW1057" s="16" t="s">
        <v>36</v>
      </c>
      <c r="AX1057" s="16" t="s">
        <v>88</v>
      </c>
      <c r="AY1057" s="292" t="s">
        <v>216</v>
      </c>
    </row>
    <row r="1058" s="2" customFormat="1" ht="16.5" customHeight="1">
      <c r="A1058" s="39"/>
      <c r="B1058" s="40"/>
      <c r="C1058" s="220" t="s">
        <v>1355</v>
      </c>
      <c r="D1058" s="220" t="s">
        <v>217</v>
      </c>
      <c r="E1058" s="221" t="s">
        <v>1356</v>
      </c>
      <c r="F1058" s="222" t="s">
        <v>1357</v>
      </c>
      <c r="G1058" s="223" t="s">
        <v>303</v>
      </c>
      <c r="H1058" s="224">
        <v>262.69999999999999</v>
      </c>
      <c r="I1058" s="225"/>
      <c r="J1058" s="226">
        <f>ROUND(I1058*H1058,2)</f>
        <v>0</v>
      </c>
      <c r="K1058" s="222" t="s">
        <v>359</v>
      </c>
      <c r="L1058" s="45"/>
      <c r="M1058" s="227" t="s">
        <v>1</v>
      </c>
      <c r="N1058" s="228" t="s">
        <v>46</v>
      </c>
      <c r="O1058" s="92"/>
      <c r="P1058" s="229">
        <f>O1058*H1058</f>
        <v>0</v>
      </c>
      <c r="Q1058" s="229">
        <v>0.00012999999999999999</v>
      </c>
      <c r="R1058" s="229">
        <f>Q1058*H1058</f>
        <v>0.034150999999999994</v>
      </c>
      <c r="S1058" s="229">
        <v>0</v>
      </c>
      <c r="T1058" s="230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31" t="s">
        <v>215</v>
      </c>
      <c r="AT1058" s="231" t="s">
        <v>217</v>
      </c>
      <c r="AU1058" s="231" t="s">
        <v>228</v>
      </c>
      <c r="AY1058" s="18" t="s">
        <v>216</v>
      </c>
      <c r="BE1058" s="232">
        <f>IF(N1058="základní",J1058,0)</f>
        <v>0</v>
      </c>
      <c r="BF1058" s="232">
        <f>IF(N1058="snížená",J1058,0)</f>
        <v>0</v>
      </c>
      <c r="BG1058" s="232">
        <f>IF(N1058="zákl. přenesená",J1058,0)</f>
        <v>0</v>
      </c>
      <c r="BH1058" s="232">
        <f>IF(N1058="sníž. přenesená",J1058,0)</f>
        <v>0</v>
      </c>
      <c r="BI1058" s="232">
        <f>IF(N1058="nulová",J1058,0)</f>
        <v>0</v>
      </c>
      <c r="BJ1058" s="18" t="s">
        <v>88</v>
      </c>
      <c r="BK1058" s="232">
        <f>ROUND(I1058*H1058,2)</f>
        <v>0</v>
      </c>
      <c r="BL1058" s="18" t="s">
        <v>215</v>
      </c>
      <c r="BM1058" s="231" t="s">
        <v>1358</v>
      </c>
    </row>
    <row r="1059" s="2" customFormat="1">
      <c r="A1059" s="39"/>
      <c r="B1059" s="40"/>
      <c r="C1059" s="41"/>
      <c r="D1059" s="233" t="s">
        <v>222</v>
      </c>
      <c r="E1059" s="41"/>
      <c r="F1059" s="234" t="s">
        <v>1359</v>
      </c>
      <c r="G1059" s="41"/>
      <c r="H1059" s="41"/>
      <c r="I1059" s="235"/>
      <c r="J1059" s="41"/>
      <c r="K1059" s="41"/>
      <c r="L1059" s="45"/>
      <c r="M1059" s="236"/>
      <c r="N1059" s="237"/>
      <c r="O1059" s="92"/>
      <c r="P1059" s="92"/>
      <c r="Q1059" s="92"/>
      <c r="R1059" s="92"/>
      <c r="S1059" s="92"/>
      <c r="T1059" s="93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T1059" s="18" t="s">
        <v>222</v>
      </c>
      <c r="AU1059" s="18" t="s">
        <v>228</v>
      </c>
    </row>
    <row r="1060" s="14" customFormat="1">
      <c r="A1060" s="14"/>
      <c r="B1060" s="260"/>
      <c r="C1060" s="261"/>
      <c r="D1060" s="233" t="s">
        <v>362</v>
      </c>
      <c r="E1060" s="262" t="s">
        <v>1</v>
      </c>
      <c r="F1060" s="263" t="s">
        <v>301</v>
      </c>
      <c r="G1060" s="261"/>
      <c r="H1060" s="264">
        <v>87.239999999999995</v>
      </c>
      <c r="I1060" s="265"/>
      <c r="J1060" s="261"/>
      <c r="K1060" s="261"/>
      <c r="L1060" s="266"/>
      <c r="M1060" s="267"/>
      <c r="N1060" s="268"/>
      <c r="O1060" s="268"/>
      <c r="P1060" s="268"/>
      <c r="Q1060" s="268"/>
      <c r="R1060" s="268"/>
      <c r="S1060" s="268"/>
      <c r="T1060" s="269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70" t="s">
        <v>362</v>
      </c>
      <c r="AU1060" s="270" t="s">
        <v>228</v>
      </c>
      <c r="AV1060" s="14" t="s">
        <v>90</v>
      </c>
      <c r="AW1060" s="14" t="s">
        <v>36</v>
      </c>
      <c r="AX1060" s="14" t="s">
        <v>81</v>
      </c>
      <c r="AY1060" s="270" t="s">
        <v>216</v>
      </c>
    </row>
    <row r="1061" s="14" customFormat="1">
      <c r="A1061" s="14"/>
      <c r="B1061" s="260"/>
      <c r="C1061" s="261"/>
      <c r="D1061" s="233" t="s">
        <v>362</v>
      </c>
      <c r="E1061" s="262" t="s">
        <v>1</v>
      </c>
      <c r="F1061" s="263" t="s">
        <v>305</v>
      </c>
      <c r="G1061" s="261"/>
      <c r="H1061" s="264">
        <v>32.420000000000002</v>
      </c>
      <c r="I1061" s="265"/>
      <c r="J1061" s="261"/>
      <c r="K1061" s="261"/>
      <c r="L1061" s="266"/>
      <c r="M1061" s="267"/>
      <c r="N1061" s="268"/>
      <c r="O1061" s="268"/>
      <c r="P1061" s="268"/>
      <c r="Q1061" s="268"/>
      <c r="R1061" s="268"/>
      <c r="S1061" s="268"/>
      <c r="T1061" s="269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70" t="s">
        <v>362</v>
      </c>
      <c r="AU1061" s="270" t="s">
        <v>228</v>
      </c>
      <c r="AV1061" s="14" t="s">
        <v>90</v>
      </c>
      <c r="AW1061" s="14" t="s">
        <v>36</v>
      </c>
      <c r="AX1061" s="14" t="s">
        <v>81</v>
      </c>
      <c r="AY1061" s="270" t="s">
        <v>216</v>
      </c>
    </row>
    <row r="1062" s="14" customFormat="1">
      <c r="A1062" s="14"/>
      <c r="B1062" s="260"/>
      <c r="C1062" s="261"/>
      <c r="D1062" s="233" t="s">
        <v>362</v>
      </c>
      <c r="E1062" s="262" t="s">
        <v>1</v>
      </c>
      <c r="F1062" s="263" t="s">
        <v>308</v>
      </c>
      <c r="G1062" s="261"/>
      <c r="H1062" s="264">
        <v>16.43</v>
      </c>
      <c r="I1062" s="265"/>
      <c r="J1062" s="261"/>
      <c r="K1062" s="261"/>
      <c r="L1062" s="266"/>
      <c r="M1062" s="267"/>
      <c r="N1062" s="268"/>
      <c r="O1062" s="268"/>
      <c r="P1062" s="268"/>
      <c r="Q1062" s="268"/>
      <c r="R1062" s="268"/>
      <c r="S1062" s="268"/>
      <c r="T1062" s="269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70" t="s">
        <v>362</v>
      </c>
      <c r="AU1062" s="270" t="s">
        <v>228</v>
      </c>
      <c r="AV1062" s="14" t="s">
        <v>90</v>
      </c>
      <c r="AW1062" s="14" t="s">
        <v>36</v>
      </c>
      <c r="AX1062" s="14" t="s">
        <v>81</v>
      </c>
      <c r="AY1062" s="270" t="s">
        <v>216</v>
      </c>
    </row>
    <row r="1063" s="14" customFormat="1">
      <c r="A1063" s="14"/>
      <c r="B1063" s="260"/>
      <c r="C1063" s="261"/>
      <c r="D1063" s="233" t="s">
        <v>362</v>
      </c>
      <c r="E1063" s="262" t="s">
        <v>1</v>
      </c>
      <c r="F1063" s="263" t="s">
        <v>311</v>
      </c>
      <c r="G1063" s="261"/>
      <c r="H1063" s="264">
        <v>31.16</v>
      </c>
      <c r="I1063" s="265"/>
      <c r="J1063" s="261"/>
      <c r="K1063" s="261"/>
      <c r="L1063" s="266"/>
      <c r="M1063" s="267"/>
      <c r="N1063" s="268"/>
      <c r="O1063" s="268"/>
      <c r="P1063" s="268"/>
      <c r="Q1063" s="268"/>
      <c r="R1063" s="268"/>
      <c r="S1063" s="268"/>
      <c r="T1063" s="269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70" t="s">
        <v>362</v>
      </c>
      <c r="AU1063" s="270" t="s">
        <v>228</v>
      </c>
      <c r="AV1063" s="14" t="s">
        <v>90</v>
      </c>
      <c r="AW1063" s="14" t="s">
        <v>36</v>
      </c>
      <c r="AX1063" s="14" t="s">
        <v>81</v>
      </c>
      <c r="AY1063" s="270" t="s">
        <v>216</v>
      </c>
    </row>
    <row r="1064" s="14" customFormat="1">
      <c r="A1064" s="14"/>
      <c r="B1064" s="260"/>
      <c r="C1064" s="261"/>
      <c r="D1064" s="233" t="s">
        <v>362</v>
      </c>
      <c r="E1064" s="262" t="s">
        <v>1</v>
      </c>
      <c r="F1064" s="263" t="s">
        <v>314</v>
      </c>
      <c r="G1064" s="261"/>
      <c r="H1064" s="264">
        <v>95.450000000000003</v>
      </c>
      <c r="I1064" s="265"/>
      <c r="J1064" s="261"/>
      <c r="K1064" s="261"/>
      <c r="L1064" s="266"/>
      <c r="M1064" s="267"/>
      <c r="N1064" s="268"/>
      <c r="O1064" s="268"/>
      <c r="P1064" s="268"/>
      <c r="Q1064" s="268"/>
      <c r="R1064" s="268"/>
      <c r="S1064" s="268"/>
      <c r="T1064" s="269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70" t="s">
        <v>362</v>
      </c>
      <c r="AU1064" s="270" t="s">
        <v>228</v>
      </c>
      <c r="AV1064" s="14" t="s">
        <v>90</v>
      </c>
      <c r="AW1064" s="14" t="s">
        <v>36</v>
      </c>
      <c r="AX1064" s="14" t="s">
        <v>81</v>
      </c>
      <c r="AY1064" s="270" t="s">
        <v>216</v>
      </c>
    </row>
    <row r="1065" s="16" customFormat="1">
      <c r="A1065" s="16"/>
      <c r="B1065" s="282"/>
      <c r="C1065" s="283"/>
      <c r="D1065" s="233" t="s">
        <v>362</v>
      </c>
      <c r="E1065" s="284" t="s">
        <v>1</v>
      </c>
      <c r="F1065" s="285" t="s">
        <v>369</v>
      </c>
      <c r="G1065" s="283"/>
      <c r="H1065" s="286">
        <v>262.69999999999999</v>
      </c>
      <c r="I1065" s="287"/>
      <c r="J1065" s="283"/>
      <c r="K1065" s="283"/>
      <c r="L1065" s="288"/>
      <c r="M1065" s="289"/>
      <c r="N1065" s="290"/>
      <c r="O1065" s="290"/>
      <c r="P1065" s="290"/>
      <c r="Q1065" s="290"/>
      <c r="R1065" s="290"/>
      <c r="S1065" s="290"/>
      <c r="T1065" s="291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92" t="s">
        <v>362</v>
      </c>
      <c r="AU1065" s="292" t="s">
        <v>228</v>
      </c>
      <c r="AV1065" s="16" t="s">
        <v>215</v>
      </c>
      <c r="AW1065" s="16" t="s">
        <v>36</v>
      </c>
      <c r="AX1065" s="16" t="s">
        <v>88</v>
      </c>
      <c r="AY1065" s="292" t="s">
        <v>216</v>
      </c>
    </row>
    <row r="1066" s="2" customFormat="1" ht="16.5" customHeight="1">
      <c r="A1066" s="39"/>
      <c r="B1066" s="40"/>
      <c r="C1066" s="220" t="s">
        <v>1360</v>
      </c>
      <c r="D1066" s="220" t="s">
        <v>217</v>
      </c>
      <c r="E1066" s="221" t="s">
        <v>1361</v>
      </c>
      <c r="F1066" s="222" t="s">
        <v>1362</v>
      </c>
      <c r="G1066" s="223" t="s">
        <v>303</v>
      </c>
      <c r="H1066" s="224">
        <v>262.69999999999999</v>
      </c>
      <c r="I1066" s="225"/>
      <c r="J1066" s="226">
        <f>ROUND(I1066*H1066,2)</f>
        <v>0</v>
      </c>
      <c r="K1066" s="222" t="s">
        <v>359</v>
      </c>
      <c r="L1066" s="45"/>
      <c r="M1066" s="227" t="s">
        <v>1</v>
      </c>
      <c r="N1066" s="228" t="s">
        <v>46</v>
      </c>
      <c r="O1066" s="92"/>
      <c r="P1066" s="229">
        <f>O1066*H1066</f>
        <v>0</v>
      </c>
      <c r="Q1066" s="229">
        <v>0.00033</v>
      </c>
      <c r="R1066" s="229">
        <f>Q1066*H1066</f>
        <v>0.08669099999999999</v>
      </c>
      <c r="S1066" s="229">
        <v>0</v>
      </c>
      <c r="T1066" s="230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1" t="s">
        <v>215</v>
      </c>
      <c r="AT1066" s="231" t="s">
        <v>217</v>
      </c>
      <c r="AU1066" s="231" t="s">
        <v>228</v>
      </c>
      <c r="AY1066" s="18" t="s">
        <v>216</v>
      </c>
      <c r="BE1066" s="232">
        <f>IF(N1066="základní",J1066,0)</f>
        <v>0</v>
      </c>
      <c r="BF1066" s="232">
        <f>IF(N1066="snížená",J1066,0)</f>
        <v>0</v>
      </c>
      <c r="BG1066" s="232">
        <f>IF(N1066="zákl. přenesená",J1066,0)</f>
        <v>0</v>
      </c>
      <c r="BH1066" s="232">
        <f>IF(N1066="sníž. přenesená",J1066,0)</f>
        <v>0</v>
      </c>
      <c r="BI1066" s="232">
        <f>IF(N1066="nulová",J1066,0)</f>
        <v>0</v>
      </c>
      <c r="BJ1066" s="18" t="s">
        <v>88</v>
      </c>
      <c r="BK1066" s="232">
        <f>ROUND(I1066*H1066,2)</f>
        <v>0</v>
      </c>
      <c r="BL1066" s="18" t="s">
        <v>215</v>
      </c>
      <c r="BM1066" s="231" t="s">
        <v>1363</v>
      </c>
    </row>
    <row r="1067" s="2" customFormat="1">
      <c r="A1067" s="39"/>
      <c r="B1067" s="40"/>
      <c r="C1067" s="41"/>
      <c r="D1067" s="233" t="s">
        <v>222</v>
      </c>
      <c r="E1067" s="41"/>
      <c r="F1067" s="234" t="s">
        <v>1364</v>
      </c>
      <c r="G1067" s="41"/>
      <c r="H1067" s="41"/>
      <c r="I1067" s="235"/>
      <c r="J1067" s="41"/>
      <c r="K1067" s="41"/>
      <c r="L1067" s="45"/>
      <c r="M1067" s="236"/>
      <c r="N1067" s="237"/>
      <c r="O1067" s="92"/>
      <c r="P1067" s="92"/>
      <c r="Q1067" s="92"/>
      <c r="R1067" s="92"/>
      <c r="S1067" s="92"/>
      <c r="T1067" s="93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T1067" s="18" t="s">
        <v>222</v>
      </c>
      <c r="AU1067" s="18" t="s">
        <v>228</v>
      </c>
    </row>
    <row r="1068" s="14" customFormat="1">
      <c r="A1068" s="14"/>
      <c r="B1068" s="260"/>
      <c r="C1068" s="261"/>
      <c r="D1068" s="233" t="s">
        <v>362</v>
      </c>
      <c r="E1068" s="262" t="s">
        <v>1</v>
      </c>
      <c r="F1068" s="263" t="s">
        <v>301</v>
      </c>
      <c r="G1068" s="261"/>
      <c r="H1068" s="264">
        <v>87.239999999999995</v>
      </c>
      <c r="I1068" s="265"/>
      <c r="J1068" s="261"/>
      <c r="K1068" s="261"/>
      <c r="L1068" s="266"/>
      <c r="M1068" s="267"/>
      <c r="N1068" s="268"/>
      <c r="O1068" s="268"/>
      <c r="P1068" s="268"/>
      <c r="Q1068" s="268"/>
      <c r="R1068" s="268"/>
      <c r="S1068" s="268"/>
      <c r="T1068" s="269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70" t="s">
        <v>362</v>
      </c>
      <c r="AU1068" s="270" t="s">
        <v>228</v>
      </c>
      <c r="AV1068" s="14" t="s">
        <v>90</v>
      </c>
      <c r="AW1068" s="14" t="s">
        <v>36</v>
      </c>
      <c r="AX1068" s="14" t="s">
        <v>81</v>
      </c>
      <c r="AY1068" s="270" t="s">
        <v>216</v>
      </c>
    </row>
    <row r="1069" s="14" customFormat="1">
      <c r="A1069" s="14"/>
      <c r="B1069" s="260"/>
      <c r="C1069" s="261"/>
      <c r="D1069" s="233" t="s">
        <v>362</v>
      </c>
      <c r="E1069" s="262" t="s">
        <v>1</v>
      </c>
      <c r="F1069" s="263" t="s">
        <v>305</v>
      </c>
      <c r="G1069" s="261"/>
      <c r="H1069" s="264">
        <v>32.420000000000002</v>
      </c>
      <c r="I1069" s="265"/>
      <c r="J1069" s="261"/>
      <c r="K1069" s="261"/>
      <c r="L1069" s="266"/>
      <c r="M1069" s="267"/>
      <c r="N1069" s="268"/>
      <c r="O1069" s="268"/>
      <c r="P1069" s="268"/>
      <c r="Q1069" s="268"/>
      <c r="R1069" s="268"/>
      <c r="S1069" s="268"/>
      <c r="T1069" s="269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70" t="s">
        <v>362</v>
      </c>
      <c r="AU1069" s="270" t="s">
        <v>228</v>
      </c>
      <c r="AV1069" s="14" t="s">
        <v>90</v>
      </c>
      <c r="AW1069" s="14" t="s">
        <v>36</v>
      </c>
      <c r="AX1069" s="14" t="s">
        <v>81</v>
      </c>
      <c r="AY1069" s="270" t="s">
        <v>216</v>
      </c>
    </row>
    <row r="1070" s="14" customFormat="1">
      <c r="A1070" s="14"/>
      <c r="B1070" s="260"/>
      <c r="C1070" s="261"/>
      <c r="D1070" s="233" t="s">
        <v>362</v>
      </c>
      <c r="E1070" s="262" t="s">
        <v>1</v>
      </c>
      <c r="F1070" s="263" t="s">
        <v>308</v>
      </c>
      <c r="G1070" s="261"/>
      <c r="H1070" s="264">
        <v>16.43</v>
      </c>
      <c r="I1070" s="265"/>
      <c r="J1070" s="261"/>
      <c r="K1070" s="261"/>
      <c r="L1070" s="266"/>
      <c r="M1070" s="267"/>
      <c r="N1070" s="268"/>
      <c r="O1070" s="268"/>
      <c r="P1070" s="268"/>
      <c r="Q1070" s="268"/>
      <c r="R1070" s="268"/>
      <c r="S1070" s="268"/>
      <c r="T1070" s="269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70" t="s">
        <v>362</v>
      </c>
      <c r="AU1070" s="270" t="s">
        <v>228</v>
      </c>
      <c r="AV1070" s="14" t="s">
        <v>90</v>
      </c>
      <c r="AW1070" s="14" t="s">
        <v>36</v>
      </c>
      <c r="AX1070" s="14" t="s">
        <v>81</v>
      </c>
      <c r="AY1070" s="270" t="s">
        <v>216</v>
      </c>
    </row>
    <row r="1071" s="14" customFormat="1">
      <c r="A1071" s="14"/>
      <c r="B1071" s="260"/>
      <c r="C1071" s="261"/>
      <c r="D1071" s="233" t="s">
        <v>362</v>
      </c>
      <c r="E1071" s="262" t="s">
        <v>1</v>
      </c>
      <c r="F1071" s="263" t="s">
        <v>311</v>
      </c>
      <c r="G1071" s="261"/>
      <c r="H1071" s="264">
        <v>31.16</v>
      </c>
      <c r="I1071" s="265"/>
      <c r="J1071" s="261"/>
      <c r="K1071" s="261"/>
      <c r="L1071" s="266"/>
      <c r="M1071" s="267"/>
      <c r="N1071" s="268"/>
      <c r="O1071" s="268"/>
      <c r="P1071" s="268"/>
      <c r="Q1071" s="268"/>
      <c r="R1071" s="268"/>
      <c r="S1071" s="268"/>
      <c r="T1071" s="269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70" t="s">
        <v>362</v>
      </c>
      <c r="AU1071" s="270" t="s">
        <v>228</v>
      </c>
      <c r="AV1071" s="14" t="s">
        <v>90</v>
      </c>
      <c r="AW1071" s="14" t="s">
        <v>36</v>
      </c>
      <c r="AX1071" s="14" t="s">
        <v>81</v>
      </c>
      <c r="AY1071" s="270" t="s">
        <v>216</v>
      </c>
    </row>
    <row r="1072" s="14" customFormat="1">
      <c r="A1072" s="14"/>
      <c r="B1072" s="260"/>
      <c r="C1072" s="261"/>
      <c r="D1072" s="233" t="s">
        <v>362</v>
      </c>
      <c r="E1072" s="262" t="s">
        <v>1</v>
      </c>
      <c r="F1072" s="263" t="s">
        <v>314</v>
      </c>
      <c r="G1072" s="261"/>
      <c r="H1072" s="264">
        <v>95.450000000000003</v>
      </c>
      <c r="I1072" s="265"/>
      <c r="J1072" s="261"/>
      <c r="K1072" s="261"/>
      <c r="L1072" s="266"/>
      <c r="M1072" s="267"/>
      <c r="N1072" s="268"/>
      <c r="O1072" s="268"/>
      <c r="P1072" s="268"/>
      <c r="Q1072" s="268"/>
      <c r="R1072" s="268"/>
      <c r="S1072" s="268"/>
      <c r="T1072" s="269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70" t="s">
        <v>362</v>
      </c>
      <c r="AU1072" s="270" t="s">
        <v>228</v>
      </c>
      <c r="AV1072" s="14" t="s">
        <v>90</v>
      </c>
      <c r="AW1072" s="14" t="s">
        <v>36</v>
      </c>
      <c r="AX1072" s="14" t="s">
        <v>81</v>
      </c>
      <c r="AY1072" s="270" t="s">
        <v>216</v>
      </c>
    </row>
    <row r="1073" s="16" customFormat="1">
      <c r="A1073" s="16"/>
      <c r="B1073" s="282"/>
      <c r="C1073" s="283"/>
      <c r="D1073" s="233" t="s">
        <v>362</v>
      </c>
      <c r="E1073" s="284" t="s">
        <v>1</v>
      </c>
      <c r="F1073" s="285" t="s">
        <v>369</v>
      </c>
      <c r="G1073" s="283"/>
      <c r="H1073" s="286">
        <v>262.69999999999999</v>
      </c>
      <c r="I1073" s="287"/>
      <c r="J1073" s="283"/>
      <c r="K1073" s="283"/>
      <c r="L1073" s="288"/>
      <c r="M1073" s="289"/>
      <c r="N1073" s="290"/>
      <c r="O1073" s="290"/>
      <c r="P1073" s="290"/>
      <c r="Q1073" s="290"/>
      <c r="R1073" s="290"/>
      <c r="S1073" s="290"/>
      <c r="T1073" s="291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T1073" s="292" t="s">
        <v>362</v>
      </c>
      <c r="AU1073" s="292" t="s">
        <v>228</v>
      </c>
      <c r="AV1073" s="16" t="s">
        <v>215</v>
      </c>
      <c r="AW1073" s="16" t="s">
        <v>36</v>
      </c>
      <c r="AX1073" s="16" t="s">
        <v>88</v>
      </c>
      <c r="AY1073" s="292" t="s">
        <v>216</v>
      </c>
    </row>
    <row r="1074" s="2" customFormat="1" ht="24.15" customHeight="1">
      <c r="A1074" s="39"/>
      <c r="B1074" s="40"/>
      <c r="C1074" s="220" t="s">
        <v>1365</v>
      </c>
      <c r="D1074" s="220" t="s">
        <v>217</v>
      </c>
      <c r="E1074" s="221" t="s">
        <v>1366</v>
      </c>
      <c r="F1074" s="222" t="s">
        <v>1367</v>
      </c>
      <c r="G1074" s="223" t="s">
        <v>303</v>
      </c>
      <c r="H1074" s="224">
        <v>167.25</v>
      </c>
      <c r="I1074" s="225"/>
      <c r="J1074" s="226">
        <f>ROUND(I1074*H1074,2)</f>
        <v>0</v>
      </c>
      <c r="K1074" s="222" t="s">
        <v>359</v>
      </c>
      <c r="L1074" s="45"/>
      <c r="M1074" s="227" t="s">
        <v>1</v>
      </c>
      <c r="N1074" s="228" t="s">
        <v>46</v>
      </c>
      <c r="O1074" s="92"/>
      <c r="P1074" s="229">
        <f>O1074*H1074</f>
        <v>0</v>
      </c>
      <c r="Q1074" s="229">
        <v>0</v>
      </c>
      <c r="R1074" s="229">
        <f>Q1074*H1074</f>
        <v>0</v>
      </c>
      <c r="S1074" s="229">
        <v>0</v>
      </c>
      <c r="T1074" s="230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31" t="s">
        <v>215</v>
      </c>
      <c r="AT1074" s="231" t="s">
        <v>217</v>
      </c>
      <c r="AU1074" s="231" t="s">
        <v>228</v>
      </c>
      <c r="AY1074" s="18" t="s">
        <v>216</v>
      </c>
      <c r="BE1074" s="232">
        <f>IF(N1074="základní",J1074,0)</f>
        <v>0</v>
      </c>
      <c r="BF1074" s="232">
        <f>IF(N1074="snížená",J1074,0)</f>
        <v>0</v>
      </c>
      <c r="BG1074" s="232">
        <f>IF(N1074="zákl. přenesená",J1074,0)</f>
        <v>0</v>
      </c>
      <c r="BH1074" s="232">
        <f>IF(N1074="sníž. přenesená",J1074,0)</f>
        <v>0</v>
      </c>
      <c r="BI1074" s="232">
        <f>IF(N1074="nulová",J1074,0)</f>
        <v>0</v>
      </c>
      <c r="BJ1074" s="18" t="s">
        <v>88</v>
      </c>
      <c r="BK1074" s="232">
        <f>ROUND(I1074*H1074,2)</f>
        <v>0</v>
      </c>
      <c r="BL1074" s="18" t="s">
        <v>215</v>
      </c>
      <c r="BM1074" s="231" t="s">
        <v>1368</v>
      </c>
    </row>
    <row r="1075" s="2" customFormat="1">
      <c r="A1075" s="39"/>
      <c r="B1075" s="40"/>
      <c r="C1075" s="41"/>
      <c r="D1075" s="233" t="s">
        <v>222</v>
      </c>
      <c r="E1075" s="41"/>
      <c r="F1075" s="234" t="s">
        <v>1369</v>
      </c>
      <c r="G1075" s="41"/>
      <c r="H1075" s="41"/>
      <c r="I1075" s="235"/>
      <c r="J1075" s="41"/>
      <c r="K1075" s="41"/>
      <c r="L1075" s="45"/>
      <c r="M1075" s="236"/>
      <c r="N1075" s="237"/>
      <c r="O1075" s="92"/>
      <c r="P1075" s="92"/>
      <c r="Q1075" s="92"/>
      <c r="R1075" s="92"/>
      <c r="S1075" s="92"/>
      <c r="T1075" s="93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T1075" s="18" t="s">
        <v>222</v>
      </c>
      <c r="AU1075" s="18" t="s">
        <v>228</v>
      </c>
    </row>
    <row r="1076" s="2" customFormat="1" ht="16.5" customHeight="1">
      <c r="A1076" s="39"/>
      <c r="B1076" s="40"/>
      <c r="C1076" s="220" t="s">
        <v>1370</v>
      </c>
      <c r="D1076" s="220" t="s">
        <v>217</v>
      </c>
      <c r="E1076" s="221" t="s">
        <v>1371</v>
      </c>
      <c r="F1076" s="222" t="s">
        <v>1372</v>
      </c>
      <c r="G1076" s="223" t="s">
        <v>303</v>
      </c>
      <c r="H1076" s="224">
        <v>167.25</v>
      </c>
      <c r="I1076" s="225"/>
      <c r="J1076" s="226">
        <f>ROUND(I1076*H1076,2)</f>
        <v>0</v>
      </c>
      <c r="K1076" s="222" t="s">
        <v>359</v>
      </c>
      <c r="L1076" s="45"/>
      <c r="M1076" s="227" t="s">
        <v>1</v>
      </c>
      <c r="N1076" s="228" t="s">
        <v>46</v>
      </c>
      <c r="O1076" s="92"/>
      <c r="P1076" s="229">
        <f>O1076*H1076</f>
        <v>0</v>
      </c>
      <c r="Q1076" s="229">
        <v>0.00022000000000000001</v>
      </c>
      <c r="R1076" s="229">
        <f>Q1076*H1076</f>
        <v>0.036795000000000001</v>
      </c>
      <c r="S1076" s="229">
        <v>0</v>
      </c>
      <c r="T1076" s="230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31" t="s">
        <v>215</v>
      </c>
      <c r="AT1076" s="231" t="s">
        <v>217</v>
      </c>
      <c r="AU1076" s="231" t="s">
        <v>228</v>
      </c>
      <c r="AY1076" s="18" t="s">
        <v>216</v>
      </c>
      <c r="BE1076" s="232">
        <f>IF(N1076="základní",J1076,0)</f>
        <v>0</v>
      </c>
      <c r="BF1076" s="232">
        <f>IF(N1076="snížená",J1076,0)</f>
        <v>0</v>
      </c>
      <c r="BG1076" s="232">
        <f>IF(N1076="zákl. přenesená",J1076,0)</f>
        <v>0</v>
      </c>
      <c r="BH1076" s="232">
        <f>IF(N1076="sníž. přenesená",J1076,0)</f>
        <v>0</v>
      </c>
      <c r="BI1076" s="232">
        <f>IF(N1076="nulová",J1076,0)</f>
        <v>0</v>
      </c>
      <c r="BJ1076" s="18" t="s">
        <v>88</v>
      </c>
      <c r="BK1076" s="232">
        <f>ROUND(I1076*H1076,2)</f>
        <v>0</v>
      </c>
      <c r="BL1076" s="18" t="s">
        <v>215</v>
      </c>
      <c r="BM1076" s="231" t="s">
        <v>1373</v>
      </c>
    </row>
    <row r="1077" s="2" customFormat="1">
      <c r="A1077" s="39"/>
      <c r="B1077" s="40"/>
      <c r="C1077" s="41"/>
      <c r="D1077" s="233" t="s">
        <v>222</v>
      </c>
      <c r="E1077" s="41"/>
      <c r="F1077" s="234" t="s">
        <v>1374</v>
      </c>
      <c r="G1077" s="41"/>
      <c r="H1077" s="41"/>
      <c r="I1077" s="235"/>
      <c r="J1077" s="41"/>
      <c r="K1077" s="41"/>
      <c r="L1077" s="45"/>
      <c r="M1077" s="236"/>
      <c r="N1077" s="237"/>
      <c r="O1077" s="92"/>
      <c r="P1077" s="92"/>
      <c r="Q1077" s="92"/>
      <c r="R1077" s="92"/>
      <c r="S1077" s="92"/>
      <c r="T1077" s="93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T1077" s="18" t="s">
        <v>222</v>
      </c>
      <c r="AU1077" s="18" t="s">
        <v>228</v>
      </c>
    </row>
    <row r="1078" s="2" customFormat="1" ht="33" customHeight="1">
      <c r="A1078" s="39"/>
      <c r="B1078" s="40"/>
      <c r="C1078" s="220" t="s">
        <v>1375</v>
      </c>
      <c r="D1078" s="220" t="s">
        <v>217</v>
      </c>
      <c r="E1078" s="221" t="s">
        <v>1376</v>
      </c>
      <c r="F1078" s="222" t="s">
        <v>1377</v>
      </c>
      <c r="G1078" s="223" t="s">
        <v>453</v>
      </c>
      <c r="H1078" s="224">
        <v>344.77999999999997</v>
      </c>
      <c r="I1078" s="225"/>
      <c r="J1078" s="226">
        <f>ROUND(I1078*H1078,2)</f>
        <v>0</v>
      </c>
      <c r="K1078" s="222" t="s">
        <v>359</v>
      </c>
      <c r="L1078" s="45"/>
      <c r="M1078" s="227" t="s">
        <v>1</v>
      </c>
      <c r="N1078" s="228" t="s">
        <v>46</v>
      </c>
      <c r="O1078" s="92"/>
      <c r="P1078" s="229">
        <f>O1078*H1078</f>
        <v>0</v>
      </c>
      <c r="Q1078" s="229">
        <v>2.0000000000000002E-05</v>
      </c>
      <c r="R1078" s="229">
        <f>Q1078*H1078</f>
        <v>0.0068956</v>
      </c>
      <c r="S1078" s="229">
        <v>0</v>
      </c>
      <c r="T1078" s="230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1" t="s">
        <v>215</v>
      </c>
      <c r="AT1078" s="231" t="s">
        <v>217</v>
      </c>
      <c r="AU1078" s="231" t="s">
        <v>228</v>
      </c>
      <c r="AY1078" s="18" t="s">
        <v>216</v>
      </c>
      <c r="BE1078" s="232">
        <f>IF(N1078="základní",J1078,0)</f>
        <v>0</v>
      </c>
      <c r="BF1078" s="232">
        <f>IF(N1078="snížená",J1078,0)</f>
        <v>0</v>
      </c>
      <c r="BG1078" s="232">
        <f>IF(N1078="zákl. přenesená",J1078,0)</f>
        <v>0</v>
      </c>
      <c r="BH1078" s="232">
        <f>IF(N1078="sníž. přenesená",J1078,0)</f>
        <v>0</v>
      </c>
      <c r="BI1078" s="232">
        <f>IF(N1078="nulová",J1078,0)</f>
        <v>0</v>
      </c>
      <c r="BJ1078" s="18" t="s">
        <v>88</v>
      </c>
      <c r="BK1078" s="232">
        <f>ROUND(I1078*H1078,2)</f>
        <v>0</v>
      </c>
      <c r="BL1078" s="18" t="s">
        <v>215</v>
      </c>
      <c r="BM1078" s="231" t="s">
        <v>1378</v>
      </c>
    </row>
    <row r="1079" s="2" customFormat="1">
      <c r="A1079" s="39"/>
      <c r="B1079" s="40"/>
      <c r="C1079" s="41"/>
      <c r="D1079" s="233" t="s">
        <v>222</v>
      </c>
      <c r="E1079" s="41"/>
      <c r="F1079" s="234" t="s">
        <v>1379</v>
      </c>
      <c r="G1079" s="41"/>
      <c r="H1079" s="41"/>
      <c r="I1079" s="235"/>
      <c r="J1079" s="41"/>
      <c r="K1079" s="41"/>
      <c r="L1079" s="45"/>
      <c r="M1079" s="236"/>
      <c r="N1079" s="237"/>
      <c r="O1079" s="92"/>
      <c r="P1079" s="92"/>
      <c r="Q1079" s="92"/>
      <c r="R1079" s="92"/>
      <c r="S1079" s="92"/>
      <c r="T1079" s="93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222</v>
      </c>
      <c r="AU1079" s="18" t="s">
        <v>228</v>
      </c>
    </row>
    <row r="1080" s="13" customFormat="1">
      <c r="A1080" s="13"/>
      <c r="B1080" s="250"/>
      <c r="C1080" s="251"/>
      <c r="D1080" s="233" t="s">
        <v>362</v>
      </c>
      <c r="E1080" s="252" t="s">
        <v>1</v>
      </c>
      <c r="F1080" s="253" t="s">
        <v>602</v>
      </c>
      <c r="G1080" s="251"/>
      <c r="H1080" s="252" t="s">
        <v>1</v>
      </c>
      <c r="I1080" s="254"/>
      <c r="J1080" s="251"/>
      <c r="K1080" s="251"/>
      <c r="L1080" s="255"/>
      <c r="M1080" s="256"/>
      <c r="N1080" s="257"/>
      <c r="O1080" s="257"/>
      <c r="P1080" s="257"/>
      <c r="Q1080" s="257"/>
      <c r="R1080" s="257"/>
      <c r="S1080" s="257"/>
      <c r="T1080" s="258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9" t="s">
        <v>362</v>
      </c>
      <c r="AU1080" s="259" t="s">
        <v>228</v>
      </c>
      <c r="AV1080" s="13" t="s">
        <v>88</v>
      </c>
      <c r="AW1080" s="13" t="s">
        <v>36</v>
      </c>
      <c r="AX1080" s="13" t="s">
        <v>81</v>
      </c>
      <c r="AY1080" s="259" t="s">
        <v>216</v>
      </c>
    </row>
    <row r="1081" s="13" customFormat="1">
      <c r="A1081" s="13"/>
      <c r="B1081" s="250"/>
      <c r="C1081" s="251"/>
      <c r="D1081" s="233" t="s">
        <v>362</v>
      </c>
      <c r="E1081" s="252" t="s">
        <v>1</v>
      </c>
      <c r="F1081" s="253" t="s">
        <v>1049</v>
      </c>
      <c r="G1081" s="251"/>
      <c r="H1081" s="252" t="s">
        <v>1</v>
      </c>
      <c r="I1081" s="254"/>
      <c r="J1081" s="251"/>
      <c r="K1081" s="251"/>
      <c r="L1081" s="255"/>
      <c r="M1081" s="256"/>
      <c r="N1081" s="257"/>
      <c r="O1081" s="257"/>
      <c r="P1081" s="257"/>
      <c r="Q1081" s="257"/>
      <c r="R1081" s="257"/>
      <c r="S1081" s="257"/>
      <c r="T1081" s="258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9" t="s">
        <v>362</v>
      </c>
      <c r="AU1081" s="259" t="s">
        <v>228</v>
      </c>
      <c r="AV1081" s="13" t="s">
        <v>88</v>
      </c>
      <c r="AW1081" s="13" t="s">
        <v>36</v>
      </c>
      <c r="AX1081" s="13" t="s">
        <v>81</v>
      </c>
      <c r="AY1081" s="259" t="s">
        <v>216</v>
      </c>
    </row>
    <row r="1082" s="14" customFormat="1">
      <c r="A1082" s="14"/>
      <c r="B1082" s="260"/>
      <c r="C1082" s="261"/>
      <c r="D1082" s="233" t="s">
        <v>362</v>
      </c>
      <c r="E1082" s="262" t="s">
        <v>1</v>
      </c>
      <c r="F1082" s="263" t="s">
        <v>1380</v>
      </c>
      <c r="G1082" s="261"/>
      <c r="H1082" s="264">
        <v>51.600000000000001</v>
      </c>
      <c r="I1082" s="265"/>
      <c r="J1082" s="261"/>
      <c r="K1082" s="261"/>
      <c r="L1082" s="266"/>
      <c r="M1082" s="267"/>
      <c r="N1082" s="268"/>
      <c r="O1082" s="268"/>
      <c r="P1082" s="268"/>
      <c r="Q1082" s="268"/>
      <c r="R1082" s="268"/>
      <c r="S1082" s="268"/>
      <c r="T1082" s="269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70" t="s">
        <v>362</v>
      </c>
      <c r="AU1082" s="270" t="s">
        <v>228</v>
      </c>
      <c r="AV1082" s="14" t="s">
        <v>90</v>
      </c>
      <c r="AW1082" s="14" t="s">
        <v>36</v>
      </c>
      <c r="AX1082" s="14" t="s">
        <v>81</v>
      </c>
      <c r="AY1082" s="270" t="s">
        <v>216</v>
      </c>
    </row>
    <row r="1083" s="13" customFormat="1">
      <c r="A1083" s="13"/>
      <c r="B1083" s="250"/>
      <c r="C1083" s="251"/>
      <c r="D1083" s="233" t="s">
        <v>362</v>
      </c>
      <c r="E1083" s="252" t="s">
        <v>1</v>
      </c>
      <c r="F1083" s="253" t="s">
        <v>1058</v>
      </c>
      <c r="G1083" s="251"/>
      <c r="H1083" s="252" t="s">
        <v>1</v>
      </c>
      <c r="I1083" s="254"/>
      <c r="J1083" s="251"/>
      <c r="K1083" s="251"/>
      <c r="L1083" s="255"/>
      <c r="M1083" s="256"/>
      <c r="N1083" s="257"/>
      <c r="O1083" s="257"/>
      <c r="P1083" s="257"/>
      <c r="Q1083" s="257"/>
      <c r="R1083" s="257"/>
      <c r="S1083" s="257"/>
      <c r="T1083" s="258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9" t="s">
        <v>362</v>
      </c>
      <c r="AU1083" s="259" t="s">
        <v>228</v>
      </c>
      <c r="AV1083" s="13" t="s">
        <v>88</v>
      </c>
      <c r="AW1083" s="13" t="s">
        <v>36</v>
      </c>
      <c r="AX1083" s="13" t="s">
        <v>81</v>
      </c>
      <c r="AY1083" s="259" t="s">
        <v>216</v>
      </c>
    </row>
    <row r="1084" s="14" customFormat="1">
      <c r="A1084" s="14"/>
      <c r="B1084" s="260"/>
      <c r="C1084" s="261"/>
      <c r="D1084" s="233" t="s">
        <v>362</v>
      </c>
      <c r="E1084" s="262" t="s">
        <v>1</v>
      </c>
      <c r="F1084" s="263" t="s">
        <v>1381</v>
      </c>
      <c r="G1084" s="261"/>
      <c r="H1084" s="264">
        <v>56.600000000000001</v>
      </c>
      <c r="I1084" s="265"/>
      <c r="J1084" s="261"/>
      <c r="K1084" s="261"/>
      <c r="L1084" s="266"/>
      <c r="M1084" s="267"/>
      <c r="N1084" s="268"/>
      <c r="O1084" s="268"/>
      <c r="P1084" s="268"/>
      <c r="Q1084" s="268"/>
      <c r="R1084" s="268"/>
      <c r="S1084" s="268"/>
      <c r="T1084" s="269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70" t="s">
        <v>362</v>
      </c>
      <c r="AU1084" s="270" t="s">
        <v>228</v>
      </c>
      <c r="AV1084" s="14" t="s">
        <v>90</v>
      </c>
      <c r="AW1084" s="14" t="s">
        <v>36</v>
      </c>
      <c r="AX1084" s="14" t="s">
        <v>81</v>
      </c>
      <c r="AY1084" s="270" t="s">
        <v>216</v>
      </c>
    </row>
    <row r="1085" s="13" customFormat="1">
      <c r="A1085" s="13"/>
      <c r="B1085" s="250"/>
      <c r="C1085" s="251"/>
      <c r="D1085" s="233" t="s">
        <v>362</v>
      </c>
      <c r="E1085" s="252" t="s">
        <v>1</v>
      </c>
      <c r="F1085" s="253" t="s">
        <v>1061</v>
      </c>
      <c r="G1085" s="251"/>
      <c r="H1085" s="252" t="s">
        <v>1</v>
      </c>
      <c r="I1085" s="254"/>
      <c r="J1085" s="251"/>
      <c r="K1085" s="251"/>
      <c r="L1085" s="255"/>
      <c r="M1085" s="256"/>
      <c r="N1085" s="257"/>
      <c r="O1085" s="257"/>
      <c r="P1085" s="257"/>
      <c r="Q1085" s="257"/>
      <c r="R1085" s="257"/>
      <c r="S1085" s="257"/>
      <c r="T1085" s="258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9" t="s">
        <v>362</v>
      </c>
      <c r="AU1085" s="259" t="s">
        <v>228</v>
      </c>
      <c r="AV1085" s="13" t="s">
        <v>88</v>
      </c>
      <c r="AW1085" s="13" t="s">
        <v>36</v>
      </c>
      <c r="AX1085" s="13" t="s">
        <v>81</v>
      </c>
      <c r="AY1085" s="259" t="s">
        <v>216</v>
      </c>
    </row>
    <row r="1086" s="14" customFormat="1">
      <c r="A1086" s="14"/>
      <c r="B1086" s="260"/>
      <c r="C1086" s="261"/>
      <c r="D1086" s="233" t="s">
        <v>362</v>
      </c>
      <c r="E1086" s="262" t="s">
        <v>1</v>
      </c>
      <c r="F1086" s="263" t="s">
        <v>1382</v>
      </c>
      <c r="G1086" s="261"/>
      <c r="H1086" s="264">
        <v>17.199999999999999</v>
      </c>
      <c r="I1086" s="265"/>
      <c r="J1086" s="261"/>
      <c r="K1086" s="261"/>
      <c r="L1086" s="266"/>
      <c r="M1086" s="267"/>
      <c r="N1086" s="268"/>
      <c r="O1086" s="268"/>
      <c r="P1086" s="268"/>
      <c r="Q1086" s="268"/>
      <c r="R1086" s="268"/>
      <c r="S1086" s="268"/>
      <c r="T1086" s="269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70" t="s">
        <v>362</v>
      </c>
      <c r="AU1086" s="270" t="s">
        <v>228</v>
      </c>
      <c r="AV1086" s="14" t="s">
        <v>90</v>
      </c>
      <c r="AW1086" s="14" t="s">
        <v>36</v>
      </c>
      <c r="AX1086" s="14" t="s">
        <v>81</v>
      </c>
      <c r="AY1086" s="270" t="s">
        <v>216</v>
      </c>
    </row>
    <row r="1087" s="13" customFormat="1">
      <c r="A1087" s="13"/>
      <c r="B1087" s="250"/>
      <c r="C1087" s="251"/>
      <c r="D1087" s="233" t="s">
        <v>362</v>
      </c>
      <c r="E1087" s="252" t="s">
        <v>1</v>
      </c>
      <c r="F1087" s="253" t="s">
        <v>1066</v>
      </c>
      <c r="G1087" s="251"/>
      <c r="H1087" s="252" t="s">
        <v>1</v>
      </c>
      <c r="I1087" s="254"/>
      <c r="J1087" s="251"/>
      <c r="K1087" s="251"/>
      <c r="L1087" s="255"/>
      <c r="M1087" s="256"/>
      <c r="N1087" s="257"/>
      <c r="O1087" s="257"/>
      <c r="P1087" s="257"/>
      <c r="Q1087" s="257"/>
      <c r="R1087" s="257"/>
      <c r="S1087" s="257"/>
      <c r="T1087" s="258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9" t="s">
        <v>362</v>
      </c>
      <c r="AU1087" s="259" t="s">
        <v>228</v>
      </c>
      <c r="AV1087" s="13" t="s">
        <v>88</v>
      </c>
      <c r="AW1087" s="13" t="s">
        <v>36</v>
      </c>
      <c r="AX1087" s="13" t="s">
        <v>81</v>
      </c>
      <c r="AY1087" s="259" t="s">
        <v>216</v>
      </c>
    </row>
    <row r="1088" s="14" customFormat="1">
      <c r="A1088" s="14"/>
      <c r="B1088" s="260"/>
      <c r="C1088" s="261"/>
      <c r="D1088" s="233" t="s">
        <v>362</v>
      </c>
      <c r="E1088" s="262" t="s">
        <v>1</v>
      </c>
      <c r="F1088" s="263" t="s">
        <v>1383</v>
      </c>
      <c r="G1088" s="261"/>
      <c r="H1088" s="264">
        <v>11.800000000000001</v>
      </c>
      <c r="I1088" s="265"/>
      <c r="J1088" s="261"/>
      <c r="K1088" s="261"/>
      <c r="L1088" s="266"/>
      <c r="M1088" s="267"/>
      <c r="N1088" s="268"/>
      <c r="O1088" s="268"/>
      <c r="P1088" s="268"/>
      <c r="Q1088" s="268"/>
      <c r="R1088" s="268"/>
      <c r="S1088" s="268"/>
      <c r="T1088" s="269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70" t="s">
        <v>362</v>
      </c>
      <c r="AU1088" s="270" t="s">
        <v>228</v>
      </c>
      <c r="AV1088" s="14" t="s">
        <v>90</v>
      </c>
      <c r="AW1088" s="14" t="s">
        <v>36</v>
      </c>
      <c r="AX1088" s="14" t="s">
        <v>81</v>
      </c>
      <c r="AY1088" s="270" t="s">
        <v>216</v>
      </c>
    </row>
    <row r="1089" s="14" customFormat="1">
      <c r="A1089" s="14"/>
      <c r="B1089" s="260"/>
      <c r="C1089" s="261"/>
      <c r="D1089" s="233" t="s">
        <v>362</v>
      </c>
      <c r="E1089" s="262" t="s">
        <v>1</v>
      </c>
      <c r="F1089" s="263" t="s">
        <v>1384</v>
      </c>
      <c r="G1089" s="261"/>
      <c r="H1089" s="264">
        <v>17</v>
      </c>
      <c r="I1089" s="265"/>
      <c r="J1089" s="261"/>
      <c r="K1089" s="261"/>
      <c r="L1089" s="266"/>
      <c r="M1089" s="267"/>
      <c r="N1089" s="268"/>
      <c r="O1089" s="268"/>
      <c r="P1089" s="268"/>
      <c r="Q1089" s="268"/>
      <c r="R1089" s="268"/>
      <c r="S1089" s="268"/>
      <c r="T1089" s="269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70" t="s">
        <v>362</v>
      </c>
      <c r="AU1089" s="270" t="s">
        <v>228</v>
      </c>
      <c r="AV1089" s="14" t="s">
        <v>90</v>
      </c>
      <c r="AW1089" s="14" t="s">
        <v>36</v>
      </c>
      <c r="AX1089" s="14" t="s">
        <v>81</v>
      </c>
      <c r="AY1089" s="270" t="s">
        <v>216</v>
      </c>
    </row>
    <row r="1090" s="14" customFormat="1">
      <c r="A1090" s="14"/>
      <c r="B1090" s="260"/>
      <c r="C1090" s="261"/>
      <c r="D1090" s="233" t="s">
        <v>362</v>
      </c>
      <c r="E1090" s="262" t="s">
        <v>1</v>
      </c>
      <c r="F1090" s="263" t="s">
        <v>1385</v>
      </c>
      <c r="G1090" s="261"/>
      <c r="H1090" s="264">
        <v>14.32</v>
      </c>
      <c r="I1090" s="265"/>
      <c r="J1090" s="261"/>
      <c r="K1090" s="261"/>
      <c r="L1090" s="266"/>
      <c r="M1090" s="267"/>
      <c r="N1090" s="268"/>
      <c r="O1090" s="268"/>
      <c r="P1090" s="268"/>
      <c r="Q1090" s="268"/>
      <c r="R1090" s="268"/>
      <c r="S1090" s="268"/>
      <c r="T1090" s="269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0" t="s">
        <v>362</v>
      </c>
      <c r="AU1090" s="270" t="s">
        <v>228</v>
      </c>
      <c r="AV1090" s="14" t="s">
        <v>90</v>
      </c>
      <c r="AW1090" s="14" t="s">
        <v>36</v>
      </c>
      <c r="AX1090" s="14" t="s">
        <v>81</v>
      </c>
      <c r="AY1090" s="270" t="s">
        <v>216</v>
      </c>
    </row>
    <row r="1091" s="13" customFormat="1">
      <c r="A1091" s="13"/>
      <c r="B1091" s="250"/>
      <c r="C1091" s="251"/>
      <c r="D1091" s="233" t="s">
        <v>362</v>
      </c>
      <c r="E1091" s="252" t="s">
        <v>1</v>
      </c>
      <c r="F1091" s="253" t="s">
        <v>1072</v>
      </c>
      <c r="G1091" s="251"/>
      <c r="H1091" s="252" t="s">
        <v>1</v>
      </c>
      <c r="I1091" s="254"/>
      <c r="J1091" s="251"/>
      <c r="K1091" s="251"/>
      <c r="L1091" s="255"/>
      <c r="M1091" s="256"/>
      <c r="N1091" s="257"/>
      <c r="O1091" s="257"/>
      <c r="P1091" s="257"/>
      <c r="Q1091" s="257"/>
      <c r="R1091" s="257"/>
      <c r="S1091" s="257"/>
      <c r="T1091" s="258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9" t="s">
        <v>362</v>
      </c>
      <c r="AU1091" s="259" t="s">
        <v>228</v>
      </c>
      <c r="AV1091" s="13" t="s">
        <v>88</v>
      </c>
      <c r="AW1091" s="13" t="s">
        <v>36</v>
      </c>
      <c r="AX1091" s="13" t="s">
        <v>81</v>
      </c>
      <c r="AY1091" s="259" t="s">
        <v>216</v>
      </c>
    </row>
    <row r="1092" s="14" customFormat="1">
      <c r="A1092" s="14"/>
      <c r="B1092" s="260"/>
      <c r="C1092" s="261"/>
      <c r="D1092" s="233" t="s">
        <v>362</v>
      </c>
      <c r="E1092" s="262" t="s">
        <v>1</v>
      </c>
      <c r="F1092" s="263" t="s">
        <v>1382</v>
      </c>
      <c r="G1092" s="261"/>
      <c r="H1092" s="264">
        <v>17.199999999999999</v>
      </c>
      <c r="I1092" s="265"/>
      <c r="J1092" s="261"/>
      <c r="K1092" s="261"/>
      <c r="L1092" s="266"/>
      <c r="M1092" s="267"/>
      <c r="N1092" s="268"/>
      <c r="O1092" s="268"/>
      <c r="P1092" s="268"/>
      <c r="Q1092" s="268"/>
      <c r="R1092" s="268"/>
      <c r="S1092" s="268"/>
      <c r="T1092" s="269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70" t="s">
        <v>362</v>
      </c>
      <c r="AU1092" s="270" t="s">
        <v>228</v>
      </c>
      <c r="AV1092" s="14" t="s">
        <v>90</v>
      </c>
      <c r="AW1092" s="14" t="s">
        <v>36</v>
      </c>
      <c r="AX1092" s="14" t="s">
        <v>81</v>
      </c>
      <c r="AY1092" s="270" t="s">
        <v>216</v>
      </c>
    </row>
    <row r="1093" s="13" customFormat="1">
      <c r="A1093" s="13"/>
      <c r="B1093" s="250"/>
      <c r="C1093" s="251"/>
      <c r="D1093" s="233" t="s">
        <v>362</v>
      </c>
      <c r="E1093" s="252" t="s">
        <v>1</v>
      </c>
      <c r="F1093" s="253" t="s">
        <v>1074</v>
      </c>
      <c r="G1093" s="251"/>
      <c r="H1093" s="252" t="s">
        <v>1</v>
      </c>
      <c r="I1093" s="254"/>
      <c r="J1093" s="251"/>
      <c r="K1093" s="251"/>
      <c r="L1093" s="255"/>
      <c r="M1093" s="256"/>
      <c r="N1093" s="257"/>
      <c r="O1093" s="257"/>
      <c r="P1093" s="257"/>
      <c r="Q1093" s="257"/>
      <c r="R1093" s="257"/>
      <c r="S1093" s="257"/>
      <c r="T1093" s="258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9" t="s">
        <v>362</v>
      </c>
      <c r="AU1093" s="259" t="s">
        <v>228</v>
      </c>
      <c r="AV1093" s="13" t="s">
        <v>88</v>
      </c>
      <c r="AW1093" s="13" t="s">
        <v>36</v>
      </c>
      <c r="AX1093" s="13" t="s">
        <v>81</v>
      </c>
      <c r="AY1093" s="259" t="s">
        <v>216</v>
      </c>
    </row>
    <row r="1094" s="14" customFormat="1">
      <c r="A1094" s="14"/>
      <c r="B1094" s="260"/>
      <c r="C1094" s="261"/>
      <c r="D1094" s="233" t="s">
        <v>362</v>
      </c>
      <c r="E1094" s="262" t="s">
        <v>1</v>
      </c>
      <c r="F1094" s="263" t="s">
        <v>1386</v>
      </c>
      <c r="G1094" s="261"/>
      <c r="H1094" s="264">
        <v>34.100000000000001</v>
      </c>
      <c r="I1094" s="265"/>
      <c r="J1094" s="261"/>
      <c r="K1094" s="261"/>
      <c r="L1094" s="266"/>
      <c r="M1094" s="267"/>
      <c r="N1094" s="268"/>
      <c r="O1094" s="268"/>
      <c r="P1094" s="268"/>
      <c r="Q1094" s="268"/>
      <c r="R1094" s="268"/>
      <c r="S1094" s="268"/>
      <c r="T1094" s="269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70" t="s">
        <v>362</v>
      </c>
      <c r="AU1094" s="270" t="s">
        <v>228</v>
      </c>
      <c r="AV1094" s="14" t="s">
        <v>90</v>
      </c>
      <c r="AW1094" s="14" t="s">
        <v>36</v>
      </c>
      <c r="AX1094" s="14" t="s">
        <v>81</v>
      </c>
      <c r="AY1094" s="270" t="s">
        <v>216</v>
      </c>
    </row>
    <row r="1095" s="13" customFormat="1">
      <c r="A1095" s="13"/>
      <c r="B1095" s="250"/>
      <c r="C1095" s="251"/>
      <c r="D1095" s="233" t="s">
        <v>362</v>
      </c>
      <c r="E1095" s="252" t="s">
        <v>1</v>
      </c>
      <c r="F1095" s="253" t="s">
        <v>864</v>
      </c>
      <c r="G1095" s="251"/>
      <c r="H1095" s="252" t="s">
        <v>1</v>
      </c>
      <c r="I1095" s="254"/>
      <c r="J1095" s="251"/>
      <c r="K1095" s="251"/>
      <c r="L1095" s="255"/>
      <c r="M1095" s="256"/>
      <c r="N1095" s="257"/>
      <c r="O1095" s="257"/>
      <c r="P1095" s="257"/>
      <c r="Q1095" s="257"/>
      <c r="R1095" s="257"/>
      <c r="S1095" s="257"/>
      <c r="T1095" s="258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9" t="s">
        <v>362</v>
      </c>
      <c r="AU1095" s="259" t="s">
        <v>228</v>
      </c>
      <c r="AV1095" s="13" t="s">
        <v>88</v>
      </c>
      <c r="AW1095" s="13" t="s">
        <v>36</v>
      </c>
      <c r="AX1095" s="13" t="s">
        <v>81</v>
      </c>
      <c r="AY1095" s="259" t="s">
        <v>216</v>
      </c>
    </row>
    <row r="1096" s="14" customFormat="1">
      <c r="A1096" s="14"/>
      <c r="B1096" s="260"/>
      <c r="C1096" s="261"/>
      <c r="D1096" s="233" t="s">
        <v>362</v>
      </c>
      <c r="E1096" s="262" t="s">
        <v>1</v>
      </c>
      <c r="F1096" s="263" t="s">
        <v>1387</v>
      </c>
      <c r="G1096" s="261"/>
      <c r="H1096" s="264">
        <v>34.380000000000003</v>
      </c>
      <c r="I1096" s="265"/>
      <c r="J1096" s="261"/>
      <c r="K1096" s="261"/>
      <c r="L1096" s="266"/>
      <c r="M1096" s="267"/>
      <c r="N1096" s="268"/>
      <c r="O1096" s="268"/>
      <c r="P1096" s="268"/>
      <c r="Q1096" s="268"/>
      <c r="R1096" s="268"/>
      <c r="S1096" s="268"/>
      <c r="T1096" s="269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70" t="s">
        <v>362</v>
      </c>
      <c r="AU1096" s="270" t="s">
        <v>228</v>
      </c>
      <c r="AV1096" s="14" t="s">
        <v>90</v>
      </c>
      <c r="AW1096" s="14" t="s">
        <v>36</v>
      </c>
      <c r="AX1096" s="14" t="s">
        <v>81</v>
      </c>
      <c r="AY1096" s="270" t="s">
        <v>216</v>
      </c>
    </row>
    <row r="1097" s="13" customFormat="1">
      <c r="A1097" s="13"/>
      <c r="B1097" s="250"/>
      <c r="C1097" s="251"/>
      <c r="D1097" s="233" t="s">
        <v>362</v>
      </c>
      <c r="E1097" s="252" t="s">
        <v>1</v>
      </c>
      <c r="F1097" s="253" t="s">
        <v>1082</v>
      </c>
      <c r="G1097" s="251"/>
      <c r="H1097" s="252" t="s">
        <v>1</v>
      </c>
      <c r="I1097" s="254"/>
      <c r="J1097" s="251"/>
      <c r="K1097" s="251"/>
      <c r="L1097" s="255"/>
      <c r="M1097" s="256"/>
      <c r="N1097" s="257"/>
      <c r="O1097" s="257"/>
      <c r="P1097" s="257"/>
      <c r="Q1097" s="257"/>
      <c r="R1097" s="257"/>
      <c r="S1097" s="257"/>
      <c r="T1097" s="258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9" t="s">
        <v>362</v>
      </c>
      <c r="AU1097" s="259" t="s">
        <v>228</v>
      </c>
      <c r="AV1097" s="13" t="s">
        <v>88</v>
      </c>
      <c r="AW1097" s="13" t="s">
        <v>36</v>
      </c>
      <c r="AX1097" s="13" t="s">
        <v>81</v>
      </c>
      <c r="AY1097" s="259" t="s">
        <v>216</v>
      </c>
    </row>
    <row r="1098" s="14" customFormat="1">
      <c r="A1098" s="14"/>
      <c r="B1098" s="260"/>
      <c r="C1098" s="261"/>
      <c r="D1098" s="233" t="s">
        <v>362</v>
      </c>
      <c r="E1098" s="262" t="s">
        <v>1</v>
      </c>
      <c r="F1098" s="263" t="s">
        <v>1388</v>
      </c>
      <c r="G1098" s="261"/>
      <c r="H1098" s="264">
        <v>90.579999999999998</v>
      </c>
      <c r="I1098" s="265"/>
      <c r="J1098" s="261"/>
      <c r="K1098" s="261"/>
      <c r="L1098" s="266"/>
      <c r="M1098" s="267"/>
      <c r="N1098" s="268"/>
      <c r="O1098" s="268"/>
      <c r="P1098" s="268"/>
      <c r="Q1098" s="268"/>
      <c r="R1098" s="268"/>
      <c r="S1098" s="268"/>
      <c r="T1098" s="269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70" t="s">
        <v>362</v>
      </c>
      <c r="AU1098" s="270" t="s">
        <v>228</v>
      </c>
      <c r="AV1098" s="14" t="s">
        <v>90</v>
      </c>
      <c r="AW1098" s="14" t="s">
        <v>36</v>
      </c>
      <c r="AX1098" s="14" t="s">
        <v>81</v>
      </c>
      <c r="AY1098" s="270" t="s">
        <v>216</v>
      </c>
    </row>
    <row r="1099" s="16" customFormat="1">
      <c r="A1099" s="16"/>
      <c r="B1099" s="282"/>
      <c r="C1099" s="283"/>
      <c r="D1099" s="233" t="s">
        <v>362</v>
      </c>
      <c r="E1099" s="284" t="s">
        <v>1</v>
      </c>
      <c r="F1099" s="285" t="s">
        <v>369</v>
      </c>
      <c r="G1099" s="283"/>
      <c r="H1099" s="286">
        <v>344.77999999999997</v>
      </c>
      <c r="I1099" s="287"/>
      <c r="J1099" s="283"/>
      <c r="K1099" s="283"/>
      <c r="L1099" s="288"/>
      <c r="M1099" s="289"/>
      <c r="N1099" s="290"/>
      <c r="O1099" s="290"/>
      <c r="P1099" s="290"/>
      <c r="Q1099" s="290"/>
      <c r="R1099" s="290"/>
      <c r="S1099" s="290"/>
      <c r="T1099" s="291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T1099" s="292" t="s">
        <v>362</v>
      </c>
      <c r="AU1099" s="292" t="s">
        <v>228</v>
      </c>
      <c r="AV1099" s="16" t="s">
        <v>215</v>
      </c>
      <c r="AW1099" s="16" t="s">
        <v>36</v>
      </c>
      <c r="AX1099" s="16" t="s">
        <v>88</v>
      </c>
      <c r="AY1099" s="292" t="s">
        <v>216</v>
      </c>
    </row>
    <row r="1100" s="2" customFormat="1" ht="24.15" customHeight="1">
      <c r="A1100" s="39"/>
      <c r="B1100" s="40"/>
      <c r="C1100" s="220" t="s">
        <v>1389</v>
      </c>
      <c r="D1100" s="220" t="s">
        <v>217</v>
      </c>
      <c r="E1100" s="221" t="s">
        <v>1390</v>
      </c>
      <c r="F1100" s="222" t="s">
        <v>1391</v>
      </c>
      <c r="G1100" s="223" t="s">
        <v>453</v>
      </c>
      <c r="H1100" s="224">
        <v>39.5</v>
      </c>
      <c r="I1100" s="225"/>
      <c r="J1100" s="226">
        <f>ROUND(I1100*H1100,2)</f>
        <v>0</v>
      </c>
      <c r="K1100" s="222" t="s">
        <v>359</v>
      </c>
      <c r="L1100" s="45"/>
      <c r="M1100" s="227" t="s">
        <v>1</v>
      </c>
      <c r="N1100" s="228" t="s">
        <v>46</v>
      </c>
      <c r="O1100" s="92"/>
      <c r="P1100" s="229">
        <f>O1100*H1100</f>
        <v>0</v>
      </c>
      <c r="Q1100" s="229">
        <v>8.0000000000000007E-05</v>
      </c>
      <c r="R1100" s="229">
        <f>Q1100*H1100</f>
        <v>0.00316</v>
      </c>
      <c r="S1100" s="229">
        <v>0</v>
      </c>
      <c r="T1100" s="230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31" t="s">
        <v>215</v>
      </c>
      <c r="AT1100" s="231" t="s">
        <v>217</v>
      </c>
      <c r="AU1100" s="231" t="s">
        <v>228</v>
      </c>
      <c r="AY1100" s="18" t="s">
        <v>216</v>
      </c>
      <c r="BE1100" s="232">
        <f>IF(N1100="základní",J1100,0)</f>
        <v>0</v>
      </c>
      <c r="BF1100" s="232">
        <f>IF(N1100="snížená",J1100,0)</f>
        <v>0</v>
      </c>
      <c r="BG1100" s="232">
        <f>IF(N1100="zákl. přenesená",J1100,0)</f>
        <v>0</v>
      </c>
      <c r="BH1100" s="232">
        <f>IF(N1100="sníž. přenesená",J1100,0)</f>
        <v>0</v>
      </c>
      <c r="BI1100" s="232">
        <f>IF(N1100="nulová",J1100,0)</f>
        <v>0</v>
      </c>
      <c r="BJ1100" s="18" t="s">
        <v>88</v>
      </c>
      <c r="BK1100" s="232">
        <f>ROUND(I1100*H1100,2)</f>
        <v>0</v>
      </c>
      <c r="BL1100" s="18" t="s">
        <v>215</v>
      </c>
      <c r="BM1100" s="231" t="s">
        <v>1392</v>
      </c>
    </row>
    <row r="1101" s="2" customFormat="1">
      <c r="A1101" s="39"/>
      <c r="B1101" s="40"/>
      <c r="C1101" s="41"/>
      <c r="D1101" s="233" t="s">
        <v>222</v>
      </c>
      <c r="E1101" s="41"/>
      <c r="F1101" s="234" t="s">
        <v>1393</v>
      </c>
      <c r="G1101" s="41"/>
      <c r="H1101" s="41"/>
      <c r="I1101" s="235"/>
      <c r="J1101" s="41"/>
      <c r="K1101" s="41"/>
      <c r="L1101" s="45"/>
      <c r="M1101" s="236"/>
      <c r="N1101" s="237"/>
      <c r="O1101" s="92"/>
      <c r="P1101" s="92"/>
      <c r="Q1101" s="92"/>
      <c r="R1101" s="92"/>
      <c r="S1101" s="92"/>
      <c r="T1101" s="93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T1101" s="18" t="s">
        <v>222</v>
      </c>
      <c r="AU1101" s="18" t="s">
        <v>228</v>
      </c>
    </row>
    <row r="1102" s="13" customFormat="1">
      <c r="A1102" s="13"/>
      <c r="B1102" s="250"/>
      <c r="C1102" s="251"/>
      <c r="D1102" s="233" t="s">
        <v>362</v>
      </c>
      <c r="E1102" s="252" t="s">
        <v>1</v>
      </c>
      <c r="F1102" s="253" t="s">
        <v>602</v>
      </c>
      <c r="G1102" s="251"/>
      <c r="H1102" s="252" t="s">
        <v>1</v>
      </c>
      <c r="I1102" s="254"/>
      <c r="J1102" s="251"/>
      <c r="K1102" s="251"/>
      <c r="L1102" s="255"/>
      <c r="M1102" s="256"/>
      <c r="N1102" s="257"/>
      <c r="O1102" s="257"/>
      <c r="P1102" s="257"/>
      <c r="Q1102" s="257"/>
      <c r="R1102" s="257"/>
      <c r="S1102" s="257"/>
      <c r="T1102" s="258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9" t="s">
        <v>362</v>
      </c>
      <c r="AU1102" s="259" t="s">
        <v>228</v>
      </c>
      <c r="AV1102" s="13" t="s">
        <v>88</v>
      </c>
      <c r="AW1102" s="13" t="s">
        <v>36</v>
      </c>
      <c r="AX1102" s="13" t="s">
        <v>81</v>
      </c>
      <c r="AY1102" s="259" t="s">
        <v>216</v>
      </c>
    </row>
    <row r="1103" s="13" customFormat="1">
      <c r="A1103" s="13"/>
      <c r="B1103" s="250"/>
      <c r="C1103" s="251"/>
      <c r="D1103" s="233" t="s">
        <v>362</v>
      </c>
      <c r="E1103" s="252" t="s">
        <v>1</v>
      </c>
      <c r="F1103" s="253" t="s">
        <v>1394</v>
      </c>
      <c r="G1103" s="251"/>
      <c r="H1103" s="252" t="s">
        <v>1</v>
      </c>
      <c r="I1103" s="254"/>
      <c r="J1103" s="251"/>
      <c r="K1103" s="251"/>
      <c r="L1103" s="255"/>
      <c r="M1103" s="256"/>
      <c r="N1103" s="257"/>
      <c r="O1103" s="257"/>
      <c r="P1103" s="257"/>
      <c r="Q1103" s="257"/>
      <c r="R1103" s="257"/>
      <c r="S1103" s="257"/>
      <c r="T1103" s="258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9" t="s">
        <v>362</v>
      </c>
      <c r="AU1103" s="259" t="s">
        <v>228</v>
      </c>
      <c r="AV1103" s="13" t="s">
        <v>88</v>
      </c>
      <c r="AW1103" s="13" t="s">
        <v>36</v>
      </c>
      <c r="AX1103" s="13" t="s">
        <v>81</v>
      </c>
      <c r="AY1103" s="259" t="s">
        <v>216</v>
      </c>
    </row>
    <row r="1104" s="14" customFormat="1">
      <c r="A1104" s="14"/>
      <c r="B1104" s="260"/>
      <c r="C1104" s="261"/>
      <c r="D1104" s="233" t="s">
        <v>362</v>
      </c>
      <c r="E1104" s="262" t="s">
        <v>1</v>
      </c>
      <c r="F1104" s="263" t="s">
        <v>1395</v>
      </c>
      <c r="G1104" s="261"/>
      <c r="H1104" s="264">
        <v>36</v>
      </c>
      <c r="I1104" s="265"/>
      <c r="J1104" s="261"/>
      <c r="K1104" s="261"/>
      <c r="L1104" s="266"/>
      <c r="M1104" s="267"/>
      <c r="N1104" s="268"/>
      <c r="O1104" s="268"/>
      <c r="P1104" s="268"/>
      <c r="Q1104" s="268"/>
      <c r="R1104" s="268"/>
      <c r="S1104" s="268"/>
      <c r="T1104" s="269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70" t="s">
        <v>362</v>
      </c>
      <c r="AU1104" s="270" t="s">
        <v>228</v>
      </c>
      <c r="AV1104" s="14" t="s">
        <v>90</v>
      </c>
      <c r="AW1104" s="14" t="s">
        <v>36</v>
      </c>
      <c r="AX1104" s="14" t="s">
        <v>81</v>
      </c>
      <c r="AY1104" s="270" t="s">
        <v>216</v>
      </c>
    </row>
    <row r="1105" s="14" customFormat="1">
      <c r="A1105" s="14"/>
      <c r="B1105" s="260"/>
      <c r="C1105" s="261"/>
      <c r="D1105" s="233" t="s">
        <v>362</v>
      </c>
      <c r="E1105" s="262" t="s">
        <v>1</v>
      </c>
      <c r="F1105" s="263" t="s">
        <v>1396</v>
      </c>
      <c r="G1105" s="261"/>
      <c r="H1105" s="264">
        <v>3.5</v>
      </c>
      <c r="I1105" s="265"/>
      <c r="J1105" s="261"/>
      <c r="K1105" s="261"/>
      <c r="L1105" s="266"/>
      <c r="M1105" s="267"/>
      <c r="N1105" s="268"/>
      <c r="O1105" s="268"/>
      <c r="P1105" s="268"/>
      <c r="Q1105" s="268"/>
      <c r="R1105" s="268"/>
      <c r="S1105" s="268"/>
      <c r="T1105" s="269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70" t="s">
        <v>362</v>
      </c>
      <c r="AU1105" s="270" t="s">
        <v>228</v>
      </c>
      <c r="AV1105" s="14" t="s">
        <v>90</v>
      </c>
      <c r="AW1105" s="14" t="s">
        <v>36</v>
      </c>
      <c r="AX1105" s="14" t="s">
        <v>81</v>
      </c>
      <c r="AY1105" s="270" t="s">
        <v>216</v>
      </c>
    </row>
    <row r="1106" s="16" customFormat="1">
      <c r="A1106" s="16"/>
      <c r="B1106" s="282"/>
      <c r="C1106" s="283"/>
      <c r="D1106" s="233" t="s">
        <v>362</v>
      </c>
      <c r="E1106" s="284" t="s">
        <v>1</v>
      </c>
      <c r="F1106" s="285" t="s">
        <v>369</v>
      </c>
      <c r="G1106" s="283"/>
      <c r="H1106" s="286">
        <v>39.5</v>
      </c>
      <c r="I1106" s="287"/>
      <c r="J1106" s="283"/>
      <c r="K1106" s="283"/>
      <c r="L1106" s="288"/>
      <c r="M1106" s="289"/>
      <c r="N1106" s="290"/>
      <c r="O1106" s="290"/>
      <c r="P1106" s="290"/>
      <c r="Q1106" s="290"/>
      <c r="R1106" s="290"/>
      <c r="S1106" s="290"/>
      <c r="T1106" s="291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T1106" s="292" t="s">
        <v>362</v>
      </c>
      <c r="AU1106" s="292" t="s">
        <v>228</v>
      </c>
      <c r="AV1106" s="16" t="s">
        <v>215</v>
      </c>
      <c r="AW1106" s="16" t="s">
        <v>36</v>
      </c>
      <c r="AX1106" s="16" t="s">
        <v>88</v>
      </c>
      <c r="AY1106" s="292" t="s">
        <v>216</v>
      </c>
    </row>
    <row r="1107" s="2" customFormat="1" ht="24.15" customHeight="1">
      <c r="A1107" s="39"/>
      <c r="B1107" s="40"/>
      <c r="C1107" s="220" t="s">
        <v>1397</v>
      </c>
      <c r="D1107" s="220" t="s">
        <v>217</v>
      </c>
      <c r="E1107" s="221" t="s">
        <v>1398</v>
      </c>
      <c r="F1107" s="222" t="s">
        <v>1399</v>
      </c>
      <c r="G1107" s="223" t="s">
        <v>453</v>
      </c>
      <c r="H1107" s="224">
        <v>39.5</v>
      </c>
      <c r="I1107" s="225"/>
      <c r="J1107" s="226">
        <f>ROUND(I1107*H1107,2)</f>
        <v>0</v>
      </c>
      <c r="K1107" s="222" t="s">
        <v>359</v>
      </c>
      <c r="L1107" s="45"/>
      <c r="M1107" s="227" t="s">
        <v>1</v>
      </c>
      <c r="N1107" s="228" t="s">
        <v>46</v>
      </c>
      <c r="O1107" s="92"/>
      <c r="P1107" s="229">
        <f>O1107*H1107</f>
        <v>0</v>
      </c>
      <c r="Q1107" s="229">
        <v>1.0000000000000001E-05</v>
      </c>
      <c r="R1107" s="229">
        <f>Q1107*H1107</f>
        <v>0.00039500000000000001</v>
      </c>
      <c r="S1107" s="229">
        <v>0</v>
      </c>
      <c r="T1107" s="230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31" t="s">
        <v>215</v>
      </c>
      <c r="AT1107" s="231" t="s">
        <v>217</v>
      </c>
      <c r="AU1107" s="231" t="s">
        <v>228</v>
      </c>
      <c r="AY1107" s="18" t="s">
        <v>216</v>
      </c>
      <c r="BE1107" s="232">
        <f>IF(N1107="základní",J1107,0)</f>
        <v>0</v>
      </c>
      <c r="BF1107" s="232">
        <f>IF(N1107="snížená",J1107,0)</f>
        <v>0</v>
      </c>
      <c r="BG1107" s="232">
        <f>IF(N1107="zákl. přenesená",J1107,0)</f>
        <v>0</v>
      </c>
      <c r="BH1107" s="232">
        <f>IF(N1107="sníž. přenesená",J1107,0)</f>
        <v>0</v>
      </c>
      <c r="BI1107" s="232">
        <f>IF(N1107="nulová",J1107,0)</f>
        <v>0</v>
      </c>
      <c r="BJ1107" s="18" t="s">
        <v>88</v>
      </c>
      <c r="BK1107" s="232">
        <f>ROUND(I1107*H1107,2)</f>
        <v>0</v>
      </c>
      <c r="BL1107" s="18" t="s">
        <v>215</v>
      </c>
      <c r="BM1107" s="231" t="s">
        <v>1400</v>
      </c>
    </row>
    <row r="1108" s="2" customFormat="1">
      <c r="A1108" s="39"/>
      <c r="B1108" s="40"/>
      <c r="C1108" s="41"/>
      <c r="D1108" s="233" t="s">
        <v>222</v>
      </c>
      <c r="E1108" s="41"/>
      <c r="F1108" s="234" t="s">
        <v>1401</v>
      </c>
      <c r="G1108" s="41"/>
      <c r="H1108" s="41"/>
      <c r="I1108" s="235"/>
      <c r="J1108" s="41"/>
      <c r="K1108" s="41"/>
      <c r="L1108" s="45"/>
      <c r="M1108" s="236"/>
      <c r="N1108" s="237"/>
      <c r="O1108" s="92"/>
      <c r="P1108" s="92"/>
      <c r="Q1108" s="92"/>
      <c r="R1108" s="92"/>
      <c r="S1108" s="92"/>
      <c r="T1108" s="93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T1108" s="18" t="s">
        <v>222</v>
      </c>
      <c r="AU1108" s="18" t="s">
        <v>228</v>
      </c>
    </row>
    <row r="1109" s="11" customFormat="1" ht="20.88" customHeight="1">
      <c r="A1109" s="11"/>
      <c r="B1109" s="206"/>
      <c r="C1109" s="207"/>
      <c r="D1109" s="208" t="s">
        <v>80</v>
      </c>
      <c r="E1109" s="248" t="s">
        <v>813</v>
      </c>
      <c r="F1109" s="248" t="s">
        <v>1402</v>
      </c>
      <c r="G1109" s="207"/>
      <c r="H1109" s="207"/>
      <c r="I1109" s="210"/>
      <c r="J1109" s="249">
        <f>BK1109</f>
        <v>0</v>
      </c>
      <c r="K1109" s="207"/>
      <c r="L1109" s="212"/>
      <c r="M1109" s="213"/>
      <c r="N1109" s="214"/>
      <c r="O1109" s="214"/>
      <c r="P1109" s="215">
        <f>SUM(P1110:P1150)</f>
        <v>0</v>
      </c>
      <c r="Q1109" s="214"/>
      <c r="R1109" s="215">
        <f>SUM(R1110:R1150)</f>
        <v>0.9442799999999999</v>
      </c>
      <c r="S1109" s="214"/>
      <c r="T1109" s="216">
        <f>SUM(T1110:T1150)</f>
        <v>0</v>
      </c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R1109" s="217" t="s">
        <v>88</v>
      </c>
      <c r="AT1109" s="218" t="s">
        <v>80</v>
      </c>
      <c r="AU1109" s="218" t="s">
        <v>90</v>
      </c>
      <c r="AY1109" s="217" t="s">
        <v>216</v>
      </c>
      <c r="BK1109" s="219">
        <f>SUM(BK1110:BK1150)</f>
        <v>0</v>
      </c>
    </row>
    <row r="1110" s="2" customFormat="1" ht="24.15" customHeight="1">
      <c r="A1110" s="39"/>
      <c r="B1110" s="40"/>
      <c r="C1110" s="220" t="s">
        <v>1403</v>
      </c>
      <c r="D1110" s="220" t="s">
        <v>217</v>
      </c>
      <c r="E1110" s="221" t="s">
        <v>1404</v>
      </c>
      <c r="F1110" s="222" t="s">
        <v>1405</v>
      </c>
      <c r="G1110" s="223" t="s">
        <v>539</v>
      </c>
      <c r="H1110" s="224">
        <v>2</v>
      </c>
      <c r="I1110" s="225"/>
      <c r="J1110" s="226">
        <f>ROUND(I1110*H1110,2)</f>
        <v>0</v>
      </c>
      <c r="K1110" s="222" t="s">
        <v>359</v>
      </c>
      <c r="L1110" s="45"/>
      <c r="M1110" s="227" t="s">
        <v>1</v>
      </c>
      <c r="N1110" s="228" t="s">
        <v>46</v>
      </c>
      <c r="O1110" s="92"/>
      <c r="P1110" s="229">
        <f>O1110*H1110</f>
        <v>0</v>
      </c>
      <c r="Q1110" s="229">
        <v>0.017770000000000001</v>
      </c>
      <c r="R1110" s="229">
        <f>Q1110*H1110</f>
        <v>0.035540000000000002</v>
      </c>
      <c r="S1110" s="229">
        <v>0</v>
      </c>
      <c r="T1110" s="230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31" t="s">
        <v>215</v>
      </c>
      <c r="AT1110" s="231" t="s">
        <v>217</v>
      </c>
      <c r="AU1110" s="231" t="s">
        <v>228</v>
      </c>
      <c r="AY1110" s="18" t="s">
        <v>216</v>
      </c>
      <c r="BE1110" s="232">
        <f>IF(N1110="základní",J1110,0)</f>
        <v>0</v>
      </c>
      <c r="BF1110" s="232">
        <f>IF(N1110="snížená",J1110,0)</f>
        <v>0</v>
      </c>
      <c r="BG1110" s="232">
        <f>IF(N1110="zákl. přenesená",J1110,0)</f>
        <v>0</v>
      </c>
      <c r="BH1110" s="232">
        <f>IF(N1110="sníž. přenesená",J1110,0)</f>
        <v>0</v>
      </c>
      <c r="BI1110" s="232">
        <f>IF(N1110="nulová",J1110,0)</f>
        <v>0</v>
      </c>
      <c r="BJ1110" s="18" t="s">
        <v>88</v>
      </c>
      <c r="BK1110" s="232">
        <f>ROUND(I1110*H1110,2)</f>
        <v>0</v>
      </c>
      <c r="BL1110" s="18" t="s">
        <v>215</v>
      </c>
      <c r="BM1110" s="231" t="s">
        <v>1406</v>
      </c>
    </row>
    <row r="1111" s="2" customFormat="1">
      <c r="A1111" s="39"/>
      <c r="B1111" s="40"/>
      <c r="C1111" s="41"/>
      <c r="D1111" s="233" t="s">
        <v>222</v>
      </c>
      <c r="E1111" s="41"/>
      <c r="F1111" s="234" t="s">
        <v>1407</v>
      </c>
      <c r="G1111" s="41"/>
      <c r="H1111" s="41"/>
      <c r="I1111" s="235"/>
      <c r="J1111" s="41"/>
      <c r="K1111" s="41"/>
      <c r="L1111" s="45"/>
      <c r="M1111" s="236"/>
      <c r="N1111" s="237"/>
      <c r="O1111" s="92"/>
      <c r="P1111" s="92"/>
      <c r="Q1111" s="92"/>
      <c r="R1111" s="92"/>
      <c r="S1111" s="92"/>
      <c r="T1111" s="93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222</v>
      </c>
      <c r="AU1111" s="18" t="s">
        <v>228</v>
      </c>
    </row>
    <row r="1112" s="2" customFormat="1" ht="33" customHeight="1">
      <c r="A1112" s="39"/>
      <c r="B1112" s="40"/>
      <c r="C1112" s="293" t="s">
        <v>1408</v>
      </c>
      <c r="D1112" s="293" t="s">
        <v>467</v>
      </c>
      <c r="E1112" s="294" t="s">
        <v>1409</v>
      </c>
      <c r="F1112" s="295" t="s">
        <v>1410</v>
      </c>
      <c r="G1112" s="296" t="s">
        <v>539</v>
      </c>
      <c r="H1112" s="297">
        <v>1</v>
      </c>
      <c r="I1112" s="298"/>
      <c r="J1112" s="299">
        <f>ROUND(I1112*H1112,2)</f>
        <v>0</v>
      </c>
      <c r="K1112" s="295" t="s">
        <v>1</v>
      </c>
      <c r="L1112" s="300"/>
      <c r="M1112" s="301" t="s">
        <v>1</v>
      </c>
      <c r="N1112" s="302" t="s">
        <v>46</v>
      </c>
      <c r="O1112" s="92"/>
      <c r="P1112" s="229">
        <f>O1112*H1112</f>
        <v>0</v>
      </c>
      <c r="Q1112" s="229">
        <v>0.0060000000000000001</v>
      </c>
      <c r="R1112" s="229">
        <f>Q1112*H1112</f>
        <v>0.0060000000000000001</v>
      </c>
      <c r="S1112" s="229">
        <v>0</v>
      </c>
      <c r="T1112" s="230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31" t="s">
        <v>252</v>
      </c>
      <c r="AT1112" s="231" t="s">
        <v>467</v>
      </c>
      <c r="AU1112" s="231" t="s">
        <v>228</v>
      </c>
      <c r="AY1112" s="18" t="s">
        <v>216</v>
      </c>
      <c r="BE1112" s="232">
        <f>IF(N1112="základní",J1112,0)</f>
        <v>0</v>
      </c>
      <c r="BF1112" s="232">
        <f>IF(N1112="snížená",J1112,0)</f>
        <v>0</v>
      </c>
      <c r="BG1112" s="232">
        <f>IF(N1112="zákl. přenesená",J1112,0)</f>
        <v>0</v>
      </c>
      <c r="BH1112" s="232">
        <f>IF(N1112="sníž. přenesená",J1112,0)</f>
        <v>0</v>
      </c>
      <c r="BI1112" s="232">
        <f>IF(N1112="nulová",J1112,0)</f>
        <v>0</v>
      </c>
      <c r="BJ1112" s="18" t="s">
        <v>88</v>
      </c>
      <c r="BK1112" s="232">
        <f>ROUND(I1112*H1112,2)</f>
        <v>0</v>
      </c>
      <c r="BL1112" s="18" t="s">
        <v>215</v>
      </c>
      <c r="BM1112" s="231" t="s">
        <v>1411</v>
      </c>
    </row>
    <row r="1113" s="2" customFormat="1" ht="24.15" customHeight="1">
      <c r="A1113" s="39"/>
      <c r="B1113" s="40"/>
      <c r="C1113" s="293" t="s">
        <v>1412</v>
      </c>
      <c r="D1113" s="293" t="s">
        <v>467</v>
      </c>
      <c r="E1113" s="294" t="s">
        <v>1413</v>
      </c>
      <c r="F1113" s="295" t="s">
        <v>1414</v>
      </c>
      <c r="G1113" s="296" t="s">
        <v>539</v>
      </c>
      <c r="H1113" s="297">
        <v>1</v>
      </c>
      <c r="I1113" s="298"/>
      <c r="J1113" s="299">
        <f>ROUND(I1113*H1113,2)</f>
        <v>0</v>
      </c>
      <c r="K1113" s="295" t="s">
        <v>1</v>
      </c>
      <c r="L1113" s="300"/>
      <c r="M1113" s="301" t="s">
        <v>1</v>
      </c>
      <c r="N1113" s="302" t="s">
        <v>46</v>
      </c>
      <c r="O1113" s="92"/>
      <c r="P1113" s="229">
        <f>O1113*H1113</f>
        <v>0</v>
      </c>
      <c r="Q1113" s="229">
        <v>0.0035999999999999999</v>
      </c>
      <c r="R1113" s="229">
        <f>Q1113*H1113</f>
        <v>0.0035999999999999999</v>
      </c>
      <c r="S1113" s="229">
        <v>0</v>
      </c>
      <c r="T1113" s="230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1" t="s">
        <v>252</v>
      </c>
      <c r="AT1113" s="231" t="s">
        <v>467</v>
      </c>
      <c r="AU1113" s="231" t="s">
        <v>228</v>
      </c>
      <c r="AY1113" s="18" t="s">
        <v>216</v>
      </c>
      <c r="BE1113" s="232">
        <f>IF(N1113="základní",J1113,0)</f>
        <v>0</v>
      </c>
      <c r="BF1113" s="232">
        <f>IF(N1113="snížená",J1113,0)</f>
        <v>0</v>
      </c>
      <c r="BG1113" s="232">
        <f>IF(N1113="zákl. přenesená",J1113,0)</f>
        <v>0</v>
      </c>
      <c r="BH1113" s="232">
        <f>IF(N1113="sníž. přenesená",J1113,0)</f>
        <v>0</v>
      </c>
      <c r="BI1113" s="232">
        <f>IF(N1113="nulová",J1113,0)</f>
        <v>0</v>
      </c>
      <c r="BJ1113" s="18" t="s">
        <v>88</v>
      </c>
      <c r="BK1113" s="232">
        <f>ROUND(I1113*H1113,2)</f>
        <v>0</v>
      </c>
      <c r="BL1113" s="18" t="s">
        <v>215</v>
      </c>
      <c r="BM1113" s="231" t="s">
        <v>1415</v>
      </c>
    </row>
    <row r="1114" s="2" customFormat="1" ht="24.15" customHeight="1">
      <c r="A1114" s="39"/>
      <c r="B1114" s="40"/>
      <c r="C1114" s="220" t="s">
        <v>1416</v>
      </c>
      <c r="D1114" s="220" t="s">
        <v>217</v>
      </c>
      <c r="E1114" s="221" t="s">
        <v>1404</v>
      </c>
      <c r="F1114" s="222" t="s">
        <v>1405</v>
      </c>
      <c r="G1114" s="223" t="s">
        <v>539</v>
      </c>
      <c r="H1114" s="224">
        <v>13</v>
      </c>
      <c r="I1114" s="225"/>
      <c r="J1114" s="226">
        <f>ROUND(I1114*H1114,2)</f>
        <v>0</v>
      </c>
      <c r="K1114" s="222" t="s">
        <v>359</v>
      </c>
      <c r="L1114" s="45"/>
      <c r="M1114" s="227" t="s">
        <v>1</v>
      </c>
      <c r="N1114" s="228" t="s">
        <v>46</v>
      </c>
      <c r="O1114" s="92"/>
      <c r="P1114" s="229">
        <f>O1114*H1114</f>
        <v>0</v>
      </c>
      <c r="Q1114" s="229">
        <v>0.017770000000000001</v>
      </c>
      <c r="R1114" s="229">
        <f>Q1114*H1114</f>
        <v>0.23101000000000002</v>
      </c>
      <c r="S1114" s="229">
        <v>0</v>
      </c>
      <c r="T1114" s="230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1" t="s">
        <v>215</v>
      </c>
      <c r="AT1114" s="231" t="s">
        <v>217</v>
      </c>
      <c r="AU1114" s="231" t="s">
        <v>228</v>
      </c>
      <c r="AY1114" s="18" t="s">
        <v>216</v>
      </c>
      <c r="BE1114" s="232">
        <f>IF(N1114="základní",J1114,0)</f>
        <v>0</v>
      </c>
      <c r="BF1114" s="232">
        <f>IF(N1114="snížená",J1114,0)</f>
        <v>0</v>
      </c>
      <c r="BG1114" s="232">
        <f>IF(N1114="zákl. přenesená",J1114,0)</f>
        <v>0</v>
      </c>
      <c r="BH1114" s="232">
        <f>IF(N1114="sníž. přenesená",J1114,0)</f>
        <v>0</v>
      </c>
      <c r="BI1114" s="232">
        <f>IF(N1114="nulová",J1114,0)</f>
        <v>0</v>
      </c>
      <c r="BJ1114" s="18" t="s">
        <v>88</v>
      </c>
      <c r="BK1114" s="232">
        <f>ROUND(I1114*H1114,2)</f>
        <v>0</v>
      </c>
      <c r="BL1114" s="18" t="s">
        <v>215</v>
      </c>
      <c r="BM1114" s="231" t="s">
        <v>1417</v>
      </c>
    </row>
    <row r="1115" s="2" customFormat="1">
      <c r="A1115" s="39"/>
      <c r="B1115" s="40"/>
      <c r="C1115" s="41"/>
      <c r="D1115" s="233" t="s">
        <v>222</v>
      </c>
      <c r="E1115" s="41"/>
      <c r="F1115" s="234" t="s">
        <v>1407</v>
      </c>
      <c r="G1115" s="41"/>
      <c r="H1115" s="41"/>
      <c r="I1115" s="235"/>
      <c r="J1115" s="41"/>
      <c r="K1115" s="41"/>
      <c r="L1115" s="45"/>
      <c r="M1115" s="236"/>
      <c r="N1115" s="237"/>
      <c r="O1115" s="92"/>
      <c r="P1115" s="92"/>
      <c r="Q1115" s="92"/>
      <c r="R1115" s="92"/>
      <c r="S1115" s="92"/>
      <c r="T1115" s="93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T1115" s="18" t="s">
        <v>222</v>
      </c>
      <c r="AU1115" s="18" t="s">
        <v>228</v>
      </c>
    </row>
    <row r="1116" s="2" customFormat="1" ht="33" customHeight="1">
      <c r="A1116" s="39"/>
      <c r="B1116" s="40"/>
      <c r="C1116" s="293" t="s">
        <v>1418</v>
      </c>
      <c r="D1116" s="293" t="s">
        <v>467</v>
      </c>
      <c r="E1116" s="294" t="s">
        <v>1419</v>
      </c>
      <c r="F1116" s="295" t="s">
        <v>1420</v>
      </c>
      <c r="G1116" s="296" t="s">
        <v>539</v>
      </c>
      <c r="H1116" s="297">
        <v>4</v>
      </c>
      <c r="I1116" s="298"/>
      <c r="J1116" s="299">
        <f>ROUND(I1116*H1116,2)</f>
        <v>0</v>
      </c>
      <c r="K1116" s="295" t="s">
        <v>359</v>
      </c>
      <c r="L1116" s="300"/>
      <c r="M1116" s="301" t="s">
        <v>1</v>
      </c>
      <c r="N1116" s="302" t="s">
        <v>46</v>
      </c>
      <c r="O1116" s="92"/>
      <c r="P1116" s="229">
        <f>O1116*H1116</f>
        <v>0</v>
      </c>
      <c r="Q1116" s="229">
        <v>0.018339999999999999</v>
      </c>
      <c r="R1116" s="229">
        <f>Q1116*H1116</f>
        <v>0.073359999999999995</v>
      </c>
      <c r="S1116" s="229">
        <v>0</v>
      </c>
      <c r="T1116" s="230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31" t="s">
        <v>252</v>
      </c>
      <c r="AT1116" s="231" t="s">
        <v>467</v>
      </c>
      <c r="AU1116" s="231" t="s">
        <v>228</v>
      </c>
      <c r="AY1116" s="18" t="s">
        <v>216</v>
      </c>
      <c r="BE1116" s="232">
        <f>IF(N1116="základní",J1116,0)</f>
        <v>0</v>
      </c>
      <c r="BF1116" s="232">
        <f>IF(N1116="snížená",J1116,0)</f>
        <v>0</v>
      </c>
      <c r="BG1116" s="232">
        <f>IF(N1116="zákl. přenesená",J1116,0)</f>
        <v>0</v>
      </c>
      <c r="BH1116" s="232">
        <f>IF(N1116="sníž. přenesená",J1116,0)</f>
        <v>0</v>
      </c>
      <c r="BI1116" s="232">
        <f>IF(N1116="nulová",J1116,0)</f>
        <v>0</v>
      </c>
      <c r="BJ1116" s="18" t="s">
        <v>88</v>
      </c>
      <c r="BK1116" s="232">
        <f>ROUND(I1116*H1116,2)</f>
        <v>0</v>
      </c>
      <c r="BL1116" s="18" t="s">
        <v>215</v>
      </c>
      <c r="BM1116" s="231" t="s">
        <v>1421</v>
      </c>
    </row>
    <row r="1117" s="13" customFormat="1">
      <c r="A1117" s="13"/>
      <c r="B1117" s="250"/>
      <c r="C1117" s="251"/>
      <c r="D1117" s="233" t="s">
        <v>362</v>
      </c>
      <c r="E1117" s="252" t="s">
        <v>1</v>
      </c>
      <c r="F1117" s="253" t="s">
        <v>1422</v>
      </c>
      <c r="G1117" s="251"/>
      <c r="H1117" s="252" t="s">
        <v>1</v>
      </c>
      <c r="I1117" s="254"/>
      <c r="J1117" s="251"/>
      <c r="K1117" s="251"/>
      <c r="L1117" s="255"/>
      <c r="M1117" s="256"/>
      <c r="N1117" s="257"/>
      <c r="O1117" s="257"/>
      <c r="P1117" s="257"/>
      <c r="Q1117" s="257"/>
      <c r="R1117" s="257"/>
      <c r="S1117" s="257"/>
      <c r="T1117" s="258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9" t="s">
        <v>362</v>
      </c>
      <c r="AU1117" s="259" t="s">
        <v>228</v>
      </c>
      <c r="AV1117" s="13" t="s">
        <v>88</v>
      </c>
      <c r="AW1117" s="13" t="s">
        <v>36</v>
      </c>
      <c r="AX1117" s="13" t="s">
        <v>81</v>
      </c>
      <c r="AY1117" s="259" t="s">
        <v>216</v>
      </c>
    </row>
    <row r="1118" s="14" customFormat="1">
      <c r="A1118" s="14"/>
      <c r="B1118" s="260"/>
      <c r="C1118" s="261"/>
      <c r="D1118" s="233" t="s">
        <v>362</v>
      </c>
      <c r="E1118" s="262" t="s">
        <v>1</v>
      </c>
      <c r="F1118" s="263" t="s">
        <v>215</v>
      </c>
      <c r="G1118" s="261"/>
      <c r="H1118" s="264">
        <v>4</v>
      </c>
      <c r="I1118" s="265"/>
      <c r="J1118" s="261"/>
      <c r="K1118" s="261"/>
      <c r="L1118" s="266"/>
      <c r="M1118" s="267"/>
      <c r="N1118" s="268"/>
      <c r="O1118" s="268"/>
      <c r="P1118" s="268"/>
      <c r="Q1118" s="268"/>
      <c r="R1118" s="268"/>
      <c r="S1118" s="268"/>
      <c r="T1118" s="269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0" t="s">
        <v>362</v>
      </c>
      <c r="AU1118" s="270" t="s">
        <v>228</v>
      </c>
      <c r="AV1118" s="14" t="s">
        <v>90</v>
      </c>
      <c r="AW1118" s="14" t="s">
        <v>36</v>
      </c>
      <c r="AX1118" s="14" t="s">
        <v>81</v>
      </c>
      <c r="AY1118" s="270" t="s">
        <v>216</v>
      </c>
    </row>
    <row r="1119" s="16" customFormat="1">
      <c r="A1119" s="16"/>
      <c r="B1119" s="282"/>
      <c r="C1119" s="283"/>
      <c r="D1119" s="233" t="s">
        <v>362</v>
      </c>
      <c r="E1119" s="284" t="s">
        <v>1</v>
      </c>
      <c r="F1119" s="285" t="s">
        <v>369</v>
      </c>
      <c r="G1119" s="283"/>
      <c r="H1119" s="286">
        <v>4</v>
      </c>
      <c r="I1119" s="287"/>
      <c r="J1119" s="283"/>
      <c r="K1119" s="283"/>
      <c r="L1119" s="288"/>
      <c r="M1119" s="289"/>
      <c r="N1119" s="290"/>
      <c r="O1119" s="290"/>
      <c r="P1119" s="290"/>
      <c r="Q1119" s="290"/>
      <c r="R1119" s="290"/>
      <c r="S1119" s="290"/>
      <c r="T1119" s="291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T1119" s="292" t="s">
        <v>362</v>
      </c>
      <c r="AU1119" s="292" t="s">
        <v>228</v>
      </c>
      <c r="AV1119" s="16" t="s">
        <v>215</v>
      </c>
      <c r="AW1119" s="16" t="s">
        <v>36</v>
      </c>
      <c r="AX1119" s="16" t="s">
        <v>88</v>
      </c>
      <c r="AY1119" s="292" t="s">
        <v>216</v>
      </c>
    </row>
    <row r="1120" s="2" customFormat="1" ht="33" customHeight="1">
      <c r="A1120" s="39"/>
      <c r="B1120" s="40"/>
      <c r="C1120" s="293" t="s">
        <v>1423</v>
      </c>
      <c r="D1120" s="293" t="s">
        <v>467</v>
      </c>
      <c r="E1120" s="294" t="s">
        <v>1424</v>
      </c>
      <c r="F1120" s="295" t="s">
        <v>1425</v>
      </c>
      <c r="G1120" s="296" t="s">
        <v>539</v>
      </c>
      <c r="H1120" s="297">
        <v>7</v>
      </c>
      <c r="I1120" s="298"/>
      <c r="J1120" s="299">
        <f>ROUND(I1120*H1120,2)</f>
        <v>0</v>
      </c>
      <c r="K1120" s="295" t="s">
        <v>359</v>
      </c>
      <c r="L1120" s="300"/>
      <c r="M1120" s="301" t="s">
        <v>1</v>
      </c>
      <c r="N1120" s="302" t="s">
        <v>46</v>
      </c>
      <c r="O1120" s="92"/>
      <c r="P1120" s="229">
        <f>O1120*H1120</f>
        <v>0</v>
      </c>
      <c r="Q1120" s="229">
        <v>0.01521</v>
      </c>
      <c r="R1120" s="229">
        <f>Q1120*H1120</f>
        <v>0.10647</v>
      </c>
      <c r="S1120" s="229">
        <v>0</v>
      </c>
      <c r="T1120" s="230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1" t="s">
        <v>252</v>
      </c>
      <c r="AT1120" s="231" t="s">
        <v>467</v>
      </c>
      <c r="AU1120" s="231" t="s">
        <v>228</v>
      </c>
      <c r="AY1120" s="18" t="s">
        <v>216</v>
      </c>
      <c r="BE1120" s="232">
        <f>IF(N1120="základní",J1120,0)</f>
        <v>0</v>
      </c>
      <c r="BF1120" s="232">
        <f>IF(N1120="snížená",J1120,0)</f>
        <v>0</v>
      </c>
      <c r="BG1120" s="232">
        <f>IF(N1120="zákl. přenesená",J1120,0)</f>
        <v>0</v>
      </c>
      <c r="BH1120" s="232">
        <f>IF(N1120="sníž. přenesená",J1120,0)</f>
        <v>0</v>
      </c>
      <c r="BI1120" s="232">
        <f>IF(N1120="nulová",J1120,0)</f>
        <v>0</v>
      </c>
      <c r="BJ1120" s="18" t="s">
        <v>88</v>
      </c>
      <c r="BK1120" s="232">
        <f>ROUND(I1120*H1120,2)</f>
        <v>0</v>
      </c>
      <c r="BL1120" s="18" t="s">
        <v>215</v>
      </c>
      <c r="BM1120" s="231" t="s">
        <v>1426</v>
      </c>
    </row>
    <row r="1121" s="13" customFormat="1">
      <c r="A1121" s="13"/>
      <c r="B1121" s="250"/>
      <c r="C1121" s="251"/>
      <c r="D1121" s="233" t="s">
        <v>362</v>
      </c>
      <c r="E1121" s="252" t="s">
        <v>1</v>
      </c>
      <c r="F1121" s="253" t="s">
        <v>1427</v>
      </c>
      <c r="G1121" s="251"/>
      <c r="H1121" s="252" t="s">
        <v>1</v>
      </c>
      <c r="I1121" s="254"/>
      <c r="J1121" s="251"/>
      <c r="K1121" s="251"/>
      <c r="L1121" s="255"/>
      <c r="M1121" s="256"/>
      <c r="N1121" s="257"/>
      <c r="O1121" s="257"/>
      <c r="P1121" s="257"/>
      <c r="Q1121" s="257"/>
      <c r="R1121" s="257"/>
      <c r="S1121" s="257"/>
      <c r="T1121" s="258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9" t="s">
        <v>362</v>
      </c>
      <c r="AU1121" s="259" t="s">
        <v>228</v>
      </c>
      <c r="AV1121" s="13" t="s">
        <v>88</v>
      </c>
      <c r="AW1121" s="13" t="s">
        <v>36</v>
      </c>
      <c r="AX1121" s="13" t="s">
        <v>81</v>
      </c>
      <c r="AY1121" s="259" t="s">
        <v>216</v>
      </c>
    </row>
    <row r="1122" s="14" customFormat="1">
      <c r="A1122" s="14"/>
      <c r="B1122" s="260"/>
      <c r="C1122" s="261"/>
      <c r="D1122" s="233" t="s">
        <v>362</v>
      </c>
      <c r="E1122" s="262" t="s">
        <v>1</v>
      </c>
      <c r="F1122" s="263" t="s">
        <v>90</v>
      </c>
      <c r="G1122" s="261"/>
      <c r="H1122" s="264">
        <v>2</v>
      </c>
      <c r="I1122" s="265"/>
      <c r="J1122" s="261"/>
      <c r="K1122" s="261"/>
      <c r="L1122" s="266"/>
      <c r="M1122" s="267"/>
      <c r="N1122" s="268"/>
      <c r="O1122" s="268"/>
      <c r="P1122" s="268"/>
      <c r="Q1122" s="268"/>
      <c r="R1122" s="268"/>
      <c r="S1122" s="268"/>
      <c r="T1122" s="269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70" t="s">
        <v>362</v>
      </c>
      <c r="AU1122" s="270" t="s">
        <v>228</v>
      </c>
      <c r="AV1122" s="14" t="s">
        <v>90</v>
      </c>
      <c r="AW1122" s="14" t="s">
        <v>36</v>
      </c>
      <c r="AX1122" s="14" t="s">
        <v>81</v>
      </c>
      <c r="AY1122" s="270" t="s">
        <v>216</v>
      </c>
    </row>
    <row r="1123" s="13" customFormat="1">
      <c r="A1123" s="13"/>
      <c r="B1123" s="250"/>
      <c r="C1123" s="251"/>
      <c r="D1123" s="233" t="s">
        <v>362</v>
      </c>
      <c r="E1123" s="252" t="s">
        <v>1</v>
      </c>
      <c r="F1123" s="253" t="s">
        <v>1428</v>
      </c>
      <c r="G1123" s="251"/>
      <c r="H1123" s="252" t="s">
        <v>1</v>
      </c>
      <c r="I1123" s="254"/>
      <c r="J1123" s="251"/>
      <c r="K1123" s="251"/>
      <c r="L1123" s="255"/>
      <c r="M1123" s="256"/>
      <c r="N1123" s="257"/>
      <c r="O1123" s="257"/>
      <c r="P1123" s="257"/>
      <c r="Q1123" s="257"/>
      <c r="R1123" s="257"/>
      <c r="S1123" s="257"/>
      <c r="T1123" s="258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9" t="s">
        <v>362</v>
      </c>
      <c r="AU1123" s="259" t="s">
        <v>228</v>
      </c>
      <c r="AV1123" s="13" t="s">
        <v>88</v>
      </c>
      <c r="AW1123" s="13" t="s">
        <v>36</v>
      </c>
      <c r="AX1123" s="13" t="s">
        <v>81</v>
      </c>
      <c r="AY1123" s="259" t="s">
        <v>216</v>
      </c>
    </row>
    <row r="1124" s="14" customFormat="1">
      <c r="A1124" s="14"/>
      <c r="B1124" s="260"/>
      <c r="C1124" s="261"/>
      <c r="D1124" s="233" t="s">
        <v>362</v>
      </c>
      <c r="E1124" s="262" t="s">
        <v>1</v>
      </c>
      <c r="F1124" s="263" t="s">
        <v>215</v>
      </c>
      <c r="G1124" s="261"/>
      <c r="H1124" s="264">
        <v>4</v>
      </c>
      <c r="I1124" s="265"/>
      <c r="J1124" s="261"/>
      <c r="K1124" s="261"/>
      <c r="L1124" s="266"/>
      <c r="M1124" s="267"/>
      <c r="N1124" s="268"/>
      <c r="O1124" s="268"/>
      <c r="P1124" s="268"/>
      <c r="Q1124" s="268"/>
      <c r="R1124" s="268"/>
      <c r="S1124" s="268"/>
      <c r="T1124" s="269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70" t="s">
        <v>362</v>
      </c>
      <c r="AU1124" s="270" t="s">
        <v>228</v>
      </c>
      <c r="AV1124" s="14" t="s">
        <v>90</v>
      </c>
      <c r="AW1124" s="14" t="s">
        <v>36</v>
      </c>
      <c r="AX1124" s="14" t="s">
        <v>81</v>
      </c>
      <c r="AY1124" s="270" t="s">
        <v>216</v>
      </c>
    </row>
    <row r="1125" s="13" customFormat="1">
      <c r="A1125" s="13"/>
      <c r="B1125" s="250"/>
      <c r="C1125" s="251"/>
      <c r="D1125" s="233" t="s">
        <v>362</v>
      </c>
      <c r="E1125" s="252" t="s">
        <v>1</v>
      </c>
      <c r="F1125" s="253" t="s">
        <v>1429</v>
      </c>
      <c r="G1125" s="251"/>
      <c r="H1125" s="252" t="s">
        <v>1</v>
      </c>
      <c r="I1125" s="254"/>
      <c r="J1125" s="251"/>
      <c r="K1125" s="251"/>
      <c r="L1125" s="255"/>
      <c r="M1125" s="256"/>
      <c r="N1125" s="257"/>
      <c r="O1125" s="257"/>
      <c r="P1125" s="257"/>
      <c r="Q1125" s="257"/>
      <c r="R1125" s="257"/>
      <c r="S1125" s="257"/>
      <c r="T1125" s="258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9" t="s">
        <v>362</v>
      </c>
      <c r="AU1125" s="259" t="s">
        <v>228</v>
      </c>
      <c r="AV1125" s="13" t="s">
        <v>88</v>
      </c>
      <c r="AW1125" s="13" t="s">
        <v>36</v>
      </c>
      <c r="AX1125" s="13" t="s">
        <v>81</v>
      </c>
      <c r="AY1125" s="259" t="s">
        <v>216</v>
      </c>
    </row>
    <row r="1126" s="14" customFormat="1">
      <c r="A1126" s="14"/>
      <c r="B1126" s="260"/>
      <c r="C1126" s="261"/>
      <c r="D1126" s="233" t="s">
        <v>362</v>
      </c>
      <c r="E1126" s="262" t="s">
        <v>1</v>
      </c>
      <c r="F1126" s="263" t="s">
        <v>88</v>
      </c>
      <c r="G1126" s="261"/>
      <c r="H1126" s="264">
        <v>1</v>
      </c>
      <c r="I1126" s="265"/>
      <c r="J1126" s="261"/>
      <c r="K1126" s="261"/>
      <c r="L1126" s="266"/>
      <c r="M1126" s="267"/>
      <c r="N1126" s="268"/>
      <c r="O1126" s="268"/>
      <c r="P1126" s="268"/>
      <c r="Q1126" s="268"/>
      <c r="R1126" s="268"/>
      <c r="S1126" s="268"/>
      <c r="T1126" s="269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70" t="s">
        <v>362</v>
      </c>
      <c r="AU1126" s="270" t="s">
        <v>228</v>
      </c>
      <c r="AV1126" s="14" t="s">
        <v>90</v>
      </c>
      <c r="AW1126" s="14" t="s">
        <v>36</v>
      </c>
      <c r="AX1126" s="14" t="s">
        <v>81</v>
      </c>
      <c r="AY1126" s="270" t="s">
        <v>216</v>
      </c>
    </row>
    <row r="1127" s="16" customFormat="1">
      <c r="A1127" s="16"/>
      <c r="B1127" s="282"/>
      <c r="C1127" s="283"/>
      <c r="D1127" s="233" t="s">
        <v>362</v>
      </c>
      <c r="E1127" s="284" t="s">
        <v>1</v>
      </c>
      <c r="F1127" s="285" t="s">
        <v>369</v>
      </c>
      <c r="G1127" s="283"/>
      <c r="H1127" s="286">
        <v>7</v>
      </c>
      <c r="I1127" s="287"/>
      <c r="J1127" s="283"/>
      <c r="K1127" s="283"/>
      <c r="L1127" s="288"/>
      <c r="M1127" s="289"/>
      <c r="N1127" s="290"/>
      <c r="O1127" s="290"/>
      <c r="P1127" s="290"/>
      <c r="Q1127" s="290"/>
      <c r="R1127" s="290"/>
      <c r="S1127" s="290"/>
      <c r="T1127" s="291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T1127" s="292" t="s">
        <v>362</v>
      </c>
      <c r="AU1127" s="292" t="s">
        <v>228</v>
      </c>
      <c r="AV1127" s="16" t="s">
        <v>215</v>
      </c>
      <c r="AW1127" s="16" t="s">
        <v>36</v>
      </c>
      <c r="AX1127" s="16" t="s">
        <v>88</v>
      </c>
      <c r="AY1127" s="292" t="s">
        <v>216</v>
      </c>
    </row>
    <row r="1128" s="2" customFormat="1" ht="33" customHeight="1">
      <c r="A1128" s="39"/>
      <c r="B1128" s="40"/>
      <c r="C1128" s="293" t="s">
        <v>1430</v>
      </c>
      <c r="D1128" s="293" t="s">
        <v>467</v>
      </c>
      <c r="E1128" s="294" t="s">
        <v>1431</v>
      </c>
      <c r="F1128" s="295" t="s">
        <v>1432</v>
      </c>
      <c r="G1128" s="296" t="s">
        <v>539</v>
      </c>
      <c r="H1128" s="297">
        <v>2</v>
      </c>
      <c r="I1128" s="298"/>
      <c r="J1128" s="299">
        <f>ROUND(I1128*H1128,2)</f>
        <v>0</v>
      </c>
      <c r="K1128" s="295" t="s">
        <v>359</v>
      </c>
      <c r="L1128" s="300"/>
      <c r="M1128" s="301" t="s">
        <v>1</v>
      </c>
      <c r="N1128" s="302" t="s">
        <v>46</v>
      </c>
      <c r="O1128" s="92"/>
      <c r="P1128" s="229">
        <f>O1128*H1128</f>
        <v>0</v>
      </c>
      <c r="Q1128" s="229">
        <v>0.01553</v>
      </c>
      <c r="R1128" s="229">
        <f>Q1128*H1128</f>
        <v>0.031060000000000001</v>
      </c>
      <c r="S1128" s="229">
        <v>0</v>
      </c>
      <c r="T1128" s="230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31" t="s">
        <v>252</v>
      </c>
      <c r="AT1128" s="231" t="s">
        <v>467</v>
      </c>
      <c r="AU1128" s="231" t="s">
        <v>228</v>
      </c>
      <c r="AY1128" s="18" t="s">
        <v>216</v>
      </c>
      <c r="BE1128" s="232">
        <f>IF(N1128="základní",J1128,0)</f>
        <v>0</v>
      </c>
      <c r="BF1128" s="232">
        <f>IF(N1128="snížená",J1128,0)</f>
        <v>0</v>
      </c>
      <c r="BG1128" s="232">
        <f>IF(N1128="zákl. přenesená",J1128,0)</f>
        <v>0</v>
      </c>
      <c r="BH1128" s="232">
        <f>IF(N1128="sníž. přenesená",J1128,0)</f>
        <v>0</v>
      </c>
      <c r="BI1128" s="232">
        <f>IF(N1128="nulová",J1128,0)</f>
        <v>0</v>
      </c>
      <c r="BJ1128" s="18" t="s">
        <v>88</v>
      </c>
      <c r="BK1128" s="232">
        <f>ROUND(I1128*H1128,2)</f>
        <v>0</v>
      </c>
      <c r="BL1128" s="18" t="s">
        <v>215</v>
      </c>
      <c r="BM1128" s="231" t="s">
        <v>1433</v>
      </c>
    </row>
    <row r="1129" s="13" customFormat="1">
      <c r="A1129" s="13"/>
      <c r="B1129" s="250"/>
      <c r="C1129" s="251"/>
      <c r="D1129" s="233" t="s">
        <v>362</v>
      </c>
      <c r="E1129" s="252" t="s">
        <v>1</v>
      </c>
      <c r="F1129" s="253" t="s">
        <v>1434</v>
      </c>
      <c r="G1129" s="251"/>
      <c r="H1129" s="252" t="s">
        <v>1</v>
      </c>
      <c r="I1129" s="254"/>
      <c r="J1129" s="251"/>
      <c r="K1129" s="251"/>
      <c r="L1129" s="255"/>
      <c r="M1129" s="256"/>
      <c r="N1129" s="257"/>
      <c r="O1129" s="257"/>
      <c r="P1129" s="257"/>
      <c r="Q1129" s="257"/>
      <c r="R1129" s="257"/>
      <c r="S1129" s="257"/>
      <c r="T1129" s="258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9" t="s">
        <v>362</v>
      </c>
      <c r="AU1129" s="259" t="s">
        <v>228</v>
      </c>
      <c r="AV1129" s="13" t="s">
        <v>88</v>
      </c>
      <c r="AW1129" s="13" t="s">
        <v>36</v>
      </c>
      <c r="AX1129" s="13" t="s">
        <v>81</v>
      </c>
      <c r="AY1129" s="259" t="s">
        <v>216</v>
      </c>
    </row>
    <row r="1130" s="14" customFormat="1">
      <c r="A1130" s="14"/>
      <c r="B1130" s="260"/>
      <c r="C1130" s="261"/>
      <c r="D1130" s="233" t="s">
        <v>362</v>
      </c>
      <c r="E1130" s="262" t="s">
        <v>1</v>
      </c>
      <c r="F1130" s="263" t="s">
        <v>90</v>
      </c>
      <c r="G1130" s="261"/>
      <c r="H1130" s="264">
        <v>2</v>
      </c>
      <c r="I1130" s="265"/>
      <c r="J1130" s="261"/>
      <c r="K1130" s="261"/>
      <c r="L1130" s="266"/>
      <c r="M1130" s="267"/>
      <c r="N1130" s="268"/>
      <c r="O1130" s="268"/>
      <c r="P1130" s="268"/>
      <c r="Q1130" s="268"/>
      <c r="R1130" s="268"/>
      <c r="S1130" s="268"/>
      <c r="T1130" s="269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0" t="s">
        <v>362</v>
      </c>
      <c r="AU1130" s="270" t="s">
        <v>228</v>
      </c>
      <c r="AV1130" s="14" t="s">
        <v>90</v>
      </c>
      <c r="AW1130" s="14" t="s">
        <v>36</v>
      </c>
      <c r="AX1130" s="14" t="s">
        <v>81</v>
      </c>
      <c r="AY1130" s="270" t="s">
        <v>216</v>
      </c>
    </row>
    <row r="1131" s="16" customFormat="1">
      <c r="A1131" s="16"/>
      <c r="B1131" s="282"/>
      <c r="C1131" s="283"/>
      <c r="D1131" s="233" t="s">
        <v>362</v>
      </c>
      <c r="E1131" s="284" t="s">
        <v>1</v>
      </c>
      <c r="F1131" s="285" t="s">
        <v>369</v>
      </c>
      <c r="G1131" s="283"/>
      <c r="H1131" s="286">
        <v>2</v>
      </c>
      <c r="I1131" s="287"/>
      <c r="J1131" s="283"/>
      <c r="K1131" s="283"/>
      <c r="L1131" s="288"/>
      <c r="M1131" s="289"/>
      <c r="N1131" s="290"/>
      <c r="O1131" s="290"/>
      <c r="P1131" s="290"/>
      <c r="Q1131" s="290"/>
      <c r="R1131" s="290"/>
      <c r="S1131" s="290"/>
      <c r="T1131" s="291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T1131" s="292" t="s">
        <v>362</v>
      </c>
      <c r="AU1131" s="292" t="s">
        <v>228</v>
      </c>
      <c r="AV1131" s="16" t="s">
        <v>215</v>
      </c>
      <c r="AW1131" s="16" t="s">
        <v>36</v>
      </c>
      <c r="AX1131" s="16" t="s">
        <v>88</v>
      </c>
      <c r="AY1131" s="292" t="s">
        <v>216</v>
      </c>
    </row>
    <row r="1132" s="2" customFormat="1" ht="37.8" customHeight="1">
      <c r="A1132" s="39"/>
      <c r="B1132" s="40"/>
      <c r="C1132" s="220" t="s">
        <v>1435</v>
      </c>
      <c r="D1132" s="220" t="s">
        <v>217</v>
      </c>
      <c r="E1132" s="221" t="s">
        <v>1436</v>
      </c>
      <c r="F1132" s="222" t="s">
        <v>1437</v>
      </c>
      <c r="G1132" s="223" t="s">
        <v>539</v>
      </c>
      <c r="H1132" s="224">
        <v>1</v>
      </c>
      <c r="I1132" s="225"/>
      <c r="J1132" s="226">
        <f>ROUND(I1132*H1132,2)</f>
        <v>0</v>
      </c>
      <c r="K1132" s="222" t="s">
        <v>359</v>
      </c>
      <c r="L1132" s="45"/>
      <c r="M1132" s="227" t="s">
        <v>1</v>
      </c>
      <c r="N1132" s="228" t="s">
        <v>46</v>
      </c>
      <c r="O1132" s="92"/>
      <c r="P1132" s="229">
        <f>O1132*H1132</f>
        <v>0</v>
      </c>
      <c r="Q1132" s="229">
        <v>0.053620000000000001</v>
      </c>
      <c r="R1132" s="229">
        <f>Q1132*H1132</f>
        <v>0.053620000000000001</v>
      </c>
      <c r="S1132" s="229">
        <v>0</v>
      </c>
      <c r="T1132" s="230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1" t="s">
        <v>215</v>
      </c>
      <c r="AT1132" s="231" t="s">
        <v>217</v>
      </c>
      <c r="AU1132" s="231" t="s">
        <v>228</v>
      </c>
      <c r="AY1132" s="18" t="s">
        <v>216</v>
      </c>
      <c r="BE1132" s="232">
        <f>IF(N1132="základní",J1132,0)</f>
        <v>0</v>
      </c>
      <c r="BF1132" s="232">
        <f>IF(N1132="snížená",J1132,0)</f>
        <v>0</v>
      </c>
      <c r="BG1132" s="232">
        <f>IF(N1132="zákl. přenesená",J1132,0)</f>
        <v>0</v>
      </c>
      <c r="BH1132" s="232">
        <f>IF(N1132="sníž. přenesená",J1132,0)</f>
        <v>0</v>
      </c>
      <c r="BI1132" s="232">
        <f>IF(N1132="nulová",J1132,0)</f>
        <v>0</v>
      </c>
      <c r="BJ1132" s="18" t="s">
        <v>88</v>
      </c>
      <c r="BK1132" s="232">
        <f>ROUND(I1132*H1132,2)</f>
        <v>0</v>
      </c>
      <c r="BL1132" s="18" t="s">
        <v>215</v>
      </c>
      <c r="BM1132" s="231" t="s">
        <v>1438</v>
      </c>
    </row>
    <row r="1133" s="2" customFormat="1">
      <c r="A1133" s="39"/>
      <c r="B1133" s="40"/>
      <c r="C1133" s="41"/>
      <c r="D1133" s="233" t="s">
        <v>222</v>
      </c>
      <c r="E1133" s="41"/>
      <c r="F1133" s="234" t="s">
        <v>1439</v>
      </c>
      <c r="G1133" s="41"/>
      <c r="H1133" s="41"/>
      <c r="I1133" s="235"/>
      <c r="J1133" s="41"/>
      <c r="K1133" s="41"/>
      <c r="L1133" s="45"/>
      <c r="M1133" s="236"/>
      <c r="N1133" s="237"/>
      <c r="O1133" s="92"/>
      <c r="P1133" s="92"/>
      <c r="Q1133" s="92"/>
      <c r="R1133" s="92"/>
      <c r="S1133" s="92"/>
      <c r="T1133" s="93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T1133" s="18" t="s">
        <v>222</v>
      </c>
      <c r="AU1133" s="18" t="s">
        <v>228</v>
      </c>
    </row>
    <row r="1134" s="2" customFormat="1" ht="21.75" customHeight="1">
      <c r="A1134" s="39"/>
      <c r="B1134" s="40"/>
      <c r="C1134" s="220" t="s">
        <v>1440</v>
      </c>
      <c r="D1134" s="220" t="s">
        <v>217</v>
      </c>
      <c r="E1134" s="221" t="s">
        <v>1441</v>
      </c>
      <c r="F1134" s="222" t="s">
        <v>1442</v>
      </c>
      <c r="G1134" s="223" t="s">
        <v>539</v>
      </c>
      <c r="H1134" s="224">
        <v>1</v>
      </c>
      <c r="I1134" s="225"/>
      <c r="J1134" s="226">
        <f>ROUND(I1134*H1134,2)</f>
        <v>0</v>
      </c>
      <c r="K1134" s="222" t="s">
        <v>359</v>
      </c>
      <c r="L1134" s="45"/>
      <c r="M1134" s="227" t="s">
        <v>1</v>
      </c>
      <c r="N1134" s="228" t="s">
        <v>46</v>
      </c>
      <c r="O1134" s="92"/>
      <c r="P1134" s="229">
        <f>O1134*H1134</f>
        <v>0</v>
      </c>
      <c r="Q1134" s="229">
        <v>0.04684</v>
      </c>
      <c r="R1134" s="229">
        <f>Q1134*H1134</f>
        <v>0.04684</v>
      </c>
      <c r="S1134" s="229">
        <v>0</v>
      </c>
      <c r="T1134" s="230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31" t="s">
        <v>215</v>
      </c>
      <c r="AT1134" s="231" t="s">
        <v>217</v>
      </c>
      <c r="AU1134" s="231" t="s">
        <v>228</v>
      </c>
      <c r="AY1134" s="18" t="s">
        <v>216</v>
      </c>
      <c r="BE1134" s="232">
        <f>IF(N1134="základní",J1134,0)</f>
        <v>0</v>
      </c>
      <c r="BF1134" s="232">
        <f>IF(N1134="snížená",J1134,0)</f>
        <v>0</v>
      </c>
      <c r="BG1134" s="232">
        <f>IF(N1134="zákl. přenesená",J1134,0)</f>
        <v>0</v>
      </c>
      <c r="BH1134" s="232">
        <f>IF(N1134="sníž. přenesená",J1134,0)</f>
        <v>0</v>
      </c>
      <c r="BI1134" s="232">
        <f>IF(N1134="nulová",J1134,0)</f>
        <v>0</v>
      </c>
      <c r="BJ1134" s="18" t="s">
        <v>88</v>
      </c>
      <c r="BK1134" s="232">
        <f>ROUND(I1134*H1134,2)</f>
        <v>0</v>
      </c>
      <c r="BL1134" s="18" t="s">
        <v>215</v>
      </c>
      <c r="BM1134" s="231" t="s">
        <v>1443</v>
      </c>
    </row>
    <row r="1135" s="2" customFormat="1" ht="37.8" customHeight="1">
      <c r="A1135" s="39"/>
      <c r="B1135" s="40"/>
      <c r="C1135" s="293" t="s">
        <v>1444</v>
      </c>
      <c r="D1135" s="293" t="s">
        <v>467</v>
      </c>
      <c r="E1135" s="294" t="s">
        <v>1445</v>
      </c>
      <c r="F1135" s="295" t="s">
        <v>1446</v>
      </c>
      <c r="G1135" s="296" t="s">
        <v>539</v>
      </c>
      <c r="H1135" s="297">
        <v>1</v>
      </c>
      <c r="I1135" s="298"/>
      <c r="J1135" s="299">
        <f>ROUND(I1135*H1135,2)</f>
        <v>0</v>
      </c>
      <c r="K1135" s="295" t="s">
        <v>1</v>
      </c>
      <c r="L1135" s="300"/>
      <c r="M1135" s="301" t="s">
        <v>1</v>
      </c>
      <c r="N1135" s="302" t="s">
        <v>46</v>
      </c>
      <c r="O1135" s="92"/>
      <c r="P1135" s="229">
        <f>O1135*H1135</f>
        <v>0</v>
      </c>
      <c r="Q1135" s="229">
        <v>0</v>
      </c>
      <c r="R1135" s="229">
        <f>Q1135*H1135</f>
        <v>0</v>
      </c>
      <c r="S1135" s="229">
        <v>0</v>
      </c>
      <c r="T1135" s="230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31" t="s">
        <v>252</v>
      </c>
      <c r="AT1135" s="231" t="s">
        <v>467</v>
      </c>
      <c r="AU1135" s="231" t="s">
        <v>228</v>
      </c>
      <c r="AY1135" s="18" t="s">
        <v>216</v>
      </c>
      <c r="BE1135" s="232">
        <f>IF(N1135="základní",J1135,0)</f>
        <v>0</v>
      </c>
      <c r="BF1135" s="232">
        <f>IF(N1135="snížená",J1135,0)</f>
        <v>0</v>
      </c>
      <c r="BG1135" s="232">
        <f>IF(N1135="zákl. přenesená",J1135,0)</f>
        <v>0</v>
      </c>
      <c r="BH1135" s="232">
        <f>IF(N1135="sníž. přenesená",J1135,0)</f>
        <v>0</v>
      </c>
      <c r="BI1135" s="232">
        <f>IF(N1135="nulová",J1135,0)</f>
        <v>0</v>
      </c>
      <c r="BJ1135" s="18" t="s">
        <v>88</v>
      </c>
      <c r="BK1135" s="232">
        <f>ROUND(I1135*H1135,2)</f>
        <v>0</v>
      </c>
      <c r="BL1135" s="18" t="s">
        <v>215</v>
      </c>
      <c r="BM1135" s="231" t="s">
        <v>1447</v>
      </c>
    </row>
    <row r="1136" s="2" customFormat="1" ht="21.75" customHeight="1">
      <c r="A1136" s="39"/>
      <c r="B1136" s="40"/>
      <c r="C1136" s="220" t="s">
        <v>1448</v>
      </c>
      <c r="D1136" s="220" t="s">
        <v>217</v>
      </c>
      <c r="E1136" s="221" t="s">
        <v>1441</v>
      </c>
      <c r="F1136" s="222" t="s">
        <v>1442</v>
      </c>
      <c r="G1136" s="223" t="s">
        <v>539</v>
      </c>
      <c r="H1136" s="224">
        <v>5</v>
      </c>
      <c r="I1136" s="225"/>
      <c r="J1136" s="226">
        <f>ROUND(I1136*H1136,2)</f>
        <v>0</v>
      </c>
      <c r="K1136" s="222" t="s">
        <v>359</v>
      </c>
      <c r="L1136" s="45"/>
      <c r="M1136" s="227" t="s">
        <v>1</v>
      </c>
      <c r="N1136" s="228" t="s">
        <v>46</v>
      </c>
      <c r="O1136" s="92"/>
      <c r="P1136" s="229">
        <f>O1136*H1136</f>
        <v>0</v>
      </c>
      <c r="Q1136" s="229">
        <v>0.04684</v>
      </c>
      <c r="R1136" s="229">
        <f>Q1136*H1136</f>
        <v>0.23419999999999999</v>
      </c>
      <c r="S1136" s="229">
        <v>0</v>
      </c>
      <c r="T1136" s="230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1" t="s">
        <v>215</v>
      </c>
      <c r="AT1136" s="231" t="s">
        <v>217</v>
      </c>
      <c r="AU1136" s="231" t="s">
        <v>228</v>
      </c>
      <c r="AY1136" s="18" t="s">
        <v>216</v>
      </c>
      <c r="BE1136" s="232">
        <f>IF(N1136="základní",J1136,0)</f>
        <v>0</v>
      </c>
      <c r="BF1136" s="232">
        <f>IF(N1136="snížená",J1136,0)</f>
        <v>0</v>
      </c>
      <c r="BG1136" s="232">
        <f>IF(N1136="zákl. přenesená",J1136,0)</f>
        <v>0</v>
      </c>
      <c r="BH1136" s="232">
        <f>IF(N1136="sníž. přenesená",J1136,0)</f>
        <v>0</v>
      </c>
      <c r="BI1136" s="232">
        <f>IF(N1136="nulová",J1136,0)</f>
        <v>0</v>
      </c>
      <c r="BJ1136" s="18" t="s">
        <v>88</v>
      </c>
      <c r="BK1136" s="232">
        <f>ROUND(I1136*H1136,2)</f>
        <v>0</v>
      </c>
      <c r="BL1136" s="18" t="s">
        <v>215</v>
      </c>
      <c r="BM1136" s="231" t="s">
        <v>1449</v>
      </c>
    </row>
    <row r="1137" s="2" customFormat="1" ht="33" customHeight="1">
      <c r="A1137" s="39"/>
      <c r="B1137" s="40"/>
      <c r="C1137" s="293" t="s">
        <v>1450</v>
      </c>
      <c r="D1137" s="293" t="s">
        <v>467</v>
      </c>
      <c r="E1137" s="294" t="s">
        <v>1451</v>
      </c>
      <c r="F1137" s="295" t="s">
        <v>1452</v>
      </c>
      <c r="G1137" s="296" t="s">
        <v>539</v>
      </c>
      <c r="H1137" s="297">
        <v>2</v>
      </c>
      <c r="I1137" s="298"/>
      <c r="J1137" s="299">
        <f>ROUND(I1137*H1137,2)</f>
        <v>0</v>
      </c>
      <c r="K1137" s="295" t="s">
        <v>359</v>
      </c>
      <c r="L1137" s="300"/>
      <c r="M1137" s="301" t="s">
        <v>1</v>
      </c>
      <c r="N1137" s="302" t="s">
        <v>46</v>
      </c>
      <c r="O1137" s="92"/>
      <c r="P1137" s="229">
        <f>O1137*H1137</f>
        <v>0</v>
      </c>
      <c r="Q1137" s="229">
        <v>0.023369999999999998</v>
      </c>
      <c r="R1137" s="229">
        <f>Q1137*H1137</f>
        <v>0.046739999999999997</v>
      </c>
      <c r="S1137" s="229">
        <v>0</v>
      </c>
      <c r="T1137" s="230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31" t="s">
        <v>252</v>
      </c>
      <c r="AT1137" s="231" t="s">
        <v>467</v>
      </c>
      <c r="AU1137" s="231" t="s">
        <v>228</v>
      </c>
      <c r="AY1137" s="18" t="s">
        <v>216</v>
      </c>
      <c r="BE1137" s="232">
        <f>IF(N1137="základní",J1137,0)</f>
        <v>0</v>
      </c>
      <c r="BF1137" s="232">
        <f>IF(N1137="snížená",J1137,0)</f>
        <v>0</v>
      </c>
      <c r="BG1137" s="232">
        <f>IF(N1137="zákl. přenesená",J1137,0)</f>
        <v>0</v>
      </c>
      <c r="BH1137" s="232">
        <f>IF(N1137="sníž. přenesená",J1137,0)</f>
        <v>0</v>
      </c>
      <c r="BI1137" s="232">
        <f>IF(N1137="nulová",J1137,0)</f>
        <v>0</v>
      </c>
      <c r="BJ1137" s="18" t="s">
        <v>88</v>
      </c>
      <c r="BK1137" s="232">
        <f>ROUND(I1137*H1137,2)</f>
        <v>0</v>
      </c>
      <c r="BL1137" s="18" t="s">
        <v>215</v>
      </c>
      <c r="BM1137" s="231" t="s">
        <v>1453</v>
      </c>
    </row>
    <row r="1138" s="13" customFormat="1">
      <c r="A1138" s="13"/>
      <c r="B1138" s="250"/>
      <c r="C1138" s="251"/>
      <c r="D1138" s="233" t="s">
        <v>362</v>
      </c>
      <c r="E1138" s="252" t="s">
        <v>1</v>
      </c>
      <c r="F1138" s="253" t="s">
        <v>1454</v>
      </c>
      <c r="G1138" s="251"/>
      <c r="H1138" s="252" t="s">
        <v>1</v>
      </c>
      <c r="I1138" s="254"/>
      <c r="J1138" s="251"/>
      <c r="K1138" s="251"/>
      <c r="L1138" s="255"/>
      <c r="M1138" s="256"/>
      <c r="N1138" s="257"/>
      <c r="O1138" s="257"/>
      <c r="P1138" s="257"/>
      <c r="Q1138" s="257"/>
      <c r="R1138" s="257"/>
      <c r="S1138" s="257"/>
      <c r="T1138" s="258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9" t="s">
        <v>362</v>
      </c>
      <c r="AU1138" s="259" t="s">
        <v>228</v>
      </c>
      <c r="AV1138" s="13" t="s">
        <v>88</v>
      </c>
      <c r="AW1138" s="13" t="s">
        <v>36</v>
      </c>
      <c r="AX1138" s="13" t="s">
        <v>81</v>
      </c>
      <c r="AY1138" s="259" t="s">
        <v>216</v>
      </c>
    </row>
    <row r="1139" s="14" customFormat="1">
      <c r="A1139" s="14"/>
      <c r="B1139" s="260"/>
      <c r="C1139" s="261"/>
      <c r="D1139" s="233" t="s">
        <v>362</v>
      </c>
      <c r="E1139" s="262" t="s">
        <v>1</v>
      </c>
      <c r="F1139" s="263" t="s">
        <v>90</v>
      </c>
      <c r="G1139" s="261"/>
      <c r="H1139" s="264">
        <v>2</v>
      </c>
      <c r="I1139" s="265"/>
      <c r="J1139" s="261"/>
      <c r="K1139" s="261"/>
      <c r="L1139" s="266"/>
      <c r="M1139" s="267"/>
      <c r="N1139" s="268"/>
      <c r="O1139" s="268"/>
      <c r="P1139" s="268"/>
      <c r="Q1139" s="268"/>
      <c r="R1139" s="268"/>
      <c r="S1139" s="268"/>
      <c r="T1139" s="269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70" t="s">
        <v>362</v>
      </c>
      <c r="AU1139" s="270" t="s">
        <v>228</v>
      </c>
      <c r="AV1139" s="14" t="s">
        <v>90</v>
      </c>
      <c r="AW1139" s="14" t="s">
        <v>36</v>
      </c>
      <c r="AX1139" s="14" t="s">
        <v>88</v>
      </c>
      <c r="AY1139" s="270" t="s">
        <v>216</v>
      </c>
    </row>
    <row r="1140" s="2" customFormat="1" ht="33" customHeight="1">
      <c r="A1140" s="39"/>
      <c r="B1140" s="40"/>
      <c r="C1140" s="293" t="s">
        <v>1455</v>
      </c>
      <c r="D1140" s="293" t="s">
        <v>467</v>
      </c>
      <c r="E1140" s="294" t="s">
        <v>1456</v>
      </c>
      <c r="F1140" s="295" t="s">
        <v>1457</v>
      </c>
      <c r="G1140" s="296" t="s">
        <v>539</v>
      </c>
      <c r="H1140" s="297">
        <v>3</v>
      </c>
      <c r="I1140" s="298"/>
      <c r="J1140" s="299">
        <f>ROUND(I1140*H1140,2)</f>
        <v>0</v>
      </c>
      <c r="K1140" s="295" t="s">
        <v>359</v>
      </c>
      <c r="L1140" s="300"/>
      <c r="M1140" s="301" t="s">
        <v>1</v>
      </c>
      <c r="N1140" s="302" t="s">
        <v>46</v>
      </c>
      <c r="O1140" s="92"/>
      <c r="P1140" s="229">
        <f>O1140*H1140</f>
        <v>0</v>
      </c>
      <c r="Q1140" s="229">
        <v>0.023959999999999999</v>
      </c>
      <c r="R1140" s="229">
        <f>Q1140*H1140</f>
        <v>0.071879999999999999</v>
      </c>
      <c r="S1140" s="229">
        <v>0</v>
      </c>
      <c r="T1140" s="230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31" t="s">
        <v>252</v>
      </c>
      <c r="AT1140" s="231" t="s">
        <v>467</v>
      </c>
      <c r="AU1140" s="231" t="s">
        <v>228</v>
      </c>
      <c r="AY1140" s="18" t="s">
        <v>216</v>
      </c>
      <c r="BE1140" s="232">
        <f>IF(N1140="základní",J1140,0)</f>
        <v>0</v>
      </c>
      <c r="BF1140" s="232">
        <f>IF(N1140="snížená",J1140,0)</f>
        <v>0</v>
      </c>
      <c r="BG1140" s="232">
        <f>IF(N1140="zákl. přenesená",J1140,0)</f>
        <v>0</v>
      </c>
      <c r="BH1140" s="232">
        <f>IF(N1140="sníž. přenesená",J1140,0)</f>
        <v>0</v>
      </c>
      <c r="BI1140" s="232">
        <f>IF(N1140="nulová",J1140,0)</f>
        <v>0</v>
      </c>
      <c r="BJ1140" s="18" t="s">
        <v>88</v>
      </c>
      <c r="BK1140" s="232">
        <f>ROUND(I1140*H1140,2)</f>
        <v>0</v>
      </c>
      <c r="BL1140" s="18" t="s">
        <v>215</v>
      </c>
      <c r="BM1140" s="231" t="s">
        <v>1458</v>
      </c>
    </row>
    <row r="1141" s="13" customFormat="1">
      <c r="A1141" s="13"/>
      <c r="B1141" s="250"/>
      <c r="C1141" s="251"/>
      <c r="D1141" s="233" t="s">
        <v>362</v>
      </c>
      <c r="E1141" s="252" t="s">
        <v>1</v>
      </c>
      <c r="F1141" s="253" t="s">
        <v>1459</v>
      </c>
      <c r="G1141" s="251"/>
      <c r="H1141" s="252" t="s">
        <v>1</v>
      </c>
      <c r="I1141" s="254"/>
      <c r="J1141" s="251"/>
      <c r="K1141" s="251"/>
      <c r="L1141" s="255"/>
      <c r="M1141" s="256"/>
      <c r="N1141" s="257"/>
      <c r="O1141" s="257"/>
      <c r="P1141" s="257"/>
      <c r="Q1141" s="257"/>
      <c r="R1141" s="257"/>
      <c r="S1141" s="257"/>
      <c r="T1141" s="258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9" t="s">
        <v>362</v>
      </c>
      <c r="AU1141" s="259" t="s">
        <v>228</v>
      </c>
      <c r="AV1141" s="13" t="s">
        <v>88</v>
      </c>
      <c r="AW1141" s="13" t="s">
        <v>36</v>
      </c>
      <c r="AX1141" s="13" t="s">
        <v>81</v>
      </c>
      <c r="AY1141" s="259" t="s">
        <v>216</v>
      </c>
    </row>
    <row r="1142" s="14" customFormat="1">
      <c r="A1142" s="14"/>
      <c r="B1142" s="260"/>
      <c r="C1142" s="261"/>
      <c r="D1142" s="233" t="s">
        <v>362</v>
      </c>
      <c r="E1142" s="262" t="s">
        <v>1</v>
      </c>
      <c r="F1142" s="263" t="s">
        <v>228</v>
      </c>
      <c r="G1142" s="261"/>
      <c r="H1142" s="264">
        <v>3</v>
      </c>
      <c r="I1142" s="265"/>
      <c r="J1142" s="261"/>
      <c r="K1142" s="261"/>
      <c r="L1142" s="266"/>
      <c r="M1142" s="267"/>
      <c r="N1142" s="268"/>
      <c r="O1142" s="268"/>
      <c r="P1142" s="268"/>
      <c r="Q1142" s="268"/>
      <c r="R1142" s="268"/>
      <c r="S1142" s="268"/>
      <c r="T1142" s="269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70" t="s">
        <v>362</v>
      </c>
      <c r="AU1142" s="270" t="s">
        <v>228</v>
      </c>
      <c r="AV1142" s="14" t="s">
        <v>90</v>
      </c>
      <c r="AW1142" s="14" t="s">
        <v>36</v>
      </c>
      <c r="AX1142" s="14" t="s">
        <v>81</v>
      </c>
      <c r="AY1142" s="270" t="s">
        <v>216</v>
      </c>
    </row>
    <row r="1143" s="16" customFormat="1">
      <c r="A1143" s="16"/>
      <c r="B1143" s="282"/>
      <c r="C1143" s="283"/>
      <c r="D1143" s="233" t="s">
        <v>362</v>
      </c>
      <c r="E1143" s="284" t="s">
        <v>1</v>
      </c>
      <c r="F1143" s="285" t="s">
        <v>369</v>
      </c>
      <c r="G1143" s="283"/>
      <c r="H1143" s="286">
        <v>3</v>
      </c>
      <c r="I1143" s="287"/>
      <c r="J1143" s="283"/>
      <c r="K1143" s="283"/>
      <c r="L1143" s="288"/>
      <c r="M1143" s="289"/>
      <c r="N1143" s="290"/>
      <c r="O1143" s="290"/>
      <c r="P1143" s="290"/>
      <c r="Q1143" s="290"/>
      <c r="R1143" s="290"/>
      <c r="S1143" s="290"/>
      <c r="T1143" s="291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T1143" s="292" t="s">
        <v>362</v>
      </c>
      <c r="AU1143" s="292" t="s">
        <v>228</v>
      </c>
      <c r="AV1143" s="16" t="s">
        <v>215</v>
      </c>
      <c r="AW1143" s="16" t="s">
        <v>36</v>
      </c>
      <c r="AX1143" s="16" t="s">
        <v>88</v>
      </c>
      <c r="AY1143" s="292" t="s">
        <v>216</v>
      </c>
    </row>
    <row r="1144" s="2" customFormat="1" ht="24.15" customHeight="1">
      <c r="A1144" s="39"/>
      <c r="B1144" s="40"/>
      <c r="C1144" s="220" t="s">
        <v>1460</v>
      </c>
      <c r="D1144" s="220" t="s">
        <v>217</v>
      </c>
      <c r="E1144" s="221" t="s">
        <v>1461</v>
      </c>
      <c r="F1144" s="222" t="s">
        <v>1462</v>
      </c>
      <c r="G1144" s="223" t="s">
        <v>539</v>
      </c>
      <c r="H1144" s="224">
        <v>4</v>
      </c>
      <c r="I1144" s="225"/>
      <c r="J1144" s="226">
        <f>ROUND(I1144*H1144,2)</f>
        <v>0</v>
      </c>
      <c r="K1144" s="222" t="s">
        <v>359</v>
      </c>
      <c r="L1144" s="45"/>
      <c r="M1144" s="227" t="s">
        <v>1</v>
      </c>
      <c r="N1144" s="228" t="s">
        <v>46</v>
      </c>
      <c r="O1144" s="92"/>
      <c r="P1144" s="229">
        <f>O1144*H1144</f>
        <v>0</v>
      </c>
      <c r="Q1144" s="229">
        <v>0</v>
      </c>
      <c r="R1144" s="229">
        <f>Q1144*H1144</f>
        <v>0</v>
      </c>
      <c r="S1144" s="229">
        <v>0</v>
      </c>
      <c r="T1144" s="230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31" t="s">
        <v>215</v>
      </c>
      <c r="AT1144" s="231" t="s">
        <v>217</v>
      </c>
      <c r="AU1144" s="231" t="s">
        <v>228</v>
      </c>
      <c r="AY1144" s="18" t="s">
        <v>216</v>
      </c>
      <c r="BE1144" s="232">
        <f>IF(N1144="základní",J1144,0)</f>
        <v>0</v>
      </c>
      <c r="BF1144" s="232">
        <f>IF(N1144="snížená",J1144,0)</f>
        <v>0</v>
      </c>
      <c r="BG1144" s="232">
        <f>IF(N1144="zákl. přenesená",J1144,0)</f>
        <v>0</v>
      </c>
      <c r="BH1144" s="232">
        <f>IF(N1144="sníž. přenesená",J1144,0)</f>
        <v>0</v>
      </c>
      <c r="BI1144" s="232">
        <f>IF(N1144="nulová",J1144,0)</f>
        <v>0</v>
      </c>
      <c r="BJ1144" s="18" t="s">
        <v>88</v>
      </c>
      <c r="BK1144" s="232">
        <f>ROUND(I1144*H1144,2)</f>
        <v>0</v>
      </c>
      <c r="BL1144" s="18" t="s">
        <v>215</v>
      </c>
      <c r="BM1144" s="231" t="s">
        <v>1463</v>
      </c>
    </row>
    <row r="1145" s="2" customFormat="1">
      <c r="A1145" s="39"/>
      <c r="B1145" s="40"/>
      <c r="C1145" s="41"/>
      <c r="D1145" s="233" t="s">
        <v>222</v>
      </c>
      <c r="E1145" s="41"/>
      <c r="F1145" s="234" t="s">
        <v>1464</v>
      </c>
      <c r="G1145" s="41"/>
      <c r="H1145" s="41"/>
      <c r="I1145" s="235"/>
      <c r="J1145" s="41"/>
      <c r="K1145" s="41"/>
      <c r="L1145" s="45"/>
      <c r="M1145" s="236"/>
      <c r="N1145" s="237"/>
      <c r="O1145" s="92"/>
      <c r="P1145" s="92"/>
      <c r="Q1145" s="92"/>
      <c r="R1145" s="92"/>
      <c r="S1145" s="92"/>
      <c r="T1145" s="93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T1145" s="18" t="s">
        <v>222</v>
      </c>
      <c r="AU1145" s="18" t="s">
        <v>228</v>
      </c>
    </row>
    <row r="1146" s="13" customFormat="1">
      <c r="A1146" s="13"/>
      <c r="B1146" s="250"/>
      <c r="C1146" s="251"/>
      <c r="D1146" s="233" t="s">
        <v>362</v>
      </c>
      <c r="E1146" s="252" t="s">
        <v>1</v>
      </c>
      <c r="F1146" s="253" t="s">
        <v>602</v>
      </c>
      <c r="G1146" s="251"/>
      <c r="H1146" s="252" t="s">
        <v>1</v>
      </c>
      <c r="I1146" s="254"/>
      <c r="J1146" s="251"/>
      <c r="K1146" s="251"/>
      <c r="L1146" s="255"/>
      <c r="M1146" s="256"/>
      <c r="N1146" s="257"/>
      <c r="O1146" s="257"/>
      <c r="P1146" s="257"/>
      <c r="Q1146" s="257"/>
      <c r="R1146" s="257"/>
      <c r="S1146" s="257"/>
      <c r="T1146" s="258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9" t="s">
        <v>362</v>
      </c>
      <c r="AU1146" s="259" t="s">
        <v>228</v>
      </c>
      <c r="AV1146" s="13" t="s">
        <v>88</v>
      </c>
      <c r="AW1146" s="13" t="s">
        <v>36</v>
      </c>
      <c r="AX1146" s="13" t="s">
        <v>81</v>
      </c>
      <c r="AY1146" s="259" t="s">
        <v>216</v>
      </c>
    </row>
    <row r="1147" s="13" customFormat="1">
      <c r="A1147" s="13"/>
      <c r="B1147" s="250"/>
      <c r="C1147" s="251"/>
      <c r="D1147" s="233" t="s">
        <v>362</v>
      </c>
      <c r="E1147" s="252" t="s">
        <v>1</v>
      </c>
      <c r="F1147" s="253" t="s">
        <v>1465</v>
      </c>
      <c r="G1147" s="251"/>
      <c r="H1147" s="252" t="s">
        <v>1</v>
      </c>
      <c r="I1147" s="254"/>
      <c r="J1147" s="251"/>
      <c r="K1147" s="251"/>
      <c r="L1147" s="255"/>
      <c r="M1147" s="256"/>
      <c r="N1147" s="257"/>
      <c r="O1147" s="257"/>
      <c r="P1147" s="257"/>
      <c r="Q1147" s="257"/>
      <c r="R1147" s="257"/>
      <c r="S1147" s="257"/>
      <c r="T1147" s="258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9" t="s">
        <v>362</v>
      </c>
      <c r="AU1147" s="259" t="s">
        <v>228</v>
      </c>
      <c r="AV1147" s="13" t="s">
        <v>88</v>
      </c>
      <c r="AW1147" s="13" t="s">
        <v>36</v>
      </c>
      <c r="AX1147" s="13" t="s">
        <v>81</v>
      </c>
      <c r="AY1147" s="259" t="s">
        <v>216</v>
      </c>
    </row>
    <row r="1148" s="14" customFormat="1">
      <c r="A1148" s="14"/>
      <c r="B1148" s="260"/>
      <c r="C1148" s="261"/>
      <c r="D1148" s="233" t="s">
        <v>362</v>
      </c>
      <c r="E1148" s="262" t="s">
        <v>1</v>
      </c>
      <c r="F1148" s="263" t="s">
        <v>215</v>
      </c>
      <c r="G1148" s="261"/>
      <c r="H1148" s="264">
        <v>4</v>
      </c>
      <c r="I1148" s="265"/>
      <c r="J1148" s="261"/>
      <c r="K1148" s="261"/>
      <c r="L1148" s="266"/>
      <c r="M1148" s="267"/>
      <c r="N1148" s="268"/>
      <c r="O1148" s="268"/>
      <c r="P1148" s="268"/>
      <c r="Q1148" s="268"/>
      <c r="R1148" s="268"/>
      <c r="S1148" s="268"/>
      <c r="T1148" s="269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70" t="s">
        <v>362</v>
      </c>
      <c r="AU1148" s="270" t="s">
        <v>228</v>
      </c>
      <c r="AV1148" s="14" t="s">
        <v>90</v>
      </c>
      <c r="AW1148" s="14" t="s">
        <v>36</v>
      </c>
      <c r="AX1148" s="14" t="s">
        <v>81</v>
      </c>
      <c r="AY1148" s="270" t="s">
        <v>216</v>
      </c>
    </row>
    <row r="1149" s="16" customFormat="1">
      <c r="A1149" s="16"/>
      <c r="B1149" s="282"/>
      <c r="C1149" s="283"/>
      <c r="D1149" s="233" t="s">
        <v>362</v>
      </c>
      <c r="E1149" s="284" t="s">
        <v>1</v>
      </c>
      <c r="F1149" s="285" t="s">
        <v>369</v>
      </c>
      <c r="G1149" s="283"/>
      <c r="H1149" s="286">
        <v>4</v>
      </c>
      <c r="I1149" s="287"/>
      <c r="J1149" s="283"/>
      <c r="K1149" s="283"/>
      <c r="L1149" s="288"/>
      <c r="M1149" s="289"/>
      <c r="N1149" s="290"/>
      <c r="O1149" s="290"/>
      <c r="P1149" s="290"/>
      <c r="Q1149" s="290"/>
      <c r="R1149" s="290"/>
      <c r="S1149" s="290"/>
      <c r="T1149" s="291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T1149" s="292" t="s">
        <v>362</v>
      </c>
      <c r="AU1149" s="292" t="s">
        <v>228</v>
      </c>
      <c r="AV1149" s="16" t="s">
        <v>215</v>
      </c>
      <c r="AW1149" s="16" t="s">
        <v>36</v>
      </c>
      <c r="AX1149" s="16" t="s">
        <v>88</v>
      </c>
      <c r="AY1149" s="292" t="s">
        <v>216</v>
      </c>
    </row>
    <row r="1150" s="2" customFormat="1" ht="16.5" customHeight="1">
      <c r="A1150" s="39"/>
      <c r="B1150" s="40"/>
      <c r="C1150" s="293" t="s">
        <v>1466</v>
      </c>
      <c r="D1150" s="293" t="s">
        <v>467</v>
      </c>
      <c r="E1150" s="294" t="s">
        <v>1467</v>
      </c>
      <c r="F1150" s="295" t="s">
        <v>1468</v>
      </c>
      <c r="G1150" s="296" t="s">
        <v>539</v>
      </c>
      <c r="H1150" s="297">
        <v>4</v>
      </c>
      <c r="I1150" s="298"/>
      <c r="J1150" s="299">
        <f>ROUND(I1150*H1150,2)</f>
        <v>0</v>
      </c>
      <c r="K1150" s="295" t="s">
        <v>359</v>
      </c>
      <c r="L1150" s="300"/>
      <c r="M1150" s="301" t="s">
        <v>1</v>
      </c>
      <c r="N1150" s="302" t="s">
        <v>46</v>
      </c>
      <c r="O1150" s="92"/>
      <c r="P1150" s="229">
        <f>O1150*H1150</f>
        <v>0</v>
      </c>
      <c r="Q1150" s="229">
        <v>0.00098999999999999999</v>
      </c>
      <c r="R1150" s="229">
        <f>Q1150*H1150</f>
        <v>0.00396</v>
      </c>
      <c r="S1150" s="229">
        <v>0</v>
      </c>
      <c r="T1150" s="230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1" t="s">
        <v>252</v>
      </c>
      <c r="AT1150" s="231" t="s">
        <v>467</v>
      </c>
      <c r="AU1150" s="231" t="s">
        <v>228</v>
      </c>
      <c r="AY1150" s="18" t="s">
        <v>216</v>
      </c>
      <c r="BE1150" s="232">
        <f>IF(N1150="základní",J1150,0)</f>
        <v>0</v>
      </c>
      <c r="BF1150" s="232">
        <f>IF(N1150="snížená",J1150,0)</f>
        <v>0</v>
      </c>
      <c r="BG1150" s="232">
        <f>IF(N1150="zákl. přenesená",J1150,0)</f>
        <v>0</v>
      </c>
      <c r="BH1150" s="232">
        <f>IF(N1150="sníž. přenesená",J1150,0)</f>
        <v>0</v>
      </c>
      <c r="BI1150" s="232">
        <f>IF(N1150="nulová",J1150,0)</f>
        <v>0</v>
      </c>
      <c r="BJ1150" s="18" t="s">
        <v>88</v>
      </c>
      <c r="BK1150" s="232">
        <f>ROUND(I1150*H1150,2)</f>
        <v>0</v>
      </c>
      <c r="BL1150" s="18" t="s">
        <v>215</v>
      </c>
      <c r="BM1150" s="231" t="s">
        <v>1469</v>
      </c>
    </row>
    <row r="1151" s="11" customFormat="1" ht="22.8" customHeight="1">
      <c r="A1151" s="11"/>
      <c r="B1151" s="206"/>
      <c r="C1151" s="207"/>
      <c r="D1151" s="208" t="s">
        <v>80</v>
      </c>
      <c r="E1151" s="248" t="s">
        <v>252</v>
      </c>
      <c r="F1151" s="248" t="s">
        <v>1470</v>
      </c>
      <c r="G1151" s="207"/>
      <c r="H1151" s="207"/>
      <c r="I1151" s="210"/>
      <c r="J1151" s="249">
        <f>BK1151</f>
        <v>0</v>
      </c>
      <c r="K1151" s="207"/>
      <c r="L1151" s="212"/>
      <c r="M1151" s="213"/>
      <c r="N1151" s="214"/>
      <c r="O1151" s="214"/>
      <c r="P1151" s="215">
        <f>SUM(P1152:P1172)</f>
        <v>0</v>
      </c>
      <c r="Q1151" s="214"/>
      <c r="R1151" s="215">
        <f>SUM(R1152:R1172)</f>
        <v>1.4048499999999999</v>
      </c>
      <c r="S1151" s="214"/>
      <c r="T1151" s="216">
        <f>SUM(T1152:T1172)</f>
        <v>0</v>
      </c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R1151" s="217" t="s">
        <v>88</v>
      </c>
      <c r="AT1151" s="218" t="s">
        <v>80</v>
      </c>
      <c r="AU1151" s="218" t="s">
        <v>88</v>
      </c>
      <c r="AY1151" s="217" t="s">
        <v>216</v>
      </c>
      <c r="BK1151" s="219">
        <f>SUM(BK1152:BK1172)</f>
        <v>0</v>
      </c>
    </row>
    <row r="1152" s="2" customFormat="1" ht="33" customHeight="1">
      <c r="A1152" s="39"/>
      <c r="B1152" s="40"/>
      <c r="C1152" s="220" t="s">
        <v>1471</v>
      </c>
      <c r="D1152" s="220" t="s">
        <v>217</v>
      </c>
      <c r="E1152" s="221" t="s">
        <v>1472</v>
      </c>
      <c r="F1152" s="222" t="s">
        <v>1473</v>
      </c>
      <c r="G1152" s="223" t="s">
        <v>539</v>
      </c>
      <c r="H1152" s="224">
        <v>1</v>
      </c>
      <c r="I1152" s="225"/>
      <c r="J1152" s="226">
        <f>ROUND(I1152*H1152,2)</f>
        <v>0</v>
      </c>
      <c r="K1152" s="222" t="s">
        <v>359</v>
      </c>
      <c r="L1152" s="45"/>
      <c r="M1152" s="227" t="s">
        <v>1</v>
      </c>
      <c r="N1152" s="228" t="s">
        <v>46</v>
      </c>
      <c r="O1152" s="92"/>
      <c r="P1152" s="229">
        <f>O1152*H1152</f>
        <v>0</v>
      </c>
      <c r="Q1152" s="229">
        <v>0</v>
      </c>
      <c r="R1152" s="229">
        <f>Q1152*H1152</f>
        <v>0</v>
      </c>
      <c r="S1152" s="229">
        <v>0</v>
      </c>
      <c r="T1152" s="230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31" t="s">
        <v>215</v>
      </c>
      <c r="AT1152" s="231" t="s">
        <v>217</v>
      </c>
      <c r="AU1152" s="231" t="s">
        <v>90</v>
      </c>
      <c r="AY1152" s="18" t="s">
        <v>216</v>
      </c>
      <c r="BE1152" s="232">
        <f>IF(N1152="základní",J1152,0)</f>
        <v>0</v>
      </c>
      <c r="BF1152" s="232">
        <f>IF(N1152="snížená",J1152,0)</f>
        <v>0</v>
      </c>
      <c r="BG1152" s="232">
        <f>IF(N1152="zákl. přenesená",J1152,0)</f>
        <v>0</v>
      </c>
      <c r="BH1152" s="232">
        <f>IF(N1152="sníž. přenesená",J1152,0)</f>
        <v>0</v>
      </c>
      <c r="BI1152" s="232">
        <f>IF(N1152="nulová",J1152,0)</f>
        <v>0</v>
      </c>
      <c r="BJ1152" s="18" t="s">
        <v>88</v>
      </c>
      <c r="BK1152" s="232">
        <f>ROUND(I1152*H1152,2)</f>
        <v>0</v>
      </c>
      <c r="BL1152" s="18" t="s">
        <v>215</v>
      </c>
      <c r="BM1152" s="231" t="s">
        <v>1474</v>
      </c>
    </row>
    <row r="1153" s="2" customFormat="1">
      <c r="A1153" s="39"/>
      <c r="B1153" s="40"/>
      <c r="C1153" s="41"/>
      <c r="D1153" s="233" t="s">
        <v>222</v>
      </c>
      <c r="E1153" s="41"/>
      <c r="F1153" s="234" t="s">
        <v>1475</v>
      </c>
      <c r="G1153" s="41"/>
      <c r="H1153" s="41"/>
      <c r="I1153" s="235"/>
      <c r="J1153" s="41"/>
      <c r="K1153" s="41"/>
      <c r="L1153" s="45"/>
      <c r="M1153" s="236"/>
      <c r="N1153" s="237"/>
      <c r="O1153" s="92"/>
      <c r="P1153" s="92"/>
      <c r="Q1153" s="92"/>
      <c r="R1153" s="92"/>
      <c r="S1153" s="92"/>
      <c r="T1153" s="93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T1153" s="18" t="s">
        <v>222</v>
      </c>
      <c r="AU1153" s="18" t="s">
        <v>90</v>
      </c>
    </row>
    <row r="1154" s="13" customFormat="1">
      <c r="A1154" s="13"/>
      <c r="B1154" s="250"/>
      <c r="C1154" s="251"/>
      <c r="D1154" s="233" t="s">
        <v>362</v>
      </c>
      <c r="E1154" s="252" t="s">
        <v>1</v>
      </c>
      <c r="F1154" s="253" t="s">
        <v>1476</v>
      </c>
      <c r="G1154" s="251"/>
      <c r="H1154" s="252" t="s">
        <v>1</v>
      </c>
      <c r="I1154" s="254"/>
      <c r="J1154" s="251"/>
      <c r="K1154" s="251"/>
      <c r="L1154" s="255"/>
      <c r="M1154" s="256"/>
      <c r="N1154" s="257"/>
      <c r="O1154" s="257"/>
      <c r="P1154" s="257"/>
      <c r="Q1154" s="257"/>
      <c r="R1154" s="257"/>
      <c r="S1154" s="257"/>
      <c r="T1154" s="258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9" t="s">
        <v>362</v>
      </c>
      <c r="AU1154" s="259" t="s">
        <v>90</v>
      </c>
      <c r="AV1154" s="13" t="s">
        <v>88</v>
      </c>
      <c r="AW1154" s="13" t="s">
        <v>36</v>
      </c>
      <c r="AX1154" s="13" t="s">
        <v>81</v>
      </c>
      <c r="AY1154" s="259" t="s">
        <v>216</v>
      </c>
    </row>
    <row r="1155" s="14" customFormat="1">
      <c r="A1155" s="14"/>
      <c r="B1155" s="260"/>
      <c r="C1155" s="261"/>
      <c r="D1155" s="233" t="s">
        <v>362</v>
      </c>
      <c r="E1155" s="262" t="s">
        <v>1</v>
      </c>
      <c r="F1155" s="263" t="s">
        <v>88</v>
      </c>
      <c r="G1155" s="261"/>
      <c r="H1155" s="264">
        <v>1</v>
      </c>
      <c r="I1155" s="265"/>
      <c r="J1155" s="261"/>
      <c r="K1155" s="261"/>
      <c r="L1155" s="266"/>
      <c r="M1155" s="267"/>
      <c r="N1155" s="268"/>
      <c r="O1155" s="268"/>
      <c r="P1155" s="268"/>
      <c r="Q1155" s="268"/>
      <c r="R1155" s="268"/>
      <c r="S1155" s="268"/>
      <c r="T1155" s="269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0" t="s">
        <v>362</v>
      </c>
      <c r="AU1155" s="270" t="s">
        <v>90</v>
      </c>
      <c r="AV1155" s="14" t="s">
        <v>90</v>
      </c>
      <c r="AW1155" s="14" t="s">
        <v>36</v>
      </c>
      <c r="AX1155" s="14" t="s">
        <v>81</v>
      </c>
      <c r="AY1155" s="270" t="s">
        <v>216</v>
      </c>
    </row>
    <row r="1156" s="16" customFormat="1">
      <c r="A1156" s="16"/>
      <c r="B1156" s="282"/>
      <c r="C1156" s="283"/>
      <c r="D1156" s="233" t="s">
        <v>362</v>
      </c>
      <c r="E1156" s="284" t="s">
        <v>1</v>
      </c>
      <c r="F1156" s="285" t="s">
        <v>369</v>
      </c>
      <c r="G1156" s="283"/>
      <c r="H1156" s="286">
        <v>1</v>
      </c>
      <c r="I1156" s="287"/>
      <c r="J1156" s="283"/>
      <c r="K1156" s="283"/>
      <c r="L1156" s="288"/>
      <c r="M1156" s="289"/>
      <c r="N1156" s="290"/>
      <c r="O1156" s="290"/>
      <c r="P1156" s="290"/>
      <c r="Q1156" s="290"/>
      <c r="R1156" s="290"/>
      <c r="S1156" s="290"/>
      <c r="T1156" s="291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292" t="s">
        <v>362</v>
      </c>
      <c r="AU1156" s="292" t="s">
        <v>90</v>
      </c>
      <c r="AV1156" s="16" t="s">
        <v>215</v>
      </c>
      <c r="AW1156" s="16" t="s">
        <v>36</v>
      </c>
      <c r="AX1156" s="16" t="s">
        <v>88</v>
      </c>
      <c r="AY1156" s="292" t="s">
        <v>216</v>
      </c>
    </row>
    <row r="1157" s="2" customFormat="1" ht="16.5" customHeight="1">
      <c r="A1157" s="39"/>
      <c r="B1157" s="40"/>
      <c r="C1157" s="293" t="s">
        <v>1477</v>
      </c>
      <c r="D1157" s="293" t="s">
        <v>467</v>
      </c>
      <c r="E1157" s="294" t="s">
        <v>1478</v>
      </c>
      <c r="F1157" s="295" t="s">
        <v>1479</v>
      </c>
      <c r="G1157" s="296" t="s">
        <v>539</v>
      </c>
      <c r="H1157" s="297">
        <v>1</v>
      </c>
      <c r="I1157" s="298"/>
      <c r="J1157" s="299">
        <f>ROUND(I1157*H1157,2)</f>
        <v>0</v>
      </c>
      <c r="K1157" s="295" t="s">
        <v>359</v>
      </c>
      <c r="L1157" s="300"/>
      <c r="M1157" s="301" t="s">
        <v>1</v>
      </c>
      <c r="N1157" s="302" t="s">
        <v>46</v>
      </c>
      <c r="O1157" s="92"/>
      <c r="P1157" s="229">
        <f>O1157*H1157</f>
        <v>0</v>
      </c>
      <c r="Q1157" s="229">
        <v>0.00034000000000000002</v>
      </c>
      <c r="R1157" s="229">
        <f>Q1157*H1157</f>
        <v>0.00034000000000000002</v>
      </c>
      <c r="S1157" s="229">
        <v>0</v>
      </c>
      <c r="T1157" s="230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31" t="s">
        <v>252</v>
      </c>
      <c r="AT1157" s="231" t="s">
        <v>467</v>
      </c>
      <c r="AU1157" s="231" t="s">
        <v>90</v>
      </c>
      <c r="AY1157" s="18" t="s">
        <v>216</v>
      </c>
      <c r="BE1157" s="232">
        <f>IF(N1157="základní",J1157,0)</f>
        <v>0</v>
      </c>
      <c r="BF1157" s="232">
        <f>IF(N1157="snížená",J1157,0)</f>
        <v>0</v>
      </c>
      <c r="BG1157" s="232">
        <f>IF(N1157="zákl. přenesená",J1157,0)</f>
        <v>0</v>
      </c>
      <c r="BH1157" s="232">
        <f>IF(N1157="sníž. přenesená",J1157,0)</f>
        <v>0</v>
      </c>
      <c r="BI1157" s="232">
        <f>IF(N1157="nulová",J1157,0)</f>
        <v>0</v>
      </c>
      <c r="BJ1157" s="18" t="s">
        <v>88</v>
      </c>
      <c r="BK1157" s="232">
        <f>ROUND(I1157*H1157,2)</f>
        <v>0</v>
      </c>
      <c r="BL1157" s="18" t="s">
        <v>215</v>
      </c>
      <c r="BM1157" s="231" t="s">
        <v>1480</v>
      </c>
    </row>
    <row r="1158" s="2" customFormat="1">
      <c r="A1158" s="39"/>
      <c r="B1158" s="40"/>
      <c r="C1158" s="41"/>
      <c r="D1158" s="233" t="s">
        <v>222</v>
      </c>
      <c r="E1158" s="41"/>
      <c r="F1158" s="234" t="s">
        <v>1479</v>
      </c>
      <c r="G1158" s="41"/>
      <c r="H1158" s="41"/>
      <c r="I1158" s="235"/>
      <c r="J1158" s="41"/>
      <c r="K1158" s="41"/>
      <c r="L1158" s="45"/>
      <c r="M1158" s="236"/>
      <c r="N1158" s="237"/>
      <c r="O1158" s="92"/>
      <c r="P1158" s="92"/>
      <c r="Q1158" s="92"/>
      <c r="R1158" s="92"/>
      <c r="S1158" s="92"/>
      <c r="T1158" s="93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T1158" s="18" t="s">
        <v>222</v>
      </c>
      <c r="AU1158" s="18" t="s">
        <v>90</v>
      </c>
    </row>
    <row r="1159" s="2" customFormat="1" ht="33" customHeight="1">
      <c r="A1159" s="39"/>
      <c r="B1159" s="40"/>
      <c r="C1159" s="220" t="s">
        <v>1481</v>
      </c>
      <c r="D1159" s="220" t="s">
        <v>217</v>
      </c>
      <c r="E1159" s="221" t="s">
        <v>1482</v>
      </c>
      <c r="F1159" s="222" t="s">
        <v>1483</v>
      </c>
      <c r="G1159" s="223" t="s">
        <v>539</v>
      </c>
      <c r="H1159" s="224">
        <v>1</v>
      </c>
      <c r="I1159" s="225"/>
      <c r="J1159" s="226">
        <f>ROUND(I1159*H1159,2)</f>
        <v>0</v>
      </c>
      <c r="K1159" s="222" t="s">
        <v>359</v>
      </c>
      <c r="L1159" s="45"/>
      <c r="M1159" s="227" t="s">
        <v>1</v>
      </c>
      <c r="N1159" s="228" t="s">
        <v>46</v>
      </c>
      <c r="O1159" s="92"/>
      <c r="P1159" s="229">
        <f>O1159*H1159</f>
        <v>0</v>
      </c>
      <c r="Q1159" s="229">
        <v>0</v>
      </c>
      <c r="R1159" s="229">
        <f>Q1159*H1159</f>
        <v>0</v>
      </c>
      <c r="S1159" s="229">
        <v>0</v>
      </c>
      <c r="T1159" s="230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1" t="s">
        <v>215</v>
      </c>
      <c r="AT1159" s="231" t="s">
        <v>217</v>
      </c>
      <c r="AU1159" s="231" t="s">
        <v>90</v>
      </c>
      <c r="AY1159" s="18" t="s">
        <v>216</v>
      </c>
      <c r="BE1159" s="232">
        <f>IF(N1159="základní",J1159,0)</f>
        <v>0</v>
      </c>
      <c r="BF1159" s="232">
        <f>IF(N1159="snížená",J1159,0)</f>
        <v>0</v>
      </c>
      <c r="BG1159" s="232">
        <f>IF(N1159="zákl. přenesená",J1159,0)</f>
        <v>0</v>
      </c>
      <c r="BH1159" s="232">
        <f>IF(N1159="sníž. přenesená",J1159,0)</f>
        <v>0</v>
      </c>
      <c r="BI1159" s="232">
        <f>IF(N1159="nulová",J1159,0)</f>
        <v>0</v>
      </c>
      <c r="BJ1159" s="18" t="s">
        <v>88</v>
      </c>
      <c r="BK1159" s="232">
        <f>ROUND(I1159*H1159,2)</f>
        <v>0</v>
      </c>
      <c r="BL1159" s="18" t="s">
        <v>215</v>
      </c>
      <c r="BM1159" s="231" t="s">
        <v>1484</v>
      </c>
    </row>
    <row r="1160" s="2" customFormat="1">
      <c r="A1160" s="39"/>
      <c r="B1160" s="40"/>
      <c r="C1160" s="41"/>
      <c r="D1160" s="233" t="s">
        <v>222</v>
      </c>
      <c r="E1160" s="41"/>
      <c r="F1160" s="234" t="s">
        <v>1485</v>
      </c>
      <c r="G1160" s="41"/>
      <c r="H1160" s="41"/>
      <c r="I1160" s="235"/>
      <c r="J1160" s="41"/>
      <c r="K1160" s="41"/>
      <c r="L1160" s="45"/>
      <c r="M1160" s="236"/>
      <c r="N1160" s="237"/>
      <c r="O1160" s="92"/>
      <c r="P1160" s="92"/>
      <c r="Q1160" s="92"/>
      <c r="R1160" s="92"/>
      <c r="S1160" s="92"/>
      <c r="T1160" s="93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222</v>
      </c>
      <c r="AU1160" s="18" t="s">
        <v>90</v>
      </c>
    </row>
    <row r="1161" s="2" customFormat="1" ht="16.5" customHeight="1">
      <c r="A1161" s="39"/>
      <c r="B1161" s="40"/>
      <c r="C1161" s="293" t="s">
        <v>1486</v>
      </c>
      <c r="D1161" s="293" t="s">
        <v>467</v>
      </c>
      <c r="E1161" s="294" t="s">
        <v>1487</v>
      </c>
      <c r="F1161" s="295" t="s">
        <v>1488</v>
      </c>
      <c r="G1161" s="296" t="s">
        <v>539</v>
      </c>
      <c r="H1161" s="297">
        <v>1</v>
      </c>
      <c r="I1161" s="298"/>
      <c r="J1161" s="299">
        <f>ROUND(I1161*H1161,2)</f>
        <v>0</v>
      </c>
      <c r="K1161" s="295" t="s">
        <v>359</v>
      </c>
      <c r="L1161" s="300"/>
      <c r="M1161" s="301" t="s">
        <v>1</v>
      </c>
      <c r="N1161" s="302" t="s">
        <v>46</v>
      </c>
      <c r="O1161" s="92"/>
      <c r="P1161" s="229">
        <f>O1161*H1161</f>
        <v>0</v>
      </c>
      <c r="Q1161" s="229">
        <v>0.00088000000000000003</v>
      </c>
      <c r="R1161" s="229">
        <f>Q1161*H1161</f>
        <v>0.00088000000000000003</v>
      </c>
      <c r="S1161" s="229">
        <v>0</v>
      </c>
      <c r="T1161" s="230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31" t="s">
        <v>252</v>
      </c>
      <c r="AT1161" s="231" t="s">
        <v>467</v>
      </c>
      <c r="AU1161" s="231" t="s">
        <v>90</v>
      </c>
      <c r="AY1161" s="18" t="s">
        <v>216</v>
      </c>
      <c r="BE1161" s="232">
        <f>IF(N1161="základní",J1161,0)</f>
        <v>0</v>
      </c>
      <c r="BF1161" s="232">
        <f>IF(N1161="snížená",J1161,0)</f>
        <v>0</v>
      </c>
      <c r="BG1161" s="232">
        <f>IF(N1161="zákl. přenesená",J1161,0)</f>
        <v>0</v>
      </c>
      <c r="BH1161" s="232">
        <f>IF(N1161="sníž. přenesená",J1161,0)</f>
        <v>0</v>
      </c>
      <c r="BI1161" s="232">
        <f>IF(N1161="nulová",J1161,0)</f>
        <v>0</v>
      </c>
      <c r="BJ1161" s="18" t="s">
        <v>88</v>
      </c>
      <c r="BK1161" s="232">
        <f>ROUND(I1161*H1161,2)</f>
        <v>0</v>
      </c>
      <c r="BL1161" s="18" t="s">
        <v>215</v>
      </c>
      <c r="BM1161" s="231" t="s">
        <v>1489</v>
      </c>
    </row>
    <row r="1162" s="2" customFormat="1">
      <c r="A1162" s="39"/>
      <c r="B1162" s="40"/>
      <c r="C1162" s="41"/>
      <c r="D1162" s="233" t="s">
        <v>222</v>
      </c>
      <c r="E1162" s="41"/>
      <c r="F1162" s="234" t="s">
        <v>1488</v>
      </c>
      <c r="G1162" s="41"/>
      <c r="H1162" s="41"/>
      <c r="I1162" s="235"/>
      <c r="J1162" s="41"/>
      <c r="K1162" s="41"/>
      <c r="L1162" s="45"/>
      <c r="M1162" s="236"/>
      <c r="N1162" s="237"/>
      <c r="O1162" s="92"/>
      <c r="P1162" s="92"/>
      <c r="Q1162" s="92"/>
      <c r="R1162" s="92"/>
      <c r="S1162" s="92"/>
      <c r="T1162" s="93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T1162" s="18" t="s">
        <v>222</v>
      </c>
      <c r="AU1162" s="18" t="s">
        <v>90</v>
      </c>
    </row>
    <row r="1163" s="2" customFormat="1" ht="33" customHeight="1">
      <c r="A1163" s="39"/>
      <c r="B1163" s="40"/>
      <c r="C1163" s="220" t="s">
        <v>1490</v>
      </c>
      <c r="D1163" s="220" t="s">
        <v>217</v>
      </c>
      <c r="E1163" s="221" t="s">
        <v>1491</v>
      </c>
      <c r="F1163" s="222" t="s">
        <v>1492</v>
      </c>
      <c r="G1163" s="223" t="s">
        <v>539</v>
      </c>
      <c r="H1163" s="224">
        <v>4</v>
      </c>
      <c r="I1163" s="225"/>
      <c r="J1163" s="226">
        <f>ROUND(I1163*H1163,2)</f>
        <v>0</v>
      </c>
      <c r="K1163" s="222" t="s">
        <v>359</v>
      </c>
      <c r="L1163" s="45"/>
      <c r="M1163" s="227" t="s">
        <v>1</v>
      </c>
      <c r="N1163" s="228" t="s">
        <v>46</v>
      </c>
      <c r="O1163" s="92"/>
      <c r="P1163" s="229">
        <f>O1163*H1163</f>
        <v>0</v>
      </c>
      <c r="Q1163" s="229">
        <v>1.0000000000000001E-05</v>
      </c>
      <c r="R1163" s="229">
        <f>Q1163*H1163</f>
        <v>4.0000000000000003E-05</v>
      </c>
      <c r="S1163" s="229">
        <v>0</v>
      </c>
      <c r="T1163" s="230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1" t="s">
        <v>215</v>
      </c>
      <c r="AT1163" s="231" t="s">
        <v>217</v>
      </c>
      <c r="AU1163" s="231" t="s">
        <v>90</v>
      </c>
      <c r="AY1163" s="18" t="s">
        <v>216</v>
      </c>
      <c r="BE1163" s="232">
        <f>IF(N1163="základní",J1163,0)</f>
        <v>0</v>
      </c>
      <c r="BF1163" s="232">
        <f>IF(N1163="snížená",J1163,0)</f>
        <v>0</v>
      </c>
      <c r="BG1163" s="232">
        <f>IF(N1163="zákl. přenesená",J1163,0)</f>
        <v>0</v>
      </c>
      <c r="BH1163" s="232">
        <f>IF(N1163="sníž. přenesená",J1163,0)</f>
        <v>0</v>
      </c>
      <c r="BI1163" s="232">
        <f>IF(N1163="nulová",J1163,0)</f>
        <v>0</v>
      </c>
      <c r="BJ1163" s="18" t="s">
        <v>88</v>
      </c>
      <c r="BK1163" s="232">
        <f>ROUND(I1163*H1163,2)</f>
        <v>0</v>
      </c>
      <c r="BL1163" s="18" t="s">
        <v>215</v>
      </c>
      <c r="BM1163" s="231" t="s">
        <v>1493</v>
      </c>
    </row>
    <row r="1164" s="2" customFormat="1">
      <c r="A1164" s="39"/>
      <c r="B1164" s="40"/>
      <c r="C1164" s="41"/>
      <c r="D1164" s="233" t="s">
        <v>222</v>
      </c>
      <c r="E1164" s="41"/>
      <c r="F1164" s="234" t="s">
        <v>1494</v>
      </c>
      <c r="G1164" s="41"/>
      <c r="H1164" s="41"/>
      <c r="I1164" s="235"/>
      <c r="J1164" s="41"/>
      <c r="K1164" s="41"/>
      <c r="L1164" s="45"/>
      <c r="M1164" s="236"/>
      <c r="N1164" s="237"/>
      <c r="O1164" s="92"/>
      <c r="P1164" s="92"/>
      <c r="Q1164" s="92"/>
      <c r="R1164" s="92"/>
      <c r="S1164" s="92"/>
      <c r="T1164" s="93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T1164" s="18" t="s">
        <v>222</v>
      </c>
      <c r="AU1164" s="18" t="s">
        <v>90</v>
      </c>
    </row>
    <row r="1165" s="2" customFormat="1" ht="24.15" customHeight="1">
      <c r="A1165" s="39"/>
      <c r="B1165" s="40"/>
      <c r="C1165" s="293" t="s">
        <v>1495</v>
      </c>
      <c r="D1165" s="293" t="s">
        <v>467</v>
      </c>
      <c r="E1165" s="294" t="s">
        <v>1496</v>
      </c>
      <c r="F1165" s="295" t="s">
        <v>1497</v>
      </c>
      <c r="G1165" s="296" t="s">
        <v>539</v>
      </c>
      <c r="H1165" s="297">
        <v>3</v>
      </c>
      <c r="I1165" s="298"/>
      <c r="J1165" s="299">
        <f>ROUND(I1165*H1165,2)</f>
        <v>0</v>
      </c>
      <c r="K1165" s="295" t="s">
        <v>359</v>
      </c>
      <c r="L1165" s="300"/>
      <c r="M1165" s="301" t="s">
        <v>1</v>
      </c>
      <c r="N1165" s="302" t="s">
        <v>46</v>
      </c>
      <c r="O1165" s="92"/>
      <c r="P1165" s="229">
        <f>O1165*H1165</f>
        <v>0</v>
      </c>
      <c r="Q1165" s="229">
        <v>0.0012800000000000001</v>
      </c>
      <c r="R1165" s="229">
        <f>Q1165*H1165</f>
        <v>0.0038400000000000005</v>
      </c>
      <c r="S1165" s="229">
        <v>0</v>
      </c>
      <c r="T1165" s="230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31" t="s">
        <v>252</v>
      </c>
      <c r="AT1165" s="231" t="s">
        <v>467</v>
      </c>
      <c r="AU1165" s="231" t="s">
        <v>90</v>
      </c>
      <c r="AY1165" s="18" t="s">
        <v>216</v>
      </c>
      <c r="BE1165" s="232">
        <f>IF(N1165="základní",J1165,0)</f>
        <v>0</v>
      </c>
      <c r="BF1165" s="232">
        <f>IF(N1165="snížená",J1165,0)</f>
        <v>0</v>
      </c>
      <c r="BG1165" s="232">
        <f>IF(N1165="zákl. přenesená",J1165,0)</f>
        <v>0</v>
      </c>
      <c r="BH1165" s="232">
        <f>IF(N1165="sníž. přenesená",J1165,0)</f>
        <v>0</v>
      </c>
      <c r="BI1165" s="232">
        <f>IF(N1165="nulová",J1165,0)</f>
        <v>0</v>
      </c>
      <c r="BJ1165" s="18" t="s">
        <v>88</v>
      </c>
      <c r="BK1165" s="232">
        <f>ROUND(I1165*H1165,2)</f>
        <v>0</v>
      </c>
      <c r="BL1165" s="18" t="s">
        <v>215</v>
      </c>
      <c r="BM1165" s="231" t="s">
        <v>1498</v>
      </c>
    </row>
    <row r="1166" s="2" customFormat="1">
      <c r="A1166" s="39"/>
      <c r="B1166" s="40"/>
      <c r="C1166" s="41"/>
      <c r="D1166" s="233" t="s">
        <v>222</v>
      </c>
      <c r="E1166" s="41"/>
      <c r="F1166" s="234" t="s">
        <v>1497</v>
      </c>
      <c r="G1166" s="41"/>
      <c r="H1166" s="41"/>
      <c r="I1166" s="235"/>
      <c r="J1166" s="41"/>
      <c r="K1166" s="41"/>
      <c r="L1166" s="45"/>
      <c r="M1166" s="236"/>
      <c r="N1166" s="237"/>
      <c r="O1166" s="92"/>
      <c r="P1166" s="92"/>
      <c r="Q1166" s="92"/>
      <c r="R1166" s="92"/>
      <c r="S1166" s="92"/>
      <c r="T1166" s="93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T1166" s="18" t="s">
        <v>222</v>
      </c>
      <c r="AU1166" s="18" t="s">
        <v>90</v>
      </c>
    </row>
    <row r="1167" s="2" customFormat="1" ht="24.15" customHeight="1">
      <c r="A1167" s="39"/>
      <c r="B1167" s="40"/>
      <c r="C1167" s="293" t="s">
        <v>1499</v>
      </c>
      <c r="D1167" s="293" t="s">
        <v>467</v>
      </c>
      <c r="E1167" s="294" t="s">
        <v>1500</v>
      </c>
      <c r="F1167" s="295" t="s">
        <v>1501</v>
      </c>
      <c r="G1167" s="296" t="s">
        <v>539</v>
      </c>
      <c r="H1167" s="297">
        <v>1</v>
      </c>
      <c r="I1167" s="298"/>
      <c r="J1167" s="299">
        <f>ROUND(I1167*H1167,2)</f>
        <v>0</v>
      </c>
      <c r="K1167" s="295" t="s">
        <v>359</v>
      </c>
      <c r="L1167" s="300"/>
      <c r="M1167" s="301" t="s">
        <v>1</v>
      </c>
      <c r="N1167" s="302" t="s">
        <v>46</v>
      </c>
      <c r="O1167" s="92"/>
      <c r="P1167" s="229">
        <f>O1167*H1167</f>
        <v>0</v>
      </c>
      <c r="Q1167" s="229">
        <v>0.00125</v>
      </c>
      <c r="R1167" s="229">
        <f>Q1167*H1167</f>
        <v>0.00125</v>
      </c>
      <c r="S1167" s="229">
        <v>0</v>
      </c>
      <c r="T1167" s="230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31" t="s">
        <v>252</v>
      </c>
      <c r="AT1167" s="231" t="s">
        <v>467</v>
      </c>
      <c r="AU1167" s="231" t="s">
        <v>90</v>
      </c>
      <c r="AY1167" s="18" t="s">
        <v>216</v>
      </c>
      <c r="BE1167" s="232">
        <f>IF(N1167="základní",J1167,0)</f>
        <v>0</v>
      </c>
      <c r="BF1167" s="232">
        <f>IF(N1167="snížená",J1167,0)</f>
        <v>0</v>
      </c>
      <c r="BG1167" s="232">
        <f>IF(N1167="zákl. přenesená",J1167,0)</f>
        <v>0</v>
      </c>
      <c r="BH1167" s="232">
        <f>IF(N1167="sníž. přenesená",J1167,0)</f>
        <v>0</v>
      </c>
      <c r="BI1167" s="232">
        <f>IF(N1167="nulová",J1167,0)</f>
        <v>0</v>
      </c>
      <c r="BJ1167" s="18" t="s">
        <v>88</v>
      </c>
      <c r="BK1167" s="232">
        <f>ROUND(I1167*H1167,2)</f>
        <v>0</v>
      </c>
      <c r="BL1167" s="18" t="s">
        <v>215</v>
      </c>
      <c r="BM1167" s="231" t="s">
        <v>1502</v>
      </c>
    </row>
    <row r="1168" s="2" customFormat="1">
      <c r="A1168" s="39"/>
      <c r="B1168" s="40"/>
      <c r="C1168" s="41"/>
      <c r="D1168" s="233" t="s">
        <v>222</v>
      </c>
      <c r="E1168" s="41"/>
      <c r="F1168" s="234" t="s">
        <v>1501</v>
      </c>
      <c r="G1168" s="41"/>
      <c r="H1168" s="41"/>
      <c r="I1168" s="235"/>
      <c r="J1168" s="41"/>
      <c r="K1168" s="41"/>
      <c r="L1168" s="45"/>
      <c r="M1168" s="236"/>
      <c r="N1168" s="237"/>
      <c r="O1168" s="92"/>
      <c r="P1168" s="92"/>
      <c r="Q1168" s="92"/>
      <c r="R1168" s="92"/>
      <c r="S1168" s="92"/>
      <c r="T1168" s="93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222</v>
      </c>
      <c r="AU1168" s="18" t="s">
        <v>90</v>
      </c>
    </row>
    <row r="1169" s="2" customFormat="1" ht="21.75" customHeight="1">
      <c r="A1169" s="39"/>
      <c r="B1169" s="40"/>
      <c r="C1169" s="220" t="s">
        <v>1503</v>
      </c>
      <c r="D1169" s="220" t="s">
        <v>217</v>
      </c>
      <c r="E1169" s="221" t="s">
        <v>1504</v>
      </c>
      <c r="F1169" s="222" t="s">
        <v>1505</v>
      </c>
      <c r="G1169" s="223" t="s">
        <v>539</v>
      </c>
      <c r="H1169" s="224">
        <v>2</v>
      </c>
      <c r="I1169" s="225"/>
      <c r="J1169" s="226">
        <f>ROUND(I1169*H1169,2)</f>
        <v>0</v>
      </c>
      <c r="K1169" s="222" t="s">
        <v>1</v>
      </c>
      <c r="L1169" s="45"/>
      <c r="M1169" s="227" t="s">
        <v>1</v>
      </c>
      <c r="N1169" s="228" t="s">
        <v>46</v>
      </c>
      <c r="O1169" s="92"/>
      <c r="P1169" s="229">
        <f>O1169*H1169</f>
        <v>0</v>
      </c>
      <c r="Q1169" s="229">
        <v>0.36191000000000001</v>
      </c>
      <c r="R1169" s="229">
        <f>Q1169*H1169</f>
        <v>0.72382000000000002</v>
      </c>
      <c r="S1169" s="229">
        <v>0</v>
      </c>
      <c r="T1169" s="230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31" t="s">
        <v>215</v>
      </c>
      <c r="AT1169" s="231" t="s">
        <v>217</v>
      </c>
      <c r="AU1169" s="231" t="s">
        <v>90</v>
      </c>
      <c r="AY1169" s="18" t="s">
        <v>216</v>
      </c>
      <c r="BE1169" s="232">
        <f>IF(N1169="základní",J1169,0)</f>
        <v>0</v>
      </c>
      <c r="BF1169" s="232">
        <f>IF(N1169="snížená",J1169,0)</f>
        <v>0</v>
      </c>
      <c r="BG1169" s="232">
        <f>IF(N1169="zákl. přenesená",J1169,0)</f>
        <v>0</v>
      </c>
      <c r="BH1169" s="232">
        <f>IF(N1169="sníž. přenesená",J1169,0)</f>
        <v>0</v>
      </c>
      <c r="BI1169" s="232">
        <f>IF(N1169="nulová",J1169,0)</f>
        <v>0</v>
      </c>
      <c r="BJ1169" s="18" t="s">
        <v>88</v>
      </c>
      <c r="BK1169" s="232">
        <f>ROUND(I1169*H1169,2)</f>
        <v>0</v>
      </c>
      <c r="BL1169" s="18" t="s">
        <v>215</v>
      </c>
      <c r="BM1169" s="231" t="s">
        <v>1506</v>
      </c>
    </row>
    <row r="1170" s="2" customFormat="1" ht="33" customHeight="1">
      <c r="A1170" s="39"/>
      <c r="B1170" s="40"/>
      <c r="C1170" s="293" t="s">
        <v>1507</v>
      </c>
      <c r="D1170" s="293" t="s">
        <v>467</v>
      </c>
      <c r="E1170" s="294" t="s">
        <v>1508</v>
      </c>
      <c r="F1170" s="295" t="s">
        <v>1509</v>
      </c>
      <c r="G1170" s="296" t="s">
        <v>539</v>
      </c>
      <c r="H1170" s="297">
        <v>2</v>
      </c>
      <c r="I1170" s="298"/>
      <c r="J1170" s="299">
        <f>ROUND(I1170*H1170,2)</f>
        <v>0</v>
      </c>
      <c r="K1170" s="295" t="s">
        <v>1</v>
      </c>
      <c r="L1170" s="300"/>
      <c r="M1170" s="301" t="s">
        <v>1</v>
      </c>
      <c r="N1170" s="302" t="s">
        <v>46</v>
      </c>
      <c r="O1170" s="92"/>
      <c r="P1170" s="229">
        <f>O1170*H1170</f>
        <v>0</v>
      </c>
      <c r="Q1170" s="229">
        <v>0.12</v>
      </c>
      <c r="R1170" s="229">
        <f>Q1170*H1170</f>
        <v>0.23999999999999999</v>
      </c>
      <c r="S1170" s="229">
        <v>0</v>
      </c>
      <c r="T1170" s="230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31" t="s">
        <v>252</v>
      </c>
      <c r="AT1170" s="231" t="s">
        <v>467</v>
      </c>
      <c r="AU1170" s="231" t="s">
        <v>90</v>
      </c>
      <c r="AY1170" s="18" t="s">
        <v>216</v>
      </c>
      <c r="BE1170" s="232">
        <f>IF(N1170="základní",J1170,0)</f>
        <v>0</v>
      </c>
      <c r="BF1170" s="232">
        <f>IF(N1170="snížená",J1170,0)</f>
        <v>0</v>
      </c>
      <c r="BG1170" s="232">
        <f>IF(N1170="zákl. přenesená",J1170,0)</f>
        <v>0</v>
      </c>
      <c r="BH1170" s="232">
        <f>IF(N1170="sníž. přenesená",J1170,0)</f>
        <v>0</v>
      </c>
      <c r="BI1170" s="232">
        <f>IF(N1170="nulová",J1170,0)</f>
        <v>0</v>
      </c>
      <c r="BJ1170" s="18" t="s">
        <v>88</v>
      </c>
      <c r="BK1170" s="232">
        <f>ROUND(I1170*H1170,2)</f>
        <v>0</v>
      </c>
      <c r="BL1170" s="18" t="s">
        <v>215</v>
      </c>
      <c r="BM1170" s="231" t="s">
        <v>1510</v>
      </c>
    </row>
    <row r="1171" s="2" customFormat="1" ht="24.15" customHeight="1">
      <c r="A1171" s="39"/>
      <c r="B1171" s="40"/>
      <c r="C1171" s="220" t="s">
        <v>1511</v>
      </c>
      <c r="D1171" s="220" t="s">
        <v>217</v>
      </c>
      <c r="E1171" s="221" t="s">
        <v>1512</v>
      </c>
      <c r="F1171" s="222" t="s">
        <v>1513</v>
      </c>
      <c r="G1171" s="223" t="s">
        <v>539</v>
      </c>
      <c r="H1171" s="224">
        <v>2</v>
      </c>
      <c r="I1171" s="225"/>
      <c r="J1171" s="226">
        <f>ROUND(I1171*H1171,2)</f>
        <v>0</v>
      </c>
      <c r="K1171" s="222" t="s">
        <v>359</v>
      </c>
      <c r="L1171" s="45"/>
      <c r="M1171" s="227" t="s">
        <v>1</v>
      </c>
      <c r="N1171" s="228" t="s">
        <v>46</v>
      </c>
      <c r="O1171" s="92"/>
      <c r="P1171" s="229">
        <f>O1171*H1171</f>
        <v>0</v>
      </c>
      <c r="Q1171" s="229">
        <v>0.21734000000000001</v>
      </c>
      <c r="R1171" s="229">
        <f>Q1171*H1171</f>
        <v>0.43468000000000001</v>
      </c>
      <c r="S1171" s="229">
        <v>0</v>
      </c>
      <c r="T1171" s="230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31" t="s">
        <v>215</v>
      </c>
      <c r="AT1171" s="231" t="s">
        <v>217</v>
      </c>
      <c r="AU1171" s="231" t="s">
        <v>90</v>
      </c>
      <c r="AY1171" s="18" t="s">
        <v>216</v>
      </c>
      <c r="BE1171" s="232">
        <f>IF(N1171="základní",J1171,0)</f>
        <v>0</v>
      </c>
      <c r="BF1171" s="232">
        <f>IF(N1171="snížená",J1171,0)</f>
        <v>0</v>
      </c>
      <c r="BG1171" s="232">
        <f>IF(N1171="zákl. přenesená",J1171,0)</f>
        <v>0</v>
      </c>
      <c r="BH1171" s="232">
        <f>IF(N1171="sníž. přenesená",J1171,0)</f>
        <v>0</v>
      </c>
      <c r="BI1171" s="232">
        <f>IF(N1171="nulová",J1171,0)</f>
        <v>0</v>
      </c>
      <c r="BJ1171" s="18" t="s">
        <v>88</v>
      </c>
      <c r="BK1171" s="232">
        <f>ROUND(I1171*H1171,2)</f>
        <v>0</v>
      </c>
      <c r="BL1171" s="18" t="s">
        <v>215</v>
      </c>
      <c r="BM1171" s="231" t="s">
        <v>1514</v>
      </c>
    </row>
    <row r="1172" s="2" customFormat="1">
      <c r="A1172" s="39"/>
      <c r="B1172" s="40"/>
      <c r="C1172" s="41"/>
      <c r="D1172" s="233" t="s">
        <v>222</v>
      </c>
      <c r="E1172" s="41"/>
      <c r="F1172" s="234" t="s">
        <v>1515</v>
      </c>
      <c r="G1172" s="41"/>
      <c r="H1172" s="41"/>
      <c r="I1172" s="235"/>
      <c r="J1172" s="41"/>
      <c r="K1172" s="41"/>
      <c r="L1172" s="45"/>
      <c r="M1172" s="236"/>
      <c r="N1172" s="237"/>
      <c r="O1172" s="92"/>
      <c r="P1172" s="92"/>
      <c r="Q1172" s="92"/>
      <c r="R1172" s="92"/>
      <c r="S1172" s="92"/>
      <c r="T1172" s="93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T1172" s="18" t="s">
        <v>222</v>
      </c>
      <c r="AU1172" s="18" t="s">
        <v>90</v>
      </c>
    </row>
    <row r="1173" s="11" customFormat="1" ht="22.8" customHeight="1">
      <c r="A1173" s="11"/>
      <c r="B1173" s="206"/>
      <c r="C1173" s="207"/>
      <c r="D1173" s="208" t="s">
        <v>80</v>
      </c>
      <c r="E1173" s="248" t="s">
        <v>257</v>
      </c>
      <c r="F1173" s="248" t="s">
        <v>1516</v>
      </c>
      <c r="G1173" s="207"/>
      <c r="H1173" s="207"/>
      <c r="I1173" s="210"/>
      <c r="J1173" s="249">
        <f>BK1173</f>
        <v>0</v>
      </c>
      <c r="K1173" s="207"/>
      <c r="L1173" s="212"/>
      <c r="M1173" s="213"/>
      <c r="N1173" s="214"/>
      <c r="O1173" s="214"/>
      <c r="P1173" s="215">
        <f>P1174+P1200</f>
        <v>0</v>
      </c>
      <c r="Q1173" s="214"/>
      <c r="R1173" s="215">
        <f>R1174+R1200</f>
        <v>48.215314199999995</v>
      </c>
      <c r="S1173" s="214"/>
      <c r="T1173" s="216">
        <f>T1174+T1200</f>
        <v>0</v>
      </c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R1173" s="217" t="s">
        <v>88</v>
      </c>
      <c r="AT1173" s="218" t="s">
        <v>80</v>
      </c>
      <c r="AU1173" s="218" t="s">
        <v>88</v>
      </c>
      <c r="AY1173" s="217" t="s">
        <v>216</v>
      </c>
      <c r="BK1173" s="219">
        <f>BK1174+BK1200</f>
        <v>0</v>
      </c>
    </row>
    <row r="1174" s="11" customFormat="1" ht="20.88" customHeight="1">
      <c r="A1174" s="11"/>
      <c r="B1174" s="206"/>
      <c r="C1174" s="207"/>
      <c r="D1174" s="208" t="s">
        <v>80</v>
      </c>
      <c r="E1174" s="248" t="s">
        <v>1038</v>
      </c>
      <c r="F1174" s="248" t="s">
        <v>1517</v>
      </c>
      <c r="G1174" s="207"/>
      <c r="H1174" s="207"/>
      <c r="I1174" s="210"/>
      <c r="J1174" s="249">
        <f>BK1174</f>
        <v>0</v>
      </c>
      <c r="K1174" s="207"/>
      <c r="L1174" s="212"/>
      <c r="M1174" s="213"/>
      <c r="N1174" s="214"/>
      <c r="O1174" s="214"/>
      <c r="P1174" s="215">
        <f>SUM(P1175:P1199)</f>
        <v>0</v>
      </c>
      <c r="Q1174" s="214"/>
      <c r="R1174" s="215">
        <f>SUM(R1175:R1199)</f>
        <v>0.068294199999999999</v>
      </c>
      <c r="S1174" s="214"/>
      <c r="T1174" s="216">
        <f>SUM(T1175:T1199)</f>
        <v>0</v>
      </c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R1174" s="217" t="s">
        <v>88</v>
      </c>
      <c r="AT1174" s="218" t="s">
        <v>80</v>
      </c>
      <c r="AU1174" s="218" t="s">
        <v>90</v>
      </c>
      <c r="AY1174" s="217" t="s">
        <v>216</v>
      </c>
      <c r="BK1174" s="219">
        <f>SUM(BK1175:BK1199)</f>
        <v>0</v>
      </c>
    </row>
    <row r="1175" s="2" customFormat="1" ht="33" customHeight="1">
      <c r="A1175" s="39"/>
      <c r="B1175" s="40"/>
      <c r="C1175" s="220" t="s">
        <v>1518</v>
      </c>
      <c r="D1175" s="220" t="s">
        <v>217</v>
      </c>
      <c r="E1175" s="221" t="s">
        <v>1519</v>
      </c>
      <c r="F1175" s="222" t="s">
        <v>1520</v>
      </c>
      <c r="G1175" s="223" t="s">
        <v>303</v>
      </c>
      <c r="H1175" s="224">
        <v>383.51999999999998</v>
      </c>
      <c r="I1175" s="225"/>
      <c r="J1175" s="226">
        <f>ROUND(I1175*H1175,2)</f>
        <v>0</v>
      </c>
      <c r="K1175" s="222" t="s">
        <v>359</v>
      </c>
      <c r="L1175" s="45"/>
      <c r="M1175" s="227" t="s">
        <v>1</v>
      </c>
      <c r="N1175" s="228" t="s">
        <v>46</v>
      </c>
      <c r="O1175" s="92"/>
      <c r="P1175" s="229">
        <f>O1175*H1175</f>
        <v>0</v>
      </c>
      <c r="Q1175" s="229">
        <v>0</v>
      </c>
      <c r="R1175" s="229">
        <f>Q1175*H1175</f>
        <v>0</v>
      </c>
      <c r="S1175" s="229">
        <v>0</v>
      </c>
      <c r="T1175" s="230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1" t="s">
        <v>215</v>
      </c>
      <c r="AT1175" s="231" t="s">
        <v>217</v>
      </c>
      <c r="AU1175" s="231" t="s">
        <v>228</v>
      </c>
      <c r="AY1175" s="18" t="s">
        <v>216</v>
      </c>
      <c r="BE1175" s="232">
        <f>IF(N1175="základní",J1175,0)</f>
        <v>0</v>
      </c>
      <c r="BF1175" s="232">
        <f>IF(N1175="snížená",J1175,0)</f>
        <v>0</v>
      </c>
      <c r="BG1175" s="232">
        <f>IF(N1175="zákl. přenesená",J1175,0)</f>
        <v>0</v>
      </c>
      <c r="BH1175" s="232">
        <f>IF(N1175="sníž. přenesená",J1175,0)</f>
        <v>0</v>
      </c>
      <c r="BI1175" s="232">
        <f>IF(N1175="nulová",J1175,0)</f>
        <v>0</v>
      </c>
      <c r="BJ1175" s="18" t="s">
        <v>88</v>
      </c>
      <c r="BK1175" s="232">
        <f>ROUND(I1175*H1175,2)</f>
        <v>0</v>
      </c>
      <c r="BL1175" s="18" t="s">
        <v>215</v>
      </c>
      <c r="BM1175" s="231" t="s">
        <v>1521</v>
      </c>
    </row>
    <row r="1176" s="2" customFormat="1">
      <c r="A1176" s="39"/>
      <c r="B1176" s="40"/>
      <c r="C1176" s="41"/>
      <c r="D1176" s="233" t="s">
        <v>222</v>
      </c>
      <c r="E1176" s="41"/>
      <c r="F1176" s="234" t="s">
        <v>1522</v>
      </c>
      <c r="G1176" s="41"/>
      <c r="H1176" s="41"/>
      <c r="I1176" s="235"/>
      <c r="J1176" s="41"/>
      <c r="K1176" s="41"/>
      <c r="L1176" s="45"/>
      <c r="M1176" s="236"/>
      <c r="N1176" s="237"/>
      <c r="O1176" s="92"/>
      <c r="P1176" s="92"/>
      <c r="Q1176" s="92"/>
      <c r="R1176" s="92"/>
      <c r="S1176" s="92"/>
      <c r="T1176" s="93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T1176" s="18" t="s">
        <v>222</v>
      </c>
      <c r="AU1176" s="18" t="s">
        <v>228</v>
      </c>
    </row>
    <row r="1177" s="13" customFormat="1">
      <c r="A1177" s="13"/>
      <c r="B1177" s="250"/>
      <c r="C1177" s="251"/>
      <c r="D1177" s="233" t="s">
        <v>362</v>
      </c>
      <c r="E1177" s="252" t="s">
        <v>1</v>
      </c>
      <c r="F1177" s="253" t="s">
        <v>602</v>
      </c>
      <c r="G1177" s="251"/>
      <c r="H1177" s="252" t="s">
        <v>1</v>
      </c>
      <c r="I1177" s="254"/>
      <c r="J1177" s="251"/>
      <c r="K1177" s="251"/>
      <c r="L1177" s="255"/>
      <c r="M1177" s="256"/>
      <c r="N1177" s="257"/>
      <c r="O1177" s="257"/>
      <c r="P1177" s="257"/>
      <c r="Q1177" s="257"/>
      <c r="R1177" s="257"/>
      <c r="S1177" s="257"/>
      <c r="T1177" s="258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9" t="s">
        <v>362</v>
      </c>
      <c r="AU1177" s="259" t="s">
        <v>228</v>
      </c>
      <c r="AV1177" s="13" t="s">
        <v>88</v>
      </c>
      <c r="AW1177" s="13" t="s">
        <v>36</v>
      </c>
      <c r="AX1177" s="13" t="s">
        <v>81</v>
      </c>
      <c r="AY1177" s="259" t="s">
        <v>216</v>
      </c>
    </row>
    <row r="1178" s="14" customFormat="1">
      <c r="A1178" s="14"/>
      <c r="B1178" s="260"/>
      <c r="C1178" s="261"/>
      <c r="D1178" s="233" t="s">
        <v>362</v>
      </c>
      <c r="E1178" s="262" t="s">
        <v>1</v>
      </c>
      <c r="F1178" s="263" t="s">
        <v>1523</v>
      </c>
      <c r="G1178" s="261"/>
      <c r="H1178" s="264">
        <v>383.51999999999998</v>
      </c>
      <c r="I1178" s="265"/>
      <c r="J1178" s="261"/>
      <c r="K1178" s="261"/>
      <c r="L1178" s="266"/>
      <c r="M1178" s="267"/>
      <c r="N1178" s="268"/>
      <c r="O1178" s="268"/>
      <c r="P1178" s="268"/>
      <c r="Q1178" s="268"/>
      <c r="R1178" s="268"/>
      <c r="S1178" s="268"/>
      <c r="T1178" s="269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70" t="s">
        <v>362</v>
      </c>
      <c r="AU1178" s="270" t="s">
        <v>228</v>
      </c>
      <c r="AV1178" s="14" t="s">
        <v>90</v>
      </c>
      <c r="AW1178" s="14" t="s">
        <v>36</v>
      </c>
      <c r="AX1178" s="14" t="s">
        <v>81</v>
      </c>
      <c r="AY1178" s="270" t="s">
        <v>216</v>
      </c>
    </row>
    <row r="1179" s="16" customFormat="1">
      <c r="A1179" s="16"/>
      <c r="B1179" s="282"/>
      <c r="C1179" s="283"/>
      <c r="D1179" s="233" t="s">
        <v>362</v>
      </c>
      <c r="E1179" s="284" t="s">
        <v>1</v>
      </c>
      <c r="F1179" s="285" t="s">
        <v>369</v>
      </c>
      <c r="G1179" s="283"/>
      <c r="H1179" s="286">
        <v>383.51999999999998</v>
      </c>
      <c r="I1179" s="287"/>
      <c r="J1179" s="283"/>
      <c r="K1179" s="283"/>
      <c r="L1179" s="288"/>
      <c r="M1179" s="289"/>
      <c r="N1179" s="290"/>
      <c r="O1179" s="290"/>
      <c r="P1179" s="290"/>
      <c r="Q1179" s="290"/>
      <c r="R1179" s="290"/>
      <c r="S1179" s="290"/>
      <c r="T1179" s="291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T1179" s="292" t="s">
        <v>362</v>
      </c>
      <c r="AU1179" s="292" t="s">
        <v>228</v>
      </c>
      <c r="AV1179" s="16" t="s">
        <v>215</v>
      </c>
      <c r="AW1179" s="16" t="s">
        <v>36</v>
      </c>
      <c r="AX1179" s="16" t="s">
        <v>88</v>
      </c>
      <c r="AY1179" s="292" t="s">
        <v>216</v>
      </c>
    </row>
    <row r="1180" s="2" customFormat="1" ht="33" customHeight="1">
      <c r="A1180" s="39"/>
      <c r="B1180" s="40"/>
      <c r="C1180" s="220" t="s">
        <v>1524</v>
      </c>
      <c r="D1180" s="220" t="s">
        <v>217</v>
      </c>
      <c r="E1180" s="221" t="s">
        <v>1525</v>
      </c>
      <c r="F1180" s="222" t="s">
        <v>1526</v>
      </c>
      <c r="G1180" s="223" t="s">
        <v>303</v>
      </c>
      <c r="H1180" s="224">
        <v>103550.39999999999</v>
      </c>
      <c r="I1180" s="225"/>
      <c r="J1180" s="226">
        <f>ROUND(I1180*H1180,2)</f>
        <v>0</v>
      </c>
      <c r="K1180" s="222" t="s">
        <v>359</v>
      </c>
      <c r="L1180" s="45"/>
      <c r="M1180" s="227" t="s">
        <v>1</v>
      </c>
      <c r="N1180" s="228" t="s">
        <v>46</v>
      </c>
      <c r="O1180" s="92"/>
      <c r="P1180" s="229">
        <f>O1180*H1180</f>
        <v>0</v>
      </c>
      <c r="Q1180" s="229">
        <v>0</v>
      </c>
      <c r="R1180" s="229">
        <f>Q1180*H1180</f>
        <v>0</v>
      </c>
      <c r="S1180" s="229">
        <v>0</v>
      </c>
      <c r="T1180" s="230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31" t="s">
        <v>215</v>
      </c>
      <c r="AT1180" s="231" t="s">
        <v>217</v>
      </c>
      <c r="AU1180" s="231" t="s">
        <v>228</v>
      </c>
      <c r="AY1180" s="18" t="s">
        <v>216</v>
      </c>
      <c r="BE1180" s="232">
        <f>IF(N1180="základní",J1180,0)</f>
        <v>0</v>
      </c>
      <c r="BF1180" s="232">
        <f>IF(N1180="snížená",J1180,0)</f>
        <v>0</v>
      </c>
      <c r="BG1180" s="232">
        <f>IF(N1180="zákl. přenesená",J1180,0)</f>
        <v>0</v>
      </c>
      <c r="BH1180" s="232">
        <f>IF(N1180="sníž. přenesená",J1180,0)</f>
        <v>0</v>
      </c>
      <c r="BI1180" s="232">
        <f>IF(N1180="nulová",J1180,0)</f>
        <v>0</v>
      </c>
      <c r="BJ1180" s="18" t="s">
        <v>88</v>
      </c>
      <c r="BK1180" s="232">
        <f>ROUND(I1180*H1180,2)</f>
        <v>0</v>
      </c>
      <c r="BL1180" s="18" t="s">
        <v>215</v>
      </c>
      <c r="BM1180" s="231" t="s">
        <v>1527</v>
      </c>
    </row>
    <row r="1181" s="2" customFormat="1">
      <c r="A1181" s="39"/>
      <c r="B1181" s="40"/>
      <c r="C1181" s="41"/>
      <c r="D1181" s="233" t="s">
        <v>222</v>
      </c>
      <c r="E1181" s="41"/>
      <c r="F1181" s="234" t="s">
        <v>1528</v>
      </c>
      <c r="G1181" s="41"/>
      <c r="H1181" s="41"/>
      <c r="I1181" s="235"/>
      <c r="J1181" s="41"/>
      <c r="K1181" s="41"/>
      <c r="L1181" s="45"/>
      <c r="M1181" s="236"/>
      <c r="N1181" s="237"/>
      <c r="O1181" s="92"/>
      <c r="P1181" s="92"/>
      <c r="Q1181" s="92"/>
      <c r="R1181" s="92"/>
      <c r="S1181" s="92"/>
      <c r="T1181" s="93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T1181" s="18" t="s">
        <v>222</v>
      </c>
      <c r="AU1181" s="18" t="s">
        <v>228</v>
      </c>
    </row>
    <row r="1182" s="13" customFormat="1">
      <c r="A1182" s="13"/>
      <c r="B1182" s="250"/>
      <c r="C1182" s="251"/>
      <c r="D1182" s="233" t="s">
        <v>362</v>
      </c>
      <c r="E1182" s="252" t="s">
        <v>1</v>
      </c>
      <c r="F1182" s="253" t="s">
        <v>1529</v>
      </c>
      <c r="G1182" s="251"/>
      <c r="H1182" s="252" t="s">
        <v>1</v>
      </c>
      <c r="I1182" s="254"/>
      <c r="J1182" s="251"/>
      <c r="K1182" s="251"/>
      <c r="L1182" s="255"/>
      <c r="M1182" s="256"/>
      <c r="N1182" s="257"/>
      <c r="O1182" s="257"/>
      <c r="P1182" s="257"/>
      <c r="Q1182" s="257"/>
      <c r="R1182" s="257"/>
      <c r="S1182" s="257"/>
      <c r="T1182" s="258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9" t="s">
        <v>362</v>
      </c>
      <c r="AU1182" s="259" t="s">
        <v>228</v>
      </c>
      <c r="AV1182" s="13" t="s">
        <v>88</v>
      </c>
      <c r="AW1182" s="13" t="s">
        <v>36</v>
      </c>
      <c r="AX1182" s="13" t="s">
        <v>81</v>
      </c>
      <c r="AY1182" s="259" t="s">
        <v>216</v>
      </c>
    </row>
    <row r="1183" s="14" customFormat="1">
      <c r="A1183" s="14"/>
      <c r="B1183" s="260"/>
      <c r="C1183" s="261"/>
      <c r="D1183" s="233" t="s">
        <v>362</v>
      </c>
      <c r="E1183" s="262" t="s">
        <v>1</v>
      </c>
      <c r="F1183" s="263" t="s">
        <v>1530</v>
      </c>
      <c r="G1183" s="261"/>
      <c r="H1183" s="264">
        <v>103550.39999999999</v>
      </c>
      <c r="I1183" s="265"/>
      <c r="J1183" s="261"/>
      <c r="K1183" s="261"/>
      <c r="L1183" s="266"/>
      <c r="M1183" s="267"/>
      <c r="N1183" s="268"/>
      <c r="O1183" s="268"/>
      <c r="P1183" s="268"/>
      <c r="Q1183" s="268"/>
      <c r="R1183" s="268"/>
      <c r="S1183" s="268"/>
      <c r="T1183" s="269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70" t="s">
        <v>362</v>
      </c>
      <c r="AU1183" s="270" t="s">
        <v>228</v>
      </c>
      <c r="AV1183" s="14" t="s">
        <v>90</v>
      </c>
      <c r="AW1183" s="14" t="s">
        <v>36</v>
      </c>
      <c r="AX1183" s="14" t="s">
        <v>81</v>
      </c>
      <c r="AY1183" s="270" t="s">
        <v>216</v>
      </c>
    </row>
    <row r="1184" s="16" customFormat="1">
      <c r="A1184" s="16"/>
      <c r="B1184" s="282"/>
      <c r="C1184" s="283"/>
      <c r="D1184" s="233" t="s">
        <v>362</v>
      </c>
      <c r="E1184" s="284" t="s">
        <v>1</v>
      </c>
      <c r="F1184" s="285" t="s">
        <v>369</v>
      </c>
      <c r="G1184" s="283"/>
      <c r="H1184" s="286">
        <v>103550.39999999999</v>
      </c>
      <c r="I1184" s="287"/>
      <c r="J1184" s="283"/>
      <c r="K1184" s="283"/>
      <c r="L1184" s="288"/>
      <c r="M1184" s="289"/>
      <c r="N1184" s="290"/>
      <c r="O1184" s="290"/>
      <c r="P1184" s="290"/>
      <c r="Q1184" s="290"/>
      <c r="R1184" s="290"/>
      <c r="S1184" s="290"/>
      <c r="T1184" s="291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T1184" s="292" t="s">
        <v>362</v>
      </c>
      <c r="AU1184" s="292" t="s">
        <v>228</v>
      </c>
      <c r="AV1184" s="16" t="s">
        <v>215</v>
      </c>
      <c r="AW1184" s="16" t="s">
        <v>36</v>
      </c>
      <c r="AX1184" s="16" t="s">
        <v>88</v>
      </c>
      <c r="AY1184" s="292" t="s">
        <v>216</v>
      </c>
    </row>
    <row r="1185" s="2" customFormat="1" ht="33" customHeight="1">
      <c r="A1185" s="39"/>
      <c r="B1185" s="40"/>
      <c r="C1185" s="220" t="s">
        <v>1531</v>
      </c>
      <c r="D1185" s="220" t="s">
        <v>217</v>
      </c>
      <c r="E1185" s="221" t="s">
        <v>1532</v>
      </c>
      <c r="F1185" s="222" t="s">
        <v>1533</v>
      </c>
      <c r="G1185" s="223" t="s">
        <v>303</v>
      </c>
      <c r="H1185" s="224">
        <v>383.51999999999998</v>
      </c>
      <c r="I1185" s="225"/>
      <c r="J1185" s="226">
        <f>ROUND(I1185*H1185,2)</f>
        <v>0</v>
      </c>
      <c r="K1185" s="222" t="s">
        <v>359</v>
      </c>
      <c r="L1185" s="45"/>
      <c r="M1185" s="227" t="s">
        <v>1</v>
      </c>
      <c r="N1185" s="228" t="s">
        <v>46</v>
      </c>
      <c r="O1185" s="92"/>
      <c r="P1185" s="229">
        <f>O1185*H1185</f>
        <v>0</v>
      </c>
      <c r="Q1185" s="229">
        <v>0</v>
      </c>
      <c r="R1185" s="229">
        <f>Q1185*H1185</f>
        <v>0</v>
      </c>
      <c r="S1185" s="229">
        <v>0</v>
      </c>
      <c r="T1185" s="230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31" t="s">
        <v>215</v>
      </c>
      <c r="AT1185" s="231" t="s">
        <v>217</v>
      </c>
      <c r="AU1185" s="231" t="s">
        <v>228</v>
      </c>
      <c r="AY1185" s="18" t="s">
        <v>216</v>
      </c>
      <c r="BE1185" s="232">
        <f>IF(N1185="základní",J1185,0)</f>
        <v>0</v>
      </c>
      <c r="BF1185" s="232">
        <f>IF(N1185="snížená",J1185,0)</f>
        <v>0</v>
      </c>
      <c r="BG1185" s="232">
        <f>IF(N1185="zákl. přenesená",J1185,0)</f>
        <v>0</v>
      </c>
      <c r="BH1185" s="232">
        <f>IF(N1185="sníž. přenesená",J1185,0)</f>
        <v>0</v>
      </c>
      <c r="BI1185" s="232">
        <f>IF(N1185="nulová",J1185,0)</f>
        <v>0</v>
      </c>
      <c r="BJ1185" s="18" t="s">
        <v>88</v>
      </c>
      <c r="BK1185" s="232">
        <f>ROUND(I1185*H1185,2)</f>
        <v>0</v>
      </c>
      <c r="BL1185" s="18" t="s">
        <v>215</v>
      </c>
      <c r="BM1185" s="231" t="s">
        <v>1534</v>
      </c>
    </row>
    <row r="1186" s="2" customFormat="1">
      <c r="A1186" s="39"/>
      <c r="B1186" s="40"/>
      <c r="C1186" s="41"/>
      <c r="D1186" s="233" t="s">
        <v>222</v>
      </c>
      <c r="E1186" s="41"/>
      <c r="F1186" s="234" t="s">
        <v>1535</v>
      </c>
      <c r="G1186" s="41"/>
      <c r="H1186" s="41"/>
      <c r="I1186" s="235"/>
      <c r="J1186" s="41"/>
      <c r="K1186" s="41"/>
      <c r="L1186" s="45"/>
      <c r="M1186" s="236"/>
      <c r="N1186" s="237"/>
      <c r="O1186" s="92"/>
      <c r="P1186" s="92"/>
      <c r="Q1186" s="92"/>
      <c r="R1186" s="92"/>
      <c r="S1186" s="92"/>
      <c r="T1186" s="93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T1186" s="18" t="s">
        <v>222</v>
      </c>
      <c r="AU1186" s="18" t="s">
        <v>228</v>
      </c>
    </row>
    <row r="1187" s="2" customFormat="1" ht="16.5" customHeight="1">
      <c r="A1187" s="39"/>
      <c r="B1187" s="40"/>
      <c r="C1187" s="220" t="s">
        <v>1536</v>
      </c>
      <c r="D1187" s="220" t="s">
        <v>217</v>
      </c>
      <c r="E1187" s="221" t="s">
        <v>1537</v>
      </c>
      <c r="F1187" s="222" t="s">
        <v>1538</v>
      </c>
      <c r="G1187" s="223" t="s">
        <v>303</v>
      </c>
      <c r="H1187" s="224">
        <v>383.51999999999998</v>
      </c>
      <c r="I1187" s="225"/>
      <c r="J1187" s="226">
        <f>ROUND(I1187*H1187,2)</f>
        <v>0</v>
      </c>
      <c r="K1187" s="222" t="s">
        <v>359</v>
      </c>
      <c r="L1187" s="45"/>
      <c r="M1187" s="227" t="s">
        <v>1</v>
      </c>
      <c r="N1187" s="228" t="s">
        <v>46</v>
      </c>
      <c r="O1187" s="92"/>
      <c r="P1187" s="229">
        <f>O1187*H1187</f>
        <v>0</v>
      </c>
      <c r="Q1187" s="229">
        <v>0</v>
      </c>
      <c r="R1187" s="229">
        <f>Q1187*H1187</f>
        <v>0</v>
      </c>
      <c r="S1187" s="229">
        <v>0</v>
      </c>
      <c r="T1187" s="230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1" t="s">
        <v>215</v>
      </c>
      <c r="AT1187" s="231" t="s">
        <v>217</v>
      </c>
      <c r="AU1187" s="231" t="s">
        <v>228</v>
      </c>
      <c r="AY1187" s="18" t="s">
        <v>216</v>
      </c>
      <c r="BE1187" s="232">
        <f>IF(N1187="základní",J1187,0)</f>
        <v>0</v>
      </c>
      <c r="BF1187" s="232">
        <f>IF(N1187="snížená",J1187,0)</f>
        <v>0</v>
      </c>
      <c r="BG1187" s="232">
        <f>IF(N1187="zákl. přenesená",J1187,0)</f>
        <v>0</v>
      </c>
      <c r="BH1187" s="232">
        <f>IF(N1187="sníž. přenesená",J1187,0)</f>
        <v>0</v>
      </c>
      <c r="BI1187" s="232">
        <f>IF(N1187="nulová",J1187,0)</f>
        <v>0</v>
      </c>
      <c r="BJ1187" s="18" t="s">
        <v>88</v>
      </c>
      <c r="BK1187" s="232">
        <f>ROUND(I1187*H1187,2)</f>
        <v>0</v>
      </c>
      <c r="BL1187" s="18" t="s">
        <v>215</v>
      </c>
      <c r="BM1187" s="231" t="s">
        <v>1539</v>
      </c>
    </row>
    <row r="1188" s="2" customFormat="1">
      <c r="A1188" s="39"/>
      <c r="B1188" s="40"/>
      <c r="C1188" s="41"/>
      <c r="D1188" s="233" t="s">
        <v>222</v>
      </c>
      <c r="E1188" s="41"/>
      <c r="F1188" s="234" t="s">
        <v>1540</v>
      </c>
      <c r="G1188" s="41"/>
      <c r="H1188" s="41"/>
      <c r="I1188" s="235"/>
      <c r="J1188" s="41"/>
      <c r="K1188" s="41"/>
      <c r="L1188" s="45"/>
      <c r="M1188" s="236"/>
      <c r="N1188" s="237"/>
      <c r="O1188" s="92"/>
      <c r="P1188" s="92"/>
      <c r="Q1188" s="92"/>
      <c r="R1188" s="92"/>
      <c r="S1188" s="92"/>
      <c r="T1188" s="93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T1188" s="18" t="s">
        <v>222</v>
      </c>
      <c r="AU1188" s="18" t="s">
        <v>228</v>
      </c>
    </row>
    <row r="1189" s="2" customFormat="1" ht="21.75" customHeight="1">
      <c r="A1189" s="39"/>
      <c r="B1189" s="40"/>
      <c r="C1189" s="220" t="s">
        <v>1541</v>
      </c>
      <c r="D1189" s="220" t="s">
        <v>217</v>
      </c>
      <c r="E1189" s="221" t="s">
        <v>1542</v>
      </c>
      <c r="F1189" s="222" t="s">
        <v>1543</v>
      </c>
      <c r="G1189" s="223" t="s">
        <v>303</v>
      </c>
      <c r="H1189" s="224">
        <v>103550.39999999999</v>
      </c>
      <c r="I1189" s="225"/>
      <c r="J1189" s="226">
        <f>ROUND(I1189*H1189,2)</f>
        <v>0</v>
      </c>
      <c r="K1189" s="222" t="s">
        <v>359</v>
      </c>
      <c r="L1189" s="45"/>
      <c r="M1189" s="227" t="s">
        <v>1</v>
      </c>
      <c r="N1189" s="228" t="s">
        <v>46</v>
      </c>
      <c r="O1189" s="92"/>
      <c r="P1189" s="229">
        <f>O1189*H1189</f>
        <v>0</v>
      </c>
      <c r="Q1189" s="229">
        <v>0</v>
      </c>
      <c r="R1189" s="229">
        <f>Q1189*H1189</f>
        <v>0</v>
      </c>
      <c r="S1189" s="229">
        <v>0</v>
      </c>
      <c r="T1189" s="230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31" t="s">
        <v>215</v>
      </c>
      <c r="AT1189" s="231" t="s">
        <v>217</v>
      </c>
      <c r="AU1189" s="231" t="s">
        <v>228</v>
      </c>
      <c r="AY1189" s="18" t="s">
        <v>216</v>
      </c>
      <c r="BE1189" s="232">
        <f>IF(N1189="základní",J1189,0)</f>
        <v>0</v>
      </c>
      <c r="BF1189" s="232">
        <f>IF(N1189="snížená",J1189,0)</f>
        <v>0</v>
      </c>
      <c r="BG1189" s="232">
        <f>IF(N1189="zákl. přenesená",J1189,0)</f>
        <v>0</v>
      </c>
      <c r="BH1189" s="232">
        <f>IF(N1189="sníž. přenesená",J1189,0)</f>
        <v>0</v>
      </c>
      <c r="BI1189" s="232">
        <f>IF(N1189="nulová",J1189,0)</f>
        <v>0</v>
      </c>
      <c r="BJ1189" s="18" t="s">
        <v>88</v>
      </c>
      <c r="BK1189" s="232">
        <f>ROUND(I1189*H1189,2)</f>
        <v>0</v>
      </c>
      <c r="BL1189" s="18" t="s">
        <v>215</v>
      </c>
      <c r="BM1189" s="231" t="s">
        <v>1544</v>
      </c>
    </row>
    <row r="1190" s="2" customFormat="1">
      <c r="A1190" s="39"/>
      <c r="B1190" s="40"/>
      <c r="C1190" s="41"/>
      <c r="D1190" s="233" t="s">
        <v>222</v>
      </c>
      <c r="E1190" s="41"/>
      <c r="F1190" s="234" t="s">
        <v>1545</v>
      </c>
      <c r="G1190" s="41"/>
      <c r="H1190" s="41"/>
      <c r="I1190" s="235"/>
      <c r="J1190" s="41"/>
      <c r="K1190" s="41"/>
      <c r="L1190" s="45"/>
      <c r="M1190" s="236"/>
      <c r="N1190" s="237"/>
      <c r="O1190" s="92"/>
      <c r="P1190" s="92"/>
      <c r="Q1190" s="92"/>
      <c r="R1190" s="92"/>
      <c r="S1190" s="92"/>
      <c r="T1190" s="93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T1190" s="18" t="s">
        <v>222</v>
      </c>
      <c r="AU1190" s="18" t="s">
        <v>228</v>
      </c>
    </row>
    <row r="1191" s="2" customFormat="1" ht="21.75" customHeight="1">
      <c r="A1191" s="39"/>
      <c r="B1191" s="40"/>
      <c r="C1191" s="220" t="s">
        <v>1546</v>
      </c>
      <c r="D1191" s="220" t="s">
        <v>217</v>
      </c>
      <c r="E1191" s="221" t="s">
        <v>1547</v>
      </c>
      <c r="F1191" s="222" t="s">
        <v>1548</v>
      </c>
      <c r="G1191" s="223" t="s">
        <v>303</v>
      </c>
      <c r="H1191" s="224">
        <v>383.51999999999998</v>
      </c>
      <c r="I1191" s="225"/>
      <c r="J1191" s="226">
        <f>ROUND(I1191*H1191,2)</f>
        <v>0</v>
      </c>
      <c r="K1191" s="222" t="s">
        <v>359</v>
      </c>
      <c r="L1191" s="45"/>
      <c r="M1191" s="227" t="s">
        <v>1</v>
      </c>
      <c r="N1191" s="228" t="s">
        <v>46</v>
      </c>
      <c r="O1191" s="92"/>
      <c r="P1191" s="229">
        <f>O1191*H1191</f>
        <v>0</v>
      </c>
      <c r="Q1191" s="229">
        <v>0</v>
      </c>
      <c r="R1191" s="229">
        <f>Q1191*H1191</f>
        <v>0</v>
      </c>
      <c r="S1191" s="229">
        <v>0</v>
      </c>
      <c r="T1191" s="230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31" t="s">
        <v>215</v>
      </c>
      <c r="AT1191" s="231" t="s">
        <v>217</v>
      </c>
      <c r="AU1191" s="231" t="s">
        <v>228</v>
      </c>
      <c r="AY1191" s="18" t="s">
        <v>216</v>
      </c>
      <c r="BE1191" s="232">
        <f>IF(N1191="základní",J1191,0)</f>
        <v>0</v>
      </c>
      <c r="BF1191" s="232">
        <f>IF(N1191="snížená",J1191,0)</f>
        <v>0</v>
      </c>
      <c r="BG1191" s="232">
        <f>IF(N1191="zákl. přenesená",J1191,0)</f>
        <v>0</v>
      </c>
      <c r="BH1191" s="232">
        <f>IF(N1191="sníž. přenesená",J1191,0)</f>
        <v>0</v>
      </c>
      <c r="BI1191" s="232">
        <f>IF(N1191="nulová",J1191,0)</f>
        <v>0</v>
      </c>
      <c r="BJ1191" s="18" t="s">
        <v>88</v>
      </c>
      <c r="BK1191" s="232">
        <f>ROUND(I1191*H1191,2)</f>
        <v>0</v>
      </c>
      <c r="BL1191" s="18" t="s">
        <v>215</v>
      </c>
      <c r="BM1191" s="231" t="s">
        <v>1549</v>
      </c>
    </row>
    <row r="1192" s="2" customFormat="1">
      <c r="A1192" s="39"/>
      <c r="B1192" s="40"/>
      <c r="C1192" s="41"/>
      <c r="D1192" s="233" t="s">
        <v>222</v>
      </c>
      <c r="E1192" s="41"/>
      <c r="F1192" s="234" t="s">
        <v>1550</v>
      </c>
      <c r="G1192" s="41"/>
      <c r="H1192" s="41"/>
      <c r="I1192" s="235"/>
      <c r="J1192" s="41"/>
      <c r="K1192" s="41"/>
      <c r="L1192" s="45"/>
      <c r="M1192" s="236"/>
      <c r="N1192" s="237"/>
      <c r="O1192" s="92"/>
      <c r="P1192" s="92"/>
      <c r="Q1192" s="92"/>
      <c r="R1192" s="92"/>
      <c r="S1192" s="92"/>
      <c r="T1192" s="93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T1192" s="18" t="s">
        <v>222</v>
      </c>
      <c r="AU1192" s="18" t="s">
        <v>228</v>
      </c>
    </row>
    <row r="1193" s="2" customFormat="1" ht="33" customHeight="1">
      <c r="A1193" s="39"/>
      <c r="B1193" s="40"/>
      <c r="C1193" s="220" t="s">
        <v>1551</v>
      </c>
      <c r="D1193" s="220" t="s">
        <v>217</v>
      </c>
      <c r="E1193" s="221" t="s">
        <v>1552</v>
      </c>
      <c r="F1193" s="222" t="s">
        <v>1553</v>
      </c>
      <c r="G1193" s="223" t="s">
        <v>303</v>
      </c>
      <c r="H1193" s="224">
        <v>525.34000000000003</v>
      </c>
      <c r="I1193" s="225"/>
      <c r="J1193" s="226">
        <f>ROUND(I1193*H1193,2)</f>
        <v>0</v>
      </c>
      <c r="K1193" s="222" t="s">
        <v>359</v>
      </c>
      <c r="L1193" s="45"/>
      <c r="M1193" s="227" t="s">
        <v>1</v>
      </c>
      <c r="N1193" s="228" t="s">
        <v>46</v>
      </c>
      <c r="O1193" s="92"/>
      <c r="P1193" s="229">
        <f>O1193*H1193</f>
        <v>0</v>
      </c>
      <c r="Q1193" s="229">
        <v>0.00012999999999999999</v>
      </c>
      <c r="R1193" s="229">
        <f>Q1193*H1193</f>
        <v>0.068294199999999999</v>
      </c>
      <c r="S1193" s="229">
        <v>0</v>
      </c>
      <c r="T1193" s="230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1" t="s">
        <v>215</v>
      </c>
      <c r="AT1193" s="231" t="s">
        <v>217</v>
      </c>
      <c r="AU1193" s="231" t="s">
        <v>228</v>
      </c>
      <c r="AY1193" s="18" t="s">
        <v>216</v>
      </c>
      <c r="BE1193" s="232">
        <f>IF(N1193="základní",J1193,0)</f>
        <v>0</v>
      </c>
      <c r="BF1193" s="232">
        <f>IF(N1193="snížená",J1193,0)</f>
        <v>0</v>
      </c>
      <c r="BG1193" s="232">
        <f>IF(N1193="zákl. přenesená",J1193,0)</f>
        <v>0</v>
      </c>
      <c r="BH1193" s="232">
        <f>IF(N1193="sníž. přenesená",J1193,0)</f>
        <v>0</v>
      </c>
      <c r="BI1193" s="232">
        <f>IF(N1193="nulová",J1193,0)</f>
        <v>0</v>
      </c>
      <c r="BJ1193" s="18" t="s">
        <v>88</v>
      </c>
      <c r="BK1193" s="232">
        <f>ROUND(I1193*H1193,2)</f>
        <v>0</v>
      </c>
      <c r="BL1193" s="18" t="s">
        <v>215</v>
      </c>
      <c r="BM1193" s="231" t="s">
        <v>1554</v>
      </c>
    </row>
    <row r="1194" s="2" customFormat="1">
      <c r="A1194" s="39"/>
      <c r="B1194" s="40"/>
      <c r="C1194" s="41"/>
      <c r="D1194" s="233" t="s">
        <v>222</v>
      </c>
      <c r="E1194" s="41"/>
      <c r="F1194" s="234" t="s">
        <v>1555</v>
      </c>
      <c r="G1194" s="41"/>
      <c r="H1194" s="41"/>
      <c r="I1194" s="235"/>
      <c r="J1194" s="41"/>
      <c r="K1194" s="41"/>
      <c r="L1194" s="45"/>
      <c r="M1194" s="236"/>
      <c r="N1194" s="237"/>
      <c r="O1194" s="92"/>
      <c r="P1194" s="92"/>
      <c r="Q1194" s="92"/>
      <c r="R1194" s="92"/>
      <c r="S1194" s="92"/>
      <c r="T1194" s="93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T1194" s="18" t="s">
        <v>222</v>
      </c>
      <c r="AU1194" s="18" t="s">
        <v>228</v>
      </c>
    </row>
    <row r="1195" s="13" customFormat="1">
      <c r="A1195" s="13"/>
      <c r="B1195" s="250"/>
      <c r="C1195" s="251"/>
      <c r="D1195" s="233" t="s">
        <v>362</v>
      </c>
      <c r="E1195" s="252" t="s">
        <v>1</v>
      </c>
      <c r="F1195" s="253" t="s">
        <v>602</v>
      </c>
      <c r="G1195" s="251"/>
      <c r="H1195" s="252" t="s">
        <v>1</v>
      </c>
      <c r="I1195" s="254"/>
      <c r="J1195" s="251"/>
      <c r="K1195" s="251"/>
      <c r="L1195" s="255"/>
      <c r="M1195" s="256"/>
      <c r="N1195" s="257"/>
      <c r="O1195" s="257"/>
      <c r="P1195" s="257"/>
      <c r="Q1195" s="257"/>
      <c r="R1195" s="257"/>
      <c r="S1195" s="257"/>
      <c r="T1195" s="258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9" t="s">
        <v>362</v>
      </c>
      <c r="AU1195" s="259" t="s">
        <v>228</v>
      </c>
      <c r="AV1195" s="13" t="s">
        <v>88</v>
      </c>
      <c r="AW1195" s="13" t="s">
        <v>36</v>
      </c>
      <c r="AX1195" s="13" t="s">
        <v>81</v>
      </c>
      <c r="AY1195" s="259" t="s">
        <v>216</v>
      </c>
    </row>
    <row r="1196" s="14" customFormat="1">
      <c r="A1196" s="14"/>
      <c r="B1196" s="260"/>
      <c r="C1196" s="261"/>
      <c r="D1196" s="233" t="s">
        <v>362</v>
      </c>
      <c r="E1196" s="262" t="s">
        <v>1</v>
      </c>
      <c r="F1196" s="263" t="s">
        <v>1556</v>
      </c>
      <c r="G1196" s="261"/>
      <c r="H1196" s="264">
        <v>525.34000000000003</v>
      </c>
      <c r="I1196" s="265"/>
      <c r="J1196" s="261"/>
      <c r="K1196" s="261"/>
      <c r="L1196" s="266"/>
      <c r="M1196" s="267"/>
      <c r="N1196" s="268"/>
      <c r="O1196" s="268"/>
      <c r="P1196" s="268"/>
      <c r="Q1196" s="268"/>
      <c r="R1196" s="268"/>
      <c r="S1196" s="268"/>
      <c r="T1196" s="269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70" t="s">
        <v>362</v>
      </c>
      <c r="AU1196" s="270" t="s">
        <v>228</v>
      </c>
      <c r="AV1196" s="14" t="s">
        <v>90</v>
      </c>
      <c r="AW1196" s="14" t="s">
        <v>36</v>
      </c>
      <c r="AX1196" s="14" t="s">
        <v>81</v>
      </c>
      <c r="AY1196" s="270" t="s">
        <v>216</v>
      </c>
    </row>
    <row r="1197" s="16" customFormat="1">
      <c r="A1197" s="16"/>
      <c r="B1197" s="282"/>
      <c r="C1197" s="283"/>
      <c r="D1197" s="233" t="s">
        <v>362</v>
      </c>
      <c r="E1197" s="284" t="s">
        <v>1</v>
      </c>
      <c r="F1197" s="285" t="s">
        <v>369</v>
      </c>
      <c r="G1197" s="283"/>
      <c r="H1197" s="286">
        <v>525.34000000000003</v>
      </c>
      <c r="I1197" s="287"/>
      <c r="J1197" s="283"/>
      <c r="K1197" s="283"/>
      <c r="L1197" s="288"/>
      <c r="M1197" s="289"/>
      <c r="N1197" s="290"/>
      <c r="O1197" s="290"/>
      <c r="P1197" s="290"/>
      <c r="Q1197" s="290"/>
      <c r="R1197" s="290"/>
      <c r="S1197" s="290"/>
      <c r="T1197" s="291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T1197" s="292" t="s">
        <v>362</v>
      </c>
      <c r="AU1197" s="292" t="s">
        <v>228</v>
      </c>
      <c r="AV1197" s="16" t="s">
        <v>215</v>
      </c>
      <c r="AW1197" s="16" t="s">
        <v>36</v>
      </c>
      <c r="AX1197" s="16" t="s">
        <v>88</v>
      </c>
      <c r="AY1197" s="292" t="s">
        <v>216</v>
      </c>
    </row>
    <row r="1198" s="2" customFormat="1" ht="24.15" customHeight="1">
      <c r="A1198" s="39"/>
      <c r="B1198" s="40"/>
      <c r="C1198" s="220" t="s">
        <v>1557</v>
      </c>
      <c r="D1198" s="220" t="s">
        <v>217</v>
      </c>
      <c r="E1198" s="221" t="s">
        <v>1558</v>
      </c>
      <c r="F1198" s="222" t="s">
        <v>1559</v>
      </c>
      <c r="G1198" s="223" t="s">
        <v>303</v>
      </c>
      <c r="H1198" s="224">
        <v>383.51999999999998</v>
      </c>
      <c r="I1198" s="225"/>
      <c r="J1198" s="226">
        <f>ROUND(I1198*H1198,2)</f>
        <v>0</v>
      </c>
      <c r="K1198" s="222" t="s">
        <v>359</v>
      </c>
      <c r="L1198" s="45"/>
      <c r="M1198" s="227" t="s">
        <v>1</v>
      </c>
      <c r="N1198" s="228" t="s">
        <v>46</v>
      </c>
      <c r="O1198" s="92"/>
      <c r="P1198" s="229">
        <f>O1198*H1198</f>
        <v>0</v>
      </c>
      <c r="Q1198" s="229">
        <v>0</v>
      </c>
      <c r="R1198" s="229">
        <f>Q1198*H1198</f>
        <v>0</v>
      </c>
      <c r="S1198" s="229">
        <v>0</v>
      </c>
      <c r="T1198" s="230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1" t="s">
        <v>215</v>
      </c>
      <c r="AT1198" s="231" t="s">
        <v>217</v>
      </c>
      <c r="AU1198" s="231" t="s">
        <v>228</v>
      </c>
      <c r="AY1198" s="18" t="s">
        <v>216</v>
      </c>
      <c r="BE1198" s="232">
        <f>IF(N1198="základní",J1198,0)</f>
        <v>0</v>
      </c>
      <c r="BF1198" s="232">
        <f>IF(N1198="snížená",J1198,0)</f>
        <v>0</v>
      </c>
      <c r="BG1198" s="232">
        <f>IF(N1198="zákl. přenesená",J1198,0)</f>
        <v>0</v>
      </c>
      <c r="BH1198" s="232">
        <f>IF(N1198="sníž. přenesená",J1198,0)</f>
        <v>0</v>
      </c>
      <c r="BI1198" s="232">
        <f>IF(N1198="nulová",J1198,0)</f>
        <v>0</v>
      </c>
      <c r="BJ1198" s="18" t="s">
        <v>88</v>
      </c>
      <c r="BK1198" s="232">
        <f>ROUND(I1198*H1198,2)</f>
        <v>0</v>
      </c>
      <c r="BL1198" s="18" t="s">
        <v>215</v>
      </c>
      <c r="BM1198" s="231" t="s">
        <v>1560</v>
      </c>
    </row>
    <row r="1199" s="2" customFormat="1">
      <c r="A1199" s="39"/>
      <c r="B1199" s="40"/>
      <c r="C1199" s="41"/>
      <c r="D1199" s="233" t="s">
        <v>222</v>
      </c>
      <c r="E1199" s="41"/>
      <c r="F1199" s="234" t="s">
        <v>1561</v>
      </c>
      <c r="G1199" s="41"/>
      <c r="H1199" s="41"/>
      <c r="I1199" s="235"/>
      <c r="J1199" s="41"/>
      <c r="K1199" s="41"/>
      <c r="L1199" s="45"/>
      <c r="M1199" s="236"/>
      <c r="N1199" s="237"/>
      <c r="O1199" s="92"/>
      <c r="P1199" s="92"/>
      <c r="Q1199" s="92"/>
      <c r="R1199" s="92"/>
      <c r="S1199" s="92"/>
      <c r="T1199" s="93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T1199" s="18" t="s">
        <v>222</v>
      </c>
      <c r="AU1199" s="18" t="s">
        <v>228</v>
      </c>
    </row>
    <row r="1200" s="11" customFormat="1" ht="20.88" customHeight="1">
      <c r="A1200" s="11"/>
      <c r="B1200" s="206"/>
      <c r="C1200" s="207"/>
      <c r="D1200" s="208" t="s">
        <v>80</v>
      </c>
      <c r="E1200" s="248" t="s">
        <v>1043</v>
      </c>
      <c r="F1200" s="248" t="s">
        <v>1562</v>
      </c>
      <c r="G1200" s="207"/>
      <c r="H1200" s="207"/>
      <c r="I1200" s="210"/>
      <c r="J1200" s="249">
        <f>BK1200</f>
        <v>0</v>
      </c>
      <c r="K1200" s="207"/>
      <c r="L1200" s="212"/>
      <c r="M1200" s="213"/>
      <c r="N1200" s="214"/>
      <c r="O1200" s="214"/>
      <c r="P1200" s="215">
        <f>SUM(P1201:P1238)</f>
        <v>0</v>
      </c>
      <c r="Q1200" s="214"/>
      <c r="R1200" s="215">
        <f>SUM(R1201:R1238)</f>
        <v>48.147019999999998</v>
      </c>
      <c r="S1200" s="214"/>
      <c r="T1200" s="216">
        <f>SUM(T1201:T1238)</f>
        <v>0</v>
      </c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R1200" s="217" t="s">
        <v>88</v>
      </c>
      <c r="AT1200" s="218" t="s">
        <v>80</v>
      </c>
      <c r="AU1200" s="218" t="s">
        <v>90</v>
      </c>
      <c r="AY1200" s="217" t="s">
        <v>216</v>
      </c>
      <c r="BK1200" s="219">
        <f>SUM(BK1201:BK1238)</f>
        <v>0</v>
      </c>
    </row>
    <row r="1201" s="2" customFormat="1" ht="24.15" customHeight="1">
      <c r="A1201" s="39"/>
      <c r="B1201" s="40"/>
      <c r="C1201" s="220" t="s">
        <v>1563</v>
      </c>
      <c r="D1201" s="220" t="s">
        <v>217</v>
      </c>
      <c r="E1201" s="221" t="s">
        <v>1564</v>
      </c>
      <c r="F1201" s="222" t="s">
        <v>1565</v>
      </c>
      <c r="G1201" s="223" t="s">
        <v>303</v>
      </c>
      <c r="H1201" s="224">
        <v>324</v>
      </c>
      <c r="I1201" s="225"/>
      <c r="J1201" s="226">
        <f>ROUND(I1201*H1201,2)</f>
        <v>0</v>
      </c>
      <c r="K1201" s="222" t="s">
        <v>359</v>
      </c>
      <c r="L1201" s="45"/>
      <c r="M1201" s="227" t="s">
        <v>1</v>
      </c>
      <c r="N1201" s="228" t="s">
        <v>46</v>
      </c>
      <c r="O1201" s="92"/>
      <c r="P1201" s="229">
        <f>O1201*H1201</f>
        <v>0</v>
      </c>
      <c r="Q1201" s="229">
        <v>4.0000000000000003E-05</v>
      </c>
      <c r="R1201" s="229">
        <f>Q1201*H1201</f>
        <v>0.012960000000000001</v>
      </c>
      <c r="S1201" s="229">
        <v>0</v>
      </c>
      <c r="T1201" s="230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31" t="s">
        <v>215</v>
      </c>
      <c r="AT1201" s="231" t="s">
        <v>217</v>
      </c>
      <c r="AU1201" s="231" t="s">
        <v>228</v>
      </c>
      <c r="AY1201" s="18" t="s">
        <v>216</v>
      </c>
      <c r="BE1201" s="232">
        <f>IF(N1201="základní",J1201,0)</f>
        <v>0</v>
      </c>
      <c r="BF1201" s="232">
        <f>IF(N1201="snížená",J1201,0)</f>
        <v>0</v>
      </c>
      <c r="BG1201" s="232">
        <f>IF(N1201="zákl. přenesená",J1201,0)</f>
        <v>0</v>
      </c>
      <c r="BH1201" s="232">
        <f>IF(N1201="sníž. přenesená",J1201,0)</f>
        <v>0</v>
      </c>
      <c r="BI1201" s="232">
        <f>IF(N1201="nulová",J1201,0)</f>
        <v>0</v>
      </c>
      <c r="BJ1201" s="18" t="s">
        <v>88</v>
      </c>
      <c r="BK1201" s="232">
        <f>ROUND(I1201*H1201,2)</f>
        <v>0</v>
      </c>
      <c r="BL1201" s="18" t="s">
        <v>215</v>
      </c>
      <c r="BM1201" s="231" t="s">
        <v>1566</v>
      </c>
    </row>
    <row r="1202" s="2" customFormat="1">
      <c r="A1202" s="39"/>
      <c r="B1202" s="40"/>
      <c r="C1202" s="41"/>
      <c r="D1202" s="233" t="s">
        <v>222</v>
      </c>
      <c r="E1202" s="41"/>
      <c r="F1202" s="234" t="s">
        <v>1567</v>
      </c>
      <c r="G1202" s="41"/>
      <c r="H1202" s="41"/>
      <c r="I1202" s="235"/>
      <c r="J1202" s="41"/>
      <c r="K1202" s="41"/>
      <c r="L1202" s="45"/>
      <c r="M1202" s="236"/>
      <c r="N1202" s="237"/>
      <c r="O1202" s="92"/>
      <c r="P1202" s="92"/>
      <c r="Q1202" s="92"/>
      <c r="R1202" s="92"/>
      <c r="S1202" s="92"/>
      <c r="T1202" s="93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T1202" s="18" t="s">
        <v>222</v>
      </c>
      <c r="AU1202" s="18" t="s">
        <v>228</v>
      </c>
    </row>
    <row r="1203" s="13" customFormat="1">
      <c r="A1203" s="13"/>
      <c r="B1203" s="250"/>
      <c r="C1203" s="251"/>
      <c r="D1203" s="233" t="s">
        <v>362</v>
      </c>
      <c r="E1203" s="252" t="s">
        <v>1</v>
      </c>
      <c r="F1203" s="253" t="s">
        <v>602</v>
      </c>
      <c r="G1203" s="251"/>
      <c r="H1203" s="252" t="s">
        <v>1</v>
      </c>
      <c r="I1203" s="254"/>
      <c r="J1203" s="251"/>
      <c r="K1203" s="251"/>
      <c r="L1203" s="255"/>
      <c r="M1203" s="256"/>
      <c r="N1203" s="257"/>
      <c r="O1203" s="257"/>
      <c r="P1203" s="257"/>
      <c r="Q1203" s="257"/>
      <c r="R1203" s="257"/>
      <c r="S1203" s="257"/>
      <c r="T1203" s="258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9" t="s">
        <v>362</v>
      </c>
      <c r="AU1203" s="259" t="s">
        <v>228</v>
      </c>
      <c r="AV1203" s="13" t="s">
        <v>88</v>
      </c>
      <c r="AW1203" s="13" t="s">
        <v>36</v>
      </c>
      <c r="AX1203" s="13" t="s">
        <v>81</v>
      </c>
      <c r="AY1203" s="259" t="s">
        <v>216</v>
      </c>
    </row>
    <row r="1204" s="14" customFormat="1">
      <c r="A1204" s="14"/>
      <c r="B1204" s="260"/>
      <c r="C1204" s="261"/>
      <c r="D1204" s="233" t="s">
        <v>362</v>
      </c>
      <c r="E1204" s="262" t="s">
        <v>1</v>
      </c>
      <c r="F1204" s="263" t="s">
        <v>1568</v>
      </c>
      <c r="G1204" s="261"/>
      <c r="H1204" s="264">
        <v>324</v>
      </c>
      <c r="I1204" s="265"/>
      <c r="J1204" s="261"/>
      <c r="K1204" s="261"/>
      <c r="L1204" s="266"/>
      <c r="M1204" s="267"/>
      <c r="N1204" s="268"/>
      <c r="O1204" s="268"/>
      <c r="P1204" s="268"/>
      <c r="Q1204" s="268"/>
      <c r="R1204" s="268"/>
      <c r="S1204" s="268"/>
      <c r="T1204" s="269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70" t="s">
        <v>362</v>
      </c>
      <c r="AU1204" s="270" t="s">
        <v>228</v>
      </c>
      <c r="AV1204" s="14" t="s">
        <v>90</v>
      </c>
      <c r="AW1204" s="14" t="s">
        <v>36</v>
      </c>
      <c r="AX1204" s="14" t="s">
        <v>81</v>
      </c>
      <c r="AY1204" s="270" t="s">
        <v>216</v>
      </c>
    </row>
    <row r="1205" s="16" customFormat="1">
      <c r="A1205" s="16"/>
      <c r="B1205" s="282"/>
      <c r="C1205" s="283"/>
      <c r="D1205" s="233" t="s">
        <v>362</v>
      </c>
      <c r="E1205" s="284" t="s">
        <v>1</v>
      </c>
      <c r="F1205" s="285" t="s">
        <v>369</v>
      </c>
      <c r="G1205" s="283"/>
      <c r="H1205" s="286">
        <v>324</v>
      </c>
      <c r="I1205" s="287"/>
      <c r="J1205" s="283"/>
      <c r="K1205" s="283"/>
      <c r="L1205" s="288"/>
      <c r="M1205" s="289"/>
      <c r="N1205" s="290"/>
      <c r="O1205" s="290"/>
      <c r="P1205" s="290"/>
      <c r="Q1205" s="290"/>
      <c r="R1205" s="290"/>
      <c r="S1205" s="290"/>
      <c r="T1205" s="291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T1205" s="292" t="s">
        <v>362</v>
      </c>
      <c r="AU1205" s="292" t="s">
        <v>228</v>
      </c>
      <c r="AV1205" s="16" t="s">
        <v>215</v>
      </c>
      <c r="AW1205" s="16" t="s">
        <v>36</v>
      </c>
      <c r="AX1205" s="16" t="s">
        <v>88</v>
      </c>
      <c r="AY1205" s="292" t="s">
        <v>216</v>
      </c>
    </row>
    <row r="1206" s="2" customFormat="1" ht="21.75" customHeight="1">
      <c r="A1206" s="39"/>
      <c r="B1206" s="40"/>
      <c r="C1206" s="220" t="s">
        <v>1569</v>
      </c>
      <c r="D1206" s="220" t="s">
        <v>217</v>
      </c>
      <c r="E1206" s="221" t="s">
        <v>1570</v>
      </c>
      <c r="F1206" s="222" t="s">
        <v>1571</v>
      </c>
      <c r="G1206" s="223" t="s">
        <v>539</v>
      </c>
      <c r="H1206" s="224">
        <v>2</v>
      </c>
      <c r="I1206" s="225"/>
      <c r="J1206" s="226">
        <f>ROUND(I1206*H1206,2)</f>
        <v>0</v>
      </c>
      <c r="K1206" s="222" t="s">
        <v>359</v>
      </c>
      <c r="L1206" s="45"/>
      <c r="M1206" s="227" t="s">
        <v>1</v>
      </c>
      <c r="N1206" s="228" t="s">
        <v>46</v>
      </c>
      <c r="O1206" s="92"/>
      <c r="P1206" s="229">
        <f>O1206*H1206</f>
        <v>0</v>
      </c>
      <c r="Q1206" s="229">
        <v>0.00044000000000000002</v>
      </c>
      <c r="R1206" s="229">
        <f>Q1206*H1206</f>
        <v>0.00088000000000000003</v>
      </c>
      <c r="S1206" s="229">
        <v>0</v>
      </c>
      <c r="T1206" s="230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1" t="s">
        <v>215</v>
      </c>
      <c r="AT1206" s="231" t="s">
        <v>217</v>
      </c>
      <c r="AU1206" s="231" t="s">
        <v>228</v>
      </c>
      <c r="AY1206" s="18" t="s">
        <v>216</v>
      </c>
      <c r="BE1206" s="232">
        <f>IF(N1206="základní",J1206,0)</f>
        <v>0</v>
      </c>
      <c r="BF1206" s="232">
        <f>IF(N1206="snížená",J1206,0)</f>
        <v>0</v>
      </c>
      <c r="BG1206" s="232">
        <f>IF(N1206="zákl. přenesená",J1206,0)</f>
        <v>0</v>
      </c>
      <c r="BH1206" s="232">
        <f>IF(N1206="sníž. přenesená",J1206,0)</f>
        <v>0</v>
      </c>
      <c r="BI1206" s="232">
        <f>IF(N1206="nulová",J1206,0)</f>
        <v>0</v>
      </c>
      <c r="BJ1206" s="18" t="s">
        <v>88</v>
      </c>
      <c r="BK1206" s="232">
        <f>ROUND(I1206*H1206,2)</f>
        <v>0</v>
      </c>
      <c r="BL1206" s="18" t="s">
        <v>215</v>
      </c>
      <c r="BM1206" s="231" t="s">
        <v>1572</v>
      </c>
    </row>
    <row r="1207" s="2" customFormat="1">
      <c r="A1207" s="39"/>
      <c r="B1207" s="40"/>
      <c r="C1207" s="41"/>
      <c r="D1207" s="233" t="s">
        <v>222</v>
      </c>
      <c r="E1207" s="41"/>
      <c r="F1207" s="234" t="s">
        <v>1573</v>
      </c>
      <c r="G1207" s="41"/>
      <c r="H1207" s="41"/>
      <c r="I1207" s="235"/>
      <c r="J1207" s="41"/>
      <c r="K1207" s="41"/>
      <c r="L1207" s="45"/>
      <c r="M1207" s="236"/>
      <c r="N1207" s="237"/>
      <c r="O1207" s="92"/>
      <c r="P1207" s="92"/>
      <c r="Q1207" s="92"/>
      <c r="R1207" s="92"/>
      <c r="S1207" s="92"/>
      <c r="T1207" s="93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T1207" s="18" t="s">
        <v>222</v>
      </c>
      <c r="AU1207" s="18" t="s">
        <v>228</v>
      </c>
    </row>
    <row r="1208" s="13" customFormat="1">
      <c r="A1208" s="13"/>
      <c r="B1208" s="250"/>
      <c r="C1208" s="251"/>
      <c r="D1208" s="233" t="s">
        <v>362</v>
      </c>
      <c r="E1208" s="252" t="s">
        <v>1</v>
      </c>
      <c r="F1208" s="253" t="s">
        <v>602</v>
      </c>
      <c r="G1208" s="251"/>
      <c r="H1208" s="252" t="s">
        <v>1</v>
      </c>
      <c r="I1208" s="254"/>
      <c r="J1208" s="251"/>
      <c r="K1208" s="251"/>
      <c r="L1208" s="255"/>
      <c r="M1208" s="256"/>
      <c r="N1208" s="257"/>
      <c r="O1208" s="257"/>
      <c r="P1208" s="257"/>
      <c r="Q1208" s="257"/>
      <c r="R1208" s="257"/>
      <c r="S1208" s="257"/>
      <c r="T1208" s="258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9" t="s">
        <v>362</v>
      </c>
      <c r="AU1208" s="259" t="s">
        <v>228</v>
      </c>
      <c r="AV1208" s="13" t="s">
        <v>88</v>
      </c>
      <c r="AW1208" s="13" t="s">
        <v>36</v>
      </c>
      <c r="AX1208" s="13" t="s">
        <v>81</v>
      </c>
      <c r="AY1208" s="259" t="s">
        <v>216</v>
      </c>
    </row>
    <row r="1209" s="13" customFormat="1">
      <c r="A1209" s="13"/>
      <c r="B1209" s="250"/>
      <c r="C1209" s="251"/>
      <c r="D1209" s="233" t="s">
        <v>362</v>
      </c>
      <c r="E1209" s="252" t="s">
        <v>1</v>
      </c>
      <c r="F1209" s="253" t="s">
        <v>1574</v>
      </c>
      <c r="G1209" s="251"/>
      <c r="H1209" s="252" t="s">
        <v>1</v>
      </c>
      <c r="I1209" s="254"/>
      <c r="J1209" s="251"/>
      <c r="K1209" s="251"/>
      <c r="L1209" s="255"/>
      <c r="M1209" s="256"/>
      <c r="N1209" s="257"/>
      <c r="O1209" s="257"/>
      <c r="P1209" s="257"/>
      <c r="Q1209" s="257"/>
      <c r="R1209" s="257"/>
      <c r="S1209" s="257"/>
      <c r="T1209" s="258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9" t="s">
        <v>362</v>
      </c>
      <c r="AU1209" s="259" t="s">
        <v>228</v>
      </c>
      <c r="AV1209" s="13" t="s">
        <v>88</v>
      </c>
      <c r="AW1209" s="13" t="s">
        <v>36</v>
      </c>
      <c r="AX1209" s="13" t="s">
        <v>81</v>
      </c>
      <c r="AY1209" s="259" t="s">
        <v>216</v>
      </c>
    </row>
    <row r="1210" s="14" customFormat="1">
      <c r="A1210" s="14"/>
      <c r="B1210" s="260"/>
      <c r="C1210" s="261"/>
      <c r="D1210" s="233" t="s">
        <v>362</v>
      </c>
      <c r="E1210" s="262" t="s">
        <v>1</v>
      </c>
      <c r="F1210" s="263" t="s">
        <v>90</v>
      </c>
      <c r="G1210" s="261"/>
      <c r="H1210" s="264">
        <v>2</v>
      </c>
      <c r="I1210" s="265"/>
      <c r="J1210" s="261"/>
      <c r="K1210" s="261"/>
      <c r="L1210" s="266"/>
      <c r="M1210" s="267"/>
      <c r="N1210" s="268"/>
      <c r="O1210" s="268"/>
      <c r="P1210" s="268"/>
      <c r="Q1210" s="268"/>
      <c r="R1210" s="268"/>
      <c r="S1210" s="268"/>
      <c r="T1210" s="269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70" t="s">
        <v>362</v>
      </c>
      <c r="AU1210" s="270" t="s">
        <v>228</v>
      </c>
      <c r="AV1210" s="14" t="s">
        <v>90</v>
      </c>
      <c r="AW1210" s="14" t="s">
        <v>36</v>
      </c>
      <c r="AX1210" s="14" t="s">
        <v>81</v>
      </c>
      <c r="AY1210" s="270" t="s">
        <v>216</v>
      </c>
    </row>
    <row r="1211" s="16" customFormat="1">
      <c r="A1211" s="16"/>
      <c r="B1211" s="282"/>
      <c r="C1211" s="283"/>
      <c r="D1211" s="233" t="s">
        <v>362</v>
      </c>
      <c r="E1211" s="284" t="s">
        <v>1</v>
      </c>
      <c r="F1211" s="285" t="s">
        <v>369</v>
      </c>
      <c r="G1211" s="283"/>
      <c r="H1211" s="286">
        <v>2</v>
      </c>
      <c r="I1211" s="287"/>
      <c r="J1211" s="283"/>
      <c r="K1211" s="283"/>
      <c r="L1211" s="288"/>
      <c r="M1211" s="289"/>
      <c r="N1211" s="290"/>
      <c r="O1211" s="290"/>
      <c r="P1211" s="290"/>
      <c r="Q1211" s="290"/>
      <c r="R1211" s="290"/>
      <c r="S1211" s="290"/>
      <c r="T1211" s="291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T1211" s="292" t="s">
        <v>362</v>
      </c>
      <c r="AU1211" s="292" t="s">
        <v>228</v>
      </c>
      <c r="AV1211" s="16" t="s">
        <v>215</v>
      </c>
      <c r="AW1211" s="16" t="s">
        <v>36</v>
      </c>
      <c r="AX1211" s="16" t="s">
        <v>88</v>
      </c>
      <c r="AY1211" s="292" t="s">
        <v>216</v>
      </c>
    </row>
    <row r="1212" s="2" customFormat="1" ht="24.15" customHeight="1">
      <c r="A1212" s="39"/>
      <c r="B1212" s="40"/>
      <c r="C1212" s="293" t="s">
        <v>1575</v>
      </c>
      <c r="D1212" s="293" t="s">
        <v>467</v>
      </c>
      <c r="E1212" s="294" t="s">
        <v>802</v>
      </c>
      <c r="F1212" s="295" t="s">
        <v>803</v>
      </c>
      <c r="G1212" s="296" t="s">
        <v>435</v>
      </c>
      <c r="H1212" s="297">
        <v>0.048000000000000001</v>
      </c>
      <c r="I1212" s="298"/>
      <c r="J1212" s="299">
        <f>ROUND(I1212*H1212,2)</f>
        <v>0</v>
      </c>
      <c r="K1212" s="295" t="s">
        <v>359</v>
      </c>
      <c r="L1212" s="300"/>
      <c r="M1212" s="301" t="s">
        <v>1</v>
      </c>
      <c r="N1212" s="302" t="s">
        <v>46</v>
      </c>
      <c r="O1212" s="92"/>
      <c r="P1212" s="229">
        <f>O1212*H1212</f>
        <v>0</v>
      </c>
      <c r="Q1212" s="229">
        <v>1</v>
      </c>
      <c r="R1212" s="229">
        <f>Q1212*H1212</f>
        <v>0.048000000000000001</v>
      </c>
      <c r="S1212" s="229">
        <v>0</v>
      </c>
      <c r="T1212" s="230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1" t="s">
        <v>252</v>
      </c>
      <c r="AT1212" s="231" t="s">
        <v>467</v>
      </c>
      <c r="AU1212" s="231" t="s">
        <v>228</v>
      </c>
      <c r="AY1212" s="18" t="s">
        <v>216</v>
      </c>
      <c r="BE1212" s="232">
        <f>IF(N1212="základní",J1212,0)</f>
        <v>0</v>
      </c>
      <c r="BF1212" s="232">
        <f>IF(N1212="snížená",J1212,0)</f>
        <v>0</v>
      </c>
      <c r="BG1212" s="232">
        <f>IF(N1212="zákl. přenesená",J1212,0)</f>
        <v>0</v>
      </c>
      <c r="BH1212" s="232">
        <f>IF(N1212="sníž. přenesená",J1212,0)</f>
        <v>0</v>
      </c>
      <c r="BI1212" s="232">
        <f>IF(N1212="nulová",J1212,0)</f>
        <v>0</v>
      </c>
      <c r="BJ1212" s="18" t="s">
        <v>88</v>
      </c>
      <c r="BK1212" s="232">
        <f>ROUND(I1212*H1212,2)</f>
        <v>0</v>
      </c>
      <c r="BL1212" s="18" t="s">
        <v>215</v>
      </c>
      <c r="BM1212" s="231" t="s">
        <v>1576</v>
      </c>
    </row>
    <row r="1213" s="14" customFormat="1">
      <c r="A1213" s="14"/>
      <c r="B1213" s="260"/>
      <c r="C1213" s="261"/>
      <c r="D1213" s="233" t="s">
        <v>362</v>
      </c>
      <c r="E1213" s="262" t="s">
        <v>1</v>
      </c>
      <c r="F1213" s="263" t="s">
        <v>1577</v>
      </c>
      <c r="G1213" s="261"/>
      <c r="H1213" s="264">
        <v>0.02</v>
      </c>
      <c r="I1213" s="265"/>
      <c r="J1213" s="261"/>
      <c r="K1213" s="261"/>
      <c r="L1213" s="266"/>
      <c r="M1213" s="267"/>
      <c r="N1213" s="268"/>
      <c r="O1213" s="268"/>
      <c r="P1213" s="268"/>
      <c r="Q1213" s="268"/>
      <c r="R1213" s="268"/>
      <c r="S1213" s="268"/>
      <c r="T1213" s="269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70" t="s">
        <v>362</v>
      </c>
      <c r="AU1213" s="270" t="s">
        <v>228</v>
      </c>
      <c r="AV1213" s="14" t="s">
        <v>90</v>
      </c>
      <c r="AW1213" s="14" t="s">
        <v>36</v>
      </c>
      <c r="AX1213" s="14" t="s">
        <v>81</v>
      </c>
      <c r="AY1213" s="270" t="s">
        <v>216</v>
      </c>
    </row>
    <row r="1214" s="14" customFormat="1">
      <c r="A1214" s="14"/>
      <c r="B1214" s="260"/>
      <c r="C1214" s="261"/>
      <c r="D1214" s="233" t="s">
        <v>362</v>
      </c>
      <c r="E1214" s="262" t="s">
        <v>1</v>
      </c>
      <c r="F1214" s="263" t="s">
        <v>1578</v>
      </c>
      <c r="G1214" s="261"/>
      <c r="H1214" s="264">
        <v>0.0040000000000000001</v>
      </c>
      <c r="I1214" s="265"/>
      <c r="J1214" s="261"/>
      <c r="K1214" s="261"/>
      <c r="L1214" s="266"/>
      <c r="M1214" s="267"/>
      <c r="N1214" s="268"/>
      <c r="O1214" s="268"/>
      <c r="P1214" s="268"/>
      <c r="Q1214" s="268"/>
      <c r="R1214" s="268"/>
      <c r="S1214" s="268"/>
      <c r="T1214" s="269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70" t="s">
        <v>362</v>
      </c>
      <c r="AU1214" s="270" t="s">
        <v>228</v>
      </c>
      <c r="AV1214" s="14" t="s">
        <v>90</v>
      </c>
      <c r="AW1214" s="14" t="s">
        <v>36</v>
      </c>
      <c r="AX1214" s="14" t="s">
        <v>81</v>
      </c>
      <c r="AY1214" s="270" t="s">
        <v>216</v>
      </c>
    </row>
    <row r="1215" s="15" customFormat="1">
      <c r="A1215" s="15"/>
      <c r="B1215" s="271"/>
      <c r="C1215" s="272"/>
      <c r="D1215" s="233" t="s">
        <v>362</v>
      </c>
      <c r="E1215" s="273" t="s">
        <v>1</v>
      </c>
      <c r="F1215" s="274" t="s">
        <v>367</v>
      </c>
      <c r="G1215" s="272"/>
      <c r="H1215" s="275">
        <v>0.024</v>
      </c>
      <c r="I1215" s="276"/>
      <c r="J1215" s="272"/>
      <c r="K1215" s="272"/>
      <c r="L1215" s="277"/>
      <c r="M1215" s="278"/>
      <c r="N1215" s="279"/>
      <c r="O1215" s="279"/>
      <c r="P1215" s="279"/>
      <c r="Q1215" s="279"/>
      <c r="R1215" s="279"/>
      <c r="S1215" s="279"/>
      <c r="T1215" s="280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81" t="s">
        <v>362</v>
      </c>
      <c r="AU1215" s="281" t="s">
        <v>228</v>
      </c>
      <c r="AV1215" s="15" t="s">
        <v>228</v>
      </c>
      <c r="AW1215" s="15" t="s">
        <v>36</v>
      </c>
      <c r="AX1215" s="15" t="s">
        <v>81</v>
      </c>
      <c r="AY1215" s="281" t="s">
        <v>216</v>
      </c>
    </row>
    <row r="1216" s="14" customFormat="1">
      <c r="A1216" s="14"/>
      <c r="B1216" s="260"/>
      <c r="C1216" s="261"/>
      <c r="D1216" s="233" t="s">
        <v>362</v>
      </c>
      <c r="E1216" s="262" t="s">
        <v>1</v>
      </c>
      <c r="F1216" s="263" t="s">
        <v>1579</v>
      </c>
      <c r="G1216" s="261"/>
      <c r="H1216" s="264">
        <v>0.024</v>
      </c>
      <c r="I1216" s="265"/>
      <c r="J1216" s="261"/>
      <c r="K1216" s="261"/>
      <c r="L1216" s="266"/>
      <c r="M1216" s="267"/>
      <c r="N1216" s="268"/>
      <c r="O1216" s="268"/>
      <c r="P1216" s="268"/>
      <c r="Q1216" s="268"/>
      <c r="R1216" s="268"/>
      <c r="S1216" s="268"/>
      <c r="T1216" s="269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70" t="s">
        <v>362</v>
      </c>
      <c r="AU1216" s="270" t="s">
        <v>228</v>
      </c>
      <c r="AV1216" s="14" t="s">
        <v>90</v>
      </c>
      <c r="AW1216" s="14" t="s">
        <v>36</v>
      </c>
      <c r="AX1216" s="14" t="s">
        <v>81</v>
      </c>
      <c r="AY1216" s="270" t="s">
        <v>216</v>
      </c>
    </row>
    <row r="1217" s="16" customFormat="1">
      <c r="A1217" s="16"/>
      <c r="B1217" s="282"/>
      <c r="C1217" s="283"/>
      <c r="D1217" s="233" t="s">
        <v>362</v>
      </c>
      <c r="E1217" s="284" t="s">
        <v>1</v>
      </c>
      <c r="F1217" s="285" t="s">
        <v>369</v>
      </c>
      <c r="G1217" s="283"/>
      <c r="H1217" s="286">
        <v>0.048000000000000001</v>
      </c>
      <c r="I1217" s="287"/>
      <c r="J1217" s="283"/>
      <c r="K1217" s="283"/>
      <c r="L1217" s="288"/>
      <c r="M1217" s="289"/>
      <c r="N1217" s="290"/>
      <c r="O1217" s="290"/>
      <c r="P1217" s="290"/>
      <c r="Q1217" s="290"/>
      <c r="R1217" s="290"/>
      <c r="S1217" s="290"/>
      <c r="T1217" s="291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T1217" s="292" t="s">
        <v>362</v>
      </c>
      <c r="AU1217" s="292" t="s">
        <v>228</v>
      </c>
      <c r="AV1217" s="16" t="s">
        <v>215</v>
      </c>
      <c r="AW1217" s="16" t="s">
        <v>36</v>
      </c>
      <c r="AX1217" s="16" t="s">
        <v>88</v>
      </c>
      <c r="AY1217" s="292" t="s">
        <v>216</v>
      </c>
    </row>
    <row r="1218" s="2" customFormat="1" ht="16.5" customHeight="1">
      <c r="A1218" s="39"/>
      <c r="B1218" s="40"/>
      <c r="C1218" s="293" t="s">
        <v>1580</v>
      </c>
      <c r="D1218" s="293" t="s">
        <v>467</v>
      </c>
      <c r="E1218" s="294" t="s">
        <v>1581</v>
      </c>
      <c r="F1218" s="295" t="s">
        <v>1582</v>
      </c>
      <c r="G1218" s="296" t="s">
        <v>941</v>
      </c>
      <c r="H1218" s="297">
        <v>48</v>
      </c>
      <c r="I1218" s="298"/>
      <c r="J1218" s="299">
        <f>ROUND(I1218*H1218,2)</f>
        <v>0</v>
      </c>
      <c r="K1218" s="295" t="s">
        <v>1</v>
      </c>
      <c r="L1218" s="300"/>
      <c r="M1218" s="301" t="s">
        <v>1</v>
      </c>
      <c r="N1218" s="302" t="s">
        <v>46</v>
      </c>
      <c r="O1218" s="92"/>
      <c r="P1218" s="229">
        <f>O1218*H1218</f>
        <v>0</v>
      </c>
      <c r="Q1218" s="229">
        <v>1</v>
      </c>
      <c r="R1218" s="229">
        <f>Q1218*H1218</f>
        <v>48</v>
      </c>
      <c r="S1218" s="229">
        <v>0</v>
      </c>
      <c r="T1218" s="230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1" t="s">
        <v>252</v>
      </c>
      <c r="AT1218" s="231" t="s">
        <v>467</v>
      </c>
      <c r="AU1218" s="231" t="s">
        <v>228</v>
      </c>
      <c r="AY1218" s="18" t="s">
        <v>216</v>
      </c>
      <c r="BE1218" s="232">
        <f>IF(N1218="základní",J1218,0)</f>
        <v>0</v>
      </c>
      <c r="BF1218" s="232">
        <f>IF(N1218="snížená",J1218,0)</f>
        <v>0</v>
      </c>
      <c r="BG1218" s="232">
        <f>IF(N1218="zákl. přenesená",J1218,0)</f>
        <v>0</v>
      </c>
      <c r="BH1218" s="232">
        <f>IF(N1218="sníž. přenesená",J1218,0)</f>
        <v>0</v>
      </c>
      <c r="BI1218" s="232">
        <f>IF(N1218="nulová",J1218,0)</f>
        <v>0</v>
      </c>
      <c r="BJ1218" s="18" t="s">
        <v>88</v>
      </c>
      <c r="BK1218" s="232">
        <f>ROUND(I1218*H1218,2)</f>
        <v>0</v>
      </c>
      <c r="BL1218" s="18" t="s">
        <v>215</v>
      </c>
      <c r="BM1218" s="231" t="s">
        <v>1583</v>
      </c>
    </row>
    <row r="1219" s="2" customFormat="1" ht="16.5" customHeight="1">
      <c r="A1219" s="39"/>
      <c r="B1219" s="40"/>
      <c r="C1219" s="220" t="s">
        <v>1584</v>
      </c>
      <c r="D1219" s="220" t="s">
        <v>217</v>
      </c>
      <c r="E1219" s="221" t="s">
        <v>1585</v>
      </c>
      <c r="F1219" s="222" t="s">
        <v>1586</v>
      </c>
      <c r="G1219" s="223" t="s">
        <v>539</v>
      </c>
      <c r="H1219" s="224">
        <v>7</v>
      </c>
      <c r="I1219" s="225"/>
      <c r="J1219" s="226">
        <f>ROUND(I1219*H1219,2)</f>
        <v>0</v>
      </c>
      <c r="K1219" s="222" t="s">
        <v>359</v>
      </c>
      <c r="L1219" s="45"/>
      <c r="M1219" s="227" t="s">
        <v>1</v>
      </c>
      <c r="N1219" s="228" t="s">
        <v>46</v>
      </c>
      <c r="O1219" s="92"/>
      <c r="P1219" s="229">
        <f>O1219*H1219</f>
        <v>0</v>
      </c>
      <c r="Q1219" s="229">
        <v>0.00018000000000000001</v>
      </c>
      <c r="R1219" s="229">
        <f>Q1219*H1219</f>
        <v>0.0012600000000000001</v>
      </c>
      <c r="S1219" s="229">
        <v>0</v>
      </c>
      <c r="T1219" s="230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31" t="s">
        <v>215</v>
      </c>
      <c r="AT1219" s="231" t="s">
        <v>217</v>
      </c>
      <c r="AU1219" s="231" t="s">
        <v>228</v>
      </c>
      <c r="AY1219" s="18" t="s">
        <v>216</v>
      </c>
      <c r="BE1219" s="232">
        <f>IF(N1219="základní",J1219,0)</f>
        <v>0</v>
      </c>
      <c r="BF1219" s="232">
        <f>IF(N1219="snížená",J1219,0)</f>
        <v>0</v>
      </c>
      <c r="BG1219" s="232">
        <f>IF(N1219="zákl. přenesená",J1219,0)</f>
        <v>0</v>
      </c>
      <c r="BH1219" s="232">
        <f>IF(N1219="sníž. přenesená",J1219,0)</f>
        <v>0</v>
      </c>
      <c r="BI1219" s="232">
        <f>IF(N1219="nulová",J1219,0)</f>
        <v>0</v>
      </c>
      <c r="BJ1219" s="18" t="s">
        <v>88</v>
      </c>
      <c r="BK1219" s="232">
        <f>ROUND(I1219*H1219,2)</f>
        <v>0</v>
      </c>
      <c r="BL1219" s="18" t="s">
        <v>215</v>
      </c>
      <c r="BM1219" s="231" t="s">
        <v>1587</v>
      </c>
    </row>
    <row r="1220" s="2" customFormat="1">
      <c r="A1220" s="39"/>
      <c r="B1220" s="40"/>
      <c r="C1220" s="41"/>
      <c r="D1220" s="233" t="s">
        <v>222</v>
      </c>
      <c r="E1220" s="41"/>
      <c r="F1220" s="234" t="s">
        <v>1588</v>
      </c>
      <c r="G1220" s="41"/>
      <c r="H1220" s="41"/>
      <c r="I1220" s="235"/>
      <c r="J1220" s="41"/>
      <c r="K1220" s="41"/>
      <c r="L1220" s="45"/>
      <c r="M1220" s="236"/>
      <c r="N1220" s="237"/>
      <c r="O1220" s="92"/>
      <c r="P1220" s="92"/>
      <c r="Q1220" s="92"/>
      <c r="R1220" s="92"/>
      <c r="S1220" s="92"/>
      <c r="T1220" s="93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T1220" s="18" t="s">
        <v>222</v>
      </c>
      <c r="AU1220" s="18" t="s">
        <v>228</v>
      </c>
    </row>
    <row r="1221" s="2" customFormat="1" ht="16.5" customHeight="1">
      <c r="A1221" s="39"/>
      <c r="B1221" s="40"/>
      <c r="C1221" s="293" t="s">
        <v>1589</v>
      </c>
      <c r="D1221" s="293" t="s">
        <v>467</v>
      </c>
      <c r="E1221" s="294" t="s">
        <v>1590</v>
      </c>
      <c r="F1221" s="295" t="s">
        <v>1591</v>
      </c>
      <c r="G1221" s="296" t="s">
        <v>539</v>
      </c>
      <c r="H1221" s="297">
        <v>5</v>
      </c>
      <c r="I1221" s="298"/>
      <c r="J1221" s="299">
        <f>ROUND(I1221*H1221,2)</f>
        <v>0</v>
      </c>
      <c r="K1221" s="295" t="s">
        <v>359</v>
      </c>
      <c r="L1221" s="300"/>
      <c r="M1221" s="301" t="s">
        <v>1</v>
      </c>
      <c r="N1221" s="302" t="s">
        <v>46</v>
      </c>
      <c r="O1221" s="92"/>
      <c r="P1221" s="229">
        <f>O1221*H1221</f>
        <v>0</v>
      </c>
      <c r="Q1221" s="229">
        <v>0.012</v>
      </c>
      <c r="R1221" s="229">
        <f>Q1221*H1221</f>
        <v>0.059999999999999998</v>
      </c>
      <c r="S1221" s="229">
        <v>0</v>
      </c>
      <c r="T1221" s="230">
        <f>S1221*H1221</f>
        <v>0</v>
      </c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R1221" s="231" t="s">
        <v>252</v>
      </c>
      <c r="AT1221" s="231" t="s">
        <v>467</v>
      </c>
      <c r="AU1221" s="231" t="s">
        <v>228</v>
      </c>
      <c r="AY1221" s="18" t="s">
        <v>216</v>
      </c>
      <c r="BE1221" s="232">
        <f>IF(N1221="základní",J1221,0)</f>
        <v>0</v>
      </c>
      <c r="BF1221" s="232">
        <f>IF(N1221="snížená",J1221,0)</f>
        <v>0</v>
      </c>
      <c r="BG1221" s="232">
        <f>IF(N1221="zákl. přenesená",J1221,0)</f>
        <v>0</v>
      </c>
      <c r="BH1221" s="232">
        <f>IF(N1221="sníž. přenesená",J1221,0)</f>
        <v>0</v>
      </c>
      <c r="BI1221" s="232">
        <f>IF(N1221="nulová",J1221,0)</f>
        <v>0</v>
      </c>
      <c r="BJ1221" s="18" t="s">
        <v>88</v>
      </c>
      <c r="BK1221" s="232">
        <f>ROUND(I1221*H1221,2)</f>
        <v>0</v>
      </c>
      <c r="BL1221" s="18" t="s">
        <v>215</v>
      </c>
      <c r="BM1221" s="231" t="s">
        <v>1592</v>
      </c>
    </row>
    <row r="1222" s="2" customFormat="1" ht="16.5" customHeight="1">
      <c r="A1222" s="39"/>
      <c r="B1222" s="40"/>
      <c r="C1222" s="293" t="s">
        <v>1593</v>
      </c>
      <c r="D1222" s="293" t="s">
        <v>467</v>
      </c>
      <c r="E1222" s="294" t="s">
        <v>1594</v>
      </c>
      <c r="F1222" s="295" t="s">
        <v>1595</v>
      </c>
      <c r="G1222" s="296" t="s">
        <v>539</v>
      </c>
      <c r="H1222" s="297">
        <v>2</v>
      </c>
      <c r="I1222" s="298"/>
      <c r="J1222" s="299">
        <f>ROUND(I1222*H1222,2)</f>
        <v>0</v>
      </c>
      <c r="K1222" s="295" t="s">
        <v>359</v>
      </c>
      <c r="L1222" s="300"/>
      <c r="M1222" s="301" t="s">
        <v>1</v>
      </c>
      <c r="N1222" s="302" t="s">
        <v>46</v>
      </c>
      <c r="O1222" s="92"/>
      <c r="P1222" s="229">
        <f>O1222*H1222</f>
        <v>0</v>
      </c>
      <c r="Q1222" s="229">
        <v>0.0080000000000000002</v>
      </c>
      <c r="R1222" s="229">
        <f>Q1222*H1222</f>
        <v>0.016</v>
      </c>
      <c r="S1222" s="229">
        <v>0</v>
      </c>
      <c r="T1222" s="230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31" t="s">
        <v>252</v>
      </c>
      <c r="AT1222" s="231" t="s">
        <v>467</v>
      </c>
      <c r="AU1222" s="231" t="s">
        <v>228</v>
      </c>
      <c r="AY1222" s="18" t="s">
        <v>216</v>
      </c>
      <c r="BE1222" s="232">
        <f>IF(N1222="základní",J1222,0)</f>
        <v>0</v>
      </c>
      <c r="BF1222" s="232">
        <f>IF(N1222="snížená",J1222,0)</f>
        <v>0</v>
      </c>
      <c r="BG1222" s="232">
        <f>IF(N1222="zákl. přenesená",J1222,0)</f>
        <v>0</v>
      </c>
      <c r="BH1222" s="232">
        <f>IF(N1222="sníž. přenesená",J1222,0)</f>
        <v>0</v>
      </c>
      <c r="BI1222" s="232">
        <f>IF(N1222="nulová",J1222,0)</f>
        <v>0</v>
      </c>
      <c r="BJ1222" s="18" t="s">
        <v>88</v>
      </c>
      <c r="BK1222" s="232">
        <f>ROUND(I1222*H1222,2)</f>
        <v>0</v>
      </c>
      <c r="BL1222" s="18" t="s">
        <v>215</v>
      </c>
      <c r="BM1222" s="231" t="s">
        <v>1596</v>
      </c>
    </row>
    <row r="1223" s="2" customFormat="1" ht="16.5" customHeight="1">
      <c r="A1223" s="39"/>
      <c r="B1223" s="40"/>
      <c r="C1223" s="220" t="s">
        <v>1597</v>
      </c>
      <c r="D1223" s="220" t="s">
        <v>217</v>
      </c>
      <c r="E1223" s="221" t="s">
        <v>1598</v>
      </c>
      <c r="F1223" s="222" t="s">
        <v>1599</v>
      </c>
      <c r="G1223" s="223" t="s">
        <v>539</v>
      </c>
      <c r="H1223" s="224">
        <v>1</v>
      </c>
      <c r="I1223" s="225"/>
      <c r="J1223" s="226">
        <f>ROUND(I1223*H1223,2)</f>
        <v>0</v>
      </c>
      <c r="K1223" s="222" t="s">
        <v>359</v>
      </c>
      <c r="L1223" s="45"/>
      <c r="M1223" s="227" t="s">
        <v>1</v>
      </c>
      <c r="N1223" s="228" t="s">
        <v>46</v>
      </c>
      <c r="O1223" s="92"/>
      <c r="P1223" s="229">
        <f>O1223*H1223</f>
        <v>0</v>
      </c>
      <c r="Q1223" s="229">
        <v>0.00018000000000000001</v>
      </c>
      <c r="R1223" s="229">
        <f>Q1223*H1223</f>
        <v>0.00018000000000000001</v>
      </c>
      <c r="S1223" s="229">
        <v>0</v>
      </c>
      <c r="T1223" s="230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31" t="s">
        <v>215</v>
      </c>
      <c r="AT1223" s="231" t="s">
        <v>217</v>
      </c>
      <c r="AU1223" s="231" t="s">
        <v>228</v>
      </c>
      <c r="AY1223" s="18" t="s">
        <v>216</v>
      </c>
      <c r="BE1223" s="232">
        <f>IF(N1223="základní",J1223,0)</f>
        <v>0</v>
      </c>
      <c r="BF1223" s="232">
        <f>IF(N1223="snížená",J1223,0)</f>
        <v>0</v>
      </c>
      <c r="BG1223" s="232">
        <f>IF(N1223="zákl. přenesená",J1223,0)</f>
        <v>0</v>
      </c>
      <c r="BH1223" s="232">
        <f>IF(N1223="sníž. přenesená",J1223,0)</f>
        <v>0</v>
      </c>
      <c r="BI1223" s="232">
        <f>IF(N1223="nulová",J1223,0)</f>
        <v>0</v>
      </c>
      <c r="BJ1223" s="18" t="s">
        <v>88</v>
      </c>
      <c r="BK1223" s="232">
        <f>ROUND(I1223*H1223,2)</f>
        <v>0</v>
      </c>
      <c r="BL1223" s="18" t="s">
        <v>215</v>
      </c>
      <c r="BM1223" s="231" t="s">
        <v>1600</v>
      </c>
    </row>
    <row r="1224" s="2" customFormat="1">
      <c r="A1224" s="39"/>
      <c r="B1224" s="40"/>
      <c r="C1224" s="41"/>
      <c r="D1224" s="233" t="s">
        <v>222</v>
      </c>
      <c r="E1224" s="41"/>
      <c r="F1224" s="234" t="s">
        <v>1601</v>
      </c>
      <c r="G1224" s="41"/>
      <c r="H1224" s="41"/>
      <c r="I1224" s="235"/>
      <c r="J1224" s="41"/>
      <c r="K1224" s="41"/>
      <c r="L1224" s="45"/>
      <c r="M1224" s="236"/>
      <c r="N1224" s="237"/>
      <c r="O1224" s="92"/>
      <c r="P1224" s="92"/>
      <c r="Q1224" s="92"/>
      <c r="R1224" s="92"/>
      <c r="S1224" s="92"/>
      <c r="T1224" s="93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T1224" s="18" t="s">
        <v>222</v>
      </c>
      <c r="AU1224" s="18" t="s">
        <v>228</v>
      </c>
    </row>
    <row r="1225" s="2" customFormat="1" ht="21.75" customHeight="1">
      <c r="A1225" s="39"/>
      <c r="B1225" s="40"/>
      <c r="C1225" s="293" t="s">
        <v>1602</v>
      </c>
      <c r="D1225" s="293" t="s">
        <v>467</v>
      </c>
      <c r="E1225" s="294" t="s">
        <v>1603</v>
      </c>
      <c r="F1225" s="295" t="s">
        <v>1604</v>
      </c>
      <c r="G1225" s="296" t="s">
        <v>539</v>
      </c>
      <c r="H1225" s="297">
        <v>1</v>
      </c>
      <c r="I1225" s="298"/>
      <c r="J1225" s="299">
        <f>ROUND(I1225*H1225,2)</f>
        <v>0</v>
      </c>
      <c r="K1225" s="295" t="s">
        <v>1</v>
      </c>
      <c r="L1225" s="300"/>
      <c r="M1225" s="301" t="s">
        <v>1</v>
      </c>
      <c r="N1225" s="302" t="s">
        <v>46</v>
      </c>
      <c r="O1225" s="92"/>
      <c r="P1225" s="229">
        <f>O1225*H1225</f>
        <v>0</v>
      </c>
      <c r="Q1225" s="229">
        <v>0.0050000000000000001</v>
      </c>
      <c r="R1225" s="229">
        <f>Q1225*H1225</f>
        <v>0.0050000000000000001</v>
      </c>
      <c r="S1225" s="229">
        <v>0</v>
      </c>
      <c r="T1225" s="230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31" t="s">
        <v>252</v>
      </c>
      <c r="AT1225" s="231" t="s">
        <v>467</v>
      </c>
      <c r="AU1225" s="231" t="s">
        <v>228</v>
      </c>
      <c r="AY1225" s="18" t="s">
        <v>216</v>
      </c>
      <c r="BE1225" s="232">
        <f>IF(N1225="základní",J1225,0)</f>
        <v>0</v>
      </c>
      <c r="BF1225" s="232">
        <f>IF(N1225="snížená",J1225,0)</f>
        <v>0</v>
      </c>
      <c r="BG1225" s="232">
        <f>IF(N1225="zákl. přenesená",J1225,0)</f>
        <v>0</v>
      </c>
      <c r="BH1225" s="232">
        <f>IF(N1225="sníž. přenesená",J1225,0)</f>
        <v>0</v>
      </c>
      <c r="BI1225" s="232">
        <f>IF(N1225="nulová",J1225,0)</f>
        <v>0</v>
      </c>
      <c r="BJ1225" s="18" t="s">
        <v>88</v>
      </c>
      <c r="BK1225" s="232">
        <f>ROUND(I1225*H1225,2)</f>
        <v>0</v>
      </c>
      <c r="BL1225" s="18" t="s">
        <v>215</v>
      </c>
      <c r="BM1225" s="231" t="s">
        <v>1605</v>
      </c>
    </row>
    <row r="1226" s="2" customFormat="1">
      <c r="A1226" s="39"/>
      <c r="B1226" s="40"/>
      <c r="C1226" s="41"/>
      <c r="D1226" s="233" t="s">
        <v>222</v>
      </c>
      <c r="E1226" s="41"/>
      <c r="F1226" s="234" t="s">
        <v>1606</v>
      </c>
      <c r="G1226" s="41"/>
      <c r="H1226" s="41"/>
      <c r="I1226" s="235"/>
      <c r="J1226" s="41"/>
      <c r="K1226" s="41"/>
      <c r="L1226" s="45"/>
      <c r="M1226" s="236"/>
      <c r="N1226" s="237"/>
      <c r="O1226" s="92"/>
      <c r="P1226" s="92"/>
      <c r="Q1226" s="92"/>
      <c r="R1226" s="92"/>
      <c r="S1226" s="92"/>
      <c r="T1226" s="93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T1226" s="18" t="s">
        <v>222</v>
      </c>
      <c r="AU1226" s="18" t="s">
        <v>228</v>
      </c>
    </row>
    <row r="1227" s="2" customFormat="1" ht="24.15" customHeight="1">
      <c r="A1227" s="39"/>
      <c r="B1227" s="40"/>
      <c r="C1227" s="220" t="s">
        <v>1607</v>
      </c>
      <c r="D1227" s="220" t="s">
        <v>217</v>
      </c>
      <c r="E1227" s="221" t="s">
        <v>1608</v>
      </c>
      <c r="F1227" s="222" t="s">
        <v>1609</v>
      </c>
      <c r="G1227" s="223" t="s">
        <v>539</v>
      </c>
      <c r="H1227" s="224">
        <v>10</v>
      </c>
      <c r="I1227" s="225"/>
      <c r="J1227" s="226">
        <f>ROUND(I1227*H1227,2)</f>
        <v>0</v>
      </c>
      <c r="K1227" s="222" t="s">
        <v>359</v>
      </c>
      <c r="L1227" s="45"/>
      <c r="M1227" s="227" t="s">
        <v>1</v>
      </c>
      <c r="N1227" s="228" t="s">
        <v>46</v>
      </c>
      <c r="O1227" s="92"/>
      <c r="P1227" s="229">
        <f>O1227*H1227</f>
        <v>0</v>
      </c>
      <c r="Q1227" s="229">
        <v>4.0000000000000003E-05</v>
      </c>
      <c r="R1227" s="229">
        <f>Q1227*H1227</f>
        <v>0.00040000000000000002</v>
      </c>
      <c r="S1227" s="229">
        <v>0</v>
      </c>
      <c r="T1227" s="230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31" t="s">
        <v>215</v>
      </c>
      <c r="AT1227" s="231" t="s">
        <v>217</v>
      </c>
      <c r="AU1227" s="231" t="s">
        <v>228</v>
      </c>
      <c r="AY1227" s="18" t="s">
        <v>216</v>
      </c>
      <c r="BE1227" s="232">
        <f>IF(N1227="základní",J1227,0)</f>
        <v>0</v>
      </c>
      <c r="BF1227" s="232">
        <f>IF(N1227="snížená",J1227,0)</f>
        <v>0</v>
      </c>
      <c r="BG1227" s="232">
        <f>IF(N1227="zákl. přenesená",J1227,0)</f>
        <v>0</v>
      </c>
      <c r="BH1227" s="232">
        <f>IF(N1227="sníž. přenesená",J1227,0)</f>
        <v>0</v>
      </c>
      <c r="BI1227" s="232">
        <f>IF(N1227="nulová",J1227,0)</f>
        <v>0</v>
      </c>
      <c r="BJ1227" s="18" t="s">
        <v>88</v>
      </c>
      <c r="BK1227" s="232">
        <f>ROUND(I1227*H1227,2)</f>
        <v>0</v>
      </c>
      <c r="BL1227" s="18" t="s">
        <v>215</v>
      </c>
      <c r="BM1227" s="231" t="s">
        <v>1610</v>
      </c>
    </row>
    <row r="1228" s="2" customFormat="1">
      <c r="A1228" s="39"/>
      <c r="B1228" s="40"/>
      <c r="C1228" s="41"/>
      <c r="D1228" s="233" t="s">
        <v>222</v>
      </c>
      <c r="E1228" s="41"/>
      <c r="F1228" s="234" t="s">
        <v>1611</v>
      </c>
      <c r="G1228" s="41"/>
      <c r="H1228" s="41"/>
      <c r="I1228" s="235"/>
      <c r="J1228" s="41"/>
      <c r="K1228" s="41"/>
      <c r="L1228" s="45"/>
      <c r="M1228" s="236"/>
      <c r="N1228" s="237"/>
      <c r="O1228" s="92"/>
      <c r="P1228" s="92"/>
      <c r="Q1228" s="92"/>
      <c r="R1228" s="92"/>
      <c r="S1228" s="92"/>
      <c r="T1228" s="93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T1228" s="18" t="s">
        <v>222</v>
      </c>
      <c r="AU1228" s="18" t="s">
        <v>228</v>
      </c>
    </row>
    <row r="1229" s="13" customFormat="1">
      <c r="A1229" s="13"/>
      <c r="B1229" s="250"/>
      <c r="C1229" s="251"/>
      <c r="D1229" s="233" t="s">
        <v>362</v>
      </c>
      <c r="E1229" s="252" t="s">
        <v>1</v>
      </c>
      <c r="F1229" s="253" t="s">
        <v>1612</v>
      </c>
      <c r="G1229" s="251"/>
      <c r="H1229" s="252" t="s">
        <v>1</v>
      </c>
      <c r="I1229" s="254"/>
      <c r="J1229" s="251"/>
      <c r="K1229" s="251"/>
      <c r="L1229" s="255"/>
      <c r="M1229" s="256"/>
      <c r="N1229" s="257"/>
      <c r="O1229" s="257"/>
      <c r="P1229" s="257"/>
      <c r="Q1229" s="257"/>
      <c r="R1229" s="257"/>
      <c r="S1229" s="257"/>
      <c r="T1229" s="258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9" t="s">
        <v>362</v>
      </c>
      <c r="AU1229" s="259" t="s">
        <v>228</v>
      </c>
      <c r="AV1229" s="13" t="s">
        <v>88</v>
      </c>
      <c r="AW1229" s="13" t="s">
        <v>36</v>
      </c>
      <c r="AX1229" s="13" t="s">
        <v>81</v>
      </c>
      <c r="AY1229" s="259" t="s">
        <v>216</v>
      </c>
    </row>
    <row r="1230" s="14" customFormat="1">
      <c r="A1230" s="14"/>
      <c r="B1230" s="260"/>
      <c r="C1230" s="261"/>
      <c r="D1230" s="233" t="s">
        <v>362</v>
      </c>
      <c r="E1230" s="262" t="s">
        <v>1</v>
      </c>
      <c r="F1230" s="263" t="s">
        <v>215</v>
      </c>
      <c r="G1230" s="261"/>
      <c r="H1230" s="264">
        <v>4</v>
      </c>
      <c r="I1230" s="265"/>
      <c r="J1230" s="261"/>
      <c r="K1230" s="261"/>
      <c r="L1230" s="266"/>
      <c r="M1230" s="267"/>
      <c r="N1230" s="268"/>
      <c r="O1230" s="268"/>
      <c r="P1230" s="268"/>
      <c r="Q1230" s="268"/>
      <c r="R1230" s="268"/>
      <c r="S1230" s="268"/>
      <c r="T1230" s="269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70" t="s">
        <v>362</v>
      </c>
      <c r="AU1230" s="270" t="s">
        <v>228</v>
      </c>
      <c r="AV1230" s="14" t="s">
        <v>90</v>
      </c>
      <c r="AW1230" s="14" t="s">
        <v>36</v>
      </c>
      <c r="AX1230" s="14" t="s">
        <v>81</v>
      </c>
      <c r="AY1230" s="270" t="s">
        <v>216</v>
      </c>
    </row>
    <row r="1231" s="13" customFormat="1">
      <c r="A1231" s="13"/>
      <c r="B1231" s="250"/>
      <c r="C1231" s="251"/>
      <c r="D1231" s="233" t="s">
        <v>362</v>
      </c>
      <c r="E1231" s="252" t="s">
        <v>1</v>
      </c>
      <c r="F1231" s="253" t="s">
        <v>1613</v>
      </c>
      <c r="G1231" s="251"/>
      <c r="H1231" s="252" t="s">
        <v>1</v>
      </c>
      <c r="I1231" s="254"/>
      <c r="J1231" s="251"/>
      <c r="K1231" s="251"/>
      <c r="L1231" s="255"/>
      <c r="M1231" s="256"/>
      <c r="N1231" s="257"/>
      <c r="O1231" s="257"/>
      <c r="P1231" s="257"/>
      <c r="Q1231" s="257"/>
      <c r="R1231" s="257"/>
      <c r="S1231" s="257"/>
      <c r="T1231" s="258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9" t="s">
        <v>362</v>
      </c>
      <c r="AU1231" s="259" t="s">
        <v>228</v>
      </c>
      <c r="AV1231" s="13" t="s">
        <v>88</v>
      </c>
      <c r="AW1231" s="13" t="s">
        <v>36</v>
      </c>
      <c r="AX1231" s="13" t="s">
        <v>81</v>
      </c>
      <c r="AY1231" s="259" t="s">
        <v>216</v>
      </c>
    </row>
    <row r="1232" s="14" customFormat="1">
      <c r="A1232" s="14"/>
      <c r="B1232" s="260"/>
      <c r="C1232" s="261"/>
      <c r="D1232" s="233" t="s">
        <v>362</v>
      </c>
      <c r="E1232" s="262" t="s">
        <v>1</v>
      </c>
      <c r="F1232" s="263" t="s">
        <v>242</v>
      </c>
      <c r="G1232" s="261"/>
      <c r="H1232" s="264">
        <v>6</v>
      </c>
      <c r="I1232" s="265"/>
      <c r="J1232" s="261"/>
      <c r="K1232" s="261"/>
      <c r="L1232" s="266"/>
      <c r="M1232" s="267"/>
      <c r="N1232" s="268"/>
      <c r="O1232" s="268"/>
      <c r="P1232" s="268"/>
      <c r="Q1232" s="268"/>
      <c r="R1232" s="268"/>
      <c r="S1232" s="268"/>
      <c r="T1232" s="269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70" t="s">
        <v>362</v>
      </c>
      <c r="AU1232" s="270" t="s">
        <v>228</v>
      </c>
      <c r="AV1232" s="14" t="s">
        <v>90</v>
      </c>
      <c r="AW1232" s="14" t="s">
        <v>36</v>
      </c>
      <c r="AX1232" s="14" t="s">
        <v>81</v>
      </c>
      <c r="AY1232" s="270" t="s">
        <v>216</v>
      </c>
    </row>
    <row r="1233" s="16" customFormat="1">
      <c r="A1233" s="16"/>
      <c r="B1233" s="282"/>
      <c r="C1233" s="283"/>
      <c r="D1233" s="233" t="s">
        <v>362</v>
      </c>
      <c r="E1233" s="284" t="s">
        <v>1</v>
      </c>
      <c r="F1233" s="285" t="s">
        <v>369</v>
      </c>
      <c r="G1233" s="283"/>
      <c r="H1233" s="286">
        <v>10</v>
      </c>
      <c r="I1233" s="287"/>
      <c r="J1233" s="283"/>
      <c r="K1233" s="283"/>
      <c r="L1233" s="288"/>
      <c r="M1233" s="289"/>
      <c r="N1233" s="290"/>
      <c r="O1233" s="290"/>
      <c r="P1233" s="290"/>
      <c r="Q1233" s="290"/>
      <c r="R1233" s="290"/>
      <c r="S1233" s="290"/>
      <c r="T1233" s="291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T1233" s="292" t="s">
        <v>362</v>
      </c>
      <c r="AU1233" s="292" t="s">
        <v>228</v>
      </c>
      <c r="AV1233" s="16" t="s">
        <v>215</v>
      </c>
      <c r="AW1233" s="16" t="s">
        <v>36</v>
      </c>
      <c r="AX1233" s="16" t="s">
        <v>88</v>
      </c>
      <c r="AY1233" s="292" t="s">
        <v>216</v>
      </c>
    </row>
    <row r="1234" s="2" customFormat="1" ht="16.5" customHeight="1">
      <c r="A1234" s="39"/>
      <c r="B1234" s="40"/>
      <c r="C1234" s="293" t="s">
        <v>1614</v>
      </c>
      <c r="D1234" s="293" t="s">
        <v>467</v>
      </c>
      <c r="E1234" s="294" t="s">
        <v>1615</v>
      </c>
      <c r="F1234" s="295" t="s">
        <v>1616</v>
      </c>
      <c r="G1234" s="296" t="s">
        <v>453</v>
      </c>
      <c r="H1234" s="297">
        <v>3</v>
      </c>
      <c r="I1234" s="298"/>
      <c r="J1234" s="299">
        <f>ROUND(I1234*H1234,2)</f>
        <v>0</v>
      </c>
      <c r="K1234" s="295" t="s">
        <v>359</v>
      </c>
      <c r="L1234" s="300"/>
      <c r="M1234" s="301" t="s">
        <v>1</v>
      </c>
      <c r="N1234" s="302" t="s">
        <v>46</v>
      </c>
      <c r="O1234" s="92"/>
      <c r="P1234" s="229">
        <f>O1234*H1234</f>
        <v>0</v>
      </c>
      <c r="Q1234" s="229">
        <v>0.00077999999999999999</v>
      </c>
      <c r="R1234" s="229">
        <f>Q1234*H1234</f>
        <v>0.0023400000000000001</v>
      </c>
      <c r="S1234" s="229">
        <v>0</v>
      </c>
      <c r="T1234" s="230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31" t="s">
        <v>252</v>
      </c>
      <c r="AT1234" s="231" t="s">
        <v>467</v>
      </c>
      <c r="AU1234" s="231" t="s">
        <v>228</v>
      </c>
      <c r="AY1234" s="18" t="s">
        <v>216</v>
      </c>
      <c r="BE1234" s="232">
        <f>IF(N1234="základní",J1234,0)</f>
        <v>0</v>
      </c>
      <c r="BF1234" s="232">
        <f>IF(N1234="snížená",J1234,0)</f>
        <v>0</v>
      </c>
      <c r="BG1234" s="232">
        <f>IF(N1234="zákl. přenesená",J1234,0)</f>
        <v>0</v>
      </c>
      <c r="BH1234" s="232">
        <f>IF(N1234="sníž. přenesená",J1234,0)</f>
        <v>0</v>
      </c>
      <c r="BI1234" s="232">
        <f>IF(N1234="nulová",J1234,0)</f>
        <v>0</v>
      </c>
      <c r="BJ1234" s="18" t="s">
        <v>88</v>
      </c>
      <c r="BK1234" s="232">
        <f>ROUND(I1234*H1234,2)</f>
        <v>0</v>
      </c>
      <c r="BL1234" s="18" t="s">
        <v>215</v>
      </c>
      <c r="BM1234" s="231" t="s">
        <v>1617</v>
      </c>
    </row>
    <row r="1235" s="2" customFormat="1">
      <c r="A1235" s="39"/>
      <c r="B1235" s="40"/>
      <c r="C1235" s="41"/>
      <c r="D1235" s="233" t="s">
        <v>222</v>
      </c>
      <c r="E1235" s="41"/>
      <c r="F1235" s="234" t="s">
        <v>1616</v>
      </c>
      <c r="G1235" s="41"/>
      <c r="H1235" s="41"/>
      <c r="I1235" s="235"/>
      <c r="J1235" s="41"/>
      <c r="K1235" s="41"/>
      <c r="L1235" s="45"/>
      <c r="M1235" s="236"/>
      <c r="N1235" s="237"/>
      <c r="O1235" s="92"/>
      <c r="P1235" s="92"/>
      <c r="Q1235" s="92"/>
      <c r="R1235" s="92"/>
      <c r="S1235" s="92"/>
      <c r="T1235" s="93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T1235" s="18" t="s">
        <v>222</v>
      </c>
      <c r="AU1235" s="18" t="s">
        <v>228</v>
      </c>
    </row>
    <row r="1236" s="2" customFormat="1" ht="24.15" customHeight="1">
      <c r="A1236" s="39"/>
      <c r="B1236" s="40"/>
      <c r="C1236" s="220" t="s">
        <v>1618</v>
      </c>
      <c r="D1236" s="220" t="s">
        <v>217</v>
      </c>
      <c r="E1236" s="221" t="s">
        <v>1619</v>
      </c>
      <c r="F1236" s="222" t="s">
        <v>1620</v>
      </c>
      <c r="G1236" s="223" t="s">
        <v>539</v>
      </c>
      <c r="H1236" s="224">
        <v>50</v>
      </c>
      <c r="I1236" s="225"/>
      <c r="J1236" s="226">
        <f>ROUND(I1236*H1236,2)</f>
        <v>0</v>
      </c>
      <c r="K1236" s="222" t="s">
        <v>359</v>
      </c>
      <c r="L1236" s="45"/>
      <c r="M1236" s="227" t="s">
        <v>1</v>
      </c>
      <c r="N1236" s="228" t="s">
        <v>46</v>
      </c>
      <c r="O1236" s="92"/>
      <c r="P1236" s="229">
        <f>O1236*H1236</f>
        <v>0</v>
      </c>
      <c r="Q1236" s="229">
        <v>0</v>
      </c>
      <c r="R1236" s="229">
        <f>Q1236*H1236</f>
        <v>0</v>
      </c>
      <c r="S1236" s="229">
        <v>0</v>
      </c>
      <c r="T1236" s="230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31" t="s">
        <v>215</v>
      </c>
      <c r="AT1236" s="231" t="s">
        <v>217</v>
      </c>
      <c r="AU1236" s="231" t="s">
        <v>228</v>
      </c>
      <c r="AY1236" s="18" t="s">
        <v>216</v>
      </c>
      <c r="BE1236" s="232">
        <f>IF(N1236="základní",J1236,0)</f>
        <v>0</v>
      </c>
      <c r="BF1236" s="232">
        <f>IF(N1236="snížená",J1236,0)</f>
        <v>0</v>
      </c>
      <c r="BG1236" s="232">
        <f>IF(N1236="zákl. přenesená",J1236,0)</f>
        <v>0</v>
      </c>
      <c r="BH1236" s="232">
        <f>IF(N1236="sníž. přenesená",J1236,0)</f>
        <v>0</v>
      </c>
      <c r="BI1236" s="232">
        <f>IF(N1236="nulová",J1236,0)</f>
        <v>0</v>
      </c>
      <c r="BJ1236" s="18" t="s">
        <v>88</v>
      </c>
      <c r="BK1236" s="232">
        <f>ROUND(I1236*H1236,2)</f>
        <v>0</v>
      </c>
      <c r="BL1236" s="18" t="s">
        <v>215</v>
      </c>
      <c r="BM1236" s="231" t="s">
        <v>1621</v>
      </c>
    </row>
    <row r="1237" s="2" customFormat="1">
      <c r="A1237" s="39"/>
      <c r="B1237" s="40"/>
      <c r="C1237" s="41"/>
      <c r="D1237" s="233" t="s">
        <v>222</v>
      </c>
      <c r="E1237" s="41"/>
      <c r="F1237" s="234" t="s">
        <v>1620</v>
      </c>
      <c r="G1237" s="41"/>
      <c r="H1237" s="41"/>
      <c r="I1237" s="235"/>
      <c r="J1237" s="41"/>
      <c r="K1237" s="41"/>
      <c r="L1237" s="45"/>
      <c r="M1237" s="236"/>
      <c r="N1237" s="237"/>
      <c r="O1237" s="92"/>
      <c r="P1237" s="92"/>
      <c r="Q1237" s="92"/>
      <c r="R1237" s="92"/>
      <c r="S1237" s="92"/>
      <c r="T1237" s="93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T1237" s="18" t="s">
        <v>222</v>
      </c>
      <c r="AU1237" s="18" t="s">
        <v>228</v>
      </c>
    </row>
    <row r="1238" s="2" customFormat="1" ht="16.5" customHeight="1">
      <c r="A1238" s="39"/>
      <c r="B1238" s="40"/>
      <c r="C1238" s="293" t="s">
        <v>1622</v>
      </c>
      <c r="D1238" s="293" t="s">
        <v>467</v>
      </c>
      <c r="E1238" s="294" t="s">
        <v>1623</v>
      </c>
      <c r="F1238" s="295" t="s">
        <v>1624</v>
      </c>
      <c r="G1238" s="296" t="s">
        <v>539</v>
      </c>
      <c r="H1238" s="297">
        <v>50</v>
      </c>
      <c r="I1238" s="298"/>
      <c r="J1238" s="299">
        <f>ROUND(I1238*H1238,2)</f>
        <v>0</v>
      </c>
      <c r="K1238" s="295" t="s">
        <v>359</v>
      </c>
      <c r="L1238" s="300"/>
      <c r="M1238" s="301" t="s">
        <v>1</v>
      </c>
      <c r="N1238" s="302" t="s">
        <v>46</v>
      </c>
      <c r="O1238" s="92"/>
      <c r="P1238" s="229">
        <f>O1238*H1238</f>
        <v>0</v>
      </c>
      <c r="Q1238" s="229">
        <v>0</v>
      </c>
      <c r="R1238" s="229">
        <f>Q1238*H1238</f>
        <v>0</v>
      </c>
      <c r="S1238" s="229">
        <v>0</v>
      </c>
      <c r="T1238" s="230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31" t="s">
        <v>252</v>
      </c>
      <c r="AT1238" s="231" t="s">
        <v>467</v>
      </c>
      <c r="AU1238" s="231" t="s">
        <v>228</v>
      </c>
      <c r="AY1238" s="18" t="s">
        <v>216</v>
      </c>
      <c r="BE1238" s="232">
        <f>IF(N1238="základní",J1238,0)</f>
        <v>0</v>
      </c>
      <c r="BF1238" s="232">
        <f>IF(N1238="snížená",J1238,0)</f>
        <v>0</v>
      </c>
      <c r="BG1238" s="232">
        <f>IF(N1238="zákl. přenesená",J1238,0)</f>
        <v>0</v>
      </c>
      <c r="BH1238" s="232">
        <f>IF(N1238="sníž. přenesená",J1238,0)</f>
        <v>0</v>
      </c>
      <c r="BI1238" s="232">
        <f>IF(N1238="nulová",J1238,0)</f>
        <v>0</v>
      </c>
      <c r="BJ1238" s="18" t="s">
        <v>88</v>
      </c>
      <c r="BK1238" s="232">
        <f>ROUND(I1238*H1238,2)</f>
        <v>0</v>
      </c>
      <c r="BL1238" s="18" t="s">
        <v>215</v>
      </c>
      <c r="BM1238" s="231" t="s">
        <v>1625</v>
      </c>
    </row>
    <row r="1239" s="11" customFormat="1" ht="22.8" customHeight="1">
      <c r="A1239" s="11"/>
      <c r="B1239" s="206"/>
      <c r="C1239" s="207"/>
      <c r="D1239" s="208" t="s">
        <v>80</v>
      </c>
      <c r="E1239" s="248" t="s">
        <v>1626</v>
      </c>
      <c r="F1239" s="248" t="s">
        <v>1627</v>
      </c>
      <c r="G1239" s="207"/>
      <c r="H1239" s="207"/>
      <c r="I1239" s="210"/>
      <c r="J1239" s="249">
        <f>BK1239</f>
        <v>0</v>
      </c>
      <c r="K1239" s="207"/>
      <c r="L1239" s="212"/>
      <c r="M1239" s="213"/>
      <c r="N1239" s="214"/>
      <c r="O1239" s="214"/>
      <c r="P1239" s="215">
        <f>SUM(P1240:P1241)</f>
        <v>0</v>
      </c>
      <c r="Q1239" s="214"/>
      <c r="R1239" s="215">
        <f>SUM(R1240:R1241)</f>
        <v>0</v>
      </c>
      <c r="S1239" s="214"/>
      <c r="T1239" s="216">
        <f>SUM(T1240:T1241)</f>
        <v>0</v>
      </c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R1239" s="217" t="s">
        <v>88</v>
      </c>
      <c r="AT1239" s="218" t="s">
        <v>80</v>
      </c>
      <c r="AU1239" s="218" t="s">
        <v>88</v>
      </c>
      <c r="AY1239" s="217" t="s">
        <v>216</v>
      </c>
      <c r="BK1239" s="219">
        <f>SUM(BK1240:BK1241)</f>
        <v>0</v>
      </c>
    </row>
    <row r="1240" s="2" customFormat="1" ht="16.5" customHeight="1">
      <c r="A1240" s="39"/>
      <c r="B1240" s="40"/>
      <c r="C1240" s="220" t="s">
        <v>1628</v>
      </c>
      <c r="D1240" s="220" t="s">
        <v>217</v>
      </c>
      <c r="E1240" s="221" t="s">
        <v>1629</v>
      </c>
      <c r="F1240" s="222" t="s">
        <v>1630</v>
      </c>
      <c r="G1240" s="223" t="s">
        <v>435</v>
      </c>
      <c r="H1240" s="224">
        <v>1000.67</v>
      </c>
      <c r="I1240" s="225"/>
      <c r="J1240" s="226">
        <f>ROUND(I1240*H1240,2)</f>
        <v>0</v>
      </c>
      <c r="K1240" s="222" t="s">
        <v>359</v>
      </c>
      <c r="L1240" s="45"/>
      <c r="M1240" s="227" t="s">
        <v>1</v>
      </c>
      <c r="N1240" s="228" t="s">
        <v>46</v>
      </c>
      <c r="O1240" s="92"/>
      <c r="P1240" s="229">
        <f>O1240*H1240</f>
        <v>0</v>
      </c>
      <c r="Q1240" s="229">
        <v>0</v>
      </c>
      <c r="R1240" s="229">
        <f>Q1240*H1240</f>
        <v>0</v>
      </c>
      <c r="S1240" s="229">
        <v>0</v>
      </c>
      <c r="T1240" s="230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31" t="s">
        <v>215</v>
      </c>
      <c r="AT1240" s="231" t="s">
        <v>217</v>
      </c>
      <c r="AU1240" s="231" t="s">
        <v>90</v>
      </c>
      <c r="AY1240" s="18" t="s">
        <v>216</v>
      </c>
      <c r="BE1240" s="232">
        <f>IF(N1240="základní",J1240,0)</f>
        <v>0</v>
      </c>
      <c r="BF1240" s="232">
        <f>IF(N1240="snížená",J1240,0)</f>
        <v>0</v>
      </c>
      <c r="BG1240" s="232">
        <f>IF(N1240="zákl. přenesená",J1240,0)</f>
        <v>0</v>
      </c>
      <c r="BH1240" s="232">
        <f>IF(N1240="sníž. přenesená",J1240,0)</f>
        <v>0</v>
      </c>
      <c r="BI1240" s="232">
        <f>IF(N1240="nulová",J1240,0)</f>
        <v>0</v>
      </c>
      <c r="BJ1240" s="18" t="s">
        <v>88</v>
      </c>
      <c r="BK1240" s="232">
        <f>ROUND(I1240*H1240,2)</f>
        <v>0</v>
      </c>
      <c r="BL1240" s="18" t="s">
        <v>215</v>
      </c>
      <c r="BM1240" s="231" t="s">
        <v>1631</v>
      </c>
    </row>
    <row r="1241" s="2" customFormat="1">
      <c r="A1241" s="39"/>
      <c r="B1241" s="40"/>
      <c r="C1241" s="41"/>
      <c r="D1241" s="233" t="s">
        <v>222</v>
      </c>
      <c r="E1241" s="41"/>
      <c r="F1241" s="234" t="s">
        <v>1632</v>
      </c>
      <c r="G1241" s="41"/>
      <c r="H1241" s="41"/>
      <c r="I1241" s="235"/>
      <c r="J1241" s="41"/>
      <c r="K1241" s="41"/>
      <c r="L1241" s="45"/>
      <c r="M1241" s="236"/>
      <c r="N1241" s="237"/>
      <c r="O1241" s="92"/>
      <c r="P1241" s="92"/>
      <c r="Q1241" s="92"/>
      <c r="R1241" s="92"/>
      <c r="S1241" s="92"/>
      <c r="T1241" s="93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T1241" s="18" t="s">
        <v>222</v>
      </c>
      <c r="AU1241" s="18" t="s">
        <v>90</v>
      </c>
    </row>
    <row r="1242" s="11" customFormat="1" ht="25.92" customHeight="1">
      <c r="A1242" s="11"/>
      <c r="B1242" s="206"/>
      <c r="C1242" s="207"/>
      <c r="D1242" s="208" t="s">
        <v>80</v>
      </c>
      <c r="E1242" s="209" t="s">
        <v>1633</v>
      </c>
      <c r="F1242" s="209" t="s">
        <v>1634</v>
      </c>
      <c r="G1242" s="207"/>
      <c r="H1242" s="207"/>
      <c r="I1242" s="210"/>
      <c r="J1242" s="211">
        <f>BK1242</f>
        <v>0</v>
      </c>
      <c r="K1242" s="207"/>
      <c r="L1242" s="212"/>
      <c r="M1242" s="213"/>
      <c r="N1242" s="214"/>
      <c r="O1242" s="214"/>
      <c r="P1242" s="215">
        <f>P1243+P1298+P1375+P1450+P1464+P1475+P1486+P1532+P1554+P1684+P1767+P1810+P1862+P1893+P1981+P2046+P2087</f>
        <v>0</v>
      </c>
      <c r="Q1242" s="214"/>
      <c r="R1242" s="215">
        <f>R1243+R1298+R1375+R1450+R1464+R1475+R1486+R1532+R1554+R1684+R1767+R1810+R1862+R1893+R1981+R2046+R2087</f>
        <v>34.855324279999998</v>
      </c>
      <c r="S1242" s="214"/>
      <c r="T1242" s="216">
        <f>T1243+T1298+T1375+T1450+T1464+T1475+T1486+T1532+T1554+T1684+T1767+T1810+T1862+T1893+T1981+T2046+T2087</f>
        <v>0</v>
      </c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R1242" s="217" t="s">
        <v>90</v>
      </c>
      <c r="AT1242" s="218" t="s">
        <v>80</v>
      </c>
      <c r="AU1242" s="218" t="s">
        <v>81</v>
      </c>
      <c r="AY1242" s="217" t="s">
        <v>216</v>
      </c>
      <c r="BK1242" s="219">
        <f>BK1243+BK1298+BK1375+BK1450+BK1464+BK1475+BK1486+BK1532+BK1554+BK1684+BK1767+BK1810+BK1862+BK1893+BK1981+BK2046+BK2087</f>
        <v>0</v>
      </c>
    </row>
    <row r="1243" s="11" customFormat="1" ht="22.8" customHeight="1">
      <c r="A1243" s="11"/>
      <c r="B1243" s="206"/>
      <c r="C1243" s="207"/>
      <c r="D1243" s="208" t="s">
        <v>80</v>
      </c>
      <c r="E1243" s="248" t="s">
        <v>1635</v>
      </c>
      <c r="F1243" s="248" t="s">
        <v>1636</v>
      </c>
      <c r="G1243" s="207"/>
      <c r="H1243" s="207"/>
      <c r="I1243" s="210"/>
      <c r="J1243" s="249">
        <f>BK1243</f>
        <v>0</v>
      </c>
      <c r="K1243" s="207"/>
      <c r="L1243" s="212"/>
      <c r="M1243" s="213"/>
      <c r="N1243" s="214"/>
      <c r="O1243" s="214"/>
      <c r="P1243" s="215">
        <f>SUM(P1244:P1297)</f>
        <v>0</v>
      </c>
      <c r="Q1243" s="214"/>
      <c r="R1243" s="215">
        <f>SUM(R1244:R1297)</f>
        <v>5.9497590000000011</v>
      </c>
      <c r="S1243" s="214"/>
      <c r="T1243" s="216">
        <f>SUM(T1244:T1297)</f>
        <v>0</v>
      </c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R1243" s="217" t="s">
        <v>90</v>
      </c>
      <c r="AT1243" s="218" t="s">
        <v>80</v>
      </c>
      <c r="AU1243" s="218" t="s">
        <v>88</v>
      </c>
      <c r="AY1243" s="217" t="s">
        <v>216</v>
      </c>
      <c r="BK1243" s="219">
        <f>SUM(BK1244:BK1297)</f>
        <v>0</v>
      </c>
    </row>
    <row r="1244" s="2" customFormat="1" ht="24.15" customHeight="1">
      <c r="A1244" s="39"/>
      <c r="B1244" s="40"/>
      <c r="C1244" s="220" t="s">
        <v>1637</v>
      </c>
      <c r="D1244" s="220" t="s">
        <v>217</v>
      </c>
      <c r="E1244" s="221" t="s">
        <v>1638</v>
      </c>
      <c r="F1244" s="222" t="s">
        <v>1639</v>
      </c>
      <c r="G1244" s="223" t="s">
        <v>303</v>
      </c>
      <c r="H1244" s="224">
        <v>322.44200000000001</v>
      </c>
      <c r="I1244" s="225"/>
      <c r="J1244" s="226">
        <f>ROUND(I1244*H1244,2)</f>
        <v>0</v>
      </c>
      <c r="K1244" s="222" t="s">
        <v>359</v>
      </c>
      <c r="L1244" s="45"/>
      <c r="M1244" s="227" t="s">
        <v>1</v>
      </c>
      <c r="N1244" s="228" t="s">
        <v>46</v>
      </c>
      <c r="O1244" s="92"/>
      <c r="P1244" s="229">
        <f>O1244*H1244</f>
        <v>0</v>
      </c>
      <c r="Q1244" s="229">
        <v>0</v>
      </c>
      <c r="R1244" s="229">
        <f>Q1244*H1244</f>
        <v>0</v>
      </c>
      <c r="S1244" s="229">
        <v>0</v>
      </c>
      <c r="T1244" s="230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31" t="s">
        <v>292</v>
      </c>
      <c r="AT1244" s="231" t="s">
        <v>217</v>
      </c>
      <c r="AU1244" s="231" t="s">
        <v>90</v>
      </c>
      <c r="AY1244" s="18" t="s">
        <v>216</v>
      </c>
      <c r="BE1244" s="232">
        <f>IF(N1244="základní",J1244,0)</f>
        <v>0</v>
      </c>
      <c r="BF1244" s="232">
        <f>IF(N1244="snížená",J1244,0)</f>
        <v>0</v>
      </c>
      <c r="BG1244" s="232">
        <f>IF(N1244="zákl. přenesená",J1244,0)</f>
        <v>0</v>
      </c>
      <c r="BH1244" s="232">
        <f>IF(N1244="sníž. přenesená",J1244,0)</f>
        <v>0</v>
      </c>
      <c r="BI1244" s="232">
        <f>IF(N1244="nulová",J1244,0)</f>
        <v>0</v>
      </c>
      <c r="BJ1244" s="18" t="s">
        <v>88</v>
      </c>
      <c r="BK1244" s="232">
        <f>ROUND(I1244*H1244,2)</f>
        <v>0</v>
      </c>
      <c r="BL1244" s="18" t="s">
        <v>292</v>
      </c>
      <c r="BM1244" s="231" t="s">
        <v>1640</v>
      </c>
    </row>
    <row r="1245" s="2" customFormat="1">
      <c r="A1245" s="39"/>
      <c r="B1245" s="40"/>
      <c r="C1245" s="41"/>
      <c r="D1245" s="233" t="s">
        <v>222</v>
      </c>
      <c r="E1245" s="41"/>
      <c r="F1245" s="234" t="s">
        <v>1641</v>
      </c>
      <c r="G1245" s="41"/>
      <c r="H1245" s="41"/>
      <c r="I1245" s="235"/>
      <c r="J1245" s="41"/>
      <c r="K1245" s="41"/>
      <c r="L1245" s="45"/>
      <c r="M1245" s="236"/>
      <c r="N1245" s="237"/>
      <c r="O1245" s="92"/>
      <c r="P1245" s="92"/>
      <c r="Q1245" s="92"/>
      <c r="R1245" s="92"/>
      <c r="S1245" s="92"/>
      <c r="T1245" s="93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T1245" s="18" t="s">
        <v>222</v>
      </c>
      <c r="AU1245" s="18" t="s">
        <v>90</v>
      </c>
    </row>
    <row r="1246" s="13" customFormat="1">
      <c r="A1246" s="13"/>
      <c r="B1246" s="250"/>
      <c r="C1246" s="251"/>
      <c r="D1246" s="233" t="s">
        <v>362</v>
      </c>
      <c r="E1246" s="252" t="s">
        <v>1</v>
      </c>
      <c r="F1246" s="253" t="s">
        <v>363</v>
      </c>
      <c r="G1246" s="251"/>
      <c r="H1246" s="252" t="s">
        <v>1</v>
      </c>
      <c r="I1246" s="254"/>
      <c r="J1246" s="251"/>
      <c r="K1246" s="251"/>
      <c r="L1246" s="255"/>
      <c r="M1246" s="256"/>
      <c r="N1246" s="257"/>
      <c r="O1246" s="257"/>
      <c r="P1246" s="257"/>
      <c r="Q1246" s="257"/>
      <c r="R1246" s="257"/>
      <c r="S1246" s="257"/>
      <c r="T1246" s="258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9" t="s">
        <v>362</v>
      </c>
      <c r="AU1246" s="259" t="s">
        <v>90</v>
      </c>
      <c r="AV1246" s="13" t="s">
        <v>88</v>
      </c>
      <c r="AW1246" s="13" t="s">
        <v>36</v>
      </c>
      <c r="AX1246" s="13" t="s">
        <v>81</v>
      </c>
      <c r="AY1246" s="259" t="s">
        <v>216</v>
      </c>
    </row>
    <row r="1247" s="14" customFormat="1">
      <c r="A1247" s="14"/>
      <c r="B1247" s="260"/>
      <c r="C1247" s="261"/>
      <c r="D1247" s="233" t="s">
        <v>362</v>
      </c>
      <c r="E1247" s="262" t="s">
        <v>1</v>
      </c>
      <c r="F1247" s="263" t="s">
        <v>1642</v>
      </c>
      <c r="G1247" s="261"/>
      <c r="H1247" s="264">
        <v>322.44200000000001</v>
      </c>
      <c r="I1247" s="265"/>
      <c r="J1247" s="261"/>
      <c r="K1247" s="261"/>
      <c r="L1247" s="266"/>
      <c r="M1247" s="267"/>
      <c r="N1247" s="268"/>
      <c r="O1247" s="268"/>
      <c r="P1247" s="268"/>
      <c r="Q1247" s="268"/>
      <c r="R1247" s="268"/>
      <c r="S1247" s="268"/>
      <c r="T1247" s="269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70" t="s">
        <v>362</v>
      </c>
      <c r="AU1247" s="270" t="s">
        <v>90</v>
      </c>
      <c r="AV1247" s="14" t="s">
        <v>90</v>
      </c>
      <c r="AW1247" s="14" t="s">
        <v>36</v>
      </c>
      <c r="AX1247" s="14" t="s">
        <v>81</v>
      </c>
      <c r="AY1247" s="270" t="s">
        <v>216</v>
      </c>
    </row>
    <row r="1248" s="16" customFormat="1">
      <c r="A1248" s="16"/>
      <c r="B1248" s="282"/>
      <c r="C1248" s="283"/>
      <c r="D1248" s="233" t="s">
        <v>362</v>
      </c>
      <c r="E1248" s="284" t="s">
        <v>1</v>
      </c>
      <c r="F1248" s="285" t="s">
        <v>369</v>
      </c>
      <c r="G1248" s="283"/>
      <c r="H1248" s="286">
        <v>322.44200000000001</v>
      </c>
      <c r="I1248" s="287"/>
      <c r="J1248" s="283"/>
      <c r="K1248" s="283"/>
      <c r="L1248" s="288"/>
      <c r="M1248" s="289"/>
      <c r="N1248" s="290"/>
      <c r="O1248" s="290"/>
      <c r="P1248" s="290"/>
      <c r="Q1248" s="290"/>
      <c r="R1248" s="290"/>
      <c r="S1248" s="290"/>
      <c r="T1248" s="291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T1248" s="292" t="s">
        <v>362</v>
      </c>
      <c r="AU1248" s="292" t="s">
        <v>90</v>
      </c>
      <c r="AV1248" s="16" t="s">
        <v>215</v>
      </c>
      <c r="AW1248" s="16" t="s">
        <v>36</v>
      </c>
      <c r="AX1248" s="16" t="s">
        <v>88</v>
      </c>
      <c r="AY1248" s="292" t="s">
        <v>216</v>
      </c>
    </row>
    <row r="1249" s="2" customFormat="1" ht="24.15" customHeight="1">
      <c r="A1249" s="39"/>
      <c r="B1249" s="40"/>
      <c r="C1249" s="220" t="s">
        <v>1643</v>
      </c>
      <c r="D1249" s="220" t="s">
        <v>217</v>
      </c>
      <c r="E1249" s="221" t="s">
        <v>1644</v>
      </c>
      <c r="F1249" s="222" t="s">
        <v>1645</v>
      </c>
      <c r="G1249" s="223" t="s">
        <v>303</v>
      </c>
      <c r="H1249" s="224">
        <v>120.592</v>
      </c>
      <c r="I1249" s="225"/>
      <c r="J1249" s="226">
        <f>ROUND(I1249*H1249,2)</f>
        <v>0</v>
      </c>
      <c r="K1249" s="222" t="s">
        <v>359</v>
      </c>
      <c r="L1249" s="45"/>
      <c r="M1249" s="227" t="s">
        <v>1</v>
      </c>
      <c r="N1249" s="228" t="s">
        <v>46</v>
      </c>
      <c r="O1249" s="92"/>
      <c r="P1249" s="229">
        <f>O1249*H1249</f>
        <v>0</v>
      </c>
      <c r="Q1249" s="229">
        <v>0</v>
      </c>
      <c r="R1249" s="229">
        <f>Q1249*H1249</f>
        <v>0</v>
      </c>
      <c r="S1249" s="229">
        <v>0</v>
      </c>
      <c r="T1249" s="230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31" t="s">
        <v>292</v>
      </c>
      <c r="AT1249" s="231" t="s">
        <v>217</v>
      </c>
      <c r="AU1249" s="231" t="s">
        <v>90</v>
      </c>
      <c r="AY1249" s="18" t="s">
        <v>216</v>
      </c>
      <c r="BE1249" s="232">
        <f>IF(N1249="základní",J1249,0)</f>
        <v>0</v>
      </c>
      <c r="BF1249" s="232">
        <f>IF(N1249="snížená",J1249,0)</f>
        <v>0</v>
      </c>
      <c r="BG1249" s="232">
        <f>IF(N1249="zákl. přenesená",J1249,0)</f>
        <v>0</v>
      </c>
      <c r="BH1249" s="232">
        <f>IF(N1249="sníž. přenesená",J1249,0)</f>
        <v>0</v>
      </c>
      <c r="BI1249" s="232">
        <f>IF(N1249="nulová",J1249,0)</f>
        <v>0</v>
      </c>
      <c r="BJ1249" s="18" t="s">
        <v>88</v>
      </c>
      <c r="BK1249" s="232">
        <f>ROUND(I1249*H1249,2)</f>
        <v>0</v>
      </c>
      <c r="BL1249" s="18" t="s">
        <v>292</v>
      </c>
      <c r="BM1249" s="231" t="s">
        <v>1646</v>
      </c>
    </row>
    <row r="1250" s="2" customFormat="1">
      <c r="A1250" s="39"/>
      <c r="B1250" s="40"/>
      <c r="C1250" s="41"/>
      <c r="D1250" s="233" t="s">
        <v>222</v>
      </c>
      <c r="E1250" s="41"/>
      <c r="F1250" s="234" t="s">
        <v>1647</v>
      </c>
      <c r="G1250" s="41"/>
      <c r="H1250" s="41"/>
      <c r="I1250" s="235"/>
      <c r="J1250" s="41"/>
      <c r="K1250" s="41"/>
      <c r="L1250" s="45"/>
      <c r="M1250" s="236"/>
      <c r="N1250" s="237"/>
      <c r="O1250" s="92"/>
      <c r="P1250" s="92"/>
      <c r="Q1250" s="92"/>
      <c r="R1250" s="92"/>
      <c r="S1250" s="92"/>
      <c r="T1250" s="93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T1250" s="18" t="s">
        <v>222</v>
      </c>
      <c r="AU1250" s="18" t="s">
        <v>90</v>
      </c>
    </row>
    <row r="1251" s="13" customFormat="1">
      <c r="A1251" s="13"/>
      <c r="B1251" s="250"/>
      <c r="C1251" s="251"/>
      <c r="D1251" s="233" t="s">
        <v>362</v>
      </c>
      <c r="E1251" s="252" t="s">
        <v>1</v>
      </c>
      <c r="F1251" s="253" t="s">
        <v>484</v>
      </c>
      <c r="G1251" s="251"/>
      <c r="H1251" s="252" t="s">
        <v>1</v>
      </c>
      <c r="I1251" s="254"/>
      <c r="J1251" s="251"/>
      <c r="K1251" s="251"/>
      <c r="L1251" s="255"/>
      <c r="M1251" s="256"/>
      <c r="N1251" s="257"/>
      <c r="O1251" s="257"/>
      <c r="P1251" s="257"/>
      <c r="Q1251" s="257"/>
      <c r="R1251" s="257"/>
      <c r="S1251" s="257"/>
      <c r="T1251" s="258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9" t="s">
        <v>362</v>
      </c>
      <c r="AU1251" s="259" t="s">
        <v>90</v>
      </c>
      <c r="AV1251" s="13" t="s">
        <v>88</v>
      </c>
      <c r="AW1251" s="13" t="s">
        <v>36</v>
      </c>
      <c r="AX1251" s="13" t="s">
        <v>81</v>
      </c>
      <c r="AY1251" s="259" t="s">
        <v>216</v>
      </c>
    </row>
    <row r="1252" s="14" customFormat="1">
      <c r="A1252" s="14"/>
      <c r="B1252" s="260"/>
      <c r="C1252" s="261"/>
      <c r="D1252" s="233" t="s">
        <v>362</v>
      </c>
      <c r="E1252" s="262" t="s">
        <v>1</v>
      </c>
      <c r="F1252" s="263" t="s">
        <v>889</v>
      </c>
      <c r="G1252" s="261"/>
      <c r="H1252" s="264">
        <v>11.039999999999999</v>
      </c>
      <c r="I1252" s="265"/>
      <c r="J1252" s="261"/>
      <c r="K1252" s="261"/>
      <c r="L1252" s="266"/>
      <c r="M1252" s="267"/>
      <c r="N1252" s="268"/>
      <c r="O1252" s="268"/>
      <c r="P1252" s="268"/>
      <c r="Q1252" s="268"/>
      <c r="R1252" s="268"/>
      <c r="S1252" s="268"/>
      <c r="T1252" s="269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70" t="s">
        <v>362</v>
      </c>
      <c r="AU1252" s="270" t="s">
        <v>90</v>
      </c>
      <c r="AV1252" s="14" t="s">
        <v>90</v>
      </c>
      <c r="AW1252" s="14" t="s">
        <v>36</v>
      </c>
      <c r="AX1252" s="14" t="s">
        <v>81</v>
      </c>
      <c r="AY1252" s="270" t="s">
        <v>216</v>
      </c>
    </row>
    <row r="1253" s="13" customFormat="1">
      <c r="A1253" s="13"/>
      <c r="B1253" s="250"/>
      <c r="C1253" s="251"/>
      <c r="D1253" s="233" t="s">
        <v>362</v>
      </c>
      <c r="E1253" s="252" t="s">
        <v>1</v>
      </c>
      <c r="F1253" s="253" t="s">
        <v>363</v>
      </c>
      <c r="G1253" s="251"/>
      <c r="H1253" s="252" t="s">
        <v>1</v>
      </c>
      <c r="I1253" s="254"/>
      <c r="J1253" s="251"/>
      <c r="K1253" s="251"/>
      <c r="L1253" s="255"/>
      <c r="M1253" s="256"/>
      <c r="N1253" s="257"/>
      <c r="O1253" s="257"/>
      <c r="P1253" s="257"/>
      <c r="Q1253" s="257"/>
      <c r="R1253" s="257"/>
      <c r="S1253" s="257"/>
      <c r="T1253" s="258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9" t="s">
        <v>362</v>
      </c>
      <c r="AU1253" s="259" t="s">
        <v>90</v>
      </c>
      <c r="AV1253" s="13" t="s">
        <v>88</v>
      </c>
      <c r="AW1253" s="13" t="s">
        <v>36</v>
      </c>
      <c r="AX1253" s="13" t="s">
        <v>81</v>
      </c>
      <c r="AY1253" s="259" t="s">
        <v>216</v>
      </c>
    </row>
    <row r="1254" s="13" customFormat="1">
      <c r="A1254" s="13"/>
      <c r="B1254" s="250"/>
      <c r="C1254" s="251"/>
      <c r="D1254" s="233" t="s">
        <v>362</v>
      </c>
      <c r="E1254" s="252" t="s">
        <v>1</v>
      </c>
      <c r="F1254" s="253" t="s">
        <v>1275</v>
      </c>
      <c r="G1254" s="251"/>
      <c r="H1254" s="252" t="s">
        <v>1</v>
      </c>
      <c r="I1254" s="254"/>
      <c r="J1254" s="251"/>
      <c r="K1254" s="251"/>
      <c r="L1254" s="255"/>
      <c r="M1254" s="256"/>
      <c r="N1254" s="257"/>
      <c r="O1254" s="257"/>
      <c r="P1254" s="257"/>
      <c r="Q1254" s="257"/>
      <c r="R1254" s="257"/>
      <c r="S1254" s="257"/>
      <c r="T1254" s="258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9" t="s">
        <v>362</v>
      </c>
      <c r="AU1254" s="259" t="s">
        <v>90</v>
      </c>
      <c r="AV1254" s="13" t="s">
        <v>88</v>
      </c>
      <c r="AW1254" s="13" t="s">
        <v>36</v>
      </c>
      <c r="AX1254" s="13" t="s">
        <v>81</v>
      </c>
      <c r="AY1254" s="259" t="s">
        <v>216</v>
      </c>
    </row>
    <row r="1255" s="14" customFormat="1">
      <c r="A1255" s="14"/>
      <c r="B1255" s="260"/>
      <c r="C1255" s="261"/>
      <c r="D1255" s="233" t="s">
        <v>362</v>
      </c>
      <c r="E1255" s="262" t="s">
        <v>1</v>
      </c>
      <c r="F1255" s="263" t="s">
        <v>1648</v>
      </c>
      <c r="G1255" s="261"/>
      <c r="H1255" s="264">
        <v>94.751999999999995</v>
      </c>
      <c r="I1255" s="265"/>
      <c r="J1255" s="261"/>
      <c r="K1255" s="261"/>
      <c r="L1255" s="266"/>
      <c r="M1255" s="267"/>
      <c r="N1255" s="268"/>
      <c r="O1255" s="268"/>
      <c r="P1255" s="268"/>
      <c r="Q1255" s="268"/>
      <c r="R1255" s="268"/>
      <c r="S1255" s="268"/>
      <c r="T1255" s="269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70" t="s">
        <v>362</v>
      </c>
      <c r="AU1255" s="270" t="s">
        <v>90</v>
      </c>
      <c r="AV1255" s="14" t="s">
        <v>90</v>
      </c>
      <c r="AW1255" s="14" t="s">
        <v>36</v>
      </c>
      <c r="AX1255" s="14" t="s">
        <v>81</v>
      </c>
      <c r="AY1255" s="270" t="s">
        <v>216</v>
      </c>
    </row>
    <row r="1256" s="13" customFormat="1">
      <c r="A1256" s="13"/>
      <c r="B1256" s="250"/>
      <c r="C1256" s="251"/>
      <c r="D1256" s="233" t="s">
        <v>362</v>
      </c>
      <c r="E1256" s="252" t="s">
        <v>1</v>
      </c>
      <c r="F1256" s="253" t="s">
        <v>1649</v>
      </c>
      <c r="G1256" s="251"/>
      <c r="H1256" s="252" t="s">
        <v>1</v>
      </c>
      <c r="I1256" s="254"/>
      <c r="J1256" s="251"/>
      <c r="K1256" s="251"/>
      <c r="L1256" s="255"/>
      <c r="M1256" s="256"/>
      <c r="N1256" s="257"/>
      <c r="O1256" s="257"/>
      <c r="P1256" s="257"/>
      <c r="Q1256" s="257"/>
      <c r="R1256" s="257"/>
      <c r="S1256" s="257"/>
      <c r="T1256" s="258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9" t="s">
        <v>362</v>
      </c>
      <c r="AU1256" s="259" t="s">
        <v>90</v>
      </c>
      <c r="AV1256" s="13" t="s">
        <v>88</v>
      </c>
      <c r="AW1256" s="13" t="s">
        <v>36</v>
      </c>
      <c r="AX1256" s="13" t="s">
        <v>81</v>
      </c>
      <c r="AY1256" s="259" t="s">
        <v>216</v>
      </c>
    </row>
    <row r="1257" s="14" customFormat="1">
      <c r="A1257" s="14"/>
      <c r="B1257" s="260"/>
      <c r="C1257" s="261"/>
      <c r="D1257" s="233" t="s">
        <v>362</v>
      </c>
      <c r="E1257" s="262" t="s">
        <v>1</v>
      </c>
      <c r="F1257" s="263" t="s">
        <v>1650</v>
      </c>
      <c r="G1257" s="261"/>
      <c r="H1257" s="264">
        <v>14.800000000000001</v>
      </c>
      <c r="I1257" s="265"/>
      <c r="J1257" s="261"/>
      <c r="K1257" s="261"/>
      <c r="L1257" s="266"/>
      <c r="M1257" s="267"/>
      <c r="N1257" s="268"/>
      <c r="O1257" s="268"/>
      <c r="P1257" s="268"/>
      <c r="Q1257" s="268"/>
      <c r="R1257" s="268"/>
      <c r="S1257" s="268"/>
      <c r="T1257" s="269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70" t="s">
        <v>362</v>
      </c>
      <c r="AU1257" s="270" t="s">
        <v>90</v>
      </c>
      <c r="AV1257" s="14" t="s">
        <v>90</v>
      </c>
      <c r="AW1257" s="14" t="s">
        <v>36</v>
      </c>
      <c r="AX1257" s="14" t="s">
        <v>81</v>
      </c>
      <c r="AY1257" s="270" t="s">
        <v>216</v>
      </c>
    </row>
    <row r="1258" s="16" customFormat="1">
      <c r="A1258" s="16"/>
      <c r="B1258" s="282"/>
      <c r="C1258" s="283"/>
      <c r="D1258" s="233" t="s">
        <v>362</v>
      </c>
      <c r="E1258" s="284" t="s">
        <v>1</v>
      </c>
      <c r="F1258" s="285" t="s">
        <v>369</v>
      </c>
      <c r="G1258" s="283"/>
      <c r="H1258" s="286">
        <v>120.592</v>
      </c>
      <c r="I1258" s="287"/>
      <c r="J1258" s="283"/>
      <c r="K1258" s="283"/>
      <c r="L1258" s="288"/>
      <c r="M1258" s="289"/>
      <c r="N1258" s="290"/>
      <c r="O1258" s="290"/>
      <c r="P1258" s="290"/>
      <c r="Q1258" s="290"/>
      <c r="R1258" s="290"/>
      <c r="S1258" s="290"/>
      <c r="T1258" s="291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T1258" s="292" t="s">
        <v>362</v>
      </c>
      <c r="AU1258" s="292" t="s">
        <v>90</v>
      </c>
      <c r="AV1258" s="16" t="s">
        <v>215</v>
      </c>
      <c r="AW1258" s="16" t="s">
        <v>36</v>
      </c>
      <c r="AX1258" s="16" t="s">
        <v>88</v>
      </c>
      <c r="AY1258" s="292" t="s">
        <v>216</v>
      </c>
    </row>
    <row r="1259" s="2" customFormat="1" ht="16.5" customHeight="1">
      <c r="A1259" s="39"/>
      <c r="B1259" s="40"/>
      <c r="C1259" s="293" t="s">
        <v>1651</v>
      </c>
      <c r="D1259" s="293" t="s">
        <v>467</v>
      </c>
      <c r="E1259" s="294" t="s">
        <v>1652</v>
      </c>
      <c r="F1259" s="295" t="s">
        <v>1653</v>
      </c>
      <c r="G1259" s="296" t="s">
        <v>435</v>
      </c>
      <c r="H1259" s="297">
        <v>0.13900000000000001</v>
      </c>
      <c r="I1259" s="298"/>
      <c r="J1259" s="299">
        <f>ROUND(I1259*H1259,2)</f>
        <v>0</v>
      </c>
      <c r="K1259" s="295" t="s">
        <v>359</v>
      </c>
      <c r="L1259" s="300"/>
      <c r="M1259" s="301" t="s">
        <v>1</v>
      </c>
      <c r="N1259" s="302" t="s">
        <v>46</v>
      </c>
      <c r="O1259" s="92"/>
      <c r="P1259" s="229">
        <f>O1259*H1259</f>
        <v>0</v>
      </c>
      <c r="Q1259" s="229">
        <v>1</v>
      </c>
      <c r="R1259" s="229">
        <f>Q1259*H1259</f>
        <v>0.13900000000000001</v>
      </c>
      <c r="S1259" s="229">
        <v>0</v>
      </c>
      <c r="T1259" s="230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31" t="s">
        <v>569</v>
      </c>
      <c r="AT1259" s="231" t="s">
        <v>467</v>
      </c>
      <c r="AU1259" s="231" t="s">
        <v>90</v>
      </c>
      <c r="AY1259" s="18" t="s">
        <v>216</v>
      </c>
      <c r="BE1259" s="232">
        <f>IF(N1259="základní",J1259,0)</f>
        <v>0</v>
      </c>
      <c r="BF1259" s="232">
        <f>IF(N1259="snížená",J1259,0)</f>
        <v>0</v>
      </c>
      <c r="BG1259" s="232">
        <f>IF(N1259="zákl. přenesená",J1259,0)</f>
        <v>0</v>
      </c>
      <c r="BH1259" s="232">
        <f>IF(N1259="sníž. přenesená",J1259,0)</f>
        <v>0</v>
      </c>
      <c r="BI1259" s="232">
        <f>IF(N1259="nulová",J1259,0)</f>
        <v>0</v>
      </c>
      <c r="BJ1259" s="18" t="s">
        <v>88</v>
      </c>
      <c r="BK1259" s="232">
        <f>ROUND(I1259*H1259,2)</f>
        <v>0</v>
      </c>
      <c r="BL1259" s="18" t="s">
        <v>292</v>
      </c>
      <c r="BM1259" s="231" t="s">
        <v>1654</v>
      </c>
    </row>
    <row r="1260" s="2" customFormat="1">
      <c r="A1260" s="39"/>
      <c r="B1260" s="40"/>
      <c r="C1260" s="41"/>
      <c r="D1260" s="233" t="s">
        <v>222</v>
      </c>
      <c r="E1260" s="41"/>
      <c r="F1260" s="234" t="s">
        <v>1653</v>
      </c>
      <c r="G1260" s="41"/>
      <c r="H1260" s="41"/>
      <c r="I1260" s="235"/>
      <c r="J1260" s="41"/>
      <c r="K1260" s="41"/>
      <c r="L1260" s="45"/>
      <c r="M1260" s="236"/>
      <c r="N1260" s="237"/>
      <c r="O1260" s="92"/>
      <c r="P1260" s="92"/>
      <c r="Q1260" s="92"/>
      <c r="R1260" s="92"/>
      <c r="S1260" s="92"/>
      <c r="T1260" s="93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T1260" s="18" t="s">
        <v>222</v>
      </c>
      <c r="AU1260" s="18" t="s">
        <v>90</v>
      </c>
    </row>
    <row r="1261" s="14" customFormat="1">
      <c r="A1261" s="14"/>
      <c r="B1261" s="260"/>
      <c r="C1261" s="261"/>
      <c r="D1261" s="233" t="s">
        <v>362</v>
      </c>
      <c r="E1261" s="262" t="s">
        <v>1</v>
      </c>
      <c r="F1261" s="263" t="s">
        <v>1655</v>
      </c>
      <c r="G1261" s="261"/>
      <c r="H1261" s="264">
        <v>0.097000000000000003</v>
      </c>
      <c r="I1261" s="265"/>
      <c r="J1261" s="261"/>
      <c r="K1261" s="261"/>
      <c r="L1261" s="266"/>
      <c r="M1261" s="267"/>
      <c r="N1261" s="268"/>
      <c r="O1261" s="268"/>
      <c r="P1261" s="268"/>
      <c r="Q1261" s="268"/>
      <c r="R1261" s="268"/>
      <c r="S1261" s="268"/>
      <c r="T1261" s="269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70" t="s">
        <v>362</v>
      </c>
      <c r="AU1261" s="270" t="s">
        <v>90</v>
      </c>
      <c r="AV1261" s="14" t="s">
        <v>90</v>
      </c>
      <c r="AW1261" s="14" t="s">
        <v>36</v>
      </c>
      <c r="AX1261" s="14" t="s">
        <v>81</v>
      </c>
      <c r="AY1261" s="270" t="s">
        <v>216</v>
      </c>
    </row>
    <row r="1262" s="14" customFormat="1">
      <c r="A1262" s="14"/>
      <c r="B1262" s="260"/>
      <c r="C1262" s="261"/>
      <c r="D1262" s="233" t="s">
        <v>362</v>
      </c>
      <c r="E1262" s="262" t="s">
        <v>1</v>
      </c>
      <c r="F1262" s="263" t="s">
        <v>1656</v>
      </c>
      <c r="G1262" s="261"/>
      <c r="H1262" s="264">
        <v>0.042000000000000003</v>
      </c>
      <c r="I1262" s="265"/>
      <c r="J1262" s="261"/>
      <c r="K1262" s="261"/>
      <c r="L1262" s="266"/>
      <c r="M1262" s="267"/>
      <c r="N1262" s="268"/>
      <c r="O1262" s="268"/>
      <c r="P1262" s="268"/>
      <c r="Q1262" s="268"/>
      <c r="R1262" s="268"/>
      <c r="S1262" s="268"/>
      <c r="T1262" s="269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70" t="s">
        <v>362</v>
      </c>
      <c r="AU1262" s="270" t="s">
        <v>90</v>
      </c>
      <c r="AV1262" s="14" t="s">
        <v>90</v>
      </c>
      <c r="AW1262" s="14" t="s">
        <v>36</v>
      </c>
      <c r="AX1262" s="14" t="s">
        <v>81</v>
      </c>
      <c r="AY1262" s="270" t="s">
        <v>216</v>
      </c>
    </row>
    <row r="1263" s="16" customFormat="1">
      <c r="A1263" s="16"/>
      <c r="B1263" s="282"/>
      <c r="C1263" s="283"/>
      <c r="D1263" s="233" t="s">
        <v>362</v>
      </c>
      <c r="E1263" s="284" t="s">
        <v>1</v>
      </c>
      <c r="F1263" s="285" t="s">
        <v>369</v>
      </c>
      <c r="G1263" s="283"/>
      <c r="H1263" s="286">
        <v>0.13900000000000001</v>
      </c>
      <c r="I1263" s="287"/>
      <c r="J1263" s="283"/>
      <c r="K1263" s="283"/>
      <c r="L1263" s="288"/>
      <c r="M1263" s="289"/>
      <c r="N1263" s="290"/>
      <c r="O1263" s="290"/>
      <c r="P1263" s="290"/>
      <c r="Q1263" s="290"/>
      <c r="R1263" s="290"/>
      <c r="S1263" s="290"/>
      <c r="T1263" s="291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T1263" s="292" t="s">
        <v>362</v>
      </c>
      <c r="AU1263" s="292" t="s">
        <v>90</v>
      </c>
      <c r="AV1263" s="16" t="s">
        <v>215</v>
      </c>
      <c r="AW1263" s="16" t="s">
        <v>36</v>
      </c>
      <c r="AX1263" s="16" t="s">
        <v>88</v>
      </c>
      <c r="AY1263" s="292" t="s">
        <v>216</v>
      </c>
    </row>
    <row r="1264" s="2" customFormat="1" ht="24.15" customHeight="1">
      <c r="A1264" s="39"/>
      <c r="B1264" s="40"/>
      <c r="C1264" s="220" t="s">
        <v>1657</v>
      </c>
      <c r="D1264" s="220" t="s">
        <v>217</v>
      </c>
      <c r="E1264" s="221" t="s">
        <v>1658</v>
      </c>
      <c r="F1264" s="222" t="s">
        <v>1659</v>
      </c>
      <c r="G1264" s="223" t="s">
        <v>303</v>
      </c>
      <c r="H1264" s="224">
        <v>644.88400000000001</v>
      </c>
      <c r="I1264" s="225"/>
      <c r="J1264" s="226">
        <f>ROUND(I1264*H1264,2)</f>
        <v>0</v>
      </c>
      <c r="K1264" s="222" t="s">
        <v>359</v>
      </c>
      <c r="L1264" s="45"/>
      <c r="M1264" s="227" t="s">
        <v>1</v>
      </c>
      <c r="N1264" s="228" t="s">
        <v>46</v>
      </c>
      <c r="O1264" s="92"/>
      <c r="P1264" s="229">
        <f>O1264*H1264</f>
        <v>0</v>
      </c>
      <c r="Q1264" s="229">
        <v>0.00040000000000000002</v>
      </c>
      <c r="R1264" s="229">
        <f>Q1264*H1264</f>
        <v>0.25795360000000001</v>
      </c>
      <c r="S1264" s="229">
        <v>0</v>
      </c>
      <c r="T1264" s="230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31" t="s">
        <v>292</v>
      </c>
      <c r="AT1264" s="231" t="s">
        <v>217</v>
      </c>
      <c r="AU1264" s="231" t="s">
        <v>90</v>
      </c>
      <c r="AY1264" s="18" t="s">
        <v>216</v>
      </c>
      <c r="BE1264" s="232">
        <f>IF(N1264="základní",J1264,0)</f>
        <v>0</v>
      </c>
      <c r="BF1264" s="232">
        <f>IF(N1264="snížená",J1264,0)</f>
        <v>0</v>
      </c>
      <c r="BG1264" s="232">
        <f>IF(N1264="zákl. přenesená",J1264,0)</f>
        <v>0</v>
      </c>
      <c r="BH1264" s="232">
        <f>IF(N1264="sníž. přenesená",J1264,0)</f>
        <v>0</v>
      </c>
      <c r="BI1264" s="232">
        <f>IF(N1264="nulová",J1264,0)</f>
        <v>0</v>
      </c>
      <c r="BJ1264" s="18" t="s">
        <v>88</v>
      </c>
      <c r="BK1264" s="232">
        <f>ROUND(I1264*H1264,2)</f>
        <v>0</v>
      </c>
      <c r="BL1264" s="18" t="s">
        <v>292</v>
      </c>
      <c r="BM1264" s="231" t="s">
        <v>1660</v>
      </c>
    </row>
    <row r="1265" s="2" customFormat="1">
      <c r="A1265" s="39"/>
      <c r="B1265" s="40"/>
      <c r="C1265" s="41"/>
      <c r="D1265" s="233" t="s">
        <v>222</v>
      </c>
      <c r="E1265" s="41"/>
      <c r="F1265" s="234" t="s">
        <v>1661</v>
      </c>
      <c r="G1265" s="41"/>
      <c r="H1265" s="41"/>
      <c r="I1265" s="235"/>
      <c r="J1265" s="41"/>
      <c r="K1265" s="41"/>
      <c r="L1265" s="45"/>
      <c r="M1265" s="236"/>
      <c r="N1265" s="237"/>
      <c r="O1265" s="92"/>
      <c r="P1265" s="92"/>
      <c r="Q1265" s="92"/>
      <c r="R1265" s="92"/>
      <c r="S1265" s="92"/>
      <c r="T1265" s="93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T1265" s="18" t="s">
        <v>222</v>
      </c>
      <c r="AU1265" s="18" t="s">
        <v>90</v>
      </c>
    </row>
    <row r="1266" s="14" customFormat="1">
      <c r="A1266" s="14"/>
      <c r="B1266" s="260"/>
      <c r="C1266" s="261"/>
      <c r="D1266" s="233" t="s">
        <v>362</v>
      </c>
      <c r="E1266" s="262" t="s">
        <v>1</v>
      </c>
      <c r="F1266" s="263" t="s">
        <v>1662</v>
      </c>
      <c r="G1266" s="261"/>
      <c r="H1266" s="264">
        <v>644.88400000000001</v>
      </c>
      <c r="I1266" s="265"/>
      <c r="J1266" s="261"/>
      <c r="K1266" s="261"/>
      <c r="L1266" s="266"/>
      <c r="M1266" s="267"/>
      <c r="N1266" s="268"/>
      <c r="O1266" s="268"/>
      <c r="P1266" s="268"/>
      <c r="Q1266" s="268"/>
      <c r="R1266" s="268"/>
      <c r="S1266" s="268"/>
      <c r="T1266" s="269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70" t="s">
        <v>362</v>
      </c>
      <c r="AU1266" s="270" t="s">
        <v>90</v>
      </c>
      <c r="AV1266" s="14" t="s">
        <v>90</v>
      </c>
      <c r="AW1266" s="14" t="s">
        <v>36</v>
      </c>
      <c r="AX1266" s="14" t="s">
        <v>81</v>
      </c>
      <c r="AY1266" s="270" t="s">
        <v>216</v>
      </c>
    </row>
    <row r="1267" s="16" customFormat="1">
      <c r="A1267" s="16"/>
      <c r="B1267" s="282"/>
      <c r="C1267" s="283"/>
      <c r="D1267" s="233" t="s">
        <v>362</v>
      </c>
      <c r="E1267" s="284" t="s">
        <v>1</v>
      </c>
      <c r="F1267" s="285" t="s">
        <v>369</v>
      </c>
      <c r="G1267" s="283"/>
      <c r="H1267" s="286">
        <v>644.88400000000001</v>
      </c>
      <c r="I1267" s="287"/>
      <c r="J1267" s="283"/>
      <c r="K1267" s="283"/>
      <c r="L1267" s="288"/>
      <c r="M1267" s="289"/>
      <c r="N1267" s="290"/>
      <c r="O1267" s="290"/>
      <c r="P1267" s="290"/>
      <c r="Q1267" s="290"/>
      <c r="R1267" s="290"/>
      <c r="S1267" s="290"/>
      <c r="T1267" s="291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T1267" s="292" t="s">
        <v>362</v>
      </c>
      <c r="AU1267" s="292" t="s">
        <v>90</v>
      </c>
      <c r="AV1267" s="16" t="s">
        <v>215</v>
      </c>
      <c r="AW1267" s="16" t="s">
        <v>36</v>
      </c>
      <c r="AX1267" s="16" t="s">
        <v>88</v>
      </c>
      <c r="AY1267" s="292" t="s">
        <v>216</v>
      </c>
    </row>
    <row r="1268" s="2" customFormat="1" ht="24.15" customHeight="1">
      <c r="A1268" s="39"/>
      <c r="B1268" s="40"/>
      <c r="C1268" s="220" t="s">
        <v>1663</v>
      </c>
      <c r="D1268" s="220" t="s">
        <v>217</v>
      </c>
      <c r="E1268" s="221" t="s">
        <v>1664</v>
      </c>
      <c r="F1268" s="222" t="s">
        <v>1665</v>
      </c>
      <c r="G1268" s="223" t="s">
        <v>303</v>
      </c>
      <c r="H1268" s="224">
        <v>241.184</v>
      </c>
      <c r="I1268" s="225"/>
      <c r="J1268" s="226">
        <f>ROUND(I1268*H1268,2)</f>
        <v>0</v>
      </c>
      <c r="K1268" s="222" t="s">
        <v>359</v>
      </c>
      <c r="L1268" s="45"/>
      <c r="M1268" s="227" t="s">
        <v>1</v>
      </c>
      <c r="N1268" s="228" t="s">
        <v>46</v>
      </c>
      <c r="O1268" s="92"/>
      <c r="P1268" s="229">
        <f>O1268*H1268</f>
        <v>0</v>
      </c>
      <c r="Q1268" s="229">
        <v>0.00040000000000000002</v>
      </c>
      <c r="R1268" s="229">
        <f>Q1268*H1268</f>
        <v>0.096473600000000007</v>
      </c>
      <c r="S1268" s="229">
        <v>0</v>
      </c>
      <c r="T1268" s="230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31" t="s">
        <v>292</v>
      </c>
      <c r="AT1268" s="231" t="s">
        <v>217</v>
      </c>
      <c r="AU1268" s="231" t="s">
        <v>90</v>
      </c>
      <c r="AY1268" s="18" t="s">
        <v>216</v>
      </c>
      <c r="BE1268" s="232">
        <f>IF(N1268="základní",J1268,0)</f>
        <v>0</v>
      </c>
      <c r="BF1268" s="232">
        <f>IF(N1268="snížená",J1268,0)</f>
        <v>0</v>
      </c>
      <c r="BG1268" s="232">
        <f>IF(N1268="zákl. přenesená",J1268,0)</f>
        <v>0</v>
      </c>
      <c r="BH1268" s="232">
        <f>IF(N1268="sníž. přenesená",J1268,0)</f>
        <v>0</v>
      </c>
      <c r="BI1268" s="232">
        <f>IF(N1268="nulová",J1268,0)</f>
        <v>0</v>
      </c>
      <c r="BJ1268" s="18" t="s">
        <v>88</v>
      </c>
      <c r="BK1268" s="232">
        <f>ROUND(I1268*H1268,2)</f>
        <v>0</v>
      </c>
      <c r="BL1268" s="18" t="s">
        <v>292</v>
      </c>
      <c r="BM1268" s="231" t="s">
        <v>1666</v>
      </c>
    </row>
    <row r="1269" s="2" customFormat="1">
      <c r="A1269" s="39"/>
      <c r="B1269" s="40"/>
      <c r="C1269" s="41"/>
      <c r="D1269" s="233" t="s">
        <v>222</v>
      </c>
      <c r="E1269" s="41"/>
      <c r="F1269" s="234" t="s">
        <v>1667</v>
      </c>
      <c r="G1269" s="41"/>
      <c r="H1269" s="41"/>
      <c r="I1269" s="235"/>
      <c r="J1269" s="41"/>
      <c r="K1269" s="41"/>
      <c r="L1269" s="45"/>
      <c r="M1269" s="236"/>
      <c r="N1269" s="237"/>
      <c r="O1269" s="92"/>
      <c r="P1269" s="92"/>
      <c r="Q1269" s="92"/>
      <c r="R1269" s="92"/>
      <c r="S1269" s="92"/>
      <c r="T1269" s="93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T1269" s="18" t="s">
        <v>222</v>
      </c>
      <c r="AU1269" s="18" t="s">
        <v>90</v>
      </c>
    </row>
    <row r="1270" s="14" customFormat="1">
      <c r="A1270" s="14"/>
      <c r="B1270" s="260"/>
      <c r="C1270" s="261"/>
      <c r="D1270" s="233" t="s">
        <v>362</v>
      </c>
      <c r="E1270" s="262" t="s">
        <v>1</v>
      </c>
      <c r="F1270" s="263" t="s">
        <v>1668</v>
      </c>
      <c r="G1270" s="261"/>
      <c r="H1270" s="264">
        <v>241.184</v>
      </c>
      <c r="I1270" s="265"/>
      <c r="J1270" s="261"/>
      <c r="K1270" s="261"/>
      <c r="L1270" s="266"/>
      <c r="M1270" s="267"/>
      <c r="N1270" s="268"/>
      <c r="O1270" s="268"/>
      <c r="P1270" s="268"/>
      <c r="Q1270" s="268"/>
      <c r="R1270" s="268"/>
      <c r="S1270" s="268"/>
      <c r="T1270" s="269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70" t="s">
        <v>362</v>
      </c>
      <c r="AU1270" s="270" t="s">
        <v>90</v>
      </c>
      <c r="AV1270" s="14" t="s">
        <v>90</v>
      </c>
      <c r="AW1270" s="14" t="s">
        <v>36</v>
      </c>
      <c r="AX1270" s="14" t="s">
        <v>81</v>
      </c>
      <c r="AY1270" s="270" t="s">
        <v>216</v>
      </c>
    </row>
    <row r="1271" s="16" customFormat="1">
      <c r="A1271" s="16"/>
      <c r="B1271" s="282"/>
      <c r="C1271" s="283"/>
      <c r="D1271" s="233" t="s">
        <v>362</v>
      </c>
      <c r="E1271" s="284" t="s">
        <v>1</v>
      </c>
      <c r="F1271" s="285" t="s">
        <v>369</v>
      </c>
      <c r="G1271" s="283"/>
      <c r="H1271" s="286">
        <v>241.184</v>
      </c>
      <c r="I1271" s="287"/>
      <c r="J1271" s="283"/>
      <c r="K1271" s="283"/>
      <c r="L1271" s="288"/>
      <c r="M1271" s="289"/>
      <c r="N1271" s="290"/>
      <c r="O1271" s="290"/>
      <c r="P1271" s="290"/>
      <c r="Q1271" s="290"/>
      <c r="R1271" s="290"/>
      <c r="S1271" s="290"/>
      <c r="T1271" s="291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T1271" s="292" t="s">
        <v>362</v>
      </c>
      <c r="AU1271" s="292" t="s">
        <v>90</v>
      </c>
      <c r="AV1271" s="16" t="s">
        <v>215</v>
      </c>
      <c r="AW1271" s="16" t="s">
        <v>36</v>
      </c>
      <c r="AX1271" s="16" t="s">
        <v>88</v>
      </c>
      <c r="AY1271" s="292" t="s">
        <v>216</v>
      </c>
    </row>
    <row r="1272" s="2" customFormat="1" ht="44.25" customHeight="1">
      <c r="A1272" s="39"/>
      <c r="B1272" s="40"/>
      <c r="C1272" s="293" t="s">
        <v>1669</v>
      </c>
      <c r="D1272" s="293" t="s">
        <v>467</v>
      </c>
      <c r="E1272" s="294" t="s">
        <v>1670</v>
      </c>
      <c r="F1272" s="295" t="s">
        <v>1671</v>
      </c>
      <c r="G1272" s="296" t="s">
        <v>303</v>
      </c>
      <c r="H1272" s="297">
        <v>515.51800000000003</v>
      </c>
      <c r="I1272" s="298"/>
      <c r="J1272" s="299">
        <f>ROUND(I1272*H1272,2)</f>
        <v>0</v>
      </c>
      <c r="K1272" s="295" t="s">
        <v>359</v>
      </c>
      <c r="L1272" s="300"/>
      <c r="M1272" s="301" t="s">
        <v>1</v>
      </c>
      <c r="N1272" s="302" t="s">
        <v>46</v>
      </c>
      <c r="O1272" s="92"/>
      <c r="P1272" s="229">
        <f>O1272*H1272</f>
        <v>0</v>
      </c>
      <c r="Q1272" s="229">
        <v>0.0054000000000000003</v>
      </c>
      <c r="R1272" s="229">
        <f>Q1272*H1272</f>
        <v>2.7837972000000004</v>
      </c>
      <c r="S1272" s="229">
        <v>0</v>
      </c>
      <c r="T1272" s="230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31" t="s">
        <v>569</v>
      </c>
      <c r="AT1272" s="231" t="s">
        <v>467</v>
      </c>
      <c r="AU1272" s="231" t="s">
        <v>90</v>
      </c>
      <c r="AY1272" s="18" t="s">
        <v>216</v>
      </c>
      <c r="BE1272" s="232">
        <f>IF(N1272="základní",J1272,0)</f>
        <v>0</v>
      </c>
      <c r="BF1272" s="232">
        <f>IF(N1272="snížená",J1272,0)</f>
        <v>0</v>
      </c>
      <c r="BG1272" s="232">
        <f>IF(N1272="zákl. přenesená",J1272,0)</f>
        <v>0</v>
      </c>
      <c r="BH1272" s="232">
        <f>IF(N1272="sníž. přenesená",J1272,0)</f>
        <v>0</v>
      </c>
      <c r="BI1272" s="232">
        <f>IF(N1272="nulová",J1272,0)</f>
        <v>0</v>
      </c>
      <c r="BJ1272" s="18" t="s">
        <v>88</v>
      </c>
      <c r="BK1272" s="232">
        <f>ROUND(I1272*H1272,2)</f>
        <v>0</v>
      </c>
      <c r="BL1272" s="18" t="s">
        <v>292</v>
      </c>
      <c r="BM1272" s="231" t="s">
        <v>1672</v>
      </c>
    </row>
    <row r="1273" s="2" customFormat="1">
      <c r="A1273" s="39"/>
      <c r="B1273" s="40"/>
      <c r="C1273" s="41"/>
      <c r="D1273" s="233" t="s">
        <v>222</v>
      </c>
      <c r="E1273" s="41"/>
      <c r="F1273" s="234" t="s">
        <v>1671</v>
      </c>
      <c r="G1273" s="41"/>
      <c r="H1273" s="41"/>
      <c r="I1273" s="235"/>
      <c r="J1273" s="41"/>
      <c r="K1273" s="41"/>
      <c r="L1273" s="45"/>
      <c r="M1273" s="236"/>
      <c r="N1273" s="237"/>
      <c r="O1273" s="92"/>
      <c r="P1273" s="92"/>
      <c r="Q1273" s="92"/>
      <c r="R1273" s="92"/>
      <c r="S1273" s="92"/>
      <c r="T1273" s="93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T1273" s="18" t="s">
        <v>222</v>
      </c>
      <c r="AU1273" s="18" t="s">
        <v>90</v>
      </c>
    </row>
    <row r="1274" s="14" customFormat="1">
      <c r="A1274" s="14"/>
      <c r="B1274" s="260"/>
      <c r="C1274" s="261"/>
      <c r="D1274" s="233" t="s">
        <v>362</v>
      </c>
      <c r="E1274" s="262" t="s">
        <v>1</v>
      </c>
      <c r="F1274" s="263" t="s">
        <v>1673</v>
      </c>
      <c r="G1274" s="261"/>
      <c r="H1274" s="264">
        <v>370.80799999999999</v>
      </c>
      <c r="I1274" s="265"/>
      <c r="J1274" s="261"/>
      <c r="K1274" s="261"/>
      <c r="L1274" s="266"/>
      <c r="M1274" s="267"/>
      <c r="N1274" s="268"/>
      <c r="O1274" s="268"/>
      <c r="P1274" s="268"/>
      <c r="Q1274" s="268"/>
      <c r="R1274" s="268"/>
      <c r="S1274" s="268"/>
      <c r="T1274" s="269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70" t="s">
        <v>362</v>
      </c>
      <c r="AU1274" s="270" t="s">
        <v>90</v>
      </c>
      <c r="AV1274" s="14" t="s">
        <v>90</v>
      </c>
      <c r="AW1274" s="14" t="s">
        <v>36</v>
      </c>
      <c r="AX1274" s="14" t="s">
        <v>81</v>
      </c>
      <c r="AY1274" s="270" t="s">
        <v>216</v>
      </c>
    </row>
    <row r="1275" s="14" customFormat="1">
      <c r="A1275" s="14"/>
      <c r="B1275" s="260"/>
      <c r="C1275" s="261"/>
      <c r="D1275" s="233" t="s">
        <v>362</v>
      </c>
      <c r="E1275" s="262" t="s">
        <v>1</v>
      </c>
      <c r="F1275" s="263" t="s">
        <v>1674</v>
      </c>
      <c r="G1275" s="261"/>
      <c r="H1275" s="264">
        <v>144.71000000000001</v>
      </c>
      <c r="I1275" s="265"/>
      <c r="J1275" s="261"/>
      <c r="K1275" s="261"/>
      <c r="L1275" s="266"/>
      <c r="M1275" s="267"/>
      <c r="N1275" s="268"/>
      <c r="O1275" s="268"/>
      <c r="P1275" s="268"/>
      <c r="Q1275" s="268"/>
      <c r="R1275" s="268"/>
      <c r="S1275" s="268"/>
      <c r="T1275" s="269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70" t="s">
        <v>362</v>
      </c>
      <c r="AU1275" s="270" t="s">
        <v>90</v>
      </c>
      <c r="AV1275" s="14" t="s">
        <v>90</v>
      </c>
      <c r="AW1275" s="14" t="s">
        <v>36</v>
      </c>
      <c r="AX1275" s="14" t="s">
        <v>81</v>
      </c>
      <c r="AY1275" s="270" t="s">
        <v>216</v>
      </c>
    </row>
    <row r="1276" s="16" customFormat="1">
      <c r="A1276" s="16"/>
      <c r="B1276" s="282"/>
      <c r="C1276" s="283"/>
      <c r="D1276" s="233" t="s">
        <v>362</v>
      </c>
      <c r="E1276" s="284" t="s">
        <v>1</v>
      </c>
      <c r="F1276" s="285" t="s">
        <v>369</v>
      </c>
      <c r="G1276" s="283"/>
      <c r="H1276" s="286">
        <v>515.51800000000003</v>
      </c>
      <c r="I1276" s="287"/>
      <c r="J1276" s="283"/>
      <c r="K1276" s="283"/>
      <c r="L1276" s="288"/>
      <c r="M1276" s="289"/>
      <c r="N1276" s="290"/>
      <c r="O1276" s="290"/>
      <c r="P1276" s="290"/>
      <c r="Q1276" s="290"/>
      <c r="R1276" s="290"/>
      <c r="S1276" s="290"/>
      <c r="T1276" s="291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T1276" s="292" t="s">
        <v>362</v>
      </c>
      <c r="AU1276" s="292" t="s">
        <v>90</v>
      </c>
      <c r="AV1276" s="16" t="s">
        <v>215</v>
      </c>
      <c r="AW1276" s="16" t="s">
        <v>36</v>
      </c>
      <c r="AX1276" s="16" t="s">
        <v>88</v>
      </c>
      <c r="AY1276" s="292" t="s">
        <v>216</v>
      </c>
    </row>
    <row r="1277" s="2" customFormat="1" ht="55.5" customHeight="1">
      <c r="A1277" s="39"/>
      <c r="B1277" s="40"/>
      <c r="C1277" s="293" t="s">
        <v>1675</v>
      </c>
      <c r="D1277" s="293" t="s">
        <v>467</v>
      </c>
      <c r="E1277" s="294" t="s">
        <v>1676</v>
      </c>
      <c r="F1277" s="295" t="s">
        <v>1677</v>
      </c>
      <c r="G1277" s="296" t="s">
        <v>303</v>
      </c>
      <c r="H1277" s="297">
        <v>515.51800000000003</v>
      </c>
      <c r="I1277" s="298"/>
      <c r="J1277" s="299">
        <f>ROUND(I1277*H1277,2)</f>
        <v>0</v>
      </c>
      <c r="K1277" s="295" t="s">
        <v>359</v>
      </c>
      <c r="L1277" s="300"/>
      <c r="M1277" s="301" t="s">
        <v>1</v>
      </c>
      <c r="N1277" s="302" t="s">
        <v>46</v>
      </c>
      <c r="O1277" s="92"/>
      <c r="P1277" s="229">
        <f>O1277*H1277</f>
        <v>0</v>
      </c>
      <c r="Q1277" s="229">
        <v>0.0047000000000000002</v>
      </c>
      <c r="R1277" s="229">
        <f>Q1277*H1277</f>
        <v>2.4229346</v>
      </c>
      <c r="S1277" s="229">
        <v>0</v>
      </c>
      <c r="T1277" s="230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1" t="s">
        <v>569</v>
      </c>
      <c r="AT1277" s="231" t="s">
        <v>467</v>
      </c>
      <c r="AU1277" s="231" t="s">
        <v>90</v>
      </c>
      <c r="AY1277" s="18" t="s">
        <v>216</v>
      </c>
      <c r="BE1277" s="232">
        <f>IF(N1277="základní",J1277,0)</f>
        <v>0</v>
      </c>
      <c r="BF1277" s="232">
        <f>IF(N1277="snížená",J1277,0)</f>
        <v>0</v>
      </c>
      <c r="BG1277" s="232">
        <f>IF(N1277="zákl. přenesená",J1277,0)</f>
        <v>0</v>
      </c>
      <c r="BH1277" s="232">
        <f>IF(N1277="sníž. přenesená",J1277,0)</f>
        <v>0</v>
      </c>
      <c r="BI1277" s="232">
        <f>IF(N1277="nulová",J1277,0)</f>
        <v>0</v>
      </c>
      <c r="BJ1277" s="18" t="s">
        <v>88</v>
      </c>
      <c r="BK1277" s="232">
        <f>ROUND(I1277*H1277,2)</f>
        <v>0</v>
      </c>
      <c r="BL1277" s="18" t="s">
        <v>292</v>
      </c>
      <c r="BM1277" s="231" t="s">
        <v>1678</v>
      </c>
    </row>
    <row r="1278" s="2" customFormat="1">
      <c r="A1278" s="39"/>
      <c r="B1278" s="40"/>
      <c r="C1278" s="41"/>
      <c r="D1278" s="233" t="s">
        <v>222</v>
      </c>
      <c r="E1278" s="41"/>
      <c r="F1278" s="234" t="s">
        <v>1677</v>
      </c>
      <c r="G1278" s="41"/>
      <c r="H1278" s="41"/>
      <c r="I1278" s="235"/>
      <c r="J1278" s="41"/>
      <c r="K1278" s="41"/>
      <c r="L1278" s="45"/>
      <c r="M1278" s="236"/>
      <c r="N1278" s="237"/>
      <c r="O1278" s="92"/>
      <c r="P1278" s="92"/>
      <c r="Q1278" s="92"/>
      <c r="R1278" s="92"/>
      <c r="S1278" s="92"/>
      <c r="T1278" s="93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T1278" s="18" t="s">
        <v>222</v>
      </c>
      <c r="AU1278" s="18" t="s">
        <v>90</v>
      </c>
    </row>
    <row r="1279" s="2" customFormat="1" ht="24.15" customHeight="1">
      <c r="A1279" s="39"/>
      <c r="B1279" s="40"/>
      <c r="C1279" s="220" t="s">
        <v>1679</v>
      </c>
      <c r="D1279" s="220" t="s">
        <v>217</v>
      </c>
      <c r="E1279" s="221" t="s">
        <v>1680</v>
      </c>
      <c r="F1279" s="222" t="s">
        <v>1681</v>
      </c>
      <c r="G1279" s="223" t="s">
        <v>303</v>
      </c>
      <c r="H1279" s="224">
        <v>93.599999999999994</v>
      </c>
      <c r="I1279" s="225"/>
      <c r="J1279" s="226">
        <f>ROUND(I1279*H1279,2)</f>
        <v>0</v>
      </c>
      <c r="K1279" s="222" t="s">
        <v>359</v>
      </c>
      <c r="L1279" s="45"/>
      <c r="M1279" s="227" t="s">
        <v>1</v>
      </c>
      <c r="N1279" s="228" t="s">
        <v>46</v>
      </c>
      <c r="O1279" s="92"/>
      <c r="P1279" s="229">
        <f>O1279*H1279</f>
        <v>0</v>
      </c>
      <c r="Q1279" s="229">
        <v>0</v>
      </c>
      <c r="R1279" s="229">
        <f>Q1279*H1279</f>
        <v>0</v>
      </c>
      <c r="S1279" s="229">
        <v>0</v>
      </c>
      <c r="T1279" s="230">
        <f>S1279*H1279</f>
        <v>0</v>
      </c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R1279" s="231" t="s">
        <v>292</v>
      </c>
      <c r="AT1279" s="231" t="s">
        <v>217</v>
      </c>
      <c r="AU1279" s="231" t="s">
        <v>90</v>
      </c>
      <c r="AY1279" s="18" t="s">
        <v>216</v>
      </c>
      <c r="BE1279" s="232">
        <f>IF(N1279="základní",J1279,0)</f>
        <v>0</v>
      </c>
      <c r="BF1279" s="232">
        <f>IF(N1279="snížená",J1279,0)</f>
        <v>0</v>
      </c>
      <c r="BG1279" s="232">
        <f>IF(N1279="zákl. přenesená",J1279,0)</f>
        <v>0</v>
      </c>
      <c r="BH1279" s="232">
        <f>IF(N1279="sníž. přenesená",J1279,0)</f>
        <v>0</v>
      </c>
      <c r="BI1279" s="232">
        <f>IF(N1279="nulová",J1279,0)</f>
        <v>0</v>
      </c>
      <c r="BJ1279" s="18" t="s">
        <v>88</v>
      </c>
      <c r="BK1279" s="232">
        <f>ROUND(I1279*H1279,2)</f>
        <v>0</v>
      </c>
      <c r="BL1279" s="18" t="s">
        <v>292</v>
      </c>
      <c r="BM1279" s="231" t="s">
        <v>1682</v>
      </c>
    </row>
    <row r="1280" s="2" customFormat="1">
      <c r="A1280" s="39"/>
      <c r="B1280" s="40"/>
      <c r="C1280" s="41"/>
      <c r="D1280" s="233" t="s">
        <v>222</v>
      </c>
      <c r="E1280" s="41"/>
      <c r="F1280" s="234" t="s">
        <v>1683</v>
      </c>
      <c r="G1280" s="41"/>
      <c r="H1280" s="41"/>
      <c r="I1280" s="235"/>
      <c r="J1280" s="41"/>
      <c r="K1280" s="41"/>
      <c r="L1280" s="45"/>
      <c r="M1280" s="236"/>
      <c r="N1280" s="237"/>
      <c r="O1280" s="92"/>
      <c r="P1280" s="92"/>
      <c r="Q1280" s="92"/>
      <c r="R1280" s="92"/>
      <c r="S1280" s="92"/>
      <c r="T1280" s="93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T1280" s="18" t="s">
        <v>222</v>
      </c>
      <c r="AU1280" s="18" t="s">
        <v>90</v>
      </c>
    </row>
    <row r="1281" s="13" customFormat="1">
      <c r="A1281" s="13"/>
      <c r="B1281" s="250"/>
      <c r="C1281" s="251"/>
      <c r="D1281" s="233" t="s">
        <v>362</v>
      </c>
      <c r="E1281" s="252" t="s">
        <v>1</v>
      </c>
      <c r="F1281" s="253" t="s">
        <v>363</v>
      </c>
      <c r="G1281" s="251"/>
      <c r="H1281" s="252" t="s">
        <v>1</v>
      </c>
      <c r="I1281" s="254"/>
      <c r="J1281" s="251"/>
      <c r="K1281" s="251"/>
      <c r="L1281" s="255"/>
      <c r="M1281" s="256"/>
      <c r="N1281" s="257"/>
      <c r="O1281" s="257"/>
      <c r="P1281" s="257"/>
      <c r="Q1281" s="257"/>
      <c r="R1281" s="257"/>
      <c r="S1281" s="257"/>
      <c r="T1281" s="258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9" t="s">
        <v>362</v>
      </c>
      <c r="AU1281" s="259" t="s">
        <v>90</v>
      </c>
      <c r="AV1281" s="13" t="s">
        <v>88</v>
      </c>
      <c r="AW1281" s="13" t="s">
        <v>36</v>
      </c>
      <c r="AX1281" s="13" t="s">
        <v>81</v>
      </c>
      <c r="AY1281" s="259" t="s">
        <v>216</v>
      </c>
    </row>
    <row r="1282" s="13" customFormat="1">
      <c r="A1282" s="13"/>
      <c r="B1282" s="250"/>
      <c r="C1282" s="251"/>
      <c r="D1282" s="233" t="s">
        <v>362</v>
      </c>
      <c r="E1282" s="252" t="s">
        <v>1</v>
      </c>
      <c r="F1282" s="253" t="s">
        <v>1275</v>
      </c>
      <c r="G1282" s="251"/>
      <c r="H1282" s="252" t="s">
        <v>1</v>
      </c>
      <c r="I1282" s="254"/>
      <c r="J1282" s="251"/>
      <c r="K1282" s="251"/>
      <c r="L1282" s="255"/>
      <c r="M1282" s="256"/>
      <c r="N1282" s="257"/>
      <c r="O1282" s="257"/>
      <c r="P1282" s="257"/>
      <c r="Q1282" s="257"/>
      <c r="R1282" s="257"/>
      <c r="S1282" s="257"/>
      <c r="T1282" s="258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9" t="s">
        <v>362</v>
      </c>
      <c r="AU1282" s="259" t="s">
        <v>90</v>
      </c>
      <c r="AV1282" s="13" t="s">
        <v>88</v>
      </c>
      <c r="AW1282" s="13" t="s">
        <v>36</v>
      </c>
      <c r="AX1282" s="13" t="s">
        <v>81</v>
      </c>
      <c r="AY1282" s="259" t="s">
        <v>216</v>
      </c>
    </row>
    <row r="1283" s="14" customFormat="1">
      <c r="A1283" s="14"/>
      <c r="B1283" s="260"/>
      <c r="C1283" s="261"/>
      <c r="D1283" s="233" t="s">
        <v>362</v>
      </c>
      <c r="E1283" s="262" t="s">
        <v>1</v>
      </c>
      <c r="F1283" s="263" t="s">
        <v>1286</v>
      </c>
      <c r="G1283" s="261"/>
      <c r="H1283" s="264">
        <v>93.599999999999994</v>
      </c>
      <c r="I1283" s="265"/>
      <c r="J1283" s="261"/>
      <c r="K1283" s="261"/>
      <c r="L1283" s="266"/>
      <c r="M1283" s="267"/>
      <c r="N1283" s="268"/>
      <c r="O1283" s="268"/>
      <c r="P1283" s="268"/>
      <c r="Q1283" s="268"/>
      <c r="R1283" s="268"/>
      <c r="S1283" s="268"/>
      <c r="T1283" s="269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70" t="s">
        <v>362</v>
      </c>
      <c r="AU1283" s="270" t="s">
        <v>90</v>
      </c>
      <c r="AV1283" s="14" t="s">
        <v>90</v>
      </c>
      <c r="AW1283" s="14" t="s">
        <v>36</v>
      </c>
      <c r="AX1283" s="14" t="s">
        <v>81</v>
      </c>
      <c r="AY1283" s="270" t="s">
        <v>216</v>
      </c>
    </row>
    <row r="1284" s="16" customFormat="1">
      <c r="A1284" s="16"/>
      <c r="B1284" s="282"/>
      <c r="C1284" s="283"/>
      <c r="D1284" s="233" t="s">
        <v>362</v>
      </c>
      <c r="E1284" s="284" t="s">
        <v>1</v>
      </c>
      <c r="F1284" s="285" t="s">
        <v>369</v>
      </c>
      <c r="G1284" s="283"/>
      <c r="H1284" s="286">
        <v>93.599999999999994</v>
      </c>
      <c r="I1284" s="287"/>
      <c r="J1284" s="283"/>
      <c r="K1284" s="283"/>
      <c r="L1284" s="288"/>
      <c r="M1284" s="289"/>
      <c r="N1284" s="290"/>
      <c r="O1284" s="290"/>
      <c r="P1284" s="290"/>
      <c r="Q1284" s="290"/>
      <c r="R1284" s="290"/>
      <c r="S1284" s="290"/>
      <c r="T1284" s="291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T1284" s="292" t="s">
        <v>362</v>
      </c>
      <c r="AU1284" s="292" t="s">
        <v>90</v>
      </c>
      <c r="AV1284" s="16" t="s">
        <v>215</v>
      </c>
      <c r="AW1284" s="16" t="s">
        <v>36</v>
      </c>
      <c r="AX1284" s="16" t="s">
        <v>88</v>
      </c>
      <c r="AY1284" s="292" t="s">
        <v>216</v>
      </c>
    </row>
    <row r="1285" s="2" customFormat="1" ht="24.15" customHeight="1">
      <c r="A1285" s="39"/>
      <c r="B1285" s="40"/>
      <c r="C1285" s="293" t="s">
        <v>1684</v>
      </c>
      <c r="D1285" s="293" t="s">
        <v>467</v>
      </c>
      <c r="E1285" s="294" t="s">
        <v>1685</v>
      </c>
      <c r="F1285" s="295" t="s">
        <v>1686</v>
      </c>
      <c r="G1285" s="296" t="s">
        <v>941</v>
      </c>
      <c r="H1285" s="297">
        <v>205.91999999999999</v>
      </c>
      <c r="I1285" s="298"/>
      <c r="J1285" s="299">
        <f>ROUND(I1285*H1285,2)</f>
        <v>0</v>
      </c>
      <c r="K1285" s="295" t="s">
        <v>359</v>
      </c>
      <c r="L1285" s="300"/>
      <c r="M1285" s="301" t="s">
        <v>1</v>
      </c>
      <c r="N1285" s="302" t="s">
        <v>46</v>
      </c>
      <c r="O1285" s="92"/>
      <c r="P1285" s="229">
        <f>O1285*H1285</f>
        <v>0</v>
      </c>
      <c r="Q1285" s="229">
        <v>0.001</v>
      </c>
      <c r="R1285" s="229">
        <f>Q1285*H1285</f>
        <v>0.20591999999999999</v>
      </c>
      <c r="S1285" s="229">
        <v>0</v>
      </c>
      <c r="T1285" s="230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31" t="s">
        <v>569</v>
      </c>
      <c r="AT1285" s="231" t="s">
        <v>467</v>
      </c>
      <c r="AU1285" s="231" t="s">
        <v>90</v>
      </c>
      <c r="AY1285" s="18" t="s">
        <v>216</v>
      </c>
      <c r="BE1285" s="232">
        <f>IF(N1285="základní",J1285,0)</f>
        <v>0</v>
      </c>
      <c r="BF1285" s="232">
        <f>IF(N1285="snížená",J1285,0)</f>
        <v>0</v>
      </c>
      <c r="BG1285" s="232">
        <f>IF(N1285="zákl. přenesená",J1285,0)</f>
        <v>0</v>
      </c>
      <c r="BH1285" s="232">
        <f>IF(N1285="sníž. přenesená",J1285,0)</f>
        <v>0</v>
      </c>
      <c r="BI1285" s="232">
        <f>IF(N1285="nulová",J1285,0)</f>
        <v>0</v>
      </c>
      <c r="BJ1285" s="18" t="s">
        <v>88</v>
      </c>
      <c r="BK1285" s="232">
        <f>ROUND(I1285*H1285,2)</f>
        <v>0</v>
      </c>
      <c r="BL1285" s="18" t="s">
        <v>292</v>
      </c>
      <c r="BM1285" s="231" t="s">
        <v>1687</v>
      </c>
    </row>
    <row r="1286" s="14" customFormat="1">
      <c r="A1286" s="14"/>
      <c r="B1286" s="260"/>
      <c r="C1286" s="261"/>
      <c r="D1286" s="233" t="s">
        <v>362</v>
      </c>
      <c r="E1286" s="262" t="s">
        <v>1</v>
      </c>
      <c r="F1286" s="263" t="s">
        <v>1688</v>
      </c>
      <c r="G1286" s="261"/>
      <c r="H1286" s="264">
        <v>205.91999999999999</v>
      </c>
      <c r="I1286" s="265"/>
      <c r="J1286" s="261"/>
      <c r="K1286" s="261"/>
      <c r="L1286" s="266"/>
      <c r="M1286" s="267"/>
      <c r="N1286" s="268"/>
      <c r="O1286" s="268"/>
      <c r="P1286" s="268"/>
      <c r="Q1286" s="268"/>
      <c r="R1286" s="268"/>
      <c r="S1286" s="268"/>
      <c r="T1286" s="269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70" t="s">
        <v>362</v>
      </c>
      <c r="AU1286" s="270" t="s">
        <v>90</v>
      </c>
      <c r="AV1286" s="14" t="s">
        <v>90</v>
      </c>
      <c r="AW1286" s="14" t="s">
        <v>36</v>
      </c>
      <c r="AX1286" s="14" t="s">
        <v>81</v>
      </c>
      <c r="AY1286" s="270" t="s">
        <v>216</v>
      </c>
    </row>
    <row r="1287" s="16" customFormat="1">
      <c r="A1287" s="16"/>
      <c r="B1287" s="282"/>
      <c r="C1287" s="283"/>
      <c r="D1287" s="233" t="s">
        <v>362</v>
      </c>
      <c r="E1287" s="284" t="s">
        <v>1</v>
      </c>
      <c r="F1287" s="285" t="s">
        <v>369</v>
      </c>
      <c r="G1287" s="283"/>
      <c r="H1287" s="286">
        <v>205.91999999999999</v>
      </c>
      <c r="I1287" s="287"/>
      <c r="J1287" s="283"/>
      <c r="K1287" s="283"/>
      <c r="L1287" s="288"/>
      <c r="M1287" s="289"/>
      <c r="N1287" s="290"/>
      <c r="O1287" s="290"/>
      <c r="P1287" s="290"/>
      <c r="Q1287" s="290"/>
      <c r="R1287" s="290"/>
      <c r="S1287" s="290"/>
      <c r="T1287" s="291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T1287" s="292" t="s">
        <v>362</v>
      </c>
      <c r="AU1287" s="292" t="s">
        <v>90</v>
      </c>
      <c r="AV1287" s="16" t="s">
        <v>215</v>
      </c>
      <c r="AW1287" s="16" t="s">
        <v>36</v>
      </c>
      <c r="AX1287" s="16" t="s">
        <v>88</v>
      </c>
      <c r="AY1287" s="292" t="s">
        <v>216</v>
      </c>
    </row>
    <row r="1288" s="2" customFormat="1" ht="24.15" customHeight="1">
      <c r="A1288" s="39"/>
      <c r="B1288" s="40"/>
      <c r="C1288" s="220" t="s">
        <v>1689</v>
      </c>
      <c r="D1288" s="220" t="s">
        <v>217</v>
      </c>
      <c r="E1288" s="221" t="s">
        <v>1690</v>
      </c>
      <c r="F1288" s="222" t="s">
        <v>1691</v>
      </c>
      <c r="G1288" s="223" t="s">
        <v>303</v>
      </c>
      <c r="H1288" s="224">
        <v>78</v>
      </c>
      <c r="I1288" s="225"/>
      <c r="J1288" s="226">
        <f>ROUND(I1288*H1288,2)</f>
        <v>0</v>
      </c>
      <c r="K1288" s="222" t="s">
        <v>359</v>
      </c>
      <c r="L1288" s="45"/>
      <c r="M1288" s="227" t="s">
        <v>1</v>
      </c>
      <c r="N1288" s="228" t="s">
        <v>46</v>
      </c>
      <c r="O1288" s="92"/>
      <c r="P1288" s="229">
        <f>O1288*H1288</f>
        <v>0</v>
      </c>
      <c r="Q1288" s="229">
        <v>0.00040000000000000002</v>
      </c>
      <c r="R1288" s="229">
        <f>Q1288*H1288</f>
        <v>0.031200000000000002</v>
      </c>
      <c r="S1288" s="229">
        <v>0</v>
      </c>
      <c r="T1288" s="230">
        <f>S1288*H1288</f>
        <v>0</v>
      </c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R1288" s="231" t="s">
        <v>292</v>
      </c>
      <c r="AT1288" s="231" t="s">
        <v>217</v>
      </c>
      <c r="AU1288" s="231" t="s">
        <v>90</v>
      </c>
      <c r="AY1288" s="18" t="s">
        <v>216</v>
      </c>
      <c r="BE1288" s="232">
        <f>IF(N1288="základní",J1288,0)</f>
        <v>0</v>
      </c>
      <c r="BF1288" s="232">
        <f>IF(N1288="snížená",J1288,0)</f>
        <v>0</v>
      </c>
      <c r="BG1288" s="232">
        <f>IF(N1288="zákl. přenesená",J1288,0)</f>
        <v>0</v>
      </c>
      <c r="BH1288" s="232">
        <f>IF(N1288="sníž. přenesená",J1288,0)</f>
        <v>0</v>
      </c>
      <c r="BI1288" s="232">
        <f>IF(N1288="nulová",J1288,0)</f>
        <v>0</v>
      </c>
      <c r="BJ1288" s="18" t="s">
        <v>88</v>
      </c>
      <c r="BK1288" s="232">
        <f>ROUND(I1288*H1288,2)</f>
        <v>0</v>
      </c>
      <c r="BL1288" s="18" t="s">
        <v>292</v>
      </c>
      <c r="BM1288" s="231" t="s">
        <v>1692</v>
      </c>
    </row>
    <row r="1289" s="2" customFormat="1">
      <c r="A1289" s="39"/>
      <c r="B1289" s="40"/>
      <c r="C1289" s="41"/>
      <c r="D1289" s="233" t="s">
        <v>222</v>
      </c>
      <c r="E1289" s="41"/>
      <c r="F1289" s="234" t="s">
        <v>1693</v>
      </c>
      <c r="G1289" s="41"/>
      <c r="H1289" s="41"/>
      <c r="I1289" s="235"/>
      <c r="J1289" s="41"/>
      <c r="K1289" s="41"/>
      <c r="L1289" s="45"/>
      <c r="M1289" s="236"/>
      <c r="N1289" s="237"/>
      <c r="O1289" s="92"/>
      <c r="P1289" s="92"/>
      <c r="Q1289" s="92"/>
      <c r="R1289" s="92"/>
      <c r="S1289" s="92"/>
      <c r="T1289" s="93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T1289" s="18" t="s">
        <v>222</v>
      </c>
      <c r="AU1289" s="18" t="s">
        <v>90</v>
      </c>
    </row>
    <row r="1290" s="13" customFormat="1">
      <c r="A1290" s="13"/>
      <c r="B1290" s="250"/>
      <c r="C1290" s="251"/>
      <c r="D1290" s="233" t="s">
        <v>362</v>
      </c>
      <c r="E1290" s="252" t="s">
        <v>1</v>
      </c>
      <c r="F1290" s="253" t="s">
        <v>363</v>
      </c>
      <c r="G1290" s="251"/>
      <c r="H1290" s="252" t="s">
        <v>1</v>
      </c>
      <c r="I1290" s="254"/>
      <c r="J1290" s="251"/>
      <c r="K1290" s="251"/>
      <c r="L1290" s="255"/>
      <c r="M1290" s="256"/>
      <c r="N1290" s="257"/>
      <c r="O1290" s="257"/>
      <c r="P1290" s="257"/>
      <c r="Q1290" s="257"/>
      <c r="R1290" s="257"/>
      <c r="S1290" s="257"/>
      <c r="T1290" s="258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9" t="s">
        <v>362</v>
      </c>
      <c r="AU1290" s="259" t="s">
        <v>90</v>
      </c>
      <c r="AV1290" s="13" t="s">
        <v>88</v>
      </c>
      <c r="AW1290" s="13" t="s">
        <v>36</v>
      </c>
      <c r="AX1290" s="13" t="s">
        <v>81</v>
      </c>
      <c r="AY1290" s="259" t="s">
        <v>216</v>
      </c>
    </row>
    <row r="1291" s="13" customFormat="1">
      <c r="A1291" s="13"/>
      <c r="B1291" s="250"/>
      <c r="C1291" s="251"/>
      <c r="D1291" s="233" t="s">
        <v>362</v>
      </c>
      <c r="E1291" s="252" t="s">
        <v>1</v>
      </c>
      <c r="F1291" s="253" t="s">
        <v>1275</v>
      </c>
      <c r="G1291" s="251"/>
      <c r="H1291" s="252" t="s">
        <v>1</v>
      </c>
      <c r="I1291" s="254"/>
      <c r="J1291" s="251"/>
      <c r="K1291" s="251"/>
      <c r="L1291" s="255"/>
      <c r="M1291" s="256"/>
      <c r="N1291" s="257"/>
      <c r="O1291" s="257"/>
      <c r="P1291" s="257"/>
      <c r="Q1291" s="257"/>
      <c r="R1291" s="257"/>
      <c r="S1291" s="257"/>
      <c r="T1291" s="258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9" t="s">
        <v>362</v>
      </c>
      <c r="AU1291" s="259" t="s">
        <v>90</v>
      </c>
      <c r="AV1291" s="13" t="s">
        <v>88</v>
      </c>
      <c r="AW1291" s="13" t="s">
        <v>36</v>
      </c>
      <c r="AX1291" s="13" t="s">
        <v>81</v>
      </c>
      <c r="AY1291" s="259" t="s">
        <v>216</v>
      </c>
    </row>
    <row r="1292" s="14" customFormat="1">
      <c r="A1292" s="14"/>
      <c r="B1292" s="260"/>
      <c r="C1292" s="261"/>
      <c r="D1292" s="233" t="s">
        <v>362</v>
      </c>
      <c r="E1292" s="262" t="s">
        <v>1</v>
      </c>
      <c r="F1292" s="263" t="s">
        <v>1694</v>
      </c>
      <c r="G1292" s="261"/>
      <c r="H1292" s="264">
        <v>78</v>
      </c>
      <c r="I1292" s="265"/>
      <c r="J1292" s="261"/>
      <c r="K1292" s="261"/>
      <c r="L1292" s="266"/>
      <c r="M1292" s="267"/>
      <c r="N1292" s="268"/>
      <c r="O1292" s="268"/>
      <c r="P1292" s="268"/>
      <c r="Q1292" s="268"/>
      <c r="R1292" s="268"/>
      <c r="S1292" s="268"/>
      <c r="T1292" s="269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70" t="s">
        <v>362</v>
      </c>
      <c r="AU1292" s="270" t="s">
        <v>90</v>
      </c>
      <c r="AV1292" s="14" t="s">
        <v>90</v>
      </c>
      <c r="AW1292" s="14" t="s">
        <v>36</v>
      </c>
      <c r="AX1292" s="14" t="s">
        <v>81</v>
      </c>
      <c r="AY1292" s="270" t="s">
        <v>216</v>
      </c>
    </row>
    <row r="1293" s="16" customFormat="1">
      <c r="A1293" s="16"/>
      <c r="B1293" s="282"/>
      <c r="C1293" s="283"/>
      <c r="D1293" s="233" t="s">
        <v>362</v>
      </c>
      <c r="E1293" s="284" t="s">
        <v>1</v>
      </c>
      <c r="F1293" s="285" t="s">
        <v>369</v>
      </c>
      <c r="G1293" s="283"/>
      <c r="H1293" s="286">
        <v>78</v>
      </c>
      <c r="I1293" s="287"/>
      <c r="J1293" s="283"/>
      <c r="K1293" s="283"/>
      <c r="L1293" s="288"/>
      <c r="M1293" s="289"/>
      <c r="N1293" s="290"/>
      <c r="O1293" s="290"/>
      <c r="P1293" s="290"/>
      <c r="Q1293" s="290"/>
      <c r="R1293" s="290"/>
      <c r="S1293" s="290"/>
      <c r="T1293" s="291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T1293" s="292" t="s">
        <v>362</v>
      </c>
      <c r="AU1293" s="292" t="s">
        <v>90</v>
      </c>
      <c r="AV1293" s="16" t="s">
        <v>215</v>
      </c>
      <c r="AW1293" s="16" t="s">
        <v>36</v>
      </c>
      <c r="AX1293" s="16" t="s">
        <v>88</v>
      </c>
      <c r="AY1293" s="292" t="s">
        <v>216</v>
      </c>
    </row>
    <row r="1294" s="2" customFormat="1" ht="24.15" customHeight="1">
      <c r="A1294" s="39"/>
      <c r="B1294" s="40"/>
      <c r="C1294" s="220" t="s">
        <v>1695</v>
      </c>
      <c r="D1294" s="220" t="s">
        <v>217</v>
      </c>
      <c r="E1294" s="221" t="s">
        <v>1696</v>
      </c>
      <c r="F1294" s="222" t="s">
        <v>1697</v>
      </c>
      <c r="G1294" s="223" t="s">
        <v>453</v>
      </c>
      <c r="H1294" s="224">
        <v>78</v>
      </c>
      <c r="I1294" s="225"/>
      <c r="J1294" s="226">
        <f>ROUND(I1294*H1294,2)</f>
        <v>0</v>
      </c>
      <c r="K1294" s="222" t="s">
        <v>359</v>
      </c>
      <c r="L1294" s="45"/>
      <c r="M1294" s="227" t="s">
        <v>1</v>
      </c>
      <c r="N1294" s="228" t="s">
        <v>46</v>
      </c>
      <c r="O1294" s="92"/>
      <c r="P1294" s="229">
        <f>O1294*H1294</f>
        <v>0</v>
      </c>
      <c r="Q1294" s="229">
        <v>0.00016000000000000001</v>
      </c>
      <c r="R1294" s="229">
        <f>Q1294*H1294</f>
        <v>0.012480000000000002</v>
      </c>
      <c r="S1294" s="229">
        <v>0</v>
      </c>
      <c r="T1294" s="230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31" t="s">
        <v>292</v>
      </c>
      <c r="AT1294" s="231" t="s">
        <v>217</v>
      </c>
      <c r="AU1294" s="231" t="s">
        <v>90</v>
      </c>
      <c r="AY1294" s="18" t="s">
        <v>216</v>
      </c>
      <c r="BE1294" s="232">
        <f>IF(N1294="základní",J1294,0)</f>
        <v>0</v>
      </c>
      <c r="BF1294" s="232">
        <f>IF(N1294="snížená",J1294,0)</f>
        <v>0</v>
      </c>
      <c r="BG1294" s="232">
        <f>IF(N1294="zákl. přenesená",J1294,0)</f>
        <v>0</v>
      </c>
      <c r="BH1294" s="232">
        <f>IF(N1294="sníž. přenesená",J1294,0)</f>
        <v>0</v>
      </c>
      <c r="BI1294" s="232">
        <f>IF(N1294="nulová",J1294,0)</f>
        <v>0</v>
      </c>
      <c r="BJ1294" s="18" t="s">
        <v>88</v>
      </c>
      <c r="BK1294" s="232">
        <f>ROUND(I1294*H1294,2)</f>
        <v>0</v>
      </c>
      <c r="BL1294" s="18" t="s">
        <v>292</v>
      </c>
      <c r="BM1294" s="231" t="s">
        <v>1698</v>
      </c>
    </row>
    <row r="1295" s="2" customFormat="1">
      <c r="A1295" s="39"/>
      <c r="B1295" s="40"/>
      <c r="C1295" s="41"/>
      <c r="D1295" s="233" t="s">
        <v>222</v>
      </c>
      <c r="E1295" s="41"/>
      <c r="F1295" s="234" t="s">
        <v>1699</v>
      </c>
      <c r="G1295" s="41"/>
      <c r="H1295" s="41"/>
      <c r="I1295" s="235"/>
      <c r="J1295" s="41"/>
      <c r="K1295" s="41"/>
      <c r="L1295" s="45"/>
      <c r="M1295" s="236"/>
      <c r="N1295" s="237"/>
      <c r="O1295" s="92"/>
      <c r="P1295" s="92"/>
      <c r="Q1295" s="92"/>
      <c r="R1295" s="92"/>
      <c r="S1295" s="92"/>
      <c r="T1295" s="93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T1295" s="18" t="s">
        <v>222</v>
      </c>
      <c r="AU1295" s="18" t="s">
        <v>90</v>
      </c>
    </row>
    <row r="1296" s="2" customFormat="1" ht="24.15" customHeight="1">
      <c r="A1296" s="39"/>
      <c r="B1296" s="40"/>
      <c r="C1296" s="220" t="s">
        <v>1700</v>
      </c>
      <c r="D1296" s="220" t="s">
        <v>217</v>
      </c>
      <c r="E1296" s="221" t="s">
        <v>1701</v>
      </c>
      <c r="F1296" s="222" t="s">
        <v>1702</v>
      </c>
      <c r="G1296" s="223" t="s">
        <v>435</v>
      </c>
      <c r="H1296" s="224">
        <v>5.9500000000000002</v>
      </c>
      <c r="I1296" s="225"/>
      <c r="J1296" s="226">
        <f>ROUND(I1296*H1296,2)</f>
        <v>0</v>
      </c>
      <c r="K1296" s="222" t="s">
        <v>359</v>
      </c>
      <c r="L1296" s="45"/>
      <c r="M1296" s="227" t="s">
        <v>1</v>
      </c>
      <c r="N1296" s="228" t="s">
        <v>46</v>
      </c>
      <c r="O1296" s="92"/>
      <c r="P1296" s="229">
        <f>O1296*H1296</f>
        <v>0</v>
      </c>
      <c r="Q1296" s="229">
        <v>0</v>
      </c>
      <c r="R1296" s="229">
        <f>Q1296*H1296</f>
        <v>0</v>
      </c>
      <c r="S1296" s="229">
        <v>0</v>
      </c>
      <c r="T1296" s="230">
        <f>S1296*H1296</f>
        <v>0</v>
      </c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R1296" s="231" t="s">
        <v>292</v>
      </c>
      <c r="AT1296" s="231" t="s">
        <v>217</v>
      </c>
      <c r="AU1296" s="231" t="s">
        <v>90</v>
      </c>
      <c r="AY1296" s="18" t="s">
        <v>216</v>
      </c>
      <c r="BE1296" s="232">
        <f>IF(N1296="základní",J1296,0)</f>
        <v>0</v>
      </c>
      <c r="BF1296" s="232">
        <f>IF(N1296="snížená",J1296,0)</f>
        <v>0</v>
      </c>
      <c r="BG1296" s="232">
        <f>IF(N1296="zákl. přenesená",J1296,0)</f>
        <v>0</v>
      </c>
      <c r="BH1296" s="232">
        <f>IF(N1296="sníž. přenesená",J1296,0)</f>
        <v>0</v>
      </c>
      <c r="BI1296" s="232">
        <f>IF(N1296="nulová",J1296,0)</f>
        <v>0</v>
      </c>
      <c r="BJ1296" s="18" t="s">
        <v>88</v>
      </c>
      <c r="BK1296" s="232">
        <f>ROUND(I1296*H1296,2)</f>
        <v>0</v>
      </c>
      <c r="BL1296" s="18" t="s">
        <v>292</v>
      </c>
      <c r="BM1296" s="231" t="s">
        <v>1703</v>
      </c>
    </row>
    <row r="1297" s="2" customFormat="1">
      <c r="A1297" s="39"/>
      <c r="B1297" s="40"/>
      <c r="C1297" s="41"/>
      <c r="D1297" s="233" t="s">
        <v>222</v>
      </c>
      <c r="E1297" s="41"/>
      <c r="F1297" s="234" t="s">
        <v>1704</v>
      </c>
      <c r="G1297" s="41"/>
      <c r="H1297" s="41"/>
      <c r="I1297" s="235"/>
      <c r="J1297" s="41"/>
      <c r="K1297" s="41"/>
      <c r="L1297" s="45"/>
      <c r="M1297" s="236"/>
      <c r="N1297" s="237"/>
      <c r="O1297" s="92"/>
      <c r="P1297" s="92"/>
      <c r="Q1297" s="92"/>
      <c r="R1297" s="92"/>
      <c r="S1297" s="92"/>
      <c r="T1297" s="93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T1297" s="18" t="s">
        <v>222</v>
      </c>
      <c r="AU1297" s="18" t="s">
        <v>90</v>
      </c>
    </row>
    <row r="1298" s="11" customFormat="1" ht="22.8" customHeight="1">
      <c r="A1298" s="11"/>
      <c r="B1298" s="206"/>
      <c r="C1298" s="207"/>
      <c r="D1298" s="208" t="s">
        <v>80</v>
      </c>
      <c r="E1298" s="248" t="s">
        <v>1705</v>
      </c>
      <c r="F1298" s="248" t="s">
        <v>1706</v>
      </c>
      <c r="G1298" s="207"/>
      <c r="H1298" s="207"/>
      <c r="I1298" s="210"/>
      <c r="J1298" s="249">
        <f>BK1298</f>
        <v>0</v>
      </c>
      <c r="K1298" s="207"/>
      <c r="L1298" s="212"/>
      <c r="M1298" s="213"/>
      <c r="N1298" s="214"/>
      <c r="O1298" s="214"/>
      <c r="P1298" s="215">
        <f>SUM(P1299:P1374)</f>
        <v>0</v>
      </c>
      <c r="Q1298" s="214"/>
      <c r="R1298" s="215">
        <f>SUM(R1299:R1374)</f>
        <v>4.1736205999999996</v>
      </c>
      <c r="S1298" s="214"/>
      <c r="T1298" s="216">
        <f>SUM(T1299:T1374)</f>
        <v>0</v>
      </c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R1298" s="217" t="s">
        <v>90</v>
      </c>
      <c r="AT1298" s="218" t="s">
        <v>80</v>
      </c>
      <c r="AU1298" s="218" t="s">
        <v>88</v>
      </c>
      <c r="AY1298" s="217" t="s">
        <v>216</v>
      </c>
      <c r="BK1298" s="219">
        <f>SUM(BK1299:BK1374)</f>
        <v>0</v>
      </c>
    </row>
    <row r="1299" s="2" customFormat="1" ht="24.15" customHeight="1">
      <c r="A1299" s="39"/>
      <c r="B1299" s="40"/>
      <c r="C1299" s="220" t="s">
        <v>1707</v>
      </c>
      <c r="D1299" s="220" t="s">
        <v>217</v>
      </c>
      <c r="E1299" s="221" t="s">
        <v>1708</v>
      </c>
      <c r="F1299" s="222" t="s">
        <v>1709</v>
      </c>
      <c r="G1299" s="223" t="s">
        <v>303</v>
      </c>
      <c r="H1299" s="224">
        <v>327.91000000000003</v>
      </c>
      <c r="I1299" s="225"/>
      <c r="J1299" s="226">
        <f>ROUND(I1299*H1299,2)</f>
        <v>0</v>
      </c>
      <c r="K1299" s="222" t="s">
        <v>359</v>
      </c>
      <c r="L1299" s="45"/>
      <c r="M1299" s="227" t="s">
        <v>1</v>
      </c>
      <c r="N1299" s="228" t="s">
        <v>46</v>
      </c>
      <c r="O1299" s="92"/>
      <c r="P1299" s="229">
        <f>O1299*H1299</f>
        <v>0</v>
      </c>
      <c r="Q1299" s="229">
        <v>0</v>
      </c>
      <c r="R1299" s="229">
        <f>Q1299*H1299</f>
        <v>0</v>
      </c>
      <c r="S1299" s="229">
        <v>0</v>
      </c>
      <c r="T1299" s="230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31" t="s">
        <v>292</v>
      </c>
      <c r="AT1299" s="231" t="s">
        <v>217</v>
      </c>
      <c r="AU1299" s="231" t="s">
        <v>90</v>
      </c>
      <c r="AY1299" s="18" t="s">
        <v>216</v>
      </c>
      <c r="BE1299" s="232">
        <f>IF(N1299="základní",J1299,0)</f>
        <v>0</v>
      </c>
      <c r="BF1299" s="232">
        <f>IF(N1299="snížená",J1299,0)</f>
        <v>0</v>
      </c>
      <c r="BG1299" s="232">
        <f>IF(N1299="zákl. přenesená",J1299,0)</f>
        <v>0</v>
      </c>
      <c r="BH1299" s="232">
        <f>IF(N1299="sníž. přenesená",J1299,0)</f>
        <v>0</v>
      </c>
      <c r="BI1299" s="232">
        <f>IF(N1299="nulová",J1299,0)</f>
        <v>0</v>
      </c>
      <c r="BJ1299" s="18" t="s">
        <v>88</v>
      </c>
      <c r="BK1299" s="232">
        <f>ROUND(I1299*H1299,2)</f>
        <v>0</v>
      </c>
      <c r="BL1299" s="18" t="s">
        <v>292</v>
      </c>
      <c r="BM1299" s="231" t="s">
        <v>1710</v>
      </c>
    </row>
    <row r="1300" s="2" customFormat="1">
      <c r="A1300" s="39"/>
      <c r="B1300" s="40"/>
      <c r="C1300" s="41"/>
      <c r="D1300" s="233" t="s">
        <v>222</v>
      </c>
      <c r="E1300" s="41"/>
      <c r="F1300" s="234" t="s">
        <v>1711</v>
      </c>
      <c r="G1300" s="41"/>
      <c r="H1300" s="41"/>
      <c r="I1300" s="235"/>
      <c r="J1300" s="41"/>
      <c r="K1300" s="41"/>
      <c r="L1300" s="45"/>
      <c r="M1300" s="236"/>
      <c r="N1300" s="237"/>
      <c r="O1300" s="92"/>
      <c r="P1300" s="92"/>
      <c r="Q1300" s="92"/>
      <c r="R1300" s="92"/>
      <c r="S1300" s="92"/>
      <c r="T1300" s="93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T1300" s="18" t="s">
        <v>222</v>
      </c>
      <c r="AU1300" s="18" t="s">
        <v>90</v>
      </c>
    </row>
    <row r="1301" s="14" customFormat="1">
      <c r="A1301" s="14"/>
      <c r="B1301" s="260"/>
      <c r="C1301" s="261"/>
      <c r="D1301" s="233" t="s">
        <v>362</v>
      </c>
      <c r="E1301" s="262" t="s">
        <v>1</v>
      </c>
      <c r="F1301" s="263" t="s">
        <v>1712</v>
      </c>
      <c r="G1301" s="261"/>
      <c r="H1301" s="264">
        <v>327.91000000000003</v>
      </c>
      <c r="I1301" s="265"/>
      <c r="J1301" s="261"/>
      <c r="K1301" s="261"/>
      <c r="L1301" s="266"/>
      <c r="M1301" s="267"/>
      <c r="N1301" s="268"/>
      <c r="O1301" s="268"/>
      <c r="P1301" s="268"/>
      <c r="Q1301" s="268"/>
      <c r="R1301" s="268"/>
      <c r="S1301" s="268"/>
      <c r="T1301" s="269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70" t="s">
        <v>362</v>
      </c>
      <c r="AU1301" s="270" t="s">
        <v>90</v>
      </c>
      <c r="AV1301" s="14" t="s">
        <v>90</v>
      </c>
      <c r="AW1301" s="14" t="s">
        <v>36</v>
      </c>
      <c r="AX1301" s="14" t="s">
        <v>81</v>
      </c>
      <c r="AY1301" s="270" t="s">
        <v>216</v>
      </c>
    </row>
    <row r="1302" s="16" customFormat="1">
      <c r="A1302" s="16"/>
      <c r="B1302" s="282"/>
      <c r="C1302" s="283"/>
      <c r="D1302" s="233" t="s">
        <v>362</v>
      </c>
      <c r="E1302" s="284" t="s">
        <v>1</v>
      </c>
      <c r="F1302" s="285" t="s">
        <v>369</v>
      </c>
      <c r="G1302" s="283"/>
      <c r="H1302" s="286">
        <v>327.91000000000003</v>
      </c>
      <c r="I1302" s="287"/>
      <c r="J1302" s="283"/>
      <c r="K1302" s="283"/>
      <c r="L1302" s="288"/>
      <c r="M1302" s="289"/>
      <c r="N1302" s="290"/>
      <c r="O1302" s="290"/>
      <c r="P1302" s="290"/>
      <c r="Q1302" s="290"/>
      <c r="R1302" s="290"/>
      <c r="S1302" s="290"/>
      <c r="T1302" s="291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T1302" s="292" t="s">
        <v>362</v>
      </c>
      <c r="AU1302" s="292" t="s">
        <v>90</v>
      </c>
      <c r="AV1302" s="16" t="s">
        <v>215</v>
      </c>
      <c r="AW1302" s="16" t="s">
        <v>36</v>
      </c>
      <c r="AX1302" s="16" t="s">
        <v>88</v>
      </c>
      <c r="AY1302" s="292" t="s">
        <v>216</v>
      </c>
    </row>
    <row r="1303" s="2" customFormat="1" ht="24.15" customHeight="1">
      <c r="A1303" s="39"/>
      <c r="B1303" s="40"/>
      <c r="C1303" s="220" t="s">
        <v>1713</v>
      </c>
      <c r="D1303" s="220" t="s">
        <v>217</v>
      </c>
      <c r="E1303" s="221" t="s">
        <v>1714</v>
      </c>
      <c r="F1303" s="222" t="s">
        <v>1715</v>
      </c>
      <c r="G1303" s="223" t="s">
        <v>303</v>
      </c>
      <c r="H1303" s="224">
        <v>63.240000000000002</v>
      </c>
      <c r="I1303" s="225"/>
      <c r="J1303" s="226">
        <f>ROUND(I1303*H1303,2)</f>
        <v>0</v>
      </c>
      <c r="K1303" s="222" t="s">
        <v>359</v>
      </c>
      <c r="L1303" s="45"/>
      <c r="M1303" s="227" t="s">
        <v>1</v>
      </c>
      <c r="N1303" s="228" t="s">
        <v>46</v>
      </c>
      <c r="O1303" s="92"/>
      <c r="P1303" s="229">
        <f>O1303*H1303</f>
        <v>0</v>
      </c>
      <c r="Q1303" s="229">
        <v>0</v>
      </c>
      <c r="R1303" s="229">
        <f>Q1303*H1303</f>
        <v>0</v>
      </c>
      <c r="S1303" s="229">
        <v>0</v>
      </c>
      <c r="T1303" s="230">
        <f>S1303*H1303</f>
        <v>0</v>
      </c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R1303" s="231" t="s">
        <v>292</v>
      </c>
      <c r="AT1303" s="231" t="s">
        <v>217</v>
      </c>
      <c r="AU1303" s="231" t="s">
        <v>90</v>
      </c>
      <c r="AY1303" s="18" t="s">
        <v>216</v>
      </c>
      <c r="BE1303" s="232">
        <f>IF(N1303="základní",J1303,0)</f>
        <v>0</v>
      </c>
      <c r="BF1303" s="232">
        <f>IF(N1303="snížená",J1303,0)</f>
        <v>0</v>
      </c>
      <c r="BG1303" s="232">
        <f>IF(N1303="zákl. přenesená",J1303,0)</f>
        <v>0</v>
      </c>
      <c r="BH1303" s="232">
        <f>IF(N1303="sníž. přenesená",J1303,0)</f>
        <v>0</v>
      </c>
      <c r="BI1303" s="232">
        <f>IF(N1303="nulová",J1303,0)</f>
        <v>0</v>
      </c>
      <c r="BJ1303" s="18" t="s">
        <v>88</v>
      </c>
      <c r="BK1303" s="232">
        <f>ROUND(I1303*H1303,2)</f>
        <v>0</v>
      </c>
      <c r="BL1303" s="18" t="s">
        <v>292</v>
      </c>
      <c r="BM1303" s="231" t="s">
        <v>1716</v>
      </c>
    </row>
    <row r="1304" s="2" customFormat="1">
      <c r="A1304" s="39"/>
      <c r="B1304" s="40"/>
      <c r="C1304" s="41"/>
      <c r="D1304" s="233" t="s">
        <v>222</v>
      </c>
      <c r="E1304" s="41"/>
      <c r="F1304" s="234" t="s">
        <v>1717</v>
      </c>
      <c r="G1304" s="41"/>
      <c r="H1304" s="41"/>
      <c r="I1304" s="235"/>
      <c r="J1304" s="41"/>
      <c r="K1304" s="41"/>
      <c r="L1304" s="45"/>
      <c r="M1304" s="236"/>
      <c r="N1304" s="237"/>
      <c r="O1304" s="92"/>
      <c r="P1304" s="92"/>
      <c r="Q1304" s="92"/>
      <c r="R1304" s="92"/>
      <c r="S1304" s="92"/>
      <c r="T1304" s="93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T1304" s="18" t="s">
        <v>222</v>
      </c>
      <c r="AU1304" s="18" t="s">
        <v>90</v>
      </c>
    </row>
    <row r="1305" s="14" customFormat="1">
      <c r="A1305" s="14"/>
      <c r="B1305" s="260"/>
      <c r="C1305" s="261"/>
      <c r="D1305" s="233" t="s">
        <v>362</v>
      </c>
      <c r="E1305" s="262" t="s">
        <v>1</v>
      </c>
      <c r="F1305" s="263" t="s">
        <v>1718</v>
      </c>
      <c r="G1305" s="261"/>
      <c r="H1305" s="264">
        <v>63.240000000000002</v>
      </c>
      <c r="I1305" s="265"/>
      <c r="J1305" s="261"/>
      <c r="K1305" s="261"/>
      <c r="L1305" s="266"/>
      <c r="M1305" s="267"/>
      <c r="N1305" s="268"/>
      <c r="O1305" s="268"/>
      <c r="P1305" s="268"/>
      <c r="Q1305" s="268"/>
      <c r="R1305" s="268"/>
      <c r="S1305" s="268"/>
      <c r="T1305" s="269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70" t="s">
        <v>362</v>
      </c>
      <c r="AU1305" s="270" t="s">
        <v>90</v>
      </c>
      <c r="AV1305" s="14" t="s">
        <v>90</v>
      </c>
      <c r="AW1305" s="14" t="s">
        <v>36</v>
      </c>
      <c r="AX1305" s="14" t="s">
        <v>81</v>
      </c>
      <c r="AY1305" s="270" t="s">
        <v>216</v>
      </c>
    </row>
    <row r="1306" s="16" customFormat="1">
      <c r="A1306" s="16"/>
      <c r="B1306" s="282"/>
      <c r="C1306" s="283"/>
      <c r="D1306" s="233" t="s">
        <v>362</v>
      </c>
      <c r="E1306" s="284" t="s">
        <v>1</v>
      </c>
      <c r="F1306" s="285" t="s">
        <v>369</v>
      </c>
      <c r="G1306" s="283"/>
      <c r="H1306" s="286">
        <v>63.240000000000002</v>
      </c>
      <c r="I1306" s="287"/>
      <c r="J1306" s="283"/>
      <c r="K1306" s="283"/>
      <c r="L1306" s="288"/>
      <c r="M1306" s="289"/>
      <c r="N1306" s="290"/>
      <c r="O1306" s="290"/>
      <c r="P1306" s="290"/>
      <c r="Q1306" s="290"/>
      <c r="R1306" s="290"/>
      <c r="S1306" s="290"/>
      <c r="T1306" s="291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T1306" s="292" t="s">
        <v>362</v>
      </c>
      <c r="AU1306" s="292" t="s">
        <v>90</v>
      </c>
      <c r="AV1306" s="16" t="s">
        <v>215</v>
      </c>
      <c r="AW1306" s="16" t="s">
        <v>36</v>
      </c>
      <c r="AX1306" s="16" t="s">
        <v>88</v>
      </c>
      <c r="AY1306" s="292" t="s">
        <v>216</v>
      </c>
    </row>
    <row r="1307" s="2" customFormat="1" ht="16.5" customHeight="1">
      <c r="A1307" s="39"/>
      <c r="B1307" s="40"/>
      <c r="C1307" s="293" t="s">
        <v>1719</v>
      </c>
      <c r="D1307" s="293" t="s">
        <v>467</v>
      </c>
      <c r="E1307" s="294" t="s">
        <v>1652</v>
      </c>
      <c r="F1307" s="295" t="s">
        <v>1653</v>
      </c>
      <c r="G1307" s="296" t="s">
        <v>435</v>
      </c>
      <c r="H1307" s="297">
        <v>0.12</v>
      </c>
      <c r="I1307" s="298"/>
      <c r="J1307" s="299">
        <f>ROUND(I1307*H1307,2)</f>
        <v>0</v>
      </c>
      <c r="K1307" s="295" t="s">
        <v>359</v>
      </c>
      <c r="L1307" s="300"/>
      <c r="M1307" s="301" t="s">
        <v>1</v>
      </c>
      <c r="N1307" s="302" t="s">
        <v>46</v>
      </c>
      <c r="O1307" s="92"/>
      <c r="P1307" s="229">
        <f>O1307*H1307</f>
        <v>0</v>
      </c>
      <c r="Q1307" s="229">
        <v>1</v>
      </c>
      <c r="R1307" s="229">
        <f>Q1307*H1307</f>
        <v>0.12</v>
      </c>
      <c r="S1307" s="229">
        <v>0</v>
      </c>
      <c r="T1307" s="230">
        <f>S1307*H1307</f>
        <v>0</v>
      </c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R1307" s="231" t="s">
        <v>569</v>
      </c>
      <c r="AT1307" s="231" t="s">
        <v>467</v>
      </c>
      <c r="AU1307" s="231" t="s">
        <v>90</v>
      </c>
      <c r="AY1307" s="18" t="s">
        <v>216</v>
      </c>
      <c r="BE1307" s="232">
        <f>IF(N1307="základní",J1307,0)</f>
        <v>0</v>
      </c>
      <c r="BF1307" s="232">
        <f>IF(N1307="snížená",J1307,0)</f>
        <v>0</v>
      </c>
      <c r="BG1307" s="232">
        <f>IF(N1307="zákl. přenesená",J1307,0)</f>
        <v>0</v>
      </c>
      <c r="BH1307" s="232">
        <f>IF(N1307="sníž. přenesená",J1307,0)</f>
        <v>0</v>
      </c>
      <c r="BI1307" s="232">
        <f>IF(N1307="nulová",J1307,0)</f>
        <v>0</v>
      </c>
      <c r="BJ1307" s="18" t="s">
        <v>88</v>
      </c>
      <c r="BK1307" s="232">
        <f>ROUND(I1307*H1307,2)</f>
        <v>0</v>
      </c>
      <c r="BL1307" s="18" t="s">
        <v>292</v>
      </c>
      <c r="BM1307" s="231" t="s">
        <v>1720</v>
      </c>
    </row>
    <row r="1308" s="2" customFormat="1">
      <c r="A1308" s="39"/>
      <c r="B1308" s="40"/>
      <c r="C1308" s="41"/>
      <c r="D1308" s="233" t="s">
        <v>222</v>
      </c>
      <c r="E1308" s="41"/>
      <c r="F1308" s="234" t="s">
        <v>1653</v>
      </c>
      <c r="G1308" s="41"/>
      <c r="H1308" s="41"/>
      <c r="I1308" s="235"/>
      <c r="J1308" s="41"/>
      <c r="K1308" s="41"/>
      <c r="L1308" s="45"/>
      <c r="M1308" s="236"/>
      <c r="N1308" s="237"/>
      <c r="O1308" s="92"/>
      <c r="P1308" s="92"/>
      <c r="Q1308" s="92"/>
      <c r="R1308" s="92"/>
      <c r="S1308" s="92"/>
      <c r="T1308" s="93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T1308" s="18" t="s">
        <v>222</v>
      </c>
      <c r="AU1308" s="18" t="s">
        <v>90</v>
      </c>
    </row>
    <row r="1309" s="14" customFormat="1">
      <c r="A1309" s="14"/>
      <c r="B1309" s="260"/>
      <c r="C1309" s="261"/>
      <c r="D1309" s="233" t="s">
        <v>362</v>
      </c>
      <c r="E1309" s="262" t="s">
        <v>1</v>
      </c>
      <c r="F1309" s="263" t="s">
        <v>1721</v>
      </c>
      <c r="G1309" s="261"/>
      <c r="H1309" s="264">
        <v>0.098000000000000004</v>
      </c>
      <c r="I1309" s="265"/>
      <c r="J1309" s="261"/>
      <c r="K1309" s="261"/>
      <c r="L1309" s="266"/>
      <c r="M1309" s="267"/>
      <c r="N1309" s="268"/>
      <c r="O1309" s="268"/>
      <c r="P1309" s="268"/>
      <c r="Q1309" s="268"/>
      <c r="R1309" s="268"/>
      <c r="S1309" s="268"/>
      <c r="T1309" s="269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70" t="s">
        <v>362</v>
      </c>
      <c r="AU1309" s="270" t="s">
        <v>90</v>
      </c>
      <c r="AV1309" s="14" t="s">
        <v>90</v>
      </c>
      <c r="AW1309" s="14" t="s">
        <v>36</v>
      </c>
      <c r="AX1309" s="14" t="s">
        <v>81</v>
      </c>
      <c r="AY1309" s="270" t="s">
        <v>216</v>
      </c>
    </row>
    <row r="1310" s="14" customFormat="1">
      <c r="A1310" s="14"/>
      <c r="B1310" s="260"/>
      <c r="C1310" s="261"/>
      <c r="D1310" s="233" t="s">
        <v>362</v>
      </c>
      <c r="E1310" s="262" t="s">
        <v>1</v>
      </c>
      <c r="F1310" s="263" t="s">
        <v>1722</v>
      </c>
      <c r="G1310" s="261"/>
      <c r="H1310" s="264">
        <v>0.021999999999999999</v>
      </c>
      <c r="I1310" s="265"/>
      <c r="J1310" s="261"/>
      <c r="K1310" s="261"/>
      <c r="L1310" s="266"/>
      <c r="M1310" s="267"/>
      <c r="N1310" s="268"/>
      <c r="O1310" s="268"/>
      <c r="P1310" s="268"/>
      <c r="Q1310" s="268"/>
      <c r="R1310" s="268"/>
      <c r="S1310" s="268"/>
      <c r="T1310" s="269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70" t="s">
        <v>362</v>
      </c>
      <c r="AU1310" s="270" t="s">
        <v>90</v>
      </c>
      <c r="AV1310" s="14" t="s">
        <v>90</v>
      </c>
      <c r="AW1310" s="14" t="s">
        <v>36</v>
      </c>
      <c r="AX1310" s="14" t="s">
        <v>81</v>
      </c>
      <c r="AY1310" s="270" t="s">
        <v>216</v>
      </c>
    </row>
    <row r="1311" s="16" customFormat="1">
      <c r="A1311" s="16"/>
      <c r="B1311" s="282"/>
      <c r="C1311" s="283"/>
      <c r="D1311" s="233" t="s">
        <v>362</v>
      </c>
      <c r="E1311" s="284" t="s">
        <v>1</v>
      </c>
      <c r="F1311" s="285" t="s">
        <v>369</v>
      </c>
      <c r="G1311" s="283"/>
      <c r="H1311" s="286">
        <v>0.12</v>
      </c>
      <c r="I1311" s="287"/>
      <c r="J1311" s="283"/>
      <c r="K1311" s="283"/>
      <c r="L1311" s="288"/>
      <c r="M1311" s="289"/>
      <c r="N1311" s="290"/>
      <c r="O1311" s="290"/>
      <c r="P1311" s="290"/>
      <c r="Q1311" s="290"/>
      <c r="R1311" s="290"/>
      <c r="S1311" s="290"/>
      <c r="T1311" s="291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T1311" s="292" t="s">
        <v>362</v>
      </c>
      <c r="AU1311" s="292" t="s">
        <v>90</v>
      </c>
      <c r="AV1311" s="16" t="s">
        <v>215</v>
      </c>
      <c r="AW1311" s="16" t="s">
        <v>36</v>
      </c>
      <c r="AX1311" s="16" t="s">
        <v>88</v>
      </c>
      <c r="AY1311" s="292" t="s">
        <v>216</v>
      </c>
    </row>
    <row r="1312" s="2" customFormat="1" ht="24.15" customHeight="1">
      <c r="A1312" s="39"/>
      <c r="B1312" s="40"/>
      <c r="C1312" s="220" t="s">
        <v>1723</v>
      </c>
      <c r="D1312" s="220" t="s">
        <v>217</v>
      </c>
      <c r="E1312" s="221" t="s">
        <v>1724</v>
      </c>
      <c r="F1312" s="222" t="s">
        <v>1725</v>
      </c>
      <c r="G1312" s="223" t="s">
        <v>303</v>
      </c>
      <c r="H1312" s="224">
        <v>327.91000000000003</v>
      </c>
      <c r="I1312" s="225"/>
      <c r="J1312" s="226">
        <f>ROUND(I1312*H1312,2)</f>
        <v>0</v>
      </c>
      <c r="K1312" s="222" t="s">
        <v>359</v>
      </c>
      <c r="L1312" s="45"/>
      <c r="M1312" s="227" t="s">
        <v>1</v>
      </c>
      <c r="N1312" s="228" t="s">
        <v>46</v>
      </c>
      <c r="O1312" s="92"/>
      <c r="P1312" s="229">
        <f>O1312*H1312</f>
        <v>0</v>
      </c>
      <c r="Q1312" s="229">
        <v>0.00088000000000000003</v>
      </c>
      <c r="R1312" s="229">
        <f>Q1312*H1312</f>
        <v>0.28856080000000001</v>
      </c>
      <c r="S1312" s="229">
        <v>0</v>
      </c>
      <c r="T1312" s="230">
        <f>S1312*H1312</f>
        <v>0</v>
      </c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R1312" s="231" t="s">
        <v>292</v>
      </c>
      <c r="AT1312" s="231" t="s">
        <v>217</v>
      </c>
      <c r="AU1312" s="231" t="s">
        <v>90</v>
      </c>
      <c r="AY1312" s="18" t="s">
        <v>216</v>
      </c>
      <c r="BE1312" s="232">
        <f>IF(N1312="základní",J1312,0)</f>
        <v>0</v>
      </c>
      <c r="BF1312" s="232">
        <f>IF(N1312="snížená",J1312,0)</f>
        <v>0</v>
      </c>
      <c r="BG1312" s="232">
        <f>IF(N1312="zákl. přenesená",J1312,0)</f>
        <v>0</v>
      </c>
      <c r="BH1312" s="232">
        <f>IF(N1312="sníž. přenesená",J1312,0)</f>
        <v>0</v>
      </c>
      <c r="BI1312" s="232">
        <f>IF(N1312="nulová",J1312,0)</f>
        <v>0</v>
      </c>
      <c r="BJ1312" s="18" t="s">
        <v>88</v>
      </c>
      <c r="BK1312" s="232">
        <f>ROUND(I1312*H1312,2)</f>
        <v>0</v>
      </c>
      <c r="BL1312" s="18" t="s">
        <v>292</v>
      </c>
      <c r="BM1312" s="231" t="s">
        <v>1726</v>
      </c>
    </row>
    <row r="1313" s="2" customFormat="1">
      <c r="A1313" s="39"/>
      <c r="B1313" s="40"/>
      <c r="C1313" s="41"/>
      <c r="D1313" s="233" t="s">
        <v>222</v>
      </c>
      <c r="E1313" s="41"/>
      <c r="F1313" s="234" t="s">
        <v>1727</v>
      </c>
      <c r="G1313" s="41"/>
      <c r="H1313" s="41"/>
      <c r="I1313" s="235"/>
      <c r="J1313" s="41"/>
      <c r="K1313" s="41"/>
      <c r="L1313" s="45"/>
      <c r="M1313" s="236"/>
      <c r="N1313" s="237"/>
      <c r="O1313" s="92"/>
      <c r="P1313" s="92"/>
      <c r="Q1313" s="92"/>
      <c r="R1313" s="92"/>
      <c r="S1313" s="92"/>
      <c r="T1313" s="93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T1313" s="18" t="s">
        <v>222</v>
      </c>
      <c r="AU1313" s="18" t="s">
        <v>90</v>
      </c>
    </row>
    <row r="1314" s="2" customFormat="1" ht="24.15" customHeight="1">
      <c r="A1314" s="39"/>
      <c r="B1314" s="40"/>
      <c r="C1314" s="220" t="s">
        <v>1728</v>
      </c>
      <c r="D1314" s="220" t="s">
        <v>217</v>
      </c>
      <c r="E1314" s="221" t="s">
        <v>1729</v>
      </c>
      <c r="F1314" s="222" t="s">
        <v>1730</v>
      </c>
      <c r="G1314" s="223" t="s">
        <v>303</v>
      </c>
      <c r="H1314" s="224">
        <v>63.240000000000002</v>
      </c>
      <c r="I1314" s="225"/>
      <c r="J1314" s="226">
        <f>ROUND(I1314*H1314,2)</f>
        <v>0</v>
      </c>
      <c r="K1314" s="222" t="s">
        <v>359</v>
      </c>
      <c r="L1314" s="45"/>
      <c r="M1314" s="227" t="s">
        <v>1</v>
      </c>
      <c r="N1314" s="228" t="s">
        <v>46</v>
      </c>
      <c r="O1314" s="92"/>
      <c r="P1314" s="229">
        <f>O1314*H1314</f>
        <v>0</v>
      </c>
      <c r="Q1314" s="229">
        <v>0.00093999999999999997</v>
      </c>
      <c r="R1314" s="229">
        <f>Q1314*H1314</f>
        <v>0.059445600000000001</v>
      </c>
      <c r="S1314" s="229">
        <v>0</v>
      </c>
      <c r="T1314" s="230">
        <f>S1314*H1314</f>
        <v>0</v>
      </c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R1314" s="231" t="s">
        <v>292</v>
      </c>
      <c r="AT1314" s="231" t="s">
        <v>217</v>
      </c>
      <c r="AU1314" s="231" t="s">
        <v>90</v>
      </c>
      <c r="AY1314" s="18" t="s">
        <v>216</v>
      </c>
      <c r="BE1314" s="232">
        <f>IF(N1314="základní",J1314,0)</f>
        <v>0</v>
      </c>
      <c r="BF1314" s="232">
        <f>IF(N1314="snížená",J1314,0)</f>
        <v>0</v>
      </c>
      <c r="BG1314" s="232">
        <f>IF(N1314="zákl. přenesená",J1314,0)</f>
        <v>0</v>
      </c>
      <c r="BH1314" s="232">
        <f>IF(N1314="sníž. přenesená",J1314,0)</f>
        <v>0</v>
      </c>
      <c r="BI1314" s="232">
        <f>IF(N1314="nulová",J1314,0)</f>
        <v>0</v>
      </c>
      <c r="BJ1314" s="18" t="s">
        <v>88</v>
      </c>
      <c r="BK1314" s="232">
        <f>ROUND(I1314*H1314,2)</f>
        <v>0</v>
      </c>
      <c r="BL1314" s="18" t="s">
        <v>292</v>
      </c>
      <c r="BM1314" s="231" t="s">
        <v>1731</v>
      </c>
    </row>
    <row r="1315" s="2" customFormat="1">
      <c r="A1315" s="39"/>
      <c r="B1315" s="40"/>
      <c r="C1315" s="41"/>
      <c r="D1315" s="233" t="s">
        <v>222</v>
      </c>
      <c r="E1315" s="41"/>
      <c r="F1315" s="234" t="s">
        <v>1732</v>
      </c>
      <c r="G1315" s="41"/>
      <c r="H1315" s="41"/>
      <c r="I1315" s="235"/>
      <c r="J1315" s="41"/>
      <c r="K1315" s="41"/>
      <c r="L1315" s="45"/>
      <c r="M1315" s="236"/>
      <c r="N1315" s="237"/>
      <c r="O1315" s="92"/>
      <c r="P1315" s="92"/>
      <c r="Q1315" s="92"/>
      <c r="R1315" s="92"/>
      <c r="S1315" s="92"/>
      <c r="T1315" s="93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T1315" s="18" t="s">
        <v>222</v>
      </c>
      <c r="AU1315" s="18" t="s">
        <v>90</v>
      </c>
    </row>
    <row r="1316" s="2" customFormat="1" ht="55.5" customHeight="1">
      <c r="A1316" s="39"/>
      <c r="B1316" s="40"/>
      <c r="C1316" s="293" t="s">
        <v>1733</v>
      </c>
      <c r="D1316" s="293" t="s">
        <v>467</v>
      </c>
      <c r="E1316" s="294" t="s">
        <v>1734</v>
      </c>
      <c r="F1316" s="295" t="s">
        <v>1735</v>
      </c>
      <c r="G1316" s="296" t="s">
        <v>303</v>
      </c>
      <c r="H1316" s="297">
        <v>452.98500000000001</v>
      </c>
      <c r="I1316" s="298"/>
      <c r="J1316" s="299">
        <f>ROUND(I1316*H1316,2)</f>
        <v>0</v>
      </c>
      <c r="K1316" s="295" t="s">
        <v>359</v>
      </c>
      <c r="L1316" s="300"/>
      <c r="M1316" s="301" t="s">
        <v>1</v>
      </c>
      <c r="N1316" s="302" t="s">
        <v>46</v>
      </c>
      <c r="O1316" s="92"/>
      <c r="P1316" s="229">
        <f>O1316*H1316</f>
        <v>0</v>
      </c>
      <c r="Q1316" s="229">
        <v>0.0044999999999999997</v>
      </c>
      <c r="R1316" s="229">
        <f>Q1316*H1316</f>
        <v>2.0384324999999999</v>
      </c>
      <c r="S1316" s="229">
        <v>0</v>
      </c>
      <c r="T1316" s="230">
        <f>S1316*H1316</f>
        <v>0</v>
      </c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R1316" s="231" t="s">
        <v>569</v>
      </c>
      <c r="AT1316" s="231" t="s">
        <v>467</v>
      </c>
      <c r="AU1316" s="231" t="s">
        <v>90</v>
      </c>
      <c r="AY1316" s="18" t="s">
        <v>216</v>
      </c>
      <c r="BE1316" s="232">
        <f>IF(N1316="základní",J1316,0)</f>
        <v>0</v>
      </c>
      <c r="BF1316" s="232">
        <f>IF(N1316="snížená",J1316,0)</f>
        <v>0</v>
      </c>
      <c r="BG1316" s="232">
        <f>IF(N1316="zákl. přenesená",J1316,0)</f>
        <v>0</v>
      </c>
      <c r="BH1316" s="232">
        <f>IF(N1316="sníž. přenesená",J1316,0)</f>
        <v>0</v>
      </c>
      <c r="BI1316" s="232">
        <f>IF(N1316="nulová",J1316,0)</f>
        <v>0</v>
      </c>
      <c r="BJ1316" s="18" t="s">
        <v>88</v>
      </c>
      <c r="BK1316" s="232">
        <f>ROUND(I1316*H1316,2)</f>
        <v>0</v>
      </c>
      <c r="BL1316" s="18" t="s">
        <v>292</v>
      </c>
      <c r="BM1316" s="231" t="s">
        <v>1736</v>
      </c>
    </row>
    <row r="1317" s="2" customFormat="1">
      <c r="A1317" s="39"/>
      <c r="B1317" s="40"/>
      <c r="C1317" s="41"/>
      <c r="D1317" s="233" t="s">
        <v>222</v>
      </c>
      <c r="E1317" s="41"/>
      <c r="F1317" s="234" t="s">
        <v>1735</v>
      </c>
      <c r="G1317" s="41"/>
      <c r="H1317" s="41"/>
      <c r="I1317" s="235"/>
      <c r="J1317" s="41"/>
      <c r="K1317" s="41"/>
      <c r="L1317" s="45"/>
      <c r="M1317" s="236"/>
      <c r="N1317" s="237"/>
      <c r="O1317" s="92"/>
      <c r="P1317" s="92"/>
      <c r="Q1317" s="92"/>
      <c r="R1317" s="92"/>
      <c r="S1317" s="92"/>
      <c r="T1317" s="93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T1317" s="18" t="s">
        <v>222</v>
      </c>
      <c r="AU1317" s="18" t="s">
        <v>90</v>
      </c>
    </row>
    <row r="1318" s="14" customFormat="1">
      <c r="A1318" s="14"/>
      <c r="B1318" s="260"/>
      <c r="C1318" s="261"/>
      <c r="D1318" s="233" t="s">
        <v>362</v>
      </c>
      <c r="E1318" s="262" t="s">
        <v>1</v>
      </c>
      <c r="F1318" s="263" t="s">
        <v>1737</v>
      </c>
      <c r="G1318" s="261"/>
      <c r="H1318" s="264">
        <v>377.09699999999998</v>
      </c>
      <c r="I1318" s="265"/>
      <c r="J1318" s="261"/>
      <c r="K1318" s="261"/>
      <c r="L1318" s="266"/>
      <c r="M1318" s="267"/>
      <c r="N1318" s="268"/>
      <c r="O1318" s="268"/>
      <c r="P1318" s="268"/>
      <c r="Q1318" s="268"/>
      <c r="R1318" s="268"/>
      <c r="S1318" s="268"/>
      <c r="T1318" s="269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70" t="s">
        <v>362</v>
      </c>
      <c r="AU1318" s="270" t="s">
        <v>90</v>
      </c>
      <c r="AV1318" s="14" t="s">
        <v>90</v>
      </c>
      <c r="AW1318" s="14" t="s">
        <v>36</v>
      </c>
      <c r="AX1318" s="14" t="s">
        <v>81</v>
      </c>
      <c r="AY1318" s="270" t="s">
        <v>216</v>
      </c>
    </row>
    <row r="1319" s="14" customFormat="1">
      <c r="A1319" s="14"/>
      <c r="B1319" s="260"/>
      <c r="C1319" s="261"/>
      <c r="D1319" s="233" t="s">
        <v>362</v>
      </c>
      <c r="E1319" s="262" t="s">
        <v>1</v>
      </c>
      <c r="F1319" s="263" t="s">
        <v>1738</v>
      </c>
      <c r="G1319" s="261"/>
      <c r="H1319" s="264">
        <v>75.888000000000005</v>
      </c>
      <c r="I1319" s="265"/>
      <c r="J1319" s="261"/>
      <c r="K1319" s="261"/>
      <c r="L1319" s="266"/>
      <c r="M1319" s="267"/>
      <c r="N1319" s="268"/>
      <c r="O1319" s="268"/>
      <c r="P1319" s="268"/>
      <c r="Q1319" s="268"/>
      <c r="R1319" s="268"/>
      <c r="S1319" s="268"/>
      <c r="T1319" s="269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70" t="s">
        <v>362</v>
      </c>
      <c r="AU1319" s="270" t="s">
        <v>90</v>
      </c>
      <c r="AV1319" s="14" t="s">
        <v>90</v>
      </c>
      <c r="AW1319" s="14" t="s">
        <v>36</v>
      </c>
      <c r="AX1319" s="14" t="s">
        <v>81</v>
      </c>
      <c r="AY1319" s="270" t="s">
        <v>216</v>
      </c>
    </row>
    <row r="1320" s="16" customFormat="1">
      <c r="A1320" s="16"/>
      <c r="B1320" s="282"/>
      <c r="C1320" s="283"/>
      <c r="D1320" s="233" t="s">
        <v>362</v>
      </c>
      <c r="E1320" s="284" t="s">
        <v>1</v>
      </c>
      <c r="F1320" s="285" t="s">
        <v>369</v>
      </c>
      <c r="G1320" s="283"/>
      <c r="H1320" s="286">
        <v>452.98500000000001</v>
      </c>
      <c r="I1320" s="287"/>
      <c r="J1320" s="283"/>
      <c r="K1320" s="283"/>
      <c r="L1320" s="288"/>
      <c r="M1320" s="289"/>
      <c r="N1320" s="290"/>
      <c r="O1320" s="290"/>
      <c r="P1320" s="290"/>
      <c r="Q1320" s="290"/>
      <c r="R1320" s="290"/>
      <c r="S1320" s="290"/>
      <c r="T1320" s="291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T1320" s="292" t="s">
        <v>362</v>
      </c>
      <c r="AU1320" s="292" t="s">
        <v>90</v>
      </c>
      <c r="AV1320" s="16" t="s">
        <v>215</v>
      </c>
      <c r="AW1320" s="16" t="s">
        <v>36</v>
      </c>
      <c r="AX1320" s="16" t="s">
        <v>88</v>
      </c>
      <c r="AY1320" s="292" t="s">
        <v>216</v>
      </c>
    </row>
    <row r="1321" s="2" customFormat="1" ht="24.15" customHeight="1">
      <c r="A1321" s="39"/>
      <c r="B1321" s="40"/>
      <c r="C1321" s="220" t="s">
        <v>1739</v>
      </c>
      <c r="D1321" s="220" t="s">
        <v>217</v>
      </c>
      <c r="E1321" s="221" t="s">
        <v>1740</v>
      </c>
      <c r="F1321" s="222" t="s">
        <v>1741</v>
      </c>
      <c r="G1321" s="223" t="s">
        <v>303</v>
      </c>
      <c r="H1321" s="224">
        <v>327.91000000000003</v>
      </c>
      <c r="I1321" s="225"/>
      <c r="J1321" s="226">
        <f>ROUND(I1321*H1321,2)</f>
        <v>0</v>
      </c>
      <c r="K1321" s="222" t="s">
        <v>359</v>
      </c>
      <c r="L1321" s="45"/>
      <c r="M1321" s="227" t="s">
        <v>1</v>
      </c>
      <c r="N1321" s="228" t="s">
        <v>46</v>
      </c>
      <c r="O1321" s="92"/>
      <c r="P1321" s="229">
        <f>O1321*H1321</f>
        <v>0</v>
      </c>
      <c r="Q1321" s="229">
        <v>0</v>
      </c>
      <c r="R1321" s="229">
        <f>Q1321*H1321</f>
        <v>0</v>
      </c>
      <c r="S1321" s="229">
        <v>0</v>
      </c>
      <c r="T1321" s="230">
        <f>S1321*H1321</f>
        <v>0</v>
      </c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R1321" s="231" t="s">
        <v>292</v>
      </c>
      <c r="AT1321" s="231" t="s">
        <v>217</v>
      </c>
      <c r="AU1321" s="231" t="s">
        <v>90</v>
      </c>
      <c r="AY1321" s="18" t="s">
        <v>216</v>
      </c>
      <c r="BE1321" s="232">
        <f>IF(N1321="základní",J1321,0)</f>
        <v>0</v>
      </c>
      <c r="BF1321" s="232">
        <f>IF(N1321="snížená",J1321,0)</f>
        <v>0</v>
      </c>
      <c r="BG1321" s="232">
        <f>IF(N1321="zákl. přenesená",J1321,0)</f>
        <v>0</v>
      </c>
      <c r="BH1321" s="232">
        <f>IF(N1321="sníž. přenesená",J1321,0)</f>
        <v>0</v>
      </c>
      <c r="BI1321" s="232">
        <f>IF(N1321="nulová",J1321,0)</f>
        <v>0</v>
      </c>
      <c r="BJ1321" s="18" t="s">
        <v>88</v>
      </c>
      <c r="BK1321" s="232">
        <f>ROUND(I1321*H1321,2)</f>
        <v>0</v>
      </c>
      <c r="BL1321" s="18" t="s">
        <v>292</v>
      </c>
      <c r="BM1321" s="231" t="s">
        <v>1742</v>
      </c>
    </row>
    <row r="1322" s="2" customFormat="1">
      <c r="A1322" s="39"/>
      <c r="B1322" s="40"/>
      <c r="C1322" s="41"/>
      <c r="D1322" s="233" t="s">
        <v>222</v>
      </c>
      <c r="E1322" s="41"/>
      <c r="F1322" s="234" t="s">
        <v>1743</v>
      </c>
      <c r="G1322" s="41"/>
      <c r="H1322" s="41"/>
      <c r="I1322" s="235"/>
      <c r="J1322" s="41"/>
      <c r="K1322" s="41"/>
      <c r="L1322" s="45"/>
      <c r="M1322" s="236"/>
      <c r="N1322" s="237"/>
      <c r="O1322" s="92"/>
      <c r="P1322" s="92"/>
      <c r="Q1322" s="92"/>
      <c r="R1322" s="92"/>
      <c r="S1322" s="92"/>
      <c r="T1322" s="93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T1322" s="18" t="s">
        <v>222</v>
      </c>
      <c r="AU1322" s="18" t="s">
        <v>90</v>
      </c>
    </row>
    <row r="1323" s="2" customFormat="1" ht="33" customHeight="1">
      <c r="A1323" s="39"/>
      <c r="B1323" s="40"/>
      <c r="C1323" s="220" t="s">
        <v>1744</v>
      </c>
      <c r="D1323" s="220" t="s">
        <v>217</v>
      </c>
      <c r="E1323" s="221" t="s">
        <v>1745</v>
      </c>
      <c r="F1323" s="222" t="s">
        <v>1746</v>
      </c>
      <c r="G1323" s="223" t="s">
        <v>303</v>
      </c>
      <c r="H1323" s="224">
        <v>63.240000000000002</v>
      </c>
      <c r="I1323" s="225"/>
      <c r="J1323" s="226">
        <f>ROUND(I1323*H1323,2)</f>
        <v>0</v>
      </c>
      <c r="K1323" s="222" t="s">
        <v>359</v>
      </c>
      <c r="L1323" s="45"/>
      <c r="M1323" s="227" t="s">
        <v>1</v>
      </c>
      <c r="N1323" s="228" t="s">
        <v>46</v>
      </c>
      <c r="O1323" s="92"/>
      <c r="P1323" s="229">
        <f>O1323*H1323</f>
        <v>0</v>
      </c>
      <c r="Q1323" s="229">
        <v>0</v>
      </c>
      <c r="R1323" s="229">
        <f>Q1323*H1323</f>
        <v>0</v>
      </c>
      <c r="S1323" s="229">
        <v>0</v>
      </c>
      <c r="T1323" s="230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31" t="s">
        <v>292</v>
      </c>
      <c r="AT1323" s="231" t="s">
        <v>217</v>
      </c>
      <c r="AU1323" s="231" t="s">
        <v>90</v>
      </c>
      <c r="AY1323" s="18" t="s">
        <v>216</v>
      </c>
      <c r="BE1323" s="232">
        <f>IF(N1323="základní",J1323,0)</f>
        <v>0</v>
      </c>
      <c r="BF1323" s="232">
        <f>IF(N1323="snížená",J1323,0)</f>
        <v>0</v>
      </c>
      <c r="BG1323" s="232">
        <f>IF(N1323="zákl. přenesená",J1323,0)</f>
        <v>0</v>
      </c>
      <c r="BH1323" s="232">
        <f>IF(N1323="sníž. přenesená",J1323,0)</f>
        <v>0</v>
      </c>
      <c r="BI1323" s="232">
        <f>IF(N1323="nulová",J1323,0)</f>
        <v>0</v>
      </c>
      <c r="BJ1323" s="18" t="s">
        <v>88</v>
      </c>
      <c r="BK1323" s="232">
        <f>ROUND(I1323*H1323,2)</f>
        <v>0</v>
      </c>
      <c r="BL1323" s="18" t="s">
        <v>292</v>
      </c>
      <c r="BM1323" s="231" t="s">
        <v>1747</v>
      </c>
    </row>
    <row r="1324" s="2" customFormat="1">
      <c r="A1324" s="39"/>
      <c r="B1324" s="40"/>
      <c r="C1324" s="41"/>
      <c r="D1324" s="233" t="s">
        <v>222</v>
      </c>
      <c r="E1324" s="41"/>
      <c r="F1324" s="234" t="s">
        <v>1748</v>
      </c>
      <c r="G1324" s="41"/>
      <c r="H1324" s="41"/>
      <c r="I1324" s="235"/>
      <c r="J1324" s="41"/>
      <c r="K1324" s="41"/>
      <c r="L1324" s="45"/>
      <c r="M1324" s="236"/>
      <c r="N1324" s="237"/>
      <c r="O1324" s="92"/>
      <c r="P1324" s="92"/>
      <c r="Q1324" s="92"/>
      <c r="R1324" s="92"/>
      <c r="S1324" s="92"/>
      <c r="T1324" s="93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T1324" s="18" t="s">
        <v>222</v>
      </c>
      <c r="AU1324" s="18" t="s">
        <v>90</v>
      </c>
    </row>
    <row r="1325" s="2" customFormat="1" ht="16.5" customHeight="1">
      <c r="A1325" s="39"/>
      <c r="B1325" s="40"/>
      <c r="C1325" s="293" t="s">
        <v>1749</v>
      </c>
      <c r="D1325" s="293" t="s">
        <v>467</v>
      </c>
      <c r="E1325" s="294" t="s">
        <v>1750</v>
      </c>
      <c r="F1325" s="295" t="s">
        <v>1751</v>
      </c>
      <c r="G1325" s="296" t="s">
        <v>303</v>
      </c>
      <c r="H1325" s="297">
        <v>452.98500000000001</v>
      </c>
      <c r="I1325" s="298"/>
      <c r="J1325" s="299">
        <f>ROUND(I1325*H1325,2)</f>
        <v>0</v>
      </c>
      <c r="K1325" s="295" t="s">
        <v>1</v>
      </c>
      <c r="L1325" s="300"/>
      <c r="M1325" s="301" t="s">
        <v>1</v>
      </c>
      <c r="N1325" s="302" t="s">
        <v>46</v>
      </c>
      <c r="O1325" s="92"/>
      <c r="P1325" s="229">
        <f>O1325*H1325</f>
        <v>0</v>
      </c>
      <c r="Q1325" s="229">
        <v>0.00012</v>
      </c>
      <c r="R1325" s="229">
        <f>Q1325*H1325</f>
        <v>0.054358200000000002</v>
      </c>
      <c r="S1325" s="229">
        <v>0</v>
      </c>
      <c r="T1325" s="230">
        <f>S1325*H1325</f>
        <v>0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31" t="s">
        <v>569</v>
      </c>
      <c r="AT1325" s="231" t="s">
        <v>467</v>
      </c>
      <c r="AU1325" s="231" t="s">
        <v>90</v>
      </c>
      <c r="AY1325" s="18" t="s">
        <v>216</v>
      </c>
      <c r="BE1325" s="232">
        <f>IF(N1325="základní",J1325,0)</f>
        <v>0</v>
      </c>
      <c r="BF1325" s="232">
        <f>IF(N1325="snížená",J1325,0)</f>
        <v>0</v>
      </c>
      <c r="BG1325" s="232">
        <f>IF(N1325="zákl. přenesená",J1325,0)</f>
        <v>0</v>
      </c>
      <c r="BH1325" s="232">
        <f>IF(N1325="sníž. přenesená",J1325,0)</f>
        <v>0</v>
      </c>
      <c r="BI1325" s="232">
        <f>IF(N1325="nulová",J1325,0)</f>
        <v>0</v>
      </c>
      <c r="BJ1325" s="18" t="s">
        <v>88</v>
      </c>
      <c r="BK1325" s="232">
        <f>ROUND(I1325*H1325,2)</f>
        <v>0</v>
      </c>
      <c r="BL1325" s="18" t="s">
        <v>292</v>
      </c>
      <c r="BM1325" s="231" t="s">
        <v>1752</v>
      </c>
    </row>
    <row r="1326" s="2" customFormat="1" ht="24.15" customHeight="1">
      <c r="A1326" s="39"/>
      <c r="B1326" s="40"/>
      <c r="C1326" s="220" t="s">
        <v>1753</v>
      </c>
      <c r="D1326" s="220" t="s">
        <v>217</v>
      </c>
      <c r="E1326" s="221" t="s">
        <v>1754</v>
      </c>
      <c r="F1326" s="222" t="s">
        <v>1755</v>
      </c>
      <c r="G1326" s="223" t="s">
        <v>303</v>
      </c>
      <c r="H1326" s="224">
        <v>327.91000000000003</v>
      </c>
      <c r="I1326" s="225"/>
      <c r="J1326" s="226">
        <f>ROUND(I1326*H1326,2)</f>
        <v>0</v>
      </c>
      <c r="K1326" s="222" t="s">
        <v>359</v>
      </c>
      <c r="L1326" s="45"/>
      <c r="M1326" s="227" t="s">
        <v>1</v>
      </c>
      <c r="N1326" s="228" t="s">
        <v>46</v>
      </c>
      <c r="O1326" s="92"/>
      <c r="P1326" s="229">
        <f>O1326*H1326</f>
        <v>0</v>
      </c>
      <c r="Q1326" s="229">
        <v>0.00027999999999999998</v>
      </c>
      <c r="R1326" s="229">
        <f>Q1326*H1326</f>
        <v>0.091814800000000002</v>
      </c>
      <c r="S1326" s="229">
        <v>0</v>
      </c>
      <c r="T1326" s="230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31" t="s">
        <v>292</v>
      </c>
      <c r="AT1326" s="231" t="s">
        <v>217</v>
      </c>
      <c r="AU1326" s="231" t="s">
        <v>90</v>
      </c>
      <c r="AY1326" s="18" t="s">
        <v>216</v>
      </c>
      <c r="BE1326" s="232">
        <f>IF(N1326="základní",J1326,0)</f>
        <v>0</v>
      </c>
      <c r="BF1326" s="232">
        <f>IF(N1326="snížená",J1326,0)</f>
        <v>0</v>
      </c>
      <c r="BG1326" s="232">
        <f>IF(N1326="zákl. přenesená",J1326,0)</f>
        <v>0</v>
      </c>
      <c r="BH1326" s="232">
        <f>IF(N1326="sníž. přenesená",J1326,0)</f>
        <v>0</v>
      </c>
      <c r="BI1326" s="232">
        <f>IF(N1326="nulová",J1326,0)</f>
        <v>0</v>
      </c>
      <c r="BJ1326" s="18" t="s">
        <v>88</v>
      </c>
      <c r="BK1326" s="232">
        <f>ROUND(I1326*H1326,2)</f>
        <v>0</v>
      </c>
      <c r="BL1326" s="18" t="s">
        <v>292</v>
      </c>
      <c r="BM1326" s="231" t="s">
        <v>1756</v>
      </c>
    </row>
    <row r="1327" s="2" customFormat="1">
      <c r="A1327" s="39"/>
      <c r="B1327" s="40"/>
      <c r="C1327" s="41"/>
      <c r="D1327" s="233" t="s">
        <v>222</v>
      </c>
      <c r="E1327" s="41"/>
      <c r="F1327" s="234" t="s">
        <v>1757</v>
      </c>
      <c r="G1327" s="41"/>
      <c r="H1327" s="41"/>
      <c r="I1327" s="235"/>
      <c r="J1327" s="41"/>
      <c r="K1327" s="41"/>
      <c r="L1327" s="45"/>
      <c r="M1327" s="236"/>
      <c r="N1327" s="237"/>
      <c r="O1327" s="92"/>
      <c r="P1327" s="92"/>
      <c r="Q1327" s="92"/>
      <c r="R1327" s="92"/>
      <c r="S1327" s="92"/>
      <c r="T1327" s="93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T1327" s="18" t="s">
        <v>222</v>
      </c>
      <c r="AU1327" s="18" t="s">
        <v>90</v>
      </c>
    </row>
    <row r="1328" s="2" customFormat="1" ht="24.15" customHeight="1">
      <c r="A1328" s="39"/>
      <c r="B1328" s="40"/>
      <c r="C1328" s="220" t="s">
        <v>1758</v>
      </c>
      <c r="D1328" s="220" t="s">
        <v>217</v>
      </c>
      <c r="E1328" s="221" t="s">
        <v>1759</v>
      </c>
      <c r="F1328" s="222" t="s">
        <v>1760</v>
      </c>
      <c r="G1328" s="223" t="s">
        <v>303</v>
      </c>
      <c r="H1328" s="224">
        <v>63.240000000000002</v>
      </c>
      <c r="I1328" s="225"/>
      <c r="J1328" s="226">
        <f>ROUND(I1328*H1328,2)</f>
        <v>0</v>
      </c>
      <c r="K1328" s="222" t="s">
        <v>359</v>
      </c>
      <c r="L1328" s="45"/>
      <c r="M1328" s="227" t="s">
        <v>1</v>
      </c>
      <c r="N1328" s="228" t="s">
        <v>46</v>
      </c>
      <c r="O1328" s="92"/>
      <c r="P1328" s="229">
        <f>O1328*H1328</f>
        <v>0</v>
      </c>
      <c r="Q1328" s="229">
        <v>3.0000000000000001E-05</v>
      </c>
      <c r="R1328" s="229">
        <f>Q1328*H1328</f>
        <v>0.0018972000000000001</v>
      </c>
      <c r="S1328" s="229">
        <v>0</v>
      </c>
      <c r="T1328" s="230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231" t="s">
        <v>292</v>
      </c>
      <c r="AT1328" s="231" t="s">
        <v>217</v>
      </c>
      <c r="AU1328" s="231" t="s">
        <v>90</v>
      </c>
      <c r="AY1328" s="18" t="s">
        <v>216</v>
      </c>
      <c r="BE1328" s="232">
        <f>IF(N1328="základní",J1328,0)</f>
        <v>0</v>
      </c>
      <c r="BF1328" s="232">
        <f>IF(N1328="snížená",J1328,0)</f>
        <v>0</v>
      </c>
      <c r="BG1328" s="232">
        <f>IF(N1328="zákl. přenesená",J1328,0)</f>
        <v>0</v>
      </c>
      <c r="BH1328" s="232">
        <f>IF(N1328="sníž. přenesená",J1328,0)</f>
        <v>0</v>
      </c>
      <c r="BI1328" s="232">
        <f>IF(N1328="nulová",J1328,0)</f>
        <v>0</v>
      </c>
      <c r="BJ1328" s="18" t="s">
        <v>88</v>
      </c>
      <c r="BK1328" s="232">
        <f>ROUND(I1328*H1328,2)</f>
        <v>0</v>
      </c>
      <c r="BL1328" s="18" t="s">
        <v>292</v>
      </c>
      <c r="BM1328" s="231" t="s">
        <v>1761</v>
      </c>
    </row>
    <row r="1329" s="2" customFormat="1">
      <c r="A1329" s="39"/>
      <c r="B1329" s="40"/>
      <c r="C1329" s="41"/>
      <c r="D1329" s="233" t="s">
        <v>222</v>
      </c>
      <c r="E1329" s="41"/>
      <c r="F1329" s="234" t="s">
        <v>1762</v>
      </c>
      <c r="G1329" s="41"/>
      <c r="H1329" s="41"/>
      <c r="I1329" s="235"/>
      <c r="J1329" s="41"/>
      <c r="K1329" s="41"/>
      <c r="L1329" s="45"/>
      <c r="M1329" s="236"/>
      <c r="N1329" s="237"/>
      <c r="O1329" s="92"/>
      <c r="P1329" s="92"/>
      <c r="Q1329" s="92"/>
      <c r="R1329" s="92"/>
      <c r="S1329" s="92"/>
      <c r="T1329" s="93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T1329" s="18" t="s">
        <v>222</v>
      </c>
      <c r="AU1329" s="18" t="s">
        <v>90</v>
      </c>
    </row>
    <row r="1330" s="2" customFormat="1" ht="33" customHeight="1">
      <c r="A1330" s="39"/>
      <c r="B1330" s="40"/>
      <c r="C1330" s="293" t="s">
        <v>1763</v>
      </c>
      <c r="D1330" s="293" t="s">
        <v>467</v>
      </c>
      <c r="E1330" s="294" t="s">
        <v>1764</v>
      </c>
      <c r="F1330" s="295" t="s">
        <v>1765</v>
      </c>
      <c r="G1330" s="296" t="s">
        <v>303</v>
      </c>
      <c r="H1330" s="297">
        <v>452.98500000000001</v>
      </c>
      <c r="I1330" s="298"/>
      <c r="J1330" s="299">
        <f>ROUND(I1330*H1330,2)</f>
        <v>0</v>
      </c>
      <c r="K1330" s="295" t="s">
        <v>359</v>
      </c>
      <c r="L1330" s="300"/>
      <c r="M1330" s="301" t="s">
        <v>1</v>
      </c>
      <c r="N1330" s="302" t="s">
        <v>46</v>
      </c>
      <c r="O1330" s="92"/>
      <c r="P1330" s="229">
        <f>O1330*H1330</f>
        <v>0</v>
      </c>
      <c r="Q1330" s="229">
        <v>0.0019</v>
      </c>
      <c r="R1330" s="229">
        <f>Q1330*H1330</f>
        <v>0.86067150000000003</v>
      </c>
      <c r="S1330" s="229">
        <v>0</v>
      </c>
      <c r="T1330" s="230">
        <f>S1330*H1330</f>
        <v>0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231" t="s">
        <v>569</v>
      </c>
      <c r="AT1330" s="231" t="s">
        <v>467</v>
      </c>
      <c r="AU1330" s="231" t="s">
        <v>90</v>
      </c>
      <c r="AY1330" s="18" t="s">
        <v>216</v>
      </c>
      <c r="BE1330" s="232">
        <f>IF(N1330="základní",J1330,0)</f>
        <v>0</v>
      </c>
      <c r="BF1330" s="232">
        <f>IF(N1330="snížená",J1330,0)</f>
        <v>0</v>
      </c>
      <c r="BG1330" s="232">
        <f>IF(N1330="zákl. přenesená",J1330,0)</f>
        <v>0</v>
      </c>
      <c r="BH1330" s="232">
        <f>IF(N1330="sníž. přenesená",J1330,0)</f>
        <v>0</v>
      </c>
      <c r="BI1330" s="232">
        <f>IF(N1330="nulová",J1330,0)</f>
        <v>0</v>
      </c>
      <c r="BJ1330" s="18" t="s">
        <v>88</v>
      </c>
      <c r="BK1330" s="232">
        <f>ROUND(I1330*H1330,2)</f>
        <v>0</v>
      </c>
      <c r="BL1330" s="18" t="s">
        <v>292</v>
      </c>
      <c r="BM1330" s="231" t="s">
        <v>1766</v>
      </c>
    </row>
    <row r="1331" s="2" customFormat="1">
      <c r="A1331" s="39"/>
      <c r="B1331" s="40"/>
      <c r="C1331" s="41"/>
      <c r="D1331" s="233" t="s">
        <v>222</v>
      </c>
      <c r="E1331" s="41"/>
      <c r="F1331" s="234" t="s">
        <v>1767</v>
      </c>
      <c r="G1331" s="41"/>
      <c r="H1331" s="41"/>
      <c r="I1331" s="235"/>
      <c r="J1331" s="41"/>
      <c r="K1331" s="41"/>
      <c r="L1331" s="45"/>
      <c r="M1331" s="236"/>
      <c r="N1331" s="237"/>
      <c r="O1331" s="92"/>
      <c r="P1331" s="92"/>
      <c r="Q1331" s="92"/>
      <c r="R1331" s="92"/>
      <c r="S1331" s="92"/>
      <c r="T1331" s="93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T1331" s="18" t="s">
        <v>222</v>
      </c>
      <c r="AU1331" s="18" t="s">
        <v>90</v>
      </c>
    </row>
    <row r="1332" s="2" customFormat="1" ht="33" customHeight="1">
      <c r="A1332" s="39"/>
      <c r="B1332" s="40"/>
      <c r="C1332" s="220" t="s">
        <v>1768</v>
      </c>
      <c r="D1332" s="220" t="s">
        <v>217</v>
      </c>
      <c r="E1332" s="221" t="s">
        <v>1769</v>
      </c>
      <c r="F1332" s="222" t="s">
        <v>1770</v>
      </c>
      <c r="G1332" s="223" t="s">
        <v>539</v>
      </c>
      <c r="H1332" s="224">
        <v>22</v>
      </c>
      <c r="I1332" s="225"/>
      <c r="J1332" s="226">
        <f>ROUND(I1332*H1332,2)</f>
        <v>0</v>
      </c>
      <c r="K1332" s="222" t="s">
        <v>359</v>
      </c>
      <c r="L1332" s="45"/>
      <c r="M1332" s="227" t="s">
        <v>1</v>
      </c>
      <c r="N1332" s="228" t="s">
        <v>46</v>
      </c>
      <c r="O1332" s="92"/>
      <c r="P1332" s="229">
        <f>O1332*H1332</f>
        <v>0</v>
      </c>
      <c r="Q1332" s="229">
        <v>0.0074999999999999997</v>
      </c>
      <c r="R1332" s="229">
        <f>Q1332*H1332</f>
        <v>0.16499999999999998</v>
      </c>
      <c r="S1332" s="229">
        <v>0</v>
      </c>
      <c r="T1332" s="230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31" t="s">
        <v>292</v>
      </c>
      <c r="AT1332" s="231" t="s">
        <v>217</v>
      </c>
      <c r="AU1332" s="231" t="s">
        <v>90</v>
      </c>
      <c r="AY1332" s="18" t="s">
        <v>216</v>
      </c>
      <c r="BE1332" s="232">
        <f>IF(N1332="základní",J1332,0)</f>
        <v>0</v>
      </c>
      <c r="BF1332" s="232">
        <f>IF(N1332="snížená",J1332,0)</f>
        <v>0</v>
      </c>
      <c r="BG1332" s="232">
        <f>IF(N1332="zákl. přenesená",J1332,0)</f>
        <v>0</v>
      </c>
      <c r="BH1332" s="232">
        <f>IF(N1332="sníž. přenesená",J1332,0)</f>
        <v>0</v>
      </c>
      <c r="BI1332" s="232">
        <f>IF(N1332="nulová",J1332,0)</f>
        <v>0</v>
      </c>
      <c r="BJ1332" s="18" t="s">
        <v>88</v>
      </c>
      <c r="BK1332" s="232">
        <f>ROUND(I1332*H1332,2)</f>
        <v>0</v>
      </c>
      <c r="BL1332" s="18" t="s">
        <v>292</v>
      </c>
      <c r="BM1332" s="231" t="s">
        <v>1771</v>
      </c>
    </row>
    <row r="1333" s="2" customFormat="1">
      <c r="A1333" s="39"/>
      <c r="B1333" s="40"/>
      <c r="C1333" s="41"/>
      <c r="D1333" s="233" t="s">
        <v>222</v>
      </c>
      <c r="E1333" s="41"/>
      <c r="F1333" s="234" t="s">
        <v>1772</v>
      </c>
      <c r="G1333" s="41"/>
      <c r="H1333" s="41"/>
      <c r="I1333" s="235"/>
      <c r="J1333" s="41"/>
      <c r="K1333" s="41"/>
      <c r="L1333" s="45"/>
      <c r="M1333" s="236"/>
      <c r="N1333" s="237"/>
      <c r="O1333" s="92"/>
      <c r="P1333" s="92"/>
      <c r="Q1333" s="92"/>
      <c r="R1333" s="92"/>
      <c r="S1333" s="92"/>
      <c r="T1333" s="93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T1333" s="18" t="s">
        <v>222</v>
      </c>
      <c r="AU1333" s="18" t="s">
        <v>90</v>
      </c>
    </row>
    <row r="1334" s="13" customFormat="1">
      <c r="A1334" s="13"/>
      <c r="B1334" s="250"/>
      <c r="C1334" s="251"/>
      <c r="D1334" s="233" t="s">
        <v>362</v>
      </c>
      <c r="E1334" s="252" t="s">
        <v>1</v>
      </c>
      <c r="F1334" s="253" t="s">
        <v>1773</v>
      </c>
      <c r="G1334" s="251"/>
      <c r="H1334" s="252" t="s">
        <v>1</v>
      </c>
      <c r="I1334" s="254"/>
      <c r="J1334" s="251"/>
      <c r="K1334" s="251"/>
      <c r="L1334" s="255"/>
      <c r="M1334" s="256"/>
      <c r="N1334" s="257"/>
      <c r="O1334" s="257"/>
      <c r="P1334" s="257"/>
      <c r="Q1334" s="257"/>
      <c r="R1334" s="257"/>
      <c r="S1334" s="257"/>
      <c r="T1334" s="258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9" t="s">
        <v>362</v>
      </c>
      <c r="AU1334" s="259" t="s">
        <v>90</v>
      </c>
      <c r="AV1334" s="13" t="s">
        <v>88</v>
      </c>
      <c r="AW1334" s="13" t="s">
        <v>36</v>
      </c>
      <c r="AX1334" s="13" t="s">
        <v>81</v>
      </c>
      <c r="AY1334" s="259" t="s">
        <v>216</v>
      </c>
    </row>
    <row r="1335" s="14" customFormat="1">
      <c r="A1335" s="14"/>
      <c r="B1335" s="260"/>
      <c r="C1335" s="261"/>
      <c r="D1335" s="233" t="s">
        <v>362</v>
      </c>
      <c r="E1335" s="262" t="s">
        <v>1</v>
      </c>
      <c r="F1335" s="263" t="s">
        <v>262</v>
      </c>
      <c r="G1335" s="261"/>
      <c r="H1335" s="264">
        <v>10</v>
      </c>
      <c r="I1335" s="265"/>
      <c r="J1335" s="261"/>
      <c r="K1335" s="261"/>
      <c r="L1335" s="266"/>
      <c r="M1335" s="267"/>
      <c r="N1335" s="268"/>
      <c r="O1335" s="268"/>
      <c r="P1335" s="268"/>
      <c r="Q1335" s="268"/>
      <c r="R1335" s="268"/>
      <c r="S1335" s="268"/>
      <c r="T1335" s="269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70" t="s">
        <v>362</v>
      </c>
      <c r="AU1335" s="270" t="s">
        <v>90</v>
      </c>
      <c r="AV1335" s="14" t="s">
        <v>90</v>
      </c>
      <c r="AW1335" s="14" t="s">
        <v>36</v>
      </c>
      <c r="AX1335" s="14" t="s">
        <v>81</v>
      </c>
      <c r="AY1335" s="270" t="s">
        <v>216</v>
      </c>
    </row>
    <row r="1336" s="13" customFormat="1">
      <c r="A1336" s="13"/>
      <c r="B1336" s="250"/>
      <c r="C1336" s="251"/>
      <c r="D1336" s="233" t="s">
        <v>362</v>
      </c>
      <c r="E1336" s="252" t="s">
        <v>1</v>
      </c>
      <c r="F1336" s="253" t="s">
        <v>1774</v>
      </c>
      <c r="G1336" s="251"/>
      <c r="H1336" s="252" t="s">
        <v>1</v>
      </c>
      <c r="I1336" s="254"/>
      <c r="J1336" s="251"/>
      <c r="K1336" s="251"/>
      <c r="L1336" s="255"/>
      <c r="M1336" s="256"/>
      <c r="N1336" s="257"/>
      <c r="O1336" s="257"/>
      <c r="P1336" s="257"/>
      <c r="Q1336" s="257"/>
      <c r="R1336" s="257"/>
      <c r="S1336" s="257"/>
      <c r="T1336" s="258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9" t="s">
        <v>362</v>
      </c>
      <c r="AU1336" s="259" t="s">
        <v>90</v>
      </c>
      <c r="AV1336" s="13" t="s">
        <v>88</v>
      </c>
      <c r="AW1336" s="13" t="s">
        <v>36</v>
      </c>
      <c r="AX1336" s="13" t="s">
        <v>81</v>
      </c>
      <c r="AY1336" s="259" t="s">
        <v>216</v>
      </c>
    </row>
    <row r="1337" s="14" customFormat="1">
      <c r="A1337" s="14"/>
      <c r="B1337" s="260"/>
      <c r="C1337" s="261"/>
      <c r="D1337" s="233" t="s">
        <v>362</v>
      </c>
      <c r="E1337" s="262" t="s">
        <v>1</v>
      </c>
      <c r="F1337" s="263" t="s">
        <v>1775</v>
      </c>
      <c r="G1337" s="261"/>
      <c r="H1337" s="264">
        <v>12</v>
      </c>
      <c r="I1337" s="265"/>
      <c r="J1337" s="261"/>
      <c r="K1337" s="261"/>
      <c r="L1337" s="266"/>
      <c r="M1337" s="267"/>
      <c r="N1337" s="268"/>
      <c r="O1337" s="268"/>
      <c r="P1337" s="268"/>
      <c r="Q1337" s="268"/>
      <c r="R1337" s="268"/>
      <c r="S1337" s="268"/>
      <c r="T1337" s="269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70" t="s">
        <v>362</v>
      </c>
      <c r="AU1337" s="270" t="s">
        <v>90</v>
      </c>
      <c r="AV1337" s="14" t="s">
        <v>90</v>
      </c>
      <c r="AW1337" s="14" t="s">
        <v>36</v>
      </c>
      <c r="AX1337" s="14" t="s">
        <v>81</v>
      </c>
      <c r="AY1337" s="270" t="s">
        <v>216</v>
      </c>
    </row>
    <row r="1338" s="16" customFormat="1">
      <c r="A1338" s="16"/>
      <c r="B1338" s="282"/>
      <c r="C1338" s="283"/>
      <c r="D1338" s="233" t="s">
        <v>362</v>
      </c>
      <c r="E1338" s="284" t="s">
        <v>1</v>
      </c>
      <c r="F1338" s="285" t="s">
        <v>369</v>
      </c>
      <c r="G1338" s="283"/>
      <c r="H1338" s="286">
        <v>22</v>
      </c>
      <c r="I1338" s="287"/>
      <c r="J1338" s="283"/>
      <c r="K1338" s="283"/>
      <c r="L1338" s="288"/>
      <c r="M1338" s="289"/>
      <c r="N1338" s="290"/>
      <c r="O1338" s="290"/>
      <c r="P1338" s="290"/>
      <c r="Q1338" s="290"/>
      <c r="R1338" s="290"/>
      <c r="S1338" s="290"/>
      <c r="T1338" s="291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T1338" s="292" t="s">
        <v>362</v>
      </c>
      <c r="AU1338" s="292" t="s">
        <v>90</v>
      </c>
      <c r="AV1338" s="16" t="s">
        <v>215</v>
      </c>
      <c r="AW1338" s="16" t="s">
        <v>36</v>
      </c>
      <c r="AX1338" s="16" t="s">
        <v>88</v>
      </c>
      <c r="AY1338" s="292" t="s">
        <v>216</v>
      </c>
    </row>
    <row r="1339" s="2" customFormat="1" ht="24.15" customHeight="1">
      <c r="A1339" s="39"/>
      <c r="B1339" s="40"/>
      <c r="C1339" s="293" t="s">
        <v>1776</v>
      </c>
      <c r="D1339" s="293" t="s">
        <v>467</v>
      </c>
      <c r="E1339" s="294" t="s">
        <v>1777</v>
      </c>
      <c r="F1339" s="295" t="s">
        <v>1778</v>
      </c>
      <c r="G1339" s="296" t="s">
        <v>539</v>
      </c>
      <c r="H1339" s="297">
        <v>20</v>
      </c>
      <c r="I1339" s="298"/>
      <c r="J1339" s="299">
        <f>ROUND(I1339*H1339,2)</f>
        <v>0</v>
      </c>
      <c r="K1339" s="295" t="s">
        <v>359</v>
      </c>
      <c r="L1339" s="300"/>
      <c r="M1339" s="301" t="s">
        <v>1</v>
      </c>
      <c r="N1339" s="302" t="s">
        <v>46</v>
      </c>
      <c r="O1339" s="92"/>
      <c r="P1339" s="229">
        <f>O1339*H1339</f>
        <v>0</v>
      </c>
      <c r="Q1339" s="229">
        <v>0.00010000000000000001</v>
      </c>
      <c r="R1339" s="229">
        <f>Q1339*H1339</f>
        <v>0.002</v>
      </c>
      <c r="S1339" s="229">
        <v>0</v>
      </c>
      <c r="T1339" s="230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31" t="s">
        <v>569</v>
      </c>
      <c r="AT1339" s="231" t="s">
        <v>467</v>
      </c>
      <c r="AU1339" s="231" t="s">
        <v>90</v>
      </c>
      <c r="AY1339" s="18" t="s">
        <v>216</v>
      </c>
      <c r="BE1339" s="232">
        <f>IF(N1339="základní",J1339,0)</f>
        <v>0</v>
      </c>
      <c r="BF1339" s="232">
        <f>IF(N1339="snížená",J1339,0)</f>
        <v>0</v>
      </c>
      <c r="BG1339" s="232">
        <f>IF(N1339="zákl. přenesená",J1339,0)</f>
        <v>0</v>
      </c>
      <c r="BH1339" s="232">
        <f>IF(N1339="sníž. přenesená",J1339,0)</f>
        <v>0</v>
      </c>
      <c r="BI1339" s="232">
        <f>IF(N1339="nulová",J1339,0)</f>
        <v>0</v>
      </c>
      <c r="BJ1339" s="18" t="s">
        <v>88</v>
      </c>
      <c r="BK1339" s="232">
        <f>ROUND(I1339*H1339,2)</f>
        <v>0</v>
      </c>
      <c r="BL1339" s="18" t="s">
        <v>292</v>
      </c>
      <c r="BM1339" s="231" t="s">
        <v>1779</v>
      </c>
    </row>
    <row r="1340" s="2" customFormat="1">
      <c r="A1340" s="39"/>
      <c r="B1340" s="40"/>
      <c r="C1340" s="41"/>
      <c r="D1340" s="233" t="s">
        <v>222</v>
      </c>
      <c r="E1340" s="41"/>
      <c r="F1340" s="234" t="s">
        <v>1778</v>
      </c>
      <c r="G1340" s="41"/>
      <c r="H1340" s="41"/>
      <c r="I1340" s="235"/>
      <c r="J1340" s="41"/>
      <c r="K1340" s="41"/>
      <c r="L1340" s="45"/>
      <c r="M1340" s="236"/>
      <c r="N1340" s="237"/>
      <c r="O1340" s="92"/>
      <c r="P1340" s="92"/>
      <c r="Q1340" s="92"/>
      <c r="R1340" s="92"/>
      <c r="S1340" s="92"/>
      <c r="T1340" s="93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T1340" s="18" t="s">
        <v>222</v>
      </c>
      <c r="AU1340" s="18" t="s">
        <v>90</v>
      </c>
    </row>
    <row r="1341" s="2" customFormat="1" ht="24.15" customHeight="1">
      <c r="A1341" s="39"/>
      <c r="B1341" s="40"/>
      <c r="C1341" s="293" t="s">
        <v>1780</v>
      </c>
      <c r="D1341" s="293" t="s">
        <v>467</v>
      </c>
      <c r="E1341" s="294" t="s">
        <v>1781</v>
      </c>
      <c r="F1341" s="295" t="s">
        <v>1782</v>
      </c>
      <c r="G1341" s="296" t="s">
        <v>539</v>
      </c>
      <c r="H1341" s="297">
        <v>2</v>
      </c>
      <c r="I1341" s="298"/>
      <c r="J1341" s="299">
        <f>ROUND(I1341*H1341,2)</f>
        <v>0</v>
      </c>
      <c r="K1341" s="295" t="s">
        <v>359</v>
      </c>
      <c r="L1341" s="300"/>
      <c r="M1341" s="301" t="s">
        <v>1</v>
      </c>
      <c r="N1341" s="302" t="s">
        <v>46</v>
      </c>
      <c r="O1341" s="92"/>
      <c r="P1341" s="229">
        <f>O1341*H1341</f>
        <v>0</v>
      </c>
      <c r="Q1341" s="229">
        <v>0.00025999999999999998</v>
      </c>
      <c r="R1341" s="229">
        <f>Q1341*H1341</f>
        <v>0.00051999999999999995</v>
      </c>
      <c r="S1341" s="229">
        <v>0</v>
      </c>
      <c r="T1341" s="230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31" t="s">
        <v>569</v>
      </c>
      <c r="AT1341" s="231" t="s">
        <v>467</v>
      </c>
      <c r="AU1341" s="231" t="s">
        <v>90</v>
      </c>
      <c r="AY1341" s="18" t="s">
        <v>216</v>
      </c>
      <c r="BE1341" s="232">
        <f>IF(N1341="základní",J1341,0)</f>
        <v>0</v>
      </c>
      <c r="BF1341" s="232">
        <f>IF(N1341="snížená",J1341,0)</f>
        <v>0</v>
      </c>
      <c r="BG1341" s="232">
        <f>IF(N1341="zákl. přenesená",J1341,0)</f>
        <v>0</v>
      </c>
      <c r="BH1341" s="232">
        <f>IF(N1341="sníž. přenesená",J1341,0)</f>
        <v>0</v>
      </c>
      <c r="BI1341" s="232">
        <f>IF(N1341="nulová",J1341,0)</f>
        <v>0</v>
      </c>
      <c r="BJ1341" s="18" t="s">
        <v>88</v>
      </c>
      <c r="BK1341" s="232">
        <f>ROUND(I1341*H1341,2)</f>
        <v>0</v>
      </c>
      <c r="BL1341" s="18" t="s">
        <v>292</v>
      </c>
      <c r="BM1341" s="231" t="s">
        <v>1783</v>
      </c>
    </row>
    <row r="1342" s="2" customFormat="1">
      <c r="A1342" s="39"/>
      <c r="B1342" s="40"/>
      <c r="C1342" s="41"/>
      <c r="D1342" s="233" t="s">
        <v>222</v>
      </c>
      <c r="E1342" s="41"/>
      <c r="F1342" s="234" t="s">
        <v>1782</v>
      </c>
      <c r="G1342" s="41"/>
      <c r="H1342" s="41"/>
      <c r="I1342" s="235"/>
      <c r="J1342" s="41"/>
      <c r="K1342" s="41"/>
      <c r="L1342" s="45"/>
      <c r="M1342" s="236"/>
      <c r="N1342" s="237"/>
      <c r="O1342" s="92"/>
      <c r="P1342" s="92"/>
      <c r="Q1342" s="92"/>
      <c r="R1342" s="92"/>
      <c r="S1342" s="92"/>
      <c r="T1342" s="93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T1342" s="18" t="s">
        <v>222</v>
      </c>
      <c r="AU1342" s="18" t="s">
        <v>90</v>
      </c>
    </row>
    <row r="1343" s="2" customFormat="1" ht="33" customHeight="1">
      <c r="A1343" s="39"/>
      <c r="B1343" s="40"/>
      <c r="C1343" s="220" t="s">
        <v>1784</v>
      </c>
      <c r="D1343" s="220" t="s">
        <v>217</v>
      </c>
      <c r="E1343" s="221" t="s">
        <v>1785</v>
      </c>
      <c r="F1343" s="222" t="s">
        <v>1786</v>
      </c>
      <c r="G1343" s="223" t="s">
        <v>453</v>
      </c>
      <c r="H1343" s="224">
        <v>87</v>
      </c>
      <c r="I1343" s="225"/>
      <c r="J1343" s="226">
        <f>ROUND(I1343*H1343,2)</f>
        <v>0</v>
      </c>
      <c r="K1343" s="222" t="s">
        <v>359</v>
      </c>
      <c r="L1343" s="45"/>
      <c r="M1343" s="227" t="s">
        <v>1</v>
      </c>
      <c r="N1343" s="228" t="s">
        <v>46</v>
      </c>
      <c r="O1343" s="92"/>
      <c r="P1343" s="229">
        <f>O1343*H1343</f>
        <v>0</v>
      </c>
      <c r="Q1343" s="229">
        <v>0.0016199999999999999</v>
      </c>
      <c r="R1343" s="229">
        <f>Q1343*H1343</f>
        <v>0.14093999999999998</v>
      </c>
      <c r="S1343" s="229">
        <v>0</v>
      </c>
      <c r="T1343" s="230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31" t="s">
        <v>292</v>
      </c>
      <c r="AT1343" s="231" t="s">
        <v>217</v>
      </c>
      <c r="AU1343" s="231" t="s">
        <v>90</v>
      </c>
      <c r="AY1343" s="18" t="s">
        <v>216</v>
      </c>
      <c r="BE1343" s="232">
        <f>IF(N1343="základní",J1343,0)</f>
        <v>0</v>
      </c>
      <c r="BF1343" s="232">
        <f>IF(N1343="snížená",J1343,0)</f>
        <v>0</v>
      </c>
      <c r="BG1343" s="232">
        <f>IF(N1343="zákl. přenesená",J1343,0)</f>
        <v>0</v>
      </c>
      <c r="BH1343" s="232">
        <f>IF(N1343="sníž. přenesená",J1343,0)</f>
        <v>0</v>
      </c>
      <c r="BI1343" s="232">
        <f>IF(N1343="nulová",J1343,0)</f>
        <v>0</v>
      </c>
      <c r="BJ1343" s="18" t="s">
        <v>88</v>
      </c>
      <c r="BK1343" s="232">
        <f>ROUND(I1343*H1343,2)</f>
        <v>0</v>
      </c>
      <c r="BL1343" s="18" t="s">
        <v>292</v>
      </c>
      <c r="BM1343" s="231" t="s">
        <v>1787</v>
      </c>
    </row>
    <row r="1344" s="2" customFormat="1">
      <c r="A1344" s="39"/>
      <c r="B1344" s="40"/>
      <c r="C1344" s="41"/>
      <c r="D1344" s="233" t="s">
        <v>222</v>
      </c>
      <c r="E1344" s="41"/>
      <c r="F1344" s="234" t="s">
        <v>1788</v>
      </c>
      <c r="G1344" s="41"/>
      <c r="H1344" s="41"/>
      <c r="I1344" s="235"/>
      <c r="J1344" s="41"/>
      <c r="K1344" s="41"/>
      <c r="L1344" s="45"/>
      <c r="M1344" s="236"/>
      <c r="N1344" s="237"/>
      <c r="O1344" s="92"/>
      <c r="P1344" s="92"/>
      <c r="Q1344" s="92"/>
      <c r="R1344" s="92"/>
      <c r="S1344" s="92"/>
      <c r="T1344" s="93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T1344" s="18" t="s">
        <v>222</v>
      </c>
      <c r="AU1344" s="18" t="s">
        <v>90</v>
      </c>
    </row>
    <row r="1345" s="13" customFormat="1">
      <c r="A1345" s="13"/>
      <c r="B1345" s="250"/>
      <c r="C1345" s="251"/>
      <c r="D1345" s="233" t="s">
        <v>362</v>
      </c>
      <c r="E1345" s="252" t="s">
        <v>1</v>
      </c>
      <c r="F1345" s="253" t="s">
        <v>1789</v>
      </c>
      <c r="G1345" s="251"/>
      <c r="H1345" s="252" t="s">
        <v>1</v>
      </c>
      <c r="I1345" s="254"/>
      <c r="J1345" s="251"/>
      <c r="K1345" s="251"/>
      <c r="L1345" s="255"/>
      <c r="M1345" s="256"/>
      <c r="N1345" s="257"/>
      <c r="O1345" s="257"/>
      <c r="P1345" s="257"/>
      <c r="Q1345" s="257"/>
      <c r="R1345" s="257"/>
      <c r="S1345" s="257"/>
      <c r="T1345" s="258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9" t="s">
        <v>362</v>
      </c>
      <c r="AU1345" s="259" t="s">
        <v>90</v>
      </c>
      <c r="AV1345" s="13" t="s">
        <v>88</v>
      </c>
      <c r="AW1345" s="13" t="s">
        <v>36</v>
      </c>
      <c r="AX1345" s="13" t="s">
        <v>81</v>
      </c>
      <c r="AY1345" s="259" t="s">
        <v>216</v>
      </c>
    </row>
    <row r="1346" s="14" customFormat="1">
      <c r="A1346" s="14"/>
      <c r="B1346" s="260"/>
      <c r="C1346" s="261"/>
      <c r="D1346" s="233" t="s">
        <v>362</v>
      </c>
      <c r="E1346" s="262" t="s">
        <v>1</v>
      </c>
      <c r="F1346" s="263" t="s">
        <v>974</v>
      </c>
      <c r="G1346" s="261"/>
      <c r="H1346" s="264">
        <v>87</v>
      </c>
      <c r="I1346" s="265"/>
      <c r="J1346" s="261"/>
      <c r="K1346" s="261"/>
      <c r="L1346" s="266"/>
      <c r="M1346" s="267"/>
      <c r="N1346" s="268"/>
      <c r="O1346" s="268"/>
      <c r="P1346" s="268"/>
      <c r="Q1346" s="268"/>
      <c r="R1346" s="268"/>
      <c r="S1346" s="268"/>
      <c r="T1346" s="269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70" t="s">
        <v>362</v>
      </c>
      <c r="AU1346" s="270" t="s">
        <v>90</v>
      </c>
      <c r="AV1346" s="14" t="s">
        <v>90</v>
      </c>
      <c r="AW1346" s="14" t="s">
        <v>36</v>
      </c>
      <c r="AX1346" s="14" t="s">
        <v>81</v>
      </c>
      <c r="AY1346" s="270" t="s">
        <v>216</v>
      </c>
    </row>
    <row r="1347" s="16" customFormat="1">
      <c r="A1347" s="16"/>
      <c r="B1347" s="282"/>
      <c r="C1347" s="283"/>
      <c r="D1347" s="233" t="s">
        <v>362</v>
      </c>
      <c r="E1347" s="284" t="s">
        <v>1</v>
      </c>
      <c r="F1347" s="285" t="s">
        <v>369</v>
      </c>
      <c r="G1347" s="283"/>
      <c r="H1347" s="286">
        <v>87</v>
      </c>
      <c r="I1347" s="287"/>
      <c r="J1347" s="283"/>
      <c r="K1347" s="283"/>
      <c r="L1347" s="288"/>
      <c r="M1347" s="289"/>
      <c r="N1347" s="290"/>
      <c r="O1347" s="290"/>
      <c r="P1347" s="290"/>
      <c r="Q1347" s="290"/>
      <c r="R1347" s="290"/>
      <c r="S1347" s="290"/>
      <c r="T1347" s="291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T1347" s="292" t="s">
        <v>362</v>
      </c>
      <c r="AU1347" s="292" t="s">
        <v>90</v>
      </c>
      <c r="AV1347" s="16" t="s">
        <v>215</v>
      </c>
      <c r="AW1347" s="16" t="s">
        <v>36</v>
      </c>
      <c r="AX1347" s="16" t="s">
        <v>88</v>
      </c>
      <c r="AY1347" s="292" t="s">
        <v>216</v>
      </c>
    </row>
    <row r="1348" s="2" customFormat="1" ht="37.8" customHeight="1">
      <c r="A1348" s="39"/>
      <c r="B1348" s="40"/>
      <c r="C1348" s="220" t="s">
        <v>1790</v>
      </c>
      <c r="D1348" s="303" t="s">
        <v>217</v>
      </c>
      <c r="E1348" s="221" t="s">
        <v>1791</v>
      </c>
      <c r="F1348" s="222" t="s">
        <v>1792</v>
      </c>
      <c r="G1348" s="223" t="s">
        <v>453</v>
      </c>
      <c r="H1348" s="224">
        <v>135</v>
      </c>
      <c r="I1348" s="225"/>
      <c r="J1348" s="226">
        <f>ROUND(I1348*H1348,2)</f>
        <v>0</v>
      </c>
      <c r="K1348" s="222" t="s">
        <v>359</v>
      </c>
      <c r="L1348" s="45"/>
      <c r="M1348" s="227" t="s">
        <v>1</v>
      </c>
      <c r="N1348" s="228" t="s">
        <v>46</v>
      </c>
      <c r="O1348" s="92"/>
      <c r="P1348" s="229">
        <f>O1348*H1348</f>
        <v>0</v>
      </c>
      <c r="Q1348" s="229">
        <v>0.00059999999999999995</v>
      </c>
      <c r="R1348" s="229">
        <f>Q1348*H1348</f>
        <v>0.080999999999999989</v>
      </c>
      <c r="S1348" s="229">
        <v>0</v>
      </c>
      <c r="T1348" s="230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31" t="s">
        <v>292</v>
      </c>
      <c r="AT1348" s="231" t="s">
        <v>217</v>
      </c>
      <c r="AU1348" s="231" t="s">
        <v>90</v>
      </c>
      <c r="AY1348" s="18" t="s">
        <v>216</v>
      </c>
      <c r="BE1348" s="232">
        <f>IF(N1348="základní",J1348,0)</f>
        <v>0</v>
      </c>
      <c r="BF1348" s="232">
        <f>IF(N1348="snížená",J1348,0)</f>
        <v>0</v>
      </c>
      <c r="BG1348" s="232">
        <f>IF(N1348="zákl. přenesená",J1348,0)</f>
        <v>0</v>
      </c>
      <c r="BH1348" s="232">
        <f>IF(N1348="sníž. přenesená",J1348,0)</f>
        <v>0</v>
      </c>
      <c r="BI1348" s="232">
        <f>IF(N1348="nulová",J1348,0)</f>
        <v>0</v>
      </c>
      <c r="BJ1348" s="18" t="s">
        <v>88</v>
      </c>
      <c r="BK1348" s="232">
        <f>ROUND(I1348*H1348,2)</f>
        <v>0</v>
      </c>
      <c r="BL1348" s="18" t="s">
        <v>292</v>
      </c>
      <c r="BM1348" s="231" t="s">
        <v>1793</v>
      </c>
    </row>
    <row r="1349" s="2" customFormat="1">
      <c r="A1349" s="39"/>
      <c r="B1349" s="40"/>
      <c r="C1349" s="41"/>
      <c r="D1349" s="233" t="s">
        <v>222</v>
      </c>
      <c r="E1349" s="41"/>
      <c r="F1349" s="234" t="s">
        <v>1794</v>
      </c>
      <c r="G1349" s="41"/>
      <c r="H1349" s="41"/>
      <c r="I1349" s="235"/>
      <c r="J1349" s="41"/>
      <c r="K1349" s="41"/>
      <c r="L1349" s="45"/>
      <c r="M1349" s="236"/>
      <c r="N1349" s="237"/>
      <c r="O1349" s="92"/>
      <c r="P1349" s="92"/>
      <c r="Q1349" s="92"/>
      <c r="R1349" s="92"/>
      <c r="S1349" s="92"/>
      <c r="T1349" s="93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T1349" s="18" t="s">
        <v>222</v>
      </c>
      <c r="AU1349" s="18" t="s">
        <v>90</v>
      </c>
    </row>
    <row r="1350" s="13" customFormat="1">
      <c r="A1350" s="13"/>
      <c r="B1350" s="250"/>
      <c r="C1350" s="251"/>
      <c r="D1350" s="233" t="s">
        <v>362</v>
      </c>
      <c r="E1350" s="252" t="s">
        <v>1</v>
      </c>
      <c r="F1350" s="253" t="s">
        <v>1795</v>
      </c>
      <c r="G1350" s="251"/>
      <c r="H1350" s="252" t="s">
        <v>1</v>
      </c>
      <c r="I1350" s="254"/>
      <c r="J1350" s="251"/>
      <c r="K1350" s="251"/>
      <c r="L1350" s="255"/>
      <c r="M1350" s="256"/>
      <c r="N1350" s="257"/>
      <c r="O1350" s="257"/>
      <c r="P1350" s="257"/>
      <c r="Q1350" s="257"/>
      <c r="R1350" s="257"/>
      <c r="S1350" s="257"/>
      <c r="T1350" s="258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9" t="s">
        <v>362</v>
      </c>
      <c r="AU1350" s="259" t="s">
        <v>90</v>
      </c>
      <c r="AV1350" s="13" t="s">
        <v>88</v>
      </c>
      <c r="AW1350" s="13" t="s">
        <v>36</v>
      </c>
      <c r="AX1350" s="13" t="s">
        <v>81</v>
      </c>
      <c r="AY1350" s="259" t="s">
        <v>216</v>
      </c>
    </row>
    <row r="1351" s="14" customFormat="1">
      <c r="A1351" s="14"/>
      <c r="B1351" s="260"/>
      <c r="C1351" s="261"/>
      <c r="D1351" s="233" t="s">
        <v>362</v>
      </c>
      <c r="E1351" s="262" t="s">
        <v>1</v>
      </c>
      <c r="F1351" s="263" t="s">
        <v>1796</v>
      </c>
      <c r="G1351" s="261"/>
      <c r="H1351" s="264">
        <v>135</v>
      </c>
      <c r="I1351" s="265"/>
      <c r="J1351" s="261"/>
      <c r="K1351" s="261"/>
      <c r="L1351" s="266"/>
      <c r="M1351" s="267"/>
      <c r="N1351" s="268"/>
      <c r="O1351" s="268"/>
      <c r="P1351" s="268"/>
      <c r="Q1351" s="268"/>
      <c r="R1351" s="268"/>
      <c r="S1351" s="268"/>
      <c r="T1351" s="269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70" t="s">
        <v>362</v>
      </c>
      <c r="AU1351" s="270" t="s">
        <v>90</v>
      </c>
      <c r="AV1351" s="14" t="s">
        <v>90</v>
      </c>
      <c r="AW1351" s="14" t="s">
        <v>36</v>
      </c>
      <c r="AX1351" s="14" t="s">
        <v>81</v>
      </c>
      <c r="AY1351" s="270" t="s">
        <v>216</v>
      </c>
    </row>
    <row r="1352" s="16" customFormat="1">
      <c r="A1352" s="16"/>
      <c r="B1352" s="282"/>
      <c r="C1352" s="283"/>
      <c r="D1352" s="233" t="s">
        <v>362</v>
      </c>
      <c r="E1352" s="284" t="s">
        <v>1</v>
      </c>
      <c r="F1352" s="285" t="s">
        <v>369</v>
      </c>
      <c r="G1352" s="283"/>
      <c r="H1352" s="286">
        <v>135</v>
      </c>
      <c r="I1352" s="287"/>
      <c r="J1352" s="283"/>
      <c r="K1352" s="283"/>
      <c r="L1352" s="288"/>
      <c r="M1352" s="289"/>
      <c r="N1352" s="290"/>
      <c r="O1352" s="290"/>
      <c r="P1352" s="290"/>
      <c r="Q1352" s="290"/>
      <c r="R1352" s="290"/>
      <c r="S1352" s="290"/>
      <c r="T1352" s="291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T1352" s="292" t="s">
        <v>362</v>
      </c>
      <c r="AU1352" s="292" t="s">
        <v>90</v>
      </c>
      <c r="AV1352" s="16" t="s">
        <v>215</v>
      </c>
      <c r="AW1352" s="16" t="s">
        <v>36</v>
      </c>
      <c r="AX1352" s="16" t="s">
        <v>88</v>
      </c>
      <c r="AY1352" s="292" t="s">
        <v>216</v>
      </c>
    </row>
    <row r="1353" s="2" customFormat="1" ht="37.8" customHeight="1">
      <c r="A1353" s="39"/>
      <c r="B1353" s="40"/>
      <c r="C1353" s="220" t="s">
        <v>1797</v>
      </c>
      <c r="D1353" s="303" t="s">
        <v>217</v>
      </c>
      <c r="E1353" s="221" t="s">
        <v>1798</v>
      </c>
      <c r="F1353" s="222" t="s">
        <v>1799</v>
      </c>
      <c r="G1353" s="223" t="s">
        <v>453</v>
      </c>
      <c r="H1353" s="224">
        <v>135</v>
      </c>
      <c r="I1353" s="225"/>
      <c r="J1353" s="226">
        <f>ROUND(I1353*H1353,2)</f>
        <v>0</v>
      </c>
      <c r="K1353" s="222" t="s">
        <v>359</v>
      </c>
      <c r="L1353" s="45"/>
      <c r="M1353" s="227" t="s">
        <v>1</v>
      </c>
      <c r="N1353" s="228" t="s">
        <v>46</v>
      </c>
      <c r="O1353" s="92"/>
      <c r="P1353" s="229">
        <f>O1353*H1353</f>
        <v>0</v>
      </c>
      <c r="Q1353" s="229">
        <v>0.00059999999999999995</v>
      </c>
      <c r="R1353" s="229">
        <f>Q1353*H1353</f>
        <v>0.080999999999999989</v>
      </c>
      <c r="S1353" s="229">
        <v>0</v>
      </c>
      <c r="T1353" s="230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31" t="s">
        <v>292</v>
      </c>
      <c r="AT1353" s="231" t="s">
        <v>217</v>
      </c>
      <c r="AU1353" s="231" t="s">
        <v>90</v>
      </c>
      <c r="AY1353" s="18" t="s">
        <v>216</v>
      </c>
      <c r="BE1353" s="232">
        <f>IF(N1353="základní",J1353,0)</f>
        <v>0</v>
      </c>
      <c r="BF1353" s="232">
        <f>IF(N1353="snížená",J1353,0)</f>
        <v>0</v>
      </c>
      <c r="BG1353" s="232">
        <f>IF(N1353="zákl. přenesená",J1353,0)</f>
        <v>0</v>
      </c>
      <c r="BH1353" s="232">
        <f>IF(N1353="sníž. přenesená",J1353,0)</f>
        <v>0</v>
      </c>
      <c r="BI1353" s="232">
        <f>IF(N1353="nulová",J1353,0)</f>
        <v>0</v>
      </c>
      <c r="BJ1353" s="18" t="s">
        <v>88</v>
      </c>
      <c r="BK1353" s="232">
        <f>ROUND(I1353*H1353,2)</f>
        <v>0</v>
      </c>
      <c r="BL1353" s="18" t="s">
        <v>292</v>
      </c>
      <c r="BM1353" s="231" t="s">
        <v>1800</v>
      </c>
    </row>
    <row r="1354" s="2" customFormat="1">
      <c r="A1354" s="39"/>
      <c r="B1354" s="40"/>
      <c r="C1354" s="41"/>
      <c r="D1354" s="233" t="s">
        <v>222</v>
      </c>
      <c r="E1354" s="41"/>
      <c r="F1354" s="234" t="s">
        <v>1801</v>
      </c>
      <c r="G1354" s="41"/>
      <c r="H1354" s="41"/>
      <c r="I1354" s="235"/>
      <c r="J1354" s="41"/>
      <c r="K1354" s="41"/>
      <c r="L1354" s="45"/>
      <c r="M1354" s="236"/>
      <c r="N1354" s="237"/>
      <c r="O1354" s="92"/>
      <c r="P1354" s="92"/>
      <c r="Q1354" s="92"/>
      <c r="R1354" s="92"/>
      <c r="S1354" s="92"/>
      <c r="T1354" s="93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T1354" s="18" t="s">
        <v>222</v>
      </c>
      <c r="AU1354" s="18" t="s">
        <v>90</v>
      </c>
    </row>
    <row r="1355" s="13" customFormat="1">
      <c r="A1355" s="13"/>
      <c r="B1355" s="250"/>
      <c r="C1355" s="251"/>
      <c r="D1355" s="233" t="s">
        <v>362</v>
      </c>
      <c r="E1355" s="252" t="s">
        <v>1</v>
      </c>
      <c r="F1355" s="253" t="s">
        <v>1802</v>
      </c>
      <c r="G1355" s="251"/>
      <c r="H1355" s="252" t="s">
        <v>1</v>
      </c>
      <c r="I1355" s="254"/>
      <c r="J1355" s="251"/>
      <c r="K1355" s="251"/>
      <c r="L1355" s="255"/>
      <c r="M1355" s="256"/>
      <c r="N1355" s="257"/>
      <c r="O1355" s="257"/>
      <c r="P1355" s="257"/>
      <c r="Q1355" s="257"/>
      <c r="R1355" s="257"/>
      <c r="S1355" s="257"/>
      <c r="T1355" s="258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9" t="s">
        <v>362</v>
      </c>
      <c r="AU1355" s="259" t="s">
        <v>90</v>
      </c>
      <c r="AV1355" s="13" t="s">
        <v>88</v>
      </c>
      <c r="AW1355" s="13" t="s">
        <v>36</v>
      </c>
      <c r="AX1355" s="13" t="s">
        <v>81</v>
      </c>
      <c r="AY1355" s="259" t="s">
        <v>216</v>
      </c>
    </row>
    <row r="1356" s="14" customFormat="1">
      <c r="A1356" s="14"/>
      <c r="B1356" s="260"/>
      <c r="C1356" s="261"/>
      <c r="D1356" s="233" t="s">
        <v>362</v>
      </c>
      <c r="E1356" s="262" t="s">
        <v>1</v>
      </c>
      <c r="F1356" s="263" t="s">
        <v>1796</v>
      </c>
      <c r="G1356" s="261"/>
      <c r="H1356" s="264">
        <v>135</v>
      </c>
      <c r="I1356" s="265"/>
      <c r="J1356" s="261"/>
      <c r="K1356" s="261"/>
      <c r="L1356" s="266"/>
      <c r="M1356" s="267"/>
      <c r="N1356" s="268"/>
      <c r="O1356" s="268"/>
      <c r="P1356" s="268"/>
      <c r="Q1356" s="268"/>
      <c r="R1356" s="268"/>
      <c r="S1356" s="268"/>
      <c r="T1356" s="269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70" t="s">
        <v>362</v>
      </c>
      <c r="AU1356" s="270" t="s">
        <v>90</v>
      </c>
      <c r="AV1356" s="14" t="s">
        <v>90</v>
      </c>
      <c r="AW1356" s="14" t="s">
        <v>36</v>
      </c>
      <c r="AX1356" s="14" t="s">
        <v>81</v>
      </c>
      <c r="AY1356" s="270" t="s">
        <v>216</v>
      </c>
    </row>
    <row r="1357" s="16" customFormat="1">
      <c r="A1357" s="16"/>
      <c r="B1357" s="282"/>
      <c r="C1357" s="283"/>
      <c r="D1357" s="233" t="s">
        <v>362</v>
      </c>
      <c r="E1357" s="284" t="s">
        <v>1</v>
      </c>
      <c r="F1357" s="285" t="s">
        <v>369</v>
      </c>
      <c r="G1357" s="283"/>
      <c r="H1357" s="286">
        <v>135</v>
      </c>
      <c r="I1357" s="287"/>
      <c r="J1357" s="283"/>
      <c r="K1357" s="283"/>
      <c r="L1357" s="288"/>
      <c r="M1357" s="289"/>
      <c r="N1357" s="290"/>
      <c r="O1357" s="290"/>
      <c r="P1357" s="290"/>
      <c r="Q1357" s="290"/>
      <c r="R1357" s="290"/>
      <c r="S1357" s="290"/>
      <c r="T1357" s="291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92" t="s">
        <v>362</v>
      </c>
      <c r="AU1357" s="292" t="s">
        <v>90</v>
      </c>
      <c r="AV1357" s="16" t="s">
        <v>215</v>
      </c>
      <c r="AW1357" s="16" t="s">
        <v>36</v>
      </c>
      <c r="AX1357" s="16" t="s">
        <v>88</v>
      </c>
      <c r="AY1357" s="292" t="s">
        <v>216</v>
      </c>
    </row>
    <row r="1358" s="2" customFormat="1" ht="16.5" customHeight="1">
      <c r="A1358" s="39"/>
      <c r="B1358" s="40"/>
      <c r="C1358" s="220" t="s">
        <v>1803</v>
      </c>
      <c r="D1358" s="220" t="s">
        <v>217</v>
      </c>
      <c r="E1358" s="221" t="s">
        <v>1804</v>
      </c>
      <c r="F1358" s="222" t="s">
        <v>1805</v>
      </c>
      <c r="G1358" s="223" t="s">
        <v>539</v>
      </c>
      <c r="H1358" s="224">
        <v>2</v>
      </c>
      <c r="I1358" s="225"/>
      <c r="J1358" s="226">
        <f>ROUND(I1358*H1358,2)</f>
        <v>0</v>
      </c>
      <c r="K1358" s="222" t="s">
        <v>359</v>
      </c>
      <c r="L1358" s="45"/>
      <c r="M1358" s="227" t="s">
        <v>1</v>
      </c>
      <c r="N1358" s="228" t="s">
        <v>46</v>
      </c>
      <c r="O1358" s="92"/>
      <c r="P1358" s="229">
        <f>O1358*H1358</f>
        <v>0</v>
      </c>
      <c r="Q1358" s="229">
        <v>0.00010000000000000001</v>
      </c>
      <c r="R1358" s="229">
        <f>Q1358*H1358</f>
        <v>0.00020000000000000001</v>
      </c>
      <c r="S1358" s="229">
        <v>0</v>
      </c>
      <c r="T1358" s="230">
        <f>S1358*H1358</f>
        <v>0</v>
      </c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R1358" s="231" t="s">
        <v>292</v>
      </c>
      <c r="AT1358" s="231" t="s">
        <v>217</v>
      </c>
      <c r="AU1358" s="231" t="s">
        <v>90</v>
      </c>
      <c r="AY1358" s="18" t="s">
        <v>216</v>
      </c>
      <c r="BE1358" s="232">
        <f>IF(N1358="základní",J1358,0)</f>
        <v>0</v>
      </c>
      <c r="BF1358" s="232">
        <f>IF(N1358="snížená",J1358,0)</f>
        <v>0</v>
      </c>
      <c r="BG1358" s="232">
        <f>IF(N1358="zákl. přenesená",J1358,0)</f>
        <v>0</v>
      </c>
      <c r="BH1358" s="232">
        <f>IF(N1358="sníž. přenesená",J1358,0)</f>
        <v>0</v>
      </c>
      <c r="BI1358" s="232">
        <f>IF(N1358="nulová",J1358,0)</f>
        <v>0</v>
      </c>
      <c r="BJ1358" s="18" t="s">
        <v>88</v>
      </c>
      <c r="BK1358" s="232">
        <f>ROUND(I1358*H1358,2)</f>
        <v>0</v>
      </c>
      <c r="BL1358" s="18" t="s">
        <v>292</v>
      </c>
      <c r="BM1358" s="231" t="s">
        <v>1806</v>
      </c>
    </row>
    <row r="1359" s="13" customFormat="1">
      <c r="A1359" s="13"/>
      <c r="B1359" s="250"/>
      <c r="C1359" s="251"/>
      <c r="D1359" s="233" t="s">
        <v>362</v>
      </c>
      <c r="E1359" s="252" t="s">
        <v>1</v>
      </c>
      <c r="F1359" s="253" t="s">
        <v>1807</v>
      </c>
      <c r="G1359" s="251"/>
      <c r="H1359" s="252" t="s">
        <v>1</v>
      </c>
      <c r="I1359" s="254"/>
      <c r="J1359" s="251"/>
      <c r="K1359" s="251"/>
      <c r="L1359" s="255"/>
      <c r="M1359" s="256"/>
      <c r="N1359" s="257"/>
      <c r="O1359" s="257"/>
      <c r="P1359" s="257"/>
      <c r="Q1359" s="257"/>
      <c r="R1359" s="257"/>
      <c r="S1359" s="257"/>
      <c r="T1359" s="258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9" t="s">
        <v>362</v>
      </c>
      <c r="AU1359" s="259" t="s">
        <v>90</v>
      </c>
      <c r="AV1359" s="13" t="s">
        <v>88</v>
      </c>
      <c r="AW1359" s="13" t="s">
        <v>36</v>
      </c>
      <c r="AX1359" s="13" t="s">
        <v>81</v>
      </c>
      <c r="AY1359" s="259" t="s">
        <v>216</v>
      </c>
    </row>
    <row r="1360" s="14" customFormat="1">
      <c r="A1360" s="14"/>
      <c r="B1360" s="260"/>
      <c r="C1360" s="261"/>
      <c r="D1360" s="233" t="s">
        <v>362</v>
      </c>
      <c r="E1360" s="262" t="s">
        <v>1</v>
      </c>
      <c r="F1360" s="263" t="s">
        <v>90</v>
      </c>
      <c r="G1360" s="261"/>
      <c r="H1360" s="264">
        <v>2</v>
      </c>
      <c r="I1360" s="265"/>
      <c r="J1360" s="261"/>
      <c r="K1360" s="261"/>
      <c r="L1360" s="266"/>
      <c r="M1360" s="267"/>
      <c r="N1360" s="268"/>
      <c r="O1360" s="268"/>
      <c r="P1360" s="268"/>
      <c r="Q1360" s="268"/>
      <c r="R1360" s="268"/>
      <c r="S1360" s="268"/>
      <c r="T1360" s="269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70" t="s">
        <v>362</v>
      </c>
      <c r="AU1360" s="270" t="s">
        <v>90</v>
      </c>
      <c r="AV1360" s="14" t="s">
        <v>90</v>
      </c>
      <c r="AW1360" s="14" t="s">
        <v>36</v>
      </c>
      <c r="AX1360" s="14" t="s">
        <v>81</v>
      </c>
      <c r="AY1360" s="270" t="s">
        <v>216</v>
      </c>
    </row>
    <row r="1361" s="16" customFormat="1">
      <c r="A1361" s="16"/>
      <c r="B1361" s="282"/>
      <c r="C1361" s="283"/>
      <c r="D1361" s="233" t="s">
        <v>362</v>
      </c>
      <c r="E1361" s="284" t="s">
        <v>1</v>
      </c>
      <c r="F1361" s="285" t="s">
        <v>369</v>
      </c>
      <c r="G1361" s="283"/>
      <c r="H1361" s="286">
        <v>2</v>
      </c>
      <c r="I1361" s="287"/>
      <c r="J1361" s="283"/>
      <c r="K1361" s="283"/>
      <c r="L1361" s="288"/>
      <c r="M1361" s="289"/>
      <c r="N1361" s="290"/>
      <c r="O1361" s="290"/>
      <c r="P1361" s="290"/>
      <c r="Q1361" s="290"/>
      <c r="R1361" s="290"/>
      <c r="S1361" s="290"/>
      <c r="T1361" s="291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T1361" s="292" t="s">
        <v>362</v>
      </c>
      <c r="AU1361" s="292" t="s">
        <v>90</v>
      </c>
      <c r="AV1361" s="16" t="s">
        <v>215</v>
      </c>
      <c r="AW1361" s="16" t="s">
        <v>36</v>
      </c>
      <c r="AX1361" s="16" t="s">
        <v>88</v>
      </c>
      <c r="AY1361" s="292" t="s">
        <v>216</v>
      </c>
    </row>
    <row r="1362" s="2" customFormat="1" ht="24.15" customHeight="1">
      <c r="A1362" s="39"/>
      <c r="B1362" s="40"/>
      <c r="C1362" s="293" t="s">
        <v>1808</v>
      </c>
      <c r="D1362" s="293" t="s">
        <v>467</v>
      </c>
      <c r="E1362" s="294" t="s">
        <v>1809</v>
      </c>
      <c r="F1362" s="295" t="s">
        <v>1810</v>
      </c>
      <c r="G1362" s="296" t="s">
        <v>539</v>
      </c>
      <c r="H1362" s="297">
        <v>2</v>
      </c>
      <c r="I1362" s="298"/>
      <c r="J1362" s="299">
        <f>ROUND(I1362*H1362,2)</f>
        <v>0</v>
      </c>
      <c r="K1362" s="295" t="s">
        <v>359</v>
      </c>
      <c r="L1362" s="300"/>
      <c r="M1362" s="301" t="s">
        <v>1</v>
      </c>
      <c r="N1362" s="302" t="s">
        <v>46</v>
      </c>
      <c r="O1362" s="92"/>
      <c r="P1362" s="229">
        <f>O1362*H1362</f>
        <v>0</v>
      </c>
      <c r="Q1362" s="229">
        <v>0.00164</v>
      </c>
      <c r="R1362" s="229">
        <f>Q1362*H1362</f>
        <v>0.0032799999999999999</v>
      </c>
      <c r="S1362" s="229">
        <v>0</v>
      </c>
      <c r="T1362" s="230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31" t="s">
        <v>569</v>
      </c>
      <c r="AT1362" s="231" t="s">
        <v>467</v>
      </c>
      <c r="AU1362" s="231" t="s">
        <v>90</v>
      </c>
      <c r="AY1362" s="18" t="s">
        <v>216</v>
      </c>
      <c r="BE1362" s="232">
        <f>IF(N1362="základní",J1362,0)</f>
        <v>0</v>
      </c>
      <c r="BF1362" s="232">
        <f>IF(N1362="snížená",J1362,0)</f>
        <v>0</v>
      </c>
      <c r="BG1362" s="232">
        <f>IF(N1362="zákl. přenesená",J1362,0)</f>
        <v>0</v>
      </c>
      <c r="BH1362" s="232">
        <f>IF(N1362="sníž. přenesená",J1362,0)</f>
        <v>0</v>
      </c>
      <c r="BI1362" s="232">
        <f>IF(N1362="nulová",J1362,0)</f>
        <v>0</v>
      </c>
      <c r="BJ1362" s="18" t="s">
        <v>88</v>
      </c>
      <c r="BK1362" s="232">
        <f>ROUND(I1362*H1362,2)</f>
        <v>0</v>
      </c>
      <c r="BL1362" s="18" t="s">
        <v>292</v>
      </c>
      <c r="BM1362" s="231" t="s">
        <v>1811</v>
      </c>
    </row>
    <row r="1363" s="2" customFormat="1" ht="37.8" customHeight="1">
      <c r="A1363" s="39"/>
      <c r="B1363" s="40"/>
      <c r="C1363" s="220" t="s">
        <v>1812</v>
      </c>
      <c r="D1363" s="220" t="s">
        <v>217</v>
      </c>
      <c r="E1363" s="221" t="s">
        <v>1813</v>
      </c>
      <c r="F1363" s="222" t="s">
        <v>1814</v>
      </c>
      <c r="G1363" s="223" t="s">
        <v>453</v>
      </c>
      <c r="H1363" s="224">
        <v>115</v>
      </c>
      <c r="I1363" s="225"/>
      <c r="J1363" s="226">
        <f>ROUND(I1363*H1363,2)</f>
        <v>0</v>
      </c>
      <c r="K1363" s="222" t="s">
        <v>359</v>
      </c>
      <c r="L1363" s="45"/>
      <c r="M1363" s="227" t="s">
        <v>1</v>
      </c>
      <c r="N1363" s="228" t="s">
        <v>46</v>
      </c>
      <c r="O1363" s="92"/>
      <c r="P1363" s="229">
        <f>O1363*H1363</f>
        <v>0</v>
      </c>
      <c r="Q1363" s="229">
        <v>0.00048000000000000001</v>
      </c>
      <c r="R1363" s="229">
        <f>Q1363*H1363</f>
        <v>0.055199999999999999</v>
      </c>
      <c r="S1363" s="229">
        <v>0</v>
      </c>
      <c r="T1363" s="230">
        <f>S1363*H1363</f>
        <v>0</v>
      </c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R1363" s="231" t="s">
        <v>292</v>
      </c>
      <c r="AT1363" s="231" t="s">
        <v>217</v>
      </c>
      <c r="AU1363" s="231" t="s">
        <v>90</v>
      </c>
      <c r="AY1363" s="18" t="s">
        <v>216</v>
      </c>
      <c r="BE1363" s="232">
        <f>IF(N1363="základní",J1363,0)</f>
        <v>0</v>
      </c>
      <c r="BF1363" s="232">
        <f>IF(N1363="snížená",J1363,0)</f>
        <v>0</v>
      </c>
      <c r="BG1363" s="232">
        <f>IF(N1363="zákl. přenesená",J1363,0)</f>
        <v>0</v>
      </c>
      <c r="BH1363" s="232">
        <f>IF(N1363="sníž. přenesená",J1363,0)</f>
        <v>0</v>
      </c>
      <c r="BI1363" s="232">
        <f>IF(N1363="nulová",J1363,0)</f>
        <v>0</v>
      </c>
      <c r="BJ1363" s="18" t="s">
        <v>88</v>
      </c>
      <c r="BK1363" s="232">
        <f>ROUND(I1363*H1363,2)</f>
        <v>0</v>
      </c>
      <c r="BL1363" s="18" t="s">
        <v>292</v>
      </c>
      <c r="BM1363" s="231" t="s">
        <v>1815</v>
      </c>
    </row>
    <row r="1364" s="2" customFormat="1">
      <c r="A1364" s="39"/>
      <c r="B1364" s="40"/>
      <c r="C1364" s="41"/>
      <c r="D1364" s="233" t="s">
        <v>222</v>
      </c>
      <c r="E1364" s="41"/>
      <c r="F1364" s="234" t="s">
        <v>1816</v>
      </c>
      <c r="G1364" s="41"/>
      <c r="H1364" s="41"/>
      <c r="I1364" s="235"/>
      <c r="J1364" s="41"/>
      <c r="K1364" s="41"/>
      <c r="L1364" s="45"/>
      <c r="M1364" s="236"/>
      <c r="N1364" s="237"/>
      <c r="O1364" s="92"/>
      <c r="P1364" s="92"/>
      <c r="Q1364" s="92"/>
      <c r="R1364" s="92"/>
      <c r="S1364" s="92"/>
      <c r="T1364" s="93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T1364" s="18" t="s">
        <v>222</v>
      </c>
      <c r="AU1364" s="18" t="s">
        <v>90</v>
      </c>
    </row>
    <row r="1365" s="2" customFormat="1" ht="37.8" customHeight="1">
      <c r="A1365" s="39"/>
      <c r="B1365" s="40"/>
      <c r="C1365" s="293" t="s">
        <v>1817</v>
      </c>
      <c r="D1365" s="293" t="s">
        <v>467</v>
      </c>
      <c r="E1365" s="294" t="s">
        <v>1818</v>
      </c>
      <c r="F1365" s="295" t="s">
        <v>1819</v>
      </c>
      <c r="G1365" s="296" t="s">
        <v>453</v>
      </c>
      <c r="H1365" s="297">
        <v>115</v>
      </c>
      <c r="I1365" s="298"/>
      <c r="J1365" s="299">
        <f>ROUND(I1365*H1365,2)</f>
        <v>0</v>
      </c>
      <c r="K1365" s="295" t="s">
        <v>359</v>
      </c>
      <c r="L1365" s="300"/>
      <c r="M1365" s="301" t="s">
        <v>1</v>
      </c>
      <c r="N1365" s="302" t="s">
        <v>46</v>
      </c>
      <c r="O1365" s="92"/>
      <c r="P1365" s="229">
        <f>O1365*H1365</f>
        <v>0</v>
      </c>
      <c r="Q1365" s="229">
        <v>0.00068000000000000005</v>
      </c>
      <c r="R1365" s="229">
        <f>Q1365*H1365</f>
        <v>0.078200000000000006</v>
      </c>
      <c r="S1365" s="229">
        <v>0</v>
      </c>
      <c r="T1365" s="230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1" t="s">
        <v>569</v>
      </c>
      <c r="AT1365" s="231" t="s">
        <v>467</v>
      </c>
      <c r="AU1365" s="231" t="s">
        <v>90</v>
      </c>
      <c r="AY1365" s="18" t="s">
        <v>216</v>
      </c>
      <c r="BE1365" s="232">
        <f>IF(N1365="základní",J1365,0)</f>
        <v>0</v>
      </c>
      <c r="BF1365" s="232">
        <f>IF(N1365="snížená",J1365,0)</f>
        <v>0</v>
      </c>
      <c r="BG1365" s="232">
        <f>IF(N1365="zákl. přenesená",J1365,0)</f>
        <v>0</v>
      </c>
      <c r="BH1365" s="232">
        <f>IF(N1365="sníž. přenesená",J1365,0)</f>
        <v>0</v>
      </c>
      <c r="BI1365" s="232">
        <f>IF(N1365="nulová",J1365,0)</f>
        <v>0</v>
      </c>
      <c r="BJ1365" s="18" t="s">
        <v>88</v>
      </c>
      <c r="BK1365" s="232">
        <f>ROUND(I1365*H1365,2)</f>
        <v>0</v>
      </c>
      <c r="BL1365" s="18" t="s">
        <v>292</v>
      </c>
      <c r="BM1365" s="231" t="s">
        <v>1820</v>
      </c>
    </row>
    <row r="1366" s="2" customFormat="1">
      <c r="A1366" s="39"/>
      <c r="B1366" s="40"/>
      <c r="C1366" s="41"/>
      <c r="D1366" s="233" t="s">
        <v>222</v>
      </c>
      <c r="E1366" s="41"/>
      <c r="F1366" s="234" t="s">
        <v>1821</v>
      </c>
      <c r="G1366" s="41"/>
      <c r="H1366" s="41"/>
      <c r="I1366" s="235"/>
      <c r="J1366" s="41"/>
      <c r="K1366" s="41"/>
      <c r="L1366" s="45"/>
      <c r="M1366" s="236"/>
      <c r="N1366" s="237"/>
      <c r="O1366" s="92"/>
      <c r="P1366" s="92"/>
      <c r="Q1366" s="92"/>
      <c r="R1366" s="92"/>
      <c r="S1366" s="92"/>
      <c r="T1366" s="93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T1366" s="18" t="s">
        <v>222</v>
      </c>
      <c r="AU1366" s="18" t="s">
        <v>90</v>
      </c>
    </row>
    <row r="1367" s="2" customFormat="1" ht="24.15" customHeight="1">
      <c r="A1367" s="39"/>
      <c r="B1367" s="40"/>
      <c r="C1367" s="220" t="s">
        <v>1822</v>
      </c>
      <c r="D1367" s="220" t="s">
        <v>217</v>
      </c>
      <c r="E1367" s="221" t="s">
        <v>1823</v>
      </c>
      <c r="F1367" s="222" t="s">
        <v>1824</v>
      </c>
      <c r="G1367" s="223" t="s">
        <v>539</v>
      </c>
      <c r="H1367" s="224">
        <v>10</v>
      </c>
      <c r="I1367" s="225"/>
      <c r="J1367" s="226">
        <f>ROUND(I1367*H1367,2)</f>
        <v>0</v>
      </c>
      <c r="K1367" s="222" t="s">
        <v>359</v>
      </c>
      <c r="L1367" s="45"/>
      <c r="M1367" s="227" t="s">
        <v>1</v>
      </c>
      <c r="N1367" s="228" t="s">
        <v>46</v>
      </c>
      <c r="O1367" s="92"/>
      <c r="P1367" s="229">
        <f>O1367*H1367</f>
        <v>0</v>
      </c>
      <c r="Q1367" s="229">
        <v>0.00011</v>
      </c>
      <c r="R1367" s="229">
        <f>Q1367*H1367</f>
        <v>0.0011000000000000001</v>
      </c>
      <c r="S1367" s="229">
        <v>0</v>
      </c>
      <c r="T1367" s="230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31" t="s">
        <v>292</v>
      </c>
      <c r="AT1367" s="231" t="s">
        <v>217</v>
      </c>
      <c r="AU1367" s="231" t="s">
        <v>90</v>
      </c>
      <c r="AY1367" s="18" t="s">
        <v>216</v>
      </c>
      <c r="BE1367" s="232">
        <f>IF(N1367="základní",J1367,0)</f>
        <v>0</v>
      </c>
      <c r="BF1367" s="232">
        <f>IF(N1367="snížená",J1367,0)</f>
        <v>0</v>
      </c>
      <c r="BG1367" s="232">
        <f>IF(N1367="zákl. přenesená",J1367,0)</f>
        <v>0</v>
      </c>
      <c r="BH1367" s="232">
        <f>IF(N1367="sníž. přenesená",J1367,0)</f>
        <v>0</v>
      </c>
      <c r="BI1367" s="232">
        <f>IF(N1367="nulová",J1367,0)</f>
        <v>0</v>
      </c>
      <c r="BJ1367" s="18" t="s">
        <v>88</v>
      </c>
      <c r="BK1367" s="232">
        <f>ROUND(I1367*H1367,2)</f>
        <v>0</v>
      </c>
      <c r="BL1367" s="18" t="s">
        <v>292</v>
      </c>
      <c r="BM1367" s="231" t="s">
        <v>1825</v>
      </c>
    </row>
    <row r="1368" s="2" customFormat="1">
      <c r="A1368" s="39"/>
      <c r="B1368" s="40"/>
      <c r="C1368" s="41"/>
      <c r="D1368" s="233" t="s">
        <v>222</v>
      </c>
      <c r="E1368" s="41"/>
      <c r="F1368" s="234" t="s">
        <v>1826</v>
      </c>
      <c r="G1368" s="41"/>
      <c r="H1368" s="41"/>
      <c r="I1368" s="235"/>
      <c r="J1368" s="41"/>
      <c r="K1368" s="41"/>
      <c r="L1368" s="45"/>
      <c r="M1368" s="236"/>
      <c r="N1368" s="237"/>
      <c r="O1368" s="92"/>
      <c r="P1368" s="92"/>
      <c r="Q1368" s="92"/>
      <c r="R1368" s="92"/>
      <c r="S1368" s="92"/>
      <c r="T1368" s="93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T1368" s="18" t="s">
        <v>222</v>
      </c>
      <c r="AU1368" s="18" t="s">
        <v>90</v>
      </c>
    </row>
    <row r="1369" s="13" customFormat="1">
      <c r="A1369" s="13"/>
      <c r="B1369" s="250"/>
      <c r="C1369" s="251"/>
      <c r="D1369" s="233" t="s">
        <v>362</v>
      </c>
      <c r="E1369" s="252" t="s">
        <v>1</v>
      </c>
      <c r="F1369" s="253" t="s">
        <v>1827</v>
      </c>
      <c r="G1369" s="251"/>
      <c r="H1369" s="252" t="s">
        <v>1</v>
      </c>
      <c r="I1369" s="254"/>
      <c r="J1369" s="251"/>
      <c r="K1369" s="251"/>
      <c r="L1369" s="255"/>
      <c r="M1369" s="256"/>
      <c r="N1369" s="257"/>
      <c r="O1369" s="257"/>
      <c r="P1369" s="257"/>
      <c r="Q1369" s="257"/>
      <c r="R1369" s="257"/>
      <c r="S1369" s="257"/>
      <c r="T1369" s="258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9" t="s">
        <v>362</v>
      </c>
      <c r="AU1369" s="259" t="s">
        <v>90</v>
      </c>
      <c r="AV1369" s="13" t="s">
        <v>88</v>
      </c>
      <c r="AW1369" s="13" t="s">
        <v>36</v>
      </c>
      <c r="AX1369" s="13" t="s">
        <v>81</v>
      </c>
      <c r="AY1369" s="259" t="s">
        <v>216</v>
      </c>
    </row>
    <row r="1370" s="14" customFormat="1">
      <c r="A1370" s="14"/>
      <c r="B1370" s="260"/>
      <c r="C1370" s="261"/>
      <c r="D1370" s="233" t="s">
        <v>362</v>
      </c>
      <c r="E1370" s="262" t="s">
        <v>1</v>
      </c>
      <c r="F1370" s="263" t="s">
        <v>262</v>
      </c>
      <c r="G1370" s="261"/>
      <c r="H1370" s="264">
        <v>10</v>
      </c>
      <c r="I1370" s="265"/>
      <c r="J1370" s="261"/>
      <c r="K1370" s="261"/>
      <c r="L1370" s="266"/>
      <c r="M1370" s="267"/>
      <c r="N1370" s="268"/>
      <c r="O1370" s="268"/>
      <c r="P1370" s="268"/>
      <c r="Q1370" s="268"/>
      <c r="R1370" s="268"/>
      <c r="S1370" s="268"/>
      <c r="T1370" s="269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70" t="s">
        <v>362</v>
      </c>
      <c r="AU1370" s="270" t="s">
        <v>90</v>
      </c>
      <c r="AV1370" s="14" t="s">
        <v>90</v>
      </c>
      <c r="AW1370" s="14" t="s">
        <v>36</v>
      </c>
      <c r="AX1370" s="14" t="s">
        <v>81</v>
      </c>
      <c r="AY1370" s="270" t="s">
        <v>216</v>
      </c>
    </row>
    <row r="1371" s="16" customFormat="1">
      <c r="A1371" s="16"/>
      <c r="B1371" s="282"/>
      <c r="C1371" s="283"/>
      <c r="D1371" s="233" t="s">
        <v>362</v>
      </c>
      <c r="E1371" s="284" t="s">
        <v>1</v>
      </c>
      <c r="F1371" s="285" t="s">
        <v>369</v>
      </c>
      <c r="G1371" s="283"/>
      <c r="H1371" s="286">
        <v>10</v>
      </c>
      <c r="I1371" s="287"/>
      <c r="J1371" s="283"/>
      <c r="K1371" s="283"/>
      <c r="L1371" s="288"/>
      <c r="M1371" s="289"/>
      <c r="N1371" s="290"/>
      <c r="O1371" s="290"/>
      <c r="P1371" s="290"/>
      <c r="Q1371" s="290"/>
      <c r="R1371" s="290"/>
      <c r="S1371" s="290"/>
      <c r="T1371" s="291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T1371" s="292" t="s">
        <v>362</v>
      </c>
      <c r="AU1371" s="292" t="s">
        <v>90</v>
      </c>
      <c r="AV1371" s="16" t="s">
        <v>215</v>
      </c>
      <c r="AW1371" s="16" t="s">
        <v>36</v>
      </c>
      <c r="AX1371" s="16" t="s">
        <v>88</v>
      </c>
      <c r="AY1371" s="292" t="s">
        <v>216</v>
      </c>
    </row>
    <row r="1372" s="2" customFormat="1" ht="24.15" customHeight="1">
      <c r="A1372" s="39"/>
      <c r="B1372" s="40"/>
      <c r="C1372" s="293" t="s">
        <v>1828</v>
      </c>
      <c r="D1372" s="293" t="s">
        <v>467</v>
      </c>
      <c r="E1372" s="294" t="s">
        <v>1829</v>
      </c>
      <c r="F1372" s="295" t="s">
        <v>1830</v>
      </c>
      <c r="G1372" s="296" t="s">
        <v>539</v>
      </c>
      <c r="H1372" s="297">
        <v>10</v>
      </c>
      <c r="I1372" s="298"/>
      <c r="J1372" s="299">
        <f>ROUND(I1372*H1372,2)</f>
        <v>0</v>
      </c>
      <c r="K1372" s="295" t="s">
        <v>1</v>
      </c>
      <c r="L1372" s="300"/>
      <c r="M1372" s="301" t="s">
        <v>1</v>
      </c>
      <c r="N1372" s="302" t="s">
        <v>46</v>
      </c>
      <c r="O1372" s="92"/>
      <c r="P1372" s="229">
        <f>O1372*H1372</f>
        <v>0</v>
      </c>
      <c r="Q1372" s="229">
        <v>0.0050000000000000001</v>
      </c>
      <c r="R1372" s="229">
        <f>Q1372*H1372</f>
        <v>0.050000000000000003</v>
      </c>
      <c r="S1372" s="229">
        <v>0</v>
      </c>
      <c r="T1372" s="230">
        <f>S1372*H1372</f>
        <v>0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31" t="s">
        <v>569</v>
      </c>
      <c r="AT1372" s="231" t="s">
        <v>467</v>
      </c>
      <c r="AU1372" s="231" t="s">
        <v>90</v>
      </c>
      <c r="AY1372" s="18" t="s">
        <v>216</v>
      </c>
      <c r="BE1372" s="232">
        <f>IF(N1372="základní",J1372,0)</f>
        <v>0</v>
      </c>
      <c r="BF1372" s="232">
        <f>IF(N1372="snížená",J1372,0)</f>
        <v>0</v>
      </c>
      <c r="BG1372" s="232">
        <f>IF(N1372="zákl. přenesená",J1372,0)</f>
        <v>0</v>
      </c>
      <c r="BH1372" s="232">
        <f>IF(N1372="sníž. přenesená",J1372,0)</f>
        <v>0</v>
      </c>
      <c r="BI1372" s="232">
        <f>IF(N1372="nulová",J1372,0)</f>
        <v>0</v>
      </c>
      <c r="BJ1372" s="18" t="s">
        <v>88</v>
      </c>
      <c r="BK1372" s="232">
        <f>ROUND(I1372*H1372,2)</f>
        <v>0</v>
      </c>
      <c r="BL1372" s="18" t="s">
        <v>292</v>
      </c>
      <c r="BM1372" s="231" t="s">
        <v>1831</v>
      </c>
    </row>
    <row r="1373" s="2" customFormat="1" ht="24.15" customHeight="1">
      <c r="A1373" s="39"/>
      <c r="B1373" s="40"/>
      <c r="C1373" s="220" t="s">
        <v>1832</v>
      </c>
      <c r="D1373" s="220" t="s">
        <v>217</v>
      </c>
      <c r="E1373" s="221" t="s">
        <v>1833</v>
      </c>
      <c r="F1373" s="222" t="s">
        <v>1834</v>
      </c>
      <c r="G1373" s="223" t="s">
        <v>435</v>
      </c>
      <c r="H1373" s="224">
        <v>4.1740000000000004</v>
      </c>
      <c r="I1373" s="225"/>
      <c r="J1373" s="226">
        <f>ROUND(I1373*H1373,2)</f>
        <v>0</v>
      </c>
      <c r="K1373" s="222" t="s">
        <v>359</v>
      </c>
      <c r="L1373" s="45"/>
      <c r="M1373" s="227" t="s">
        <v>1</v>
      </c>
      <c r="N1373" s="228" t="s">
        <v>46</v>
      </c>
      <c r="O1373" s="92"/>
      <c r="P1373" s="229">
        <f>O1373*H1373</f>
        <v>0</v>
      </c>
      <c r="Q1373" s="229">
        <v>0</v>
      </c>
      <c r="R1373" s="229">
        <f>Q1373*H1373</f>
        <v>0</v>
      </c>
      <c r="S1373" s="229">
        <v>0</v>
      </c>
      <c r="T1373" s="230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31" t="s">
        <v>292</v>
      </c>
      <c r="AT1373" s="231" t="s">
        <v>217</v>
      </c>
      <c r="AU1373" s="231" t="s">
        <v>90</v>
      </c>
      <c r="AY1373" s="18" t="s">
        <v>216</v>
      </c>
      <c r="BE1373" s="232">
        <f>IF(N1373="základní",J1373,0)</f>
        <v>0</v>
      </c>
      <c r="BF1373" s="232">
        <f>IF(N1373="snížená",J1373,0)</f>
        <v>0</v>
      </c>
      <c r="BG1373" s="232">
        <f>IF(N1373="zákl. přenesená",J1373,0)</f>
        <v>0</v>
      </c>
      <c r="BH1373" s="232">
        <f>IF(N1373="sníž. přenesená",J1373,0)</f>
        <v>0</v>
      </c>
      <c r="BI1373" s="232">
        <f>IF(N1373="nulová",J1373,0)</f>
        <v>0</v>
      </c>
      <c r="BJ1373" s="18" t="s">
        <v>88</v>
      </c>
      <c r="BK1373" s="232">
        <f>ROUND(I1373*H1373,2)</f>
        <v>0</v>
      </c>
      <c r="BL1373" s="18" t="s">
        <v>292</v>
      </c>
      <c r="BM1373" s="231" t="s">
        <v>1835</v>
      </c>
    </row>
    <row r="1374" s="2" customFormat="1">
      <c r="A1374" s="39"/>
      <c r="B1374" s="40"/>
      <c r="C1374" s="41"/>
      <c r="D1374" s="233" t="s">
        <v>222</v>
      </c>
      <c r="E1374" s="41"/>
      <c r="F1374" s="234" t="s">
        <v>1836</v>
      </c>
      <c r="G1374" s="41"/>
      <c r="H1374" s="41"/>
      <c r="I1374" s="235"/>
      <c r="J1374" s="41"/>
      <c r="K1374" s="41"/>
      <c r="L1374" s="45"/>
      <c r="M1374" s="236"/>
      <c r="N1374" s="237"/>
      <c r="O1374" s="92"/>
      <c r="P1374" s="92"/>
      <c r="Q1374" s="92"/>
      <c r="R1374" s="92"/>
      <c r="S1374" s="92"/>
      <c r="T1374" s="93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T1374" s="18" t="s">
        <v>222</v>
      </c>
      <c r="AU1374" s="18" t="s">
        <v>90</v>
      </c>
    </row>
    <row r="1375" s="11" customFormat="1" ht="22.8" customHeight="1">
      <c r="A1375" s="11"/>
      <c r="B1375" s="206"/>
      <c r="C1375" s="207"/>
      <c r="D1375" s="208" t="s">
        <v>80</v>
      </c>
      <c r="E1375" s="248" t="s">
        <v>1837</v>
      </c>
      <c r="F1375" s="248" t="s">
        <v>1838</v>
      </c>
      <c r="G1375" s="207"/>
      <c r="H1375" s="207"/>
      <c r="I1375" s="210"/>
      <c r="J1375" s="249">
        <f>BK1375</f>
        <v>0</v>
      </c>
      <c r="K1375" s="207"/>
      <c r="L1375" s="212"/>
      <c r="M1375" s="213"/>
      <c r="N1375" s="214"/>
      <c r="O1375" s="214"/>
      <c r="P1375" s="215">
        <f>SUM(P1376:P1449)</f>
        <v>0</v>
      </c>
      <c r="Q1375" s="214"/>
      <c r="R1375" s="215">
        <f>SUM(R1376:R1449)</f>
        <v>6.0705103999999999</v>
      </c>
      <c r="S1375" s="214"/>
      <c r="T1375" s="216">
        <f>SUM(T1376:T1449)</f>
        <v>0</v>
      </c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R1375" s="217" t="s">
        <v>90</v>
      </c>
      <c r="AT1375" s="218" t="s">
        <v>80</v>
      </c>
      <c r="AU1375" s="218" t="s">
        <v>88</v>
      </c>
      <c r="AY1375" s="217" t="s">
        <v>216</v>
      </c>
      <c r="BK1375" s="219">
        <f>SUM(BK1376:BK1449)</f>
        <v>0</v>
      </c>
    </row>
    <row r="1376" s="2" customFormat="1" ht="24.15" customHeight="1">
      <c r="A1376" s="39"/>
      <c r="B1376" s="40"/>
      <c r="C1376" s="220" t="s">
        <v>1839</v>
      </c>
      <c r="D1376" s="220" t="s">
        <v>217</v>
      </c>
      <c r="E1376" s="221" t="s">
        <v>1840</v>
      </c>
      <c r="F1376" s="222" t="s">
        <v>1841</v>
      </c>
      <c r="G1376" s="223" t="s">
        <v>303</v>
      </c>
      <c r="H1376" s="224">
        <v>167.25</v>
      </c>
      <c r="I1376" s="225"/>
      <c r="J1376" s="226">
        <f>ROUND(I1376*H1376,2)</f>
        <v>0</v>
      </c>
      <c r="K1376" s="222" t="s">
        <v>359</v>
      </c>
      <c r="L1376" s="45"/>
      <c r="M1376" s="227" t="s">
        <v>1</v>
      </c>
      <c r="N1376" s="228" t="s">
        <v>46</v>
      </c>
      <c r="O1376" s="92"/>
      <c r="P1376" s="229">
        <f>O1376*H1376</f>
        <v>0</v>
      </c>
      <c r="Q1376" s="229">
        <v>0</v>
      </c>
      <c r="R1376" s="229">
        <f>Q1376*H1376</f>
        <v>0</v>
      </c>
      <c r="S1376" s="229">
        <v>0</v>
      </c>
      <c r="T1376" s="230">
        <f>S1376*H1376</f>
        <v>0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31" t="s">
        <v>292</v>
      </c>
      <c r="AT1376" s="231" t="s">
        <v>217</v>
      </c>
      <c r="AU1376" s="231" t="s">
        <v>90</v>
      </c>
      <c r="AY1376" s="18" t="s">
        <v>216</v>
      </c>
      <c r="BE1376" s="232">
        <f>IF(N1376="základní",J1376,0)</f>
        <v>0</v>
      </c>
      <c r="BF1376" s="232">
        <f>IF(N1376="snížená",J1376,0)</f>
        <v>0</v>
      </c>
      <c r="BG1376" s="232">
        <f>IF(N1376="zákl. přenesená",J1376,0)</f>
        <v>0</v>
      </c>
      <c r="BH1376" s="232">
        <f>IF(N1376="sníž. přenesená",J1376,0)</f>
        <v>0</v>
      </c>
      <c r="BI1376" s="232">
        <f>IF(N1376="nulová",J1376,0)</f>
        <v>0</v>
      </c>
      <c r="BJ1376" s="18" t="s">
        <v>88</v>
      </c>
      <c r="BK1376" s="232">
        <f>ROUND(I1376*H1376,2)</f>
        <v>0</v>
      </c>
      <c r="BL1376" s="18" t="s">
        <v>292</v>
      </c>
      <c r="BM1376" s="231" t="s">
        <v>1842</v>
      </c>
    </row>
    <row r="1377" s="2" customFormat="1">
      <c r="A1377" s="39"/>
      <c r="B1377" s="40"/>
      <c r="C1377" s="41"/>
      <c r="D1377" s="233" t="s">
        <v>222</v>
      </c>
      <c r="E1377" s="41"/>
      <c r="F1377" s="234" t="s">
        <v>1843</v>
      </c>
      <c r="G1377" s="41"/>
      <c r="H1377" s="41"/>
      <c r="I1377" s="235"/>
      <c r="J1377" s="41"/>
      <c r="K1377" s="41"/>
      <c r="L1377" s="45"/>
      <c r="M1377" s="236"/>
      <c r="N1377" s="237"/>
      <c r="O1377" s="92"/>
      <c r="P1377" s="92"/>
      <c r="Q1377" s="92"/>
      <c r="R1377" s="92"/>
      <c r="S1377" s="92"/>
      <c r="T1377" s="93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T1377" s="18" t="s">
        <v>222</v>
      </c>
      <c r="AU1377" s="18" t="s">
        <v>90</v>
      </c>
    </row>
    <row r="1378" s="14" customFormat="1">
      <c r="A1378" s="14"/>
      <c r="B1378" s="260"/>
      <c r="C1378" s="261"/>
      <c r="D1378" s="233" t="s">
        <v>362</v>
      </c>
      <c r="E1378" s="262" t="s">
        <v>1</v>
      </c>
      <c r="F1378" s="263" t="s">
        <v>301</v>
      </c>
      <c r="G1378" s="261"/>
      <c r="H1378" s="264">
        <v>87.239999999999995</v>
      </c>
      <c r="I1378" s="265"/>
      <c r="J1378" s="261"/>
      <c r="K1378" s="261"/>
      <c r="L1378" s="266"/>
      <c r="M1378" s="267"/>
      <c r="N1378" s="268"/>
      <c r="O1378" s="268"/>
      <c r="P1378" s="268"/>
      <c r="Q1378" s="268"/>
      <c r="R1378" s="268"/>
      <c r="S1378" s="268"/>
      <c r="T1378" s="269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70" t="s">
        <v>362</v>
      </c>
      <c r="AU1378" s="270" t="s">
        <v>90</v>
      </c>
      <c r="AV1378" s="14" t="s">
        <v>90</v>
      </c>
      <c r="AW1378" s="14" t="s">
        <v>36</v>
      </c>
      <c r="AX1378" s="14" t="s">
        <v>81</v>
      </c>
      <c r="AY1378" s="270" t="s">
        <v>216</v>
      </c>
    </row>
    <row r="1379" s="14" customFormat="1">
      <c r="A1379" s="14"/>
      <c r="B1379" s="260"/>
      <c r="C1379" s="261"/>
      <c r="D1379" s="233" t="s">
        <v>362</v>
      </c>
      <c r="E1379" s="262" t="s">
        <v>1</v>
      </c>
      <c r="F1379" s="263" t="s">
        <v>305</v>
      </c>
      <c r="G1379" s="261"/>
      <c r="H1379" s="264">
        <v>32.420000000000002</v>
      </c>
      <c r="I1379" s="265"/>
      <c r="J1379" s="261"/>
      <c r="K1379" s="261"/>
      <c r="L1379" s="266"/>
      <c r="M1379" s="267"/>
      <c r="N1379" s="268"/>
      <c r="O1379" s="268"/>
      <c r="P1379" s="268"/>
      <c r="Q1379" s="268"/>
      <c r="R1379" s="268"/>
      <c r="S1379" s="268"/>
      <c r="T1379" s="269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70" t="s">
        <v>362</v>
      </c>
      <c r="AU1379" s="270" t="s">
        <v>90</v>
      </c>
      <c r="AV1379" s="14" t="s">
        <v>90</v>
      </c>
      <c r="AW1379" s="14" t="s">
        <v>36</v>
      </c>
      <c r="AX1379" s="14" t="s">
        <v>81</v>
      </c>
      <c r="AY1379" s="270" t="s">
        <v>216</v>
      </c>
    </row>
    <row r="1380" s="14" customFormat="1">
      <c r="A1380" s="14"/>
      <c r="B1380" s="260"/>
      <c r="C1380" s="261"/>
      <c r="D1380" s="233" t="s">
        <v>362</v>
      </c>
      <c r="E1380" s="262" t="s">
        <v>1</v>
      </c>
      <c r="F1380" s="263" t="s">
        <v>308</v>
      </c>
      <c r="G1380" s="261"/>
      <c r="H1380" s="264">
        <v>16.43</v>
      </c>
      <c r="I1380" s="265"/>
      <c r="J1380" s="261"/>
      <c r="K1380" s="261"/>
      <c r="L1380" s="266"/>
      <c r="M1380" s="267"/>
      <c r="N1380" s="268"/>
      <c r="O1380" s="268"/>
      <c r="P1380" s="268"/>
      <c r="Q1380" s="268"/>
      <c r="R1380" s="268"/>
      <c r="S1380" s="268"/>
      <c r="T1380" s="269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70" t="s">
        <v>362</v>
      </c>
      <c r="AU1380" s="270" t="s">
        <v>90</v>
      </c>
      <c r="AV1380" s="14" t="s">
        <v>90</v>
      </c>
      <c r="AW1380" s="14" t="s">
        <v>36</v>
      </c>
      <c r="AX1380" s="14" t="s">
        <v>81</v>
      </c>
      <c r="AY1380" s="270" t="s">
        <v>216</v>
      </c>
    </row>
    <row r="1381" s="14" customFormat="1">
      <c r="A1381" s="14"/>
      <c r="B1381" s="260"/>
      <c r="C1381" s="261"/>
      <c r="D1381" s="233" t="s">
        <v>362</v>
      </c>
      <c r="E1381" s="262" t="s">
        <v>1</v>
      </c>
      <c r="F1381" s="263" t="s">
        <v>311</v>
      </c>
      <c r="G1381" s="261"/>
      <c r="H1381" s="264">
        <v>31.16</v>
      </c>
      <c r="I1381" s="265"/>
      <c r="J1381" s="261"/>
      <c r="K1381" s="261"/>
      <c r="L1381" s="266"/>
      <c r="M1381" s="267"/>
      <c r="N1381" s="268"/>
      <c r="O1381" s="268"/>
      <c r="P1381" s="268"/>
      <c r="Q1381" s="268"/>
      <c r="R1381" s="268"/>
      <c r="S1381" s="268"/>
      <c r="T1381" s="269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70" t="s">
        <v>362</v>
      </c>
      <c r="AU1381" s="270" t="s">
        <v>90</v>
      </c>
      <c r="AV1381" s="14" t="s">
        <v>90</v>
      </c>
      <c r="AW1381" s="14" t="s">
        <v>36</v>
      </c>
      <c r="AX1381" s="14" t="s">
        <v>81</v>
      </c>
      <c r="AY1381" s="270" t="s">
        <v>216</v>
      </c>
    </row>
    <row r="1382" s="16" customFormat="1">
      <c r="A1382" s="16"/>
      <c r="B1382" s="282"/>
      <c r="C1382" s="283"/>
      <c r="D1382" s="233" t="s">
        <v>362</v>
      </c>
      <c r="E1382" s="284" t="s">
        <v>1</v>
      </c>
      <c r="F1382" s="285" t="s">
        <v>369</v>
      </c>
      <c r="G1382" s="283"/>
      <c r="H1382" s="286">
        <v>167.25</v>
      </c>
      <c r="I1382" s="287"/>
      <c r="J1382" s="283"/>
      <c r="K1382" s="283"/>
      <c r="L1382" s="288"/>
      <c r="M1382" s="289"/>
      <c r="N1382" s="290"/>
      <c r="O1382" s="290"/>
      <c r="P1382" s="290"/>
      <c r="Q1382" s="290"/>
      <c r="R1382" s="290"/>
      <c r="S1382" s="290"/>
      <c r="T1382" s="291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T1382" s="292" t="s">
        <v>362</v>
      </c>
      <c r="AU1382" s="292" t="s">
        <v>90</v>
      </c>
      <c r="AV1382" s="16" t="s">
        <v>215</v>
      </c>
      <c r="AW1382" s="16" t="s">
        <v>36</v>
      </c>
      <c r="AX1382" s="16" t="s">
        <v>88</v>
      </c>
      <c r="AY1382" s="292" t="s">
        <v>216</v>
      </c>
    </row>
    <row r="1383" s="2" customFormat="1" ht="24.15" customHeight="1">
      <c r="A1383" s="39"/>
      <c r="B1383" s="40"/>
      <c r="C1383" s="293" t="s">
        <v>1844</v>
      </c>
      <c r="D1383" s="293" t="s">
        <v>467</v>
      </c>
      <c r="E1383" s="294" t="s">
        <v>1845</v>
      </c>
      <c r="F1383" s="295" t="s">
        <v>1846</v>
      </c>
      <c r="G1383" s="296" t="s">
        <v>303</v>
      </c>
      <c r="H1383" s="297">
        <v>175.613</v>
      </c>
      <c r="I1383" s="298"/>
      <c r="J1383" s="299">
        <f>ROUND(I1383*H1383,2)</f>
        <v>0</v>
      </c>
      <c r="K1383" s="295" t="s">
        <v>359</v>
      </c>
      <c r="L1383" s="300"/>
      <c r="M1383" s="301" t="s">
        <v>1</v>
      </c>
      <c r="N1383" s="302" t="s">
        <v>46</v>
      </c>
      <c r="O1383" s="92"/>
      <c r="P1383" s="229">
        <f>O1383*H1383</f>
        <v>0</v>
      </c>
      <c r="Q1383" s="229">
        <v>0.0015</v>
      </c>
      <c r="R1383" s="229">
        <f>Q1383*H1383</f>
        <v>0.26341950000000003</v>
      </c>
      <c r="S1383" s="229">
        <v>0</v>
      </c>
      <c r="T1383" s="230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1" t="s">
        <v>569</v>
      </c>
      <c r="AT1383" s="231" t="s">
        <v>467</v>
      </c>
      <c r="AU1383" s="231" t="s">
        <v>90</v>
      </c>
      <c r="AY1383" s="18" t="s">
        <v>216</v>
      </c>
      <c r="BE1383" s="232">
        <f>IF(N1383="základní",J1383,0)</f>
        <v>0</v>
      </c>
      <c r="BF1383" s="232">
        <f>IF(N1383="snížená",J1383,0)</f>
        <v>0</v>
      </c>
      <c r="BG1383" s="232">
        <f>IF(N1383="zákl. přenesená",J1383,0)</f>
        <v>0</v>
      </c>
      <c r="BH1383" s="232">
        <f>IF(N1383="sníž. přenesená",J1383,0)</f>
        <v>0</v>
      </c>
      <c r="BI1383" s="232">
        <f>IF(N1383="nulová",J1383,0)</f>
        <v>0</v>
      </c>
      <c r="BJ1383" s="18" t="s">
        <v>88</v>
      </c>
      <c r="BK1383" s="232">
        <f>ROUND(I1383*H1383,2)</f>
        <v>0</v>
      </c>
      <c r="BL1383" s="18" t="s">
        <v>292</v>
      </c>
      <c r="BM1383" s="231" t="s">
        <v>1847</v>
      </c>
    </row>
    <row r="1384" s="2" customFormat="1">
      <c r="A1384" s="39"/>
      <c r="B1384" s="40"/>
      <c r="C1384" s="41"/>
      <c r="D1384" s="233" t="s">
        <v>222</v>
      </c>
      <c r="E1384" s="41"/>
      <c r="F1384" s="234" t="s">
        <v>1846</v>
      </c>
      <c r="G1384" s="41"/>
      <c r="H1384" s="41"/>
      <c r="I1384" s="235"/>
      <c r="J1384" s="41"/>
      <c r="K1384" s="41"/>
      <c r="L1384" s="45"/>
      <c r="M1384" s="236"/>
      <c r="N1384" s="237"/>
      <c r="O1384" s="92"/>
      <c r="P1384" s="92"/>
      <c r="Q1384" s="92"/>
      <c r="R1384" s="92"/>
      <c r="S1384" s="92"/>
      <c r="T1384" s="93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T1384" s="18" t="s">
        <v>222</v>
      </c>
      <c r="AU1384" s="18" t="s">
        <v>90</v>
      </c>
    </row>
    <row r="1385" s="14" customFormat="1">
      <c r="A1385" s="14"/>
      <c r="B1385" s="260"/>
      <c r="C1385" s="261"/>
      <c r="D1385" s="233" t="s">
        <v>362</v>
      </c>
      <c r="E1385" s="262" t="s">
        <v>1</v>
      </c>
      <c r="F1385" s="263" t="s">
        <v>1848</v>
      </c>
      <c r="G1385" s="261"/>
      <c r="H1385" s="264">
        <v>175.613</v>
      </c>
      <c r="I1385" s="265"/>
      <c r="J1385" s="261"/>
      <c r="K1385" s="261"/>
      <c r="L1385" s="266"/>
      <c r="M1385" s="267"/>
      <c r="N1385" s="268"/>
      <c r="O1385" s="268"/>
      <c r="P1385" s="268"/>
      <c r="Q1385" s="268"/>
      <c r="R1385" s="268"/>
      <c r="S1385" s="268"/>
      <c r="T1385" s="269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70" t="s">
        <v>362</v>
      </c>
      <c r="AU1385" s="270" t="s">
        <v>90</v>
      </c>
      <c r="AV1385" s="14" t="s">
        <v>90</v>
      </c>
      <c r="AW1385" s="14" t="s">
        <v>36</v>
      </c>
      <c r="AX1385" s="14" t="s">
        <v>81</v>
      </c>
      <c r="AY1385" s="270" t="s">
        <v>216</v>
      </c>
    </row>
    <row r="1386" s="16" customFormat="1">
      <c r="A1386" s="16"/>
      <c r="B1386" s="282"/>
      <c r="C1386" s="283"/>
      <c r="D1386" s="233" t="s">
        <v>362</v>
      </c>
      <c r="E1386" s="284" t="s">
        <v>1</v>
      </c>
      <c r="F1386" s="285" t="s">
        <v>369</v>
      </c>
      <c r="G1386" s="283"/>
      <c r="H1386" s="286">
        <v>175.613</v>
      </c>
      <c r="I1386" s="287"/>
      <c r="J1386" s="283"/>
      <c r="K1386" s="283"/>
      <c r="L1386" s="288"/>
      <c r="M1386" s="289"/>
      <c r="N1386" s="290"/>
      <c r="O1386" s="290"/>
      <c r="P1386" s="290"/>
      <c r="Q1386" s="290"/>
      <c r="R1386" s="290"/>
      <c r="S1386" s="290"/>
      <c r="T1386" s="291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T1386" s="292" t="s">
        <v>362</v>
      </c>
      <c r="AU1386" s="292" t="s">
        <v>90</v>
      </c>
      <c r="AV1386" s="16" t="s">
        <v>215</v>
      </c>
      <c r="AW1386" s="16" t="s">
        <v>36</v>
      </c>
      <c r="AX1386" s="16" t="s">
        <v>88</v>
      </c>
      <c r="AY1386" s="292" t="s">
        <v>216</v>
      </c>
    </row>
    <row r="1387" s="2" customFormat="1" ht="24.15" customHeight="1">
      <c r="A1387" s="39"/>
      <c r="B1387" s="40"/>
      <c r="C1387" s="293" t="s">
        <v>1849</v>
      </c>
      <c r="D1387" s="293" t="s">
        <v>467</v>
      </c>
      <c r="E1387" s="294" t="s">
        <v>1850</v>
      </c>
      <c r="F1387" s="295" t="s">
        <v>1851</v>
      </c>
      <c r="G1387" s="296" t="s">
        <v>303</v>
      </c>
      <c r="H1387" s="297">
        <v>175.613</v>
      </c>
      <c r="I1387" s="298"/>
      <c r="J1387" s="299">
        <f>ROUND(I1387*H1387,2)</f>
        <v>0</v>
      </c>
      <c r="K1387" s="295" t="s">
        <v>359</v>
      </c>
      <c r="L1387" s="300"/>
      <c r="M1387" s="301" t="s">
        <v>1</v>
      </c>
      <c r="N1387" s="302" t="s">
        <v>46</v>
      </c>
      <c r="O1387" s="92"/>
      <c r="P1387" s="229">
        <f>O1387*H1387</f>
        <v>0</v>
      </c>
      <c r="Q1387" s="229">
        <v>0.00175</v>
      </c>
      <c r="R1387" s="229">
        <f>Q1387*H1387</f>
        <v>0.30732274999999998</v>
      </c>
      <c r="S1387" s="229">
        <v>0</v>
      </c>
      <c r="T1387" s="230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1" t="s">
        <v>569</v>
      </c>
      <c r="AT1387" s="231" t="s">
        <v>467</v>
      </c>
      <c r="AU1387" s="231" t="s">
        <v>90</v>
      </c>
      <c r="AY1387" s="18" t="s">
        <v>216</v>
      </c>
      <c r="BE1387" s="232">
        <f>IF(N1387="základní",J1387,0)</f>
        <v>0</v>
      </c>
      <c r="BF1387" s="232">
        <f>IF(N1387="snížená",J1387,0)</f>
        <v>0</v>
      </c>
      <c r="BG1387" s="232">
        <f>IF(N1387="zákl. přenesená",J1387,0)</f>
        <v>0</v>
      </c>
      <c r="BH1387" s="232">
        <f>IF(N1387="sníž. přenesená",J1387,0)</f>
        <v>0</v>
      </c>
      <c r="BI1387" s="232">
        <f>IF(N1387="nulová",J1387,0)</f>
        <v>0</v>
      </c>
      <c r="BJ1387" s="18" t="s">
        <v>88</v>
      </c>
      <c r="BK1387" s="232">
        <f>ROUND(I1387*H1387,2)</f>
        <v>0</v>
      </c>
      <c r="BL1387" s="18" t="s">
        <v>292</v>
      </c>
      <c r="BM1387" s="231" t="s">
        <v>1852</v>
      </c>
    </row>
    <row r="1388" s="2" customFormat="1">
      <c r="A1388" s="39"/>
      <c r="B1388" s="40"/>
      <c r="C1388" s="41"/>
      <c r="D1388" s="233" t="s">
        <v>222</v>
      </c>
      <c r="E1388" s="41"/>
      <c r="F1388" s="234" t="s">
        <v>1851</v>
      </c>
      <c r="G1388" s="41"/>
      <c r="H1388" s="41"/>
      <c r="I1388" s="235"/>
      <c r="J1388" s="41"/>
      <c r="K1388" s="41"/>
      <c r="L1388" s="45"/>
      <c r="M1388" s="236"/>
      <c r="N1388" s="237"/>
      <c r="O1388" s="92"/>
      <c r="P1388" s="92"/>
      <c r="Q1388" s="92"/>
      <c r="R1388" s="92"/>
      <c r="S1388" s="92"/>
      <c r="T1388" s="93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T1388" s="18" t="s">
        <v>222</v>
      </c>
      <c r="AU1388" s="18" t="s">
        <v>90</v>
      </c>
    </row>
    <row r="1389" s="2" customFormat="1" ht="24.15" customHeight="1">
      <c r="A1389" s="39"/>
      <c r="B1389" s="40"/>
      <c r="C1389" s="220" t="s">
        <v>1853</v>
      </c>
      <c r="D1389" s="220" t="s">
        <v>217</v>
      </c>
      <c r="E1389" s="221" t="s">
        <v>1840</v>
      </c>
      <c r="F1389" s="222" t="s">
        <v>1841</v>
      </c>
      <c r="G1389" s="223" t="s">
        <v>303</v>
      </c>
      <c r="H1389" s="224">
        <v>95.450000000000003</v>
      </c>
      <c r="I1389" s="225"/>
      <c r="J1389" s="226">
        <f>ROUND(I1389*H1389,2)</f>
        <v>0</v>
      </c>
      <c r="K1389" s="222" t="s">
        <v>359</v>
      </c>
      <c r="L1389" s="45"/>
      <c r="M1389" s="227" t="s">
        <v>1</v>
      </c>
      <c r="N1389" s="228" t="s">
        <v>46</v>
      </c>
      <c r="O1389" s="92"/>
      <c r="P1389" s="229">
        <f>O1389*H1389</f>
        <v>0</v>
      </c>
      <c r="Q1389" s="229">
        <v>0</v>
      </c>
      <c r="R1389" s="229">
        <f>Q1389*H1389</f>
        <v>0</v>
      </c>
      <c r="S1389" s="229">
        <v>0</v>
      </c>
      <c r="T1389" s="230">
        <f>S1389*H1389</f>
        <v>0</v>
      </c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R1389" s="231" t="s">
        <v>292</v>
      </c>
      <c r="AT1389" s="231" t="s">
        <v>217</v>
      </c>
      <c r="AU1389" s="231" t="s">
        <v>90</v>
      </c>
      <c r="AY1389" s="18" t="s">
        <v>216</v>
      </c>
      <c r="BE1389" s="232">
        <f>IF(N1389="základní",J1389,0)</f>
        <v>0</v>
      </c>
      <c r="BF1389" s="232">
        <f>IF(N1389="snížená",J1389,0)</f>
        <v>0</v>
      </c>
      <c r="BG1389" s="232">
        <f>IF(N1389="zákl. přenesená",J1389,0)</f>
        <v>0</v>
      </c>
      <c r="BH1389" s="232">
        <f>IF(N1389="sníž. přenesená",J1389,0)</f>
        <v>0</v>
      </c>
      <c r="BI1389" s="232">
        <f>IF(N1389="nulová",J1389,0)</f>
        <v>0</v>
      </c>
      <c r="BJ1389" s="18" t="s">
        <v>88</v>
      </c>
      <c r="BK1389" s="232">
        <f>ROUND(I1389*H1389,2)</f>
        <v>0</v>
      </c>
      <c r="BL1389" s="18" t="s">
        <v>292</v>
      </c>
      <c r="BM1389" s="231" t="s">
        <v>1854</v>
      </c>
    </row>
    <row r="1390" s="2" customFormat="1">
      <c r="A1390" s="39"/>
      <c r="B1390" s="40"/>
      <c r="C1390" s="41"/>
      <c r="D1390" s="233" t="s">
        <v>222</v>
      </c>
      <c r="E1390" s="41"/>
      <c r="F1390" s="234" t="s">
        <v>1843</v>
      </c>
      <c r="G1390" s="41"/>
      <c r="H1390" s="41"/>
      <c r="I1390" s="235"/>
      <c r="J1390" s="41"/>
      <c r="K1390" s="41"/>
      <c r="L1390" s="45"/>
      <c r="M1390" s="236"/>
      <c r="N1390" s="237"/>
      <c r="O1390" s="92"/>
      <c r="P1390" s="92"/>
      <c r="Q1390" s="92"/>
      <c r="R1390" s="92"/>
      <c r="S1390" s="92"/>
      <c r="T1390" s="93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T1390" s="18" t="s">
        <v>222</v>
      </c>
      <c r="AU1390" s="18" t="s">
        <v>90</v>
      </c>
    </row>
    <row r="1391" s="14" customFormat="1">
      <c r="A1391" s="14"/>
      <c r="B1391" s="260"/>
      <c r="C1391" s="261"/>
      <c r="D1391" s="233" t="s">
        <v>362</v>
      </c>
      <c r="E1391" s="262" t="s">
        <v>1</v>
      </c>
      <c r="F1391" s="263" t="s">
        <v>314</v>
      </c>
      <c r="G1391" s="261"/>
      <c r="H1391" s="264">
        <v>95.450000000000003</v>
      </c>
      <c r="I1391" s="265"/>
      <c r="J1391" s="261"/>
      <c r="K1391" s="261"/>
      <c r="L1391" s="266"/>
      <c r="M1391" s="267"/>
      <c r="N1391" s="268"/>
      <c r="O1391" s="268"/>
      <c r="P1391" s="268"/>
      <c r="Q1391" s="268"/>
      <c r="R1391" s="268"/>
      <c r="S1391" s="268"/>
      <c r="T1391" s="269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70" t="s">
        <v>362</v>
      </c>
      <c r="AU1391" s="270" t="s">
        <v>90</v>
      </c>
      <c r="AV1391" s="14" t="s">
        <v>90</v>
      </c>
      <c r="AW1391" s="14" t="s">
        <v>36</v>
      </c>
      <c r="AX1391" s="14" t="s">
        <v>81</v>
      </c>
      <c r="AY1391" s="270" t="s">
        <v>216</v>
      </c>
    </row>
    <row r="1392" s="16" customFormat="1">
      <c r="A1392" s="16"/>
      <c r="B1392" s="282"/>
      <c r="C1392" s="283"/>
      <c r="D1392" s="233" t="s">
        <v>362</v>
      </c>
      <c r="E1392" s="284" t="s">
        <v>1</v>
      </c>
      <c r="F1392" s="285" t="s">
        <v>369</v>
      </c>
      <c r="G1392" s="283"/>
      <c r="H1392" s="286">
        <v>95.450000000000003</v>
      </c>
      <c r="I1392" s="287"/>
      <c r="J1392" s="283"/>
      <c r="K1392" s="283"/>
      <c r="L1392" s="288"/>
      <c r="M1392" s="289"/>
      <c r="N1392" s="290"/>
      <c r="O1392" s="290"/>
      <c r="P1392" s="290"/>
      <c r="Q1392" s="290"/>
      <c r="R1392" s="290"/>
      <c r="S1392" s="290"/>
      <c r="T1392" s="291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T1392" s="292" t="s">
        <v>362</v>
      </c>
      <c r="AU1392" s="292" t="s">
        <v>90</v>
      </c>
      <c r="AV1392" s="16" t="s">
        <v>215</v>
      </c>
      <c r="AW1392" s="16" t="s">
        <v>36</v>
      </c>
      <c r="AX1392" s="16" t="s">
        <v>88</v>
      </c>
      <c r="AY1392" s="292" t="s">
        <v>216</v>
      </c>
    </row>
    <row r="1393" s="2" customFormat="1" ht="24.15" customHeight="1">
      <c r="A1393" s="39"/>
      <c r="B1393" s="40"/>
      <c r="C1393" s="293" t="s">
        <v>1855</v>
      </c>
      <c r="D1393" s="293" t="s">
        <v>467</v>
      </c>
      <c r="E1393" s="294" t="s">
        <v>1856</v>
      </c>
      <c r="F1393" s="295" t="s">
        <v>1857</v>
      </c>
      <c r="G1393" s="296" t="s">
        <v>303</v>
      </c>
      <c r="H1393" s="297">
        <v>200.44499999999999</v>
      </c>
      <c r="I1393" s="298"/>
      <c r="J1393" s="299">
        <f>ROUND(I1393*H1393,2)</f>
        <v>0</v>
      </c>
      <c r="K1393" s="295" t="s">
        <v>359</v>
      </c>
      <c r="L1393" s="300"/>
      <c r="M1393" s="301" t="s">
        <v>1</v>
      </c>
      <c r="N1393" s="302" t="s">
        <v>46</v>
      </c>
      <c r="O1393" s="92"/>
      <c r="P1393" s="229">
        <f>O1393*H1393</f>
        <v>0</v>
      </c>
      <c r="Q1393" s="229">
        <v>0.00175</v>
      </c>
      <c r="R1393" s="229">
        <f>Q1393*H1393</f>
        <v>0.35077874999999997</v>
      </c>
      <c r="S1393" s="229">
        <v>0</v>
      </c>
      <c r="T1393" s="230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31" t="s">
        <v>569</v>
      </c>
      <c r="AT1393" s="231" t="s">
        <v>467</v>
      </c>
      <c r="AU1393" s="231" t="s">
        <v>90</v>
      </c>
      <c r="AY1393" s="18" t="s">
        <v>216</v>
      </c>
      <c r="BE1393" s="232">
        <f>IF(N1393="základní",J1393,0)</f>
        <v>0</v>
      </c>
      <c r="BF1393" s="232">
        <f>IF(N1393="snížená",J1393,0)</f>
        <v>0</v>
      </c>
      <c r="BG1393" s="232">
        <f>IF(N1393="zákl. přenesená",J1393,0)</f>
        <v>0</v>
      </c>
      <c r="BH1393" s="232">
        <f>IF(N1393="sníž. přenesená",J1393,0)</f>
        <v>0</v>
      </c>
      <c r="BI1393" s="232">
        <f>IF(N1393="nulová",J1393,0)</f>
        <v>0</v>
      </c>
      <c r="BJ1393" s="18" t="s">
        <v>88</v>
      </c>
      <c r="BK1393" s="232">
        <f>ROUND(I1393*H1393,2)</f>
        <v>0</v>
      </c>
      <c r="BL1393" s="18" t="s">
        <v>292</v>
      </c>
      <c r="BM1393" s="231" t="s">
        <v>1858</v>
      </c>
    </row>
    <row r="1394" s="2" customFormat="1">
      <c r="A1394" s="39"/>
      <c r="B1394" s="40"/>
      <c r="C1394" s="41"/>
      <c r="D1394" s="233" t="s">
        <v>222</v>
      </c>
      <c r="E1394" s="41"/>
      <c r="F1394" s="234" t="s">
        <v>1857</v>
      </c>
      <c r="G1394" s="41"/>
      <c r="H1394" s="41"/>
      <c r="I1394" s="235"/>
      <c r="J1394" s="41"/>
      <c r="K1394" s="41"/>
      <c r="L1394" s="45"/>
      <c r="M1394" s="236"/>
      <c r="N1394" s="237"/>
      <c r="O1394" s="92"/>
      <c r="P1394" s="92"/>
      <c r="Q1394" s="92"/>
      <c r="R1394" s="92"/>
      <c r="S1394" s="92"/>
      <c r="T1394" s="93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T1394" s="18" t="s">
        <v>222</v>
      </c>
      <c r="AU1394" s="18" t="s">
        <v>90</v>
      </c>
    </row>
    <row r="1395" s="14" customFormat="1">
      <c r="A1395" s="14"/>
      <c r="B1395" s="260"/>
      <c r="C1395" s="261"/>
      <c r="D1395" s="233" t="s">
        <v>362</v>
      </c>
      <c r="E1395" s="262" t="s">
        <v>1</v>
      </c>
      <c r="F1395" s="263" t="s">
        <v>1859</v>
      </c>
      <c r="G1395" s="261"/>
      <c r="H1395" s="264">
        <v>200.44499999999999</v>
      </c>
      <c r="I1395" s="265"/>
      <c r="J1395" s="261"/>
      <c r="K1395" s="261"/>
      <c r="L1395" s="266"/>
      <c r="M1395" s="267"/>
      <c r="N1395" s="268"/>
      <c r="O1395" s="268"/>
      <c r="P1395" s="268"/>
      <c r="Q1395" s="268"/>
      <c r="R1395" s="268"/>
      <c r="S1395" s="268"/>
      <c r="T1395" s="269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70" t="s">
        <v>362</v>
      </c>
      <c r="AU1395" s="270" t="s">
        <v>90</v>
      </c>
      <c r="AV1395" s="14" t="s">
        <v>90</v>
      </c>
      <c r="AW1395" s="14" t="s">
        <v>36</v>
      </c>
      <c r="AX1395" s="14" t="s">
        <v>81</v>
      </c>
      <c r="AY1395" s="270" t="s">
        <v>216</v>
      </c>
    </row>
    <row r="1396" s="16" customFormat="1">
      <c r="A1396" s="16"/>
      <c r="B1396" s="282"/>
      <c r="C1396" s="283"/>
      <c r="D1396" s="233" t="s">
        <v>362</v>
      </c>
      <c r="E1396" s="284" t="s">
        <v>1</v>
      </c>
      <c r="F1396" s="285" t="s">
        <v>369</v>
      </c>
      <c r="G1396" s="283"/>
      <c r="H1396" s="286">
        <v>200.44499999999999</v>
      </c>
      <c r="I1396" s="287"/>
      <c r="J1396" s="283"/>
      <c r="K1396" s="283"/>
      <c r="L1396" s="288"/>
      <c r="M1396" s="289"/>
      <c r="N1396" s="290"/>
      <c r="O1396" s="290"/>
      <c r="P1396" s="290"/>
      <c r="Q1396" s="290"/>
      <c r="R1396" s="290"/>
      <c r="S1396" s="290"/>
      <c r="T1396" s="291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T1396" s="292" t="s">
        <v>362</v>
      </c>
      <c r="AU1396" s="292" t="s">
        <v>90</v>
      </c>
      <c r="AV1396" s="16" t="s">
        <v>215</v>
      </c>
      <c r="AW1396" s="16" t="s">
        <v>36</v>
      </c>
      <c r="AX1396" s="16" t="s">
        <v>88</v>
      </c>
      <c r="AY1396" s="292" t="s">
        <v>216</v>
      </c>
    </row>
    <row r="1397" s="2" customFormat="1" ht="24.15" customHeight="1">
      <c r="A1397" s="39"/>
      <c r="B1397" s="40"/>
      <c r="C1397" s="220" t="s">
        <v>1860</v>
      </c>
      <c r="D1397" s="220" t="s">
        <v>217</v>
      </c>
      <c r="E1397" s="221" t="s">
        <v>1861</v>
      </c>
      <c r="F1397" s="222" t="s">
        <v>1862</v>
      </c>
      <c r="G1397" s="223" t="s">
        <v>303</v>
      </c>
      <c r="H1397" s="224">
        <v>39</v>
      </c>
      <c r="I1397" s="225"/>
      <c r="J1397" s="226">
        <f>ROUND(I1397*H1397,2)</f>
        <v>0</v>
      </c>
      <c r="K1397" s="222" t="s">
        <v>359</v>
      </c>
      <c r="L1397" s="45"/>
      <c r="M1397" s="227" t="s">
        <v>1</v>
      </c>
      <c r="N1397" s="228" t="s">
        <v>46</v>
      </c>
      <c r="O1397" s="92"/>
      <c r="P1397" s="229">
        <f>O1397*H1397</f>
        <v>0</v>
      </c>
      <c r="Q1397" s="229">
        <v>0.0060000000000000001</v>
      </c>
      <c r="R1397" s="229">
        <f>Q1397*H1397</f>
        <v>0.23400000000000001</v>
      </c>
      <c r="S1397" s="229">
        <v>0</v>
      </c>
      <c r="T1397" s="230">
        <f>S1397*H1397</f>
        <v>0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31" t="s">
        <v>292</v>
      </c>
      <c r="AT1397" s="231" t="s">
        <v>217</v>
      </c>
      <c r="AU1397" s="231" t="s">
        <v>90</v>
      </c>
      <c r="AY1397" s="18" t="s">
        <v>216</v>
      </c>
      <c r="BE1397" s="232">
        <f>IF(N1397="základní",J1397,0)</f>
        <v>0</v>
      </c>
      <c r="BF1397" s="232">
        <f>IF(N1397="snížená",J1397,0)</f>
        <v>0</v>
      </c>
      <c r="BG1397" s="232">
        <f>IF(N1397="zákl. přenesená",J1397,0)</f>
        <v>0</v>
      </c>
      <c r="BH1397" s="232">
        <f>IF(N1397="sníž. přenesená",J1397,0)</f>
        <v>0</v>
      </c>
      <c r="BI1397" s="232">
        <f>IF(N1397="nulová",J1397,0)</f>
        <v>0</v>
      </c>
      <c r="BJ1397" s="18" t="s">
        <v>88</v>
      </c>
      <c r="BK1397" s="232">
        <f>ROUND(I1397*H1397,2)</f>
        <v>0</v>
      </c>
      <c r="BL1397" s="18" t="s">
        <v>292</v>
      </c>
      <c r="BM1397" s="231" t="s">
        <v>1863</v>
      </c>
    </row>
    <row r="1398" s="2" customFormat="1">
      <c r="A1398" s="39"/>
      <c r="B1398" s="40"/>
      <c r="C1398" s="41"/>
      <c r="D1398" s="233" t="s">
        <v>222</v>
      </c>
      <c r="E1398" s="41"/>
      <c r="F1398" s="234" t="s">
        <v>1864</v>
      </c>
      <c r="G1398" s="41"/>
      <c r="H1398" s="41"/>
      <c r="I1398" s="235"/>
      <c r="J1398" s="41"/>
      <c r="K1398" s="41"/>
      <c r="L1398" s="45"/>
      <c r="M1398" s="236"/>
      <c r="N1398" s="237"/>
      <c r="O1398" s="92"/>
      <c r="P1398" s="92"/>
      <c r="Q1398" s="92"/>
      <c r="R1398" s="92"/>
      <c r="S1398" s="92"/>
      <c r="T1398" s="93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T1398" s="18" t="s">
        <v>222</v>
      </c>
      <c r="AU1398" s="18" t="s">
        <v>90</v>
      </c>
    </row>
    <row r="1399" s="13" customFormat="1">
      <c r="A1399" s="13"/>
      <c r="B1399" s="250"/>
      <c r="C1399" s="251"/>
      <c r="D1399" s="233" t="s">
        <v>362</v>
      </c>
      <c r="E1399" s="252" t="s">
        <v>1</v>
      </c>
      <c r="F1399" s="253" t="s">
        <v>678</v>
      </c>
      <c r="G1399" s="251"/>
      <c r="H1399" s="252" t="s">
        <v>1</v>
      </c>
      <c r="I1399" s="254"/>
      <c r="J1399" s="251"/>
      <c r="K1399" s="251"/>
      <c r="L1399" s="255"/>
      <c r="M1399" s="256"/>
      <c r="N1399" s="257"/>
      <c r="O1399" s="257"/>
      <c r="P1399" s="257"/>
      <c r="Q1399" s="257"/>
      <c r="R1399" s="257"/>
      <c r="S1399" s="257"/>
      <c r="T1399" s="258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9" t="s">
        <v>362</v>
      </c>
      <c r="AU1399" s="259" t="s">
        <v>90</v>
      </c>
      <c r="AV1399" s="13" t="s">
        <v>88</v>
      </c>
      <c r="AW1399" s="13" t="s">
        <v>36</v>
      </c>
      <c r="AX1399" s="13" t="s">
        <v>81</v>
      </c>
      <c r="AY1399" s="259" t="s">
        <v>216</v>
      </c>
    </row>
    <row r="1400" s="13" customFormat="1">
      <c r="A1400" s="13"/>
      <c r="B1400" s="250"/>
      <c r="C1400" s="251"/>
      <c r="D1400" s="233" t="s">
        <v>362</v>
      </c>
      <c r="E1400" s="252" t="s">
        <v>1</v>
      </c>
      <c r="F1400" s="253" t="s">
        <v>679</v>
      </c>
      <c r="G1400" s="251"/>
      <c r="H1400" s="252" t="s">
        <v>1</v>
      </c>
      <c r="I1400" s="254"/>
      <c r="J1400" s="251"/>
      <c r="K1400" s="251"/>
      <c r="L1400" s="255"/>
      <c r="M1400" s="256"/>
      <c r="N1400" s="257"/>
      <c r="O1400" s="257"/>
      <c r="P1400" s="257"/>
      <c r="Q1400" s="257"/>
      <c r="R1400" s="257"/>
      <c r="S1400" s="257"/>
      <c r="T1400" s="258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9" t="s">
        <v>362</v>
      </c>
      <c r="AU1400" s="259" t="s">
        <v>90</v>
      </c>
      <c r="AV1400" s="13" t="s">
        <v>88</v>
      </c>
      <c r="AW1400" s="13" t="s">
        <v>36</v>
      </c>
      <c r="AX1400" s="13" t="s">
        <v>81</v>
      </c>
      <c r="AY1400" s="259" t="s">
        <v>216</v>
      </c>
    </row>
    <row r="1401" s="14" customFormat="1">
      <c r="A1401" s="14"/>
      <c r="B1401" s="260"/>
      <c r="C1401" s="261"/>
      <c r="D1401" s="233" t="s">
        <v>362</v>
      </c>
      <c r="E1401" s="262" t="s">
        <v>1</v>
      </c>
      <c r="F1401" s="263" t="s">
        <v>680</v>
      </c>
      <c r="G1401" s="261"/>
      <c r="H1401" s="264">
        <v>39</v>
      </c>
      <c r="I1401" s="265"/>
      <c r="J1401" s="261"/>
      <c r="K1401" s="261"/>
      <c r="L1401" s="266"/>
      <c r="M1401" s="267"/>
      <c r="N1401" s="268"/>
      <c r="O1401" s="268"/>
      <c r="P1401" s="268"/>
      <c r="Q1401" s="268"/>
      <c r="R1401" s="268"/>
      <c r="S1401" s="268"/>
      <c r="T1401" s="269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70" t="s">
        <v>362</v>
      </c>
      <c r="AU1401" s="270" t="s">
        <v>90</v>
      </c>
      <c r="AV1401" s="14" t="s">
        <v>90</v>
      </c>
      <c r="AW1401" s="14" t="s">
        <v>36</v>
      </c>
      <c r="AX1401" s="14" t="s">
        <v>81</v>
      </c>
      <c r="AY1401" s="270" t="s">
        <v>216</v>
      </c>
    </row>
    <row r="1402" s="16" customFormat="1">
      <c r="A1402" s="16"/>
      <c r="B1402" s="282"/>
      <c r="C1402" s="283"/>
      <c r="D1402" s="233" t="s">
        <v>362</v>
      </c>
      <c r="E1402" s="284" t="s">
        <v>1</v>
      </c>
      <c r="F1402" s="285" t="s">
        <v>369</v>
      </c>
      <c r="G1402" s="283"/>
      <c r="H1402" s="286">
        <v>39</v>
      </c>
      <c r="I1402" s="287"/>
      <c r="J1402" s="283"/>
      <c r="K1402" s="283"/>
      <c r="L1402" s="288"/>
      <c r="M1402" s="289"/>
      <c r="N1402" s="290"/>
      <c r="O1402" s="290"/>
      <c r="P1402" s="290"/>
      <c r="Q1402" s="290"/>
      <c r="R1402" s="290"/>
      <c r="S1402" s="290"/>
      <c r="T1402" s="291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T1402" s="292" t="s">
        <v>362</v>
      </c>
      <c r="AU1402" s="292" t="s">
        <v>90</v>
      </c>
      <c r="AV1402" s="16" t="s">
        <v>215</v>
      </c>
      <c r="AW1402" s="16" t="s">
        <v>36</v>
      </c>
      <c r="AX1402" s="16" t="s">
        <v>88</v>
      </c>
      <c r="AY1402" s="292" t="s">
        <v>216</v>
      </c>
    </row>
    <row r="1403" s="2" customFormat="1" ht="16.5" customHeight="1">
      <c r="A1403" s="39"/>
      <c r="B1403" s="40"/>
      <c r="C1403" s="293" t="s">
        <v>1865</v>
      </c>
      <c r="D1403" s="293" t="s">
        <v>467</v>
      </c>
      <c r="E1403" s="294" t="s">
        <v>1866</v>
      </c>
      <c r="F1403" s="295" t="s">
        <v>1867</v>
      </c>
      <c r="G1403" s="296" t="s">
        <v>303</v>
      </c>
      <c r="H1403" s="297">
        <v>40.950000000000003</v>
      </c>
      <c r="I1403" s="298"/>
      <c r="J1403" s="299">
        <f>ROUND(I1403*H1403,2)</f>
        <v>0</v>
      </c>
      <c r="K1403" s="295" t="s">
        <v>359</v>
      </c>
      <c r="L1403" s="300"/>
      <c r="M1403" s="301" t="s">
        <v>1</v>
      </c>
      <c r="N1403" s="302" t="s">
        <v>46</v>
      </c>
      <c r="O1403" s="92"/>
      <c r="P1403" s="229">
        <f>O1403*H1403</f>
        <v>0</v>
      </c>
      <c r="Q1403" s="229">
        <v>0.00092000000000000003</v>
      </c>
      <c r="R1403" s="229">
        <f>Q1403*H1403</f>
        <v>0.037674000000000006</v>
      </c>
      <c r="S1403" s="229">
        <v>0</v>
      </c>
      <c r="T1403" s="230">
        <f>S1403*H1403</f>
        <v>0</v>
      </c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R1403" s="231" t="s">
        <v>569</v>
      </c>
      <c r="AT1403" s="231" t="s">
        <v>467</v>
      </c>
      <c r="AU1403" s="231" t="s">
        <v>90</v>
      </c>
      <c r="AY1403" s="18" t="s">
        <v>216</v>
      </c>
      <c r="BE1403" s="232">
        <f>IF(N1403="základní",J1403,0)</f>
        <v>0</v>
      </c>
      <c r="BF1403" s="232">
        <f>IF(N1403="snížená",J1403,0)</f>
        <v>0</v>
      </c>
      <c r="BG1403" s="232">
        <f>IF(N1403="zákl. přenesená",J1403,0)</f>
        <v>0</v>
      </c>
      <c r="BH1403" s="232">
        <f>IF(N1403="sníž. přenesená",J1403,0)</f>
        <v>0</v>
      </c>
      <c r="BI1403" s="232">
        <f>IF(N1403="nulová",J1403,0)</f>
        <v>0</v>
      </c>
      <c r="BJ1403" s="18" t="s">
        <v>88</v>
      </c>
      <c r="BK1403" s="232">
        <f>ROUND(I1403*H1403,2)</f>
        <v>0</v>
      </c>
      <c r="BL1403" s="18" t="s">
        <v>292</v>
      </c>
      <c r="BM1403" s="231" t="s">
        <v>1868</v>
      </c>
    </row>
    <row r="1404" s="2" customFormat="1">
      <c r="A1404" s="39"/>
      <c r="B1404" s="40"/>
      <c r="C1404" s="41"/>
      <c r="D1404" s="233" t="s">
        <v>222</v>
      </c>
      <c r="E1404" s="41"/>
      <c r="F1404" s="234" t="s">
        <v>1867</v>
      </c>
      <c r="G1404" s="41"/>
      <c r="H1404" s="41"/>
      <c r="I1404" s="235"/>
      <c r="J1404" s="41"/>
      <c r="K1404" s="41"/>
      <c r="L1404" s="45"/>
      <c r="M1404" s="236"/>
      <c r="N1404" s="237"/>
      <c r="O1404" s="92"/>
      <c r="P1404" s="92"/>
      <c r="Q1404" s="92"/>
      <c r="R1404" s="92"/>
      <c r="S1404" s="92"/>
      <c r="T1404" s="93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T1404" s="18" t="s">
        <v>222</v>
      </c>
      <c r="AU1404" s="18" t="s">
        <v>90</v>
      </c>
    </row>
    <row r="1405" s="14" customFormat="1">
      <c r="A1405" s="14"/>
      <c r="B1405" s="260"/>
      <c r="C1405" s="261"/>
      <c r="D1405" s="233" t="s">
        <v>362</v>
      </c>
      <c r="E1405" s="262" t="s">
        <v>1</v>
      </c>
      <c r="F1405" s="263" t="s">
        <v>1869</v>
      </c>
      <c r="G1405" s="261"/>
      <c r="H1405" s="264">
        <v>40.950000000000003</v>
      </c>
      <c r="I1405" s="265"/>
      <c r="J1405" s="261"/>
      <c r="K1405" s="261"/>
      <c r="L1405" s="266"/>
      <c r="M1405" s="267"/>
      <c r="N1405" s="268"/>
      <c r="O1405" s="268"/>
      <c r="P1405" s="268"/>
      <c r="Q1405" s="268"/>
      <c r="R1405" s="268"/>
      <c r="S1405" s="268"/>
      <c r="T1405" s="269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70" t="s">
        <v>362</v>
      </c>
      <c r="AU1405" s="270" t="s">
        <v>90</v>
      </c>
      <c r="AV1405" s="14" t="s">
        <v>90</v>
      </c>
      <c r="AW1405" s="14" t="s">
        <v>36</v>
      </c>
      <c r="AX1405" s="14" t="s">
        <v>81</v>
      </c>
      <c r="AY1405" s="270" t="s">
        <v>216</v>
      </c>
    </row>
    <row r="1406" s="16" customFormat="1">
      <c r="A1406" s="16"/>
      <c r="B1406" s="282"/>
      <c r="C1406" s="283"/>
      <c r="D1406" s="233" t="s">
        <v>362</v>
      </c>
      <c r="E1406" s="284" t="s">
        <v>1</v>
      </c>
      <c r="F1406" s="285" t="s">
        <v>369</v>
      </c>
      <c r="G1406" s="283"/>
      <c r="H1406" s="286">
        <v>40.950000000000003</v>
      </c>
      <c r="I1406" s="287"/>
      <c r="J1406" s="283"/>
      <c r="K1406" s="283"/>
      <c r="L1406" s="288"/>
      <c r="M1406" s="289"/>
      <c r="N1406" s="290"/>
      <c r="O1406" s="290"/>
      <c r="P1406" s="290"/>
      <c r="Q1406" s="290"/>
      <c r="R1406" s="290"/>
      <c r="S1406" s="290"/>
      <c r="T1406" s="291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92" t="s">
        <v>362</v>
      </c>
      <c r="AU1406" s="292" t="s">
        <v>90</v>
      </c>
      <c r="AV1406" s="16" t="s">
        <v>215</v>
      </c>
      <c r="AW1406" s="16" t="s">
        <v>36</v>
      </c>
      <c r="AX1406" s="16" t="s">
        <v>88</v>
      </c>
      <c r="AY1406" s="292" t="s">
        <v>216</v>
      </c>
    </row>
    <row r="1407" s="2" customFormat="1" ht="24.15" customHeight="1">
      <c r="A1407" s="39"/>
      <c r="B1407" s="40"/>
      <c r="C1407" s="220" t="s">
        <v>1870</v>
      </c>
      <c r="D1407" s="220" t="s">
        <v>217</v>
      </c>
      <c r="E1407" s="221" t="s">
        <v>1861</v>
      </c>
      <c r="F1407" s="222" t="s">
        <v>1862</v>
      </c>
      <c r="G1407" s="223" t="s">
        <v>303</v>
      </c>
      <c r="H1407" s="224">
        <v>55.799999999999997</v>
      </c>
      <c r="I1407" s="225"/>
      <c r="J1407" s="226">
        <f>ROUND(I1407*H1407,2)</f>
        <v>0</v>
      </c>
      <c r="K1407" s="222" t="s">
        <v>359</v>
      </c>
      <c r="L1407" s="45"/>
      <c r="M1407" s="227" t="s">
        <v>1</v>
      </c>
      <c r="N1407" s="228" t="s">
        <v>46</v>
      </c>
      <c r="O1407" s="92"/>
      <c r="P1407" s="229">
        <f>O1407*H1407</f>
        <v>0</v>
      </c>
      <c r="Q1407" s="229">
        <v>0.0060000000000000001</v>
      </c>
      <c r="R1407" s="229">
        <f>Q1407*H1407</f>
        <v>0.33479999999999999</v>
      </c>
      <c r="S1407" s="229">
        <v>0</v>
      </c>
      <c r="T1407" s="230">
        <f>S1407*H1407</f>
        <v>0</v>
      </c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R1407" s="231" t="s">
        <v>292</v>
      </c>
      <c r="AT1407" s="231" t="s">
        <v>217</v>
      </c>
      <c r="AU1407" s="231" t="s">
        <v>90</v>
      </c>
      <c r="AY1407" s="18" t="s">
        <v>216</v>
      </c>
      <c r="BE1407" s="232">
        <f>IF(N1407="základní",J1407,0)</f>
        <v>0</v>
      </c>
      <c r="BF1407" s="232">
        <f>IF(N1407="snížená",J1407,0)</f>
        <v>0</v>
      </c>
      <c r="BG1407" s="232">
        <f>IF(N1407="zákl. přenesená",J1407,0)</f>
        <v>0</v>
      </c>
      <c r="BH1407" s="232">
        <f>IF(N1407="sníž. přenesená",J1407,0)</f>
        <v>0</v>
      </c>
      <c r="BI1407" s="232">
        <f>IF(N1407="nulová",J1407,0)</f>
        <v>0</v>
      </c>
      <c r="BJ1407" s="18" t="s">
        <v>88</v>
      </c>
      <c r="BK1407" s="232">
        <f>ROUND(I1407*H1407,2)</f>
        <v>0</v>
      </c>
      <c r="BL1407" s="18" t="s">
        <v>292</v>
      </c>
      <c r="BM1407" s="231" t="s">
        <v>1871</v>
      </c>
    </row>
    <row r="1408" s="2" customFormat="1">
      <c r="A1408" s="39"/>
      <c r="B1408" s="40"/>
      <c r="C1408" s="41"/>
      <c r="D1408" s="233" t="s">
        <v>222</v>
      </c>
      <c r="E1408" s="41"/>
      <c r="F1408" s="234" t="s">
        <v>1864</v>
      </c>
      <c r="G1408" s="41"/>
      <c r="H1408" s="41"/>
      <c r="I1408" s="235"/>
      <c r="J1408" s="41"/>
      <c r="K1408" s="41"/>
      <c r="L1408" s="45"/>
      <c r="M1408" s="236"/>
      <c r="N1408" s="237"/>
      <c r="O1408" s="92"/>
      <c r="P1408" s="92"/>
      <c r="Q1408" s="92"/>
      <c r="R1408" s="92"/>
      <c r="S1408" s="92"/>
      <c r="T1408" s="93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T1408" s="18" t="s">
        <v>222</v>
      </c>
      <c r="AU1408" s="18" t="s">
        <v>90</v>
      </c>
    </row>
    <row r="1409" s="13" customFormat="1">
      <c r="A1409" s="13"/>
      <c r="B1409" s="250"/>
      <c r="C1409" s="251"/>
      <c r="D1409" s="233" t="s">
        <v>362</v>
      </c>
      <c r="E1409" s="252" t="s">
        <v>1</v>
      </c>
      <c r="F1409" s="253" t="s">
        <v>1872</v>
      </c>
      <c r="G1409" s="251"/>
      <c r="H1409" s="252" t="s">
        <v>1</v>
      </c>
      <c r="I1409" s="254"/>
      <c r="J1409" s="251"/>
      <c r="K1409" s="251"/>
      <c r="L1409" s="255"/>
      <c r="M1409" s="256"/>
      <c r="N1409" s="257"/>
      <c r="O1409" s="257"/>
      <c r="P1409" s="257"/>
      <c r="Q1409" s="257"/>
      <c r="R1409" s="257"/>
      <c r="S1409" s="257"/>
      <c r="T1409" s="258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9" t="s">
        <v>362</v>
      </c>
      <c r="AU1409" s="259" t="s">
        <v>90</v>
      </c>
      <c r="AV1409" s="13" t="s">
        <v>88</v>
      </c>
      <c r="AW1409" s="13" t="s">
        <v>36</v>
      </c>
      <c r="AX1409" s="13" t="s">
        <v>81</v>
      </c>
      <c r="AY1409" s="259" t="s">
        <v>216</v>
      </c>
    </row>
    <row r="1410" s="14" customFormat="1">
      <c r="A1410" s="14"/>
      <c r="B1410" s="260"/>
      <c r="C1410" s="261"/>
      <c r="D1410" s="233" t="s">
        <v>362</v>
      </c>
      <c r="E1410" s="262" t="s">
        <v>1</v>
      </c>
      <c r="F1410" s="263" t="s">
        <v>1873</v>
      </c>
      <c r="G1410" s="261"/>
      <c r="H1410" s="264">
        <v>55.799999999999997</v>
      </c>
      <c r="I1410" s="265"/>
      <c r="J1410" s="261"/>
      <c r="K1410" s="261"/>
      <c r="L1410" s="266"/>
      <c r="M1410" s="267"/>
      <c r="N1410" s="268"/>
      <c r="O1410" s="268"/>
      <c r="P1410" s="268"/>
      <c r="Q1410" s="268"/>
      <c r="R1410" s="268"/>
      <c r="S1410" s="268"/>
      <c r="T1410" s="269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70" t="s">
        <v>362</v>
      </c>
      <c r="AU1410" s="270" t="s">
        <v>90</v>
      </c>
      <c r="AV1410" s="14" t="s">
        <v>90</v>
      </c>
      <c r="AW1410" s="14" t="s">
        <v>36</v>
      </c>
      <c r="AX1410" s="14" t="s">
        <v>81</v>
      </c>
      <c r="AY1410" s="270" t="s">
        <v>216</v>
      </c>
    </row>
    <row r="1411" s="16" customFormat="1">
      <c r="A1411" s="16"/>
      <c r="B1411" s="282"/>
      <c r="C1411" s="283"/>
      <c r="D1411" s="233" t="s">
        <v>362</v>
      </c>
      <c r="E1411" s="284" t="s">
        <v>1</v>
      </c>
      <c r="F1411" s="285" t="s">
        <v>369</v>
      </c>
      <c r="G1411" s="283"/>
      <c r="H1411" s="286">
        <v>55.799999999999997</v>
      </c>
      <c r="I1411" s="287"/>
      <c r="J1411" s="283"/>
      <c r="K1411" s="283"/>
      <c r="L1411" s="288"/>
      <c r="M1411" s="289"/>
      <c r="N1411" s="290"/>
      <c r="O1411" s="290"/>
      <c r="P1411" s="290"/>
      <c r="Q1411" s="290"/>
      <c r="R1411" s="290"/>
      <c r="S1411" s="290"/>
      <c r="T1411" s="291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92" t="s">
        <v>362</v>
      </c>
      <c r="AU1411" s="292" t="s">
        <v>90</v>
      </c>
      <c r="AV1411" s="16" t="s">
        <v>215</v>
      </c>
      <c r="AW1411" s="16" t="s">
        <v>36</v>
      </c>
      <c r="AX1411" s="16" t="s">
        <v>88</v>
      </c>
      <c r="AY1411" s="292" t="s">
        <v>216</v>
      </c>
    </row>
    <row r="1412" s="2" customFormat="1" ht="24.15" customHeight="1">
      <c r="A1412" s="39"/>
      <c r="B1412" s="40"/>
      <c r="C1412" s="293" t="s">
        <v>1874</v>
      </c>
      <c r="D1412" s="293" t="s">
        <v>467</v>
      </c>
      <c r="E1412" s="294" t="s">
        <v>1875</v>
      </c>
      <c r="F1412" s="295" t="s">
        <v>1876</v>
      </c>
      <c r="G1412" s="296" t="s">
        <v>303</v>
      </c>
      <c r="H1412" s="297">
        <v>58.590000000000003</v>
      </c>
      <c r="I1412" s="298"/>
      <c r="J1412" s="299">
        <f>ROUND(I1412*H1412,2)</f>
        <v>0</v>
      </c>
      <c r="K1412" s="295" t="s">
        <v>359</v>
      </c>
      <c r="L1412" s="300"/>
      <c r="M1412" s="301" t="s">
        <v>1</v>
      </c>
      <c r="N1412" s="302" t="s">
        <v>46</v>
      </c>
      <c r="O1412" s="92"/>
      <c r="P1412" s="229">
        <f>O1412*H1412</f>
        <v>0</v>
      </c>
      <c r="Q1412" s="229">
        <v>0.0028999999999999998</v>
      </c>
      <c r="R1412" s="229">
        <f>Q1412*H1412</f>
        <v>0.16991100000000001</v>
      </c>
      <c r="S1412" s="229">
        <v>0</v>
      </c>
      <c r="T1412" s="230">
        <f>S1412*H1412</f>
        <v>0</v>
      </c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R1412" s="231" t="s">
        <v>569</v>
      </c>
      <c r="AT1412" s="231" t="s">
        <v>467</v>
      </c>
      <c r="AU1412" s="231" t="s">
        <v>90</v>
      </c>
      <c r="AY1412" s="18" t="s">
        <v>216</v>
      </c>
      <c r="BE1412" s="232">
        <f>IF(N1412="základní",J1412,0)</f>
        <v>0</v>
      </c>
      <c r="BF1412" s="232">
        <f>IF(N1412="snížená",J1412,0)</f>
        <v>0</v>
      </c>
      <c r="BG1412" s="232">
        <f>IF(N1412="zákl. přenesená",J1412,0)</f>
        <v>0</v>
      </c>
      <c r="BH1412" s="232">
        <f>IF(N1412="sníž. přenesená",J1412,0)</f>
        <v>0</v>
      </c>
      <c r="BI1412" s="232">
        <f>IF(N1412="nulová",J1412,0)</f>
        <v>0</v>
      </c>
      <c r="BJ1412" s="18" t="s">
        <v>88</v>
      </c>
      <c r="BK1412" s="232">
        <f>ROUND(I1412*H1412,2)</f>
        <v>0</v>
      </c>
      <c r="BL1412" s="18" t="s">
        <v>292</v>
      </c>
      <c r="BM1412" s="231" t="s">
        <v>1877</v>
      </c>
    </row>
    <row r="1413" s="2" customFormat="1">
      <c r="A1413" s="39"/>
      <c r="B1413" s="40"/>
      <c r="C1413" s="41"/>
      <c r="D1413" s="233" t="s">
        <v>222</v>
      </c>
      <c r="E1413" s="41"/>
      <c r="F1413" s="234" t="s">
        <v>1876</v>
      </c>
      <c r="G1413" s="41"/>
      <c r="H1413" s="41"/>
      <c r="I1413" s="235"/>
      <c r="J1413" s="41"/>
      <c r="K1413" s="41"/>
      <c r="L1413" s="45"/>
      <c r="M1413" s="236"/>
      <c r="N1413" s="237"/>
      <c r="O1413" s="92"/>
      <c r="P1413" s="92"/>
      <c r="Q1413" s="92"/>
      <c r="R1413" s="92"/>
      <c r="S1413" s="92"/>
      <c r="T1413" s="93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T1413" s="18" t="s">
        <v>222</v>
      </c>
      <c r="AU1413" s="18" t="s">
        <v>90</v>
      </c>
    </row>
    <row r="1414" s="14" customFormat="1">
      <c r="A1414" s="14"/>
      <c r="B1414" s="260"/>
      <c r="C1414" s="261"/>
      <c r="D1414" s="233" t="s">
        <v>362</v>
      </c>
      <c r="E1414" s="262" t="s">
        <v>1</v>
      </c>
      <c r="F1414" s="263" t="s">
        <v>1878</v>
      </c>
      <c r="G1414" s="261"/>
      <c r="H1414" s="264">
        <v>58.590000000000003</v>
      </c>
      <c r="I1414" s="265"/>
      <c r="J1414" s="261"/>
      <c r="K1414" s="261"/>
      <c r="L1414" s="266"/>
      <c r="M1414" s="267"/>
      <c r="N1414" s="268"/>
      <c r="O1414" s="268"/>
      <c r="P1414" s="268"/>
      <c r="Q1414" s="268"/>
      <c r="R1414" s="268"/>
      <c r="S1414" s="268"/>
      <c r="T1414" s="269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70" t="s">
        <v>362</v>
      </c>
      <c r="AU1414" s="270" t="s">
        <v>90</v>
      </c>
      <c r="AV1414" s="14" t="s">
        <v>90</v>
      </c>
      <c r="AW1414" s="14" t="s">
        <v>36</v>
      </c>
      <c r="AX1414" s="14" t="s">
        <v>81</v>
      </c>
      <c r="AY1414" s="270" t="s">
        <v>216</v>
      </c>
    </row>
    <row r="1415" s="16" customFormat="1">
      <c r="A1415" s="16"/>
      <c r="B1415" s="282"/>
      <c r="C1415" s="283"/>
      <c r="D1415" s="233" t="s">
        <v>362</v>
      </c>
      <c r="E1415" s="284" t="s">
        <v>1</v>
      </c>
      <c r="F1415" s="285" t="s">
        <v>369</v>
      </c>
      <c r="G1415" s="283"/>
      <c r="H1415" s="286">
        <v>58.590000000000003</v>
      </c>
      <c r="I1415" s="287"/>
      <c r="J1415" s="283"/>
      <c r="K1415" s="283"/>
      <c r="L1415" s="288"/>
      <c r="M1415" s="289"/>
      <c r="N1415" s="290"/>
      <c r="O1415" s="290"/>
      <c r="P1415" s="290"/>
      <c r="Q1415" s="290"/>
      <c r="R1415" s="290"/>
      <c r="S1415" s="290"/>
      <c r="T1415" s="291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T1415" s="292" t="s">
        <v>362</v>
      </c>
      <c r="AU1415" s="292" t="s">
        <v>90</v>
      </c>
      <c r="AV1415" s="16" t="s">
        <v>215</v>
      </c>
      <c r="AW1415" s="16" t="s">
        <v>36</v>
      </c>
      <c r="AX1415" s="16" t="s">
        <v>88</v>
      </c>
      <c r="AY1415" s="292" t="s">
        <v>216</v>
      </c>
    </row>
    <row r="1416" s="2" customFormat="1" ht="33" customHeight="1">
      <c r="A1416" s="39"/>
      <c r="B1416" s="40"/>
      <c r="C1416" s="220" t="s">
        <v>1879</v>
      </c>
      <c r="D1416" s="220" t="s">
        <v>217</v>
      </c>
      <c r="E1416" s="221" t="s">
        <v>1880</v>
      </c>
      <c r="F1416" s="222" t="s">
        <v>1881</v>
      </c>
      <c r="G1416" s="223" t="s">
        <v>303</v>
      </c>
      <c r="H1416" s="224">
        <v>586.88</v>
      </c>
      <c r="I1416" s="225"/>
      <c r="J1416" s="226">
        <f>ROUND(I1416*H1416,2)</f>
        <v>0</v>
      </c>
      <c r="K1416" s="222" t="s">
        <v>359</v>
      </c>
      <c r="L1416" s="45"/>
      <c r="M1416" s="227" t="s">
        <v>1</v>
      </c>
      <c r="N1416" s="228" t="s">
        <v>46</v>
      </c>
      <c r="O1416" s="92"/>
      <c r="P1416" s="229">
        <f>O1416*H1416</f>
        <v>0</v>
      </c>
      <c r="Q1416" s="229">
        <v>0.00116</v>
      </c>
      <c r="R1416" s="229">
        <f>Q1416*H1416</f>
        <v>0.68078079999999996</v>
      </c>
      <c r="S1416" s="229">
        <v>0</v>
      </c>
      <c r="T1416" s="230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31" t="s">
        <v>292</v>
      </c>
      <c r="AT1416" s="231" t="s">
        <v>217</v>
      </c>
      <c r="AU1416" s="231" t="s">
        <v>90</v>
      </c>
      <c r="AY1416" s="18" t="s">
        <v>216</v>
      </c>
      <c r="BE1416" s="232">
        <f>IF(N1416="základní",J1416,0)</f>
        <v>0</v>
      </c>
      <c r="BF1416" s="232">
        <f>IF(N1416="snížená",J1416,0)</f>
        <v>0</v>
      </c>
      <c r="BG1416" s="232">
        <f>IF(N1416="zákl. přenesená",J1416,0)</f>
        <v>0</v>
      </c>
      <c r="BH1416" s="232">
        <f>IF(N1416="sníž. přenesená",J1416,0)</f>
        <v>0</v>
      </c>
      <c r="BI1416" s="232">
        <f>IF(N1416="nulová",J1416,0)</f>
        <v>0</v>
      </c>
      <c r="BJ1416" s="18" t="s">
        <v>88</v>
      </c>
      <c r="BK1416" s="232">
        <f>ROUND(I1416*H1416,2)</f>
        <v>0</v>
      </c>
      <c r="BL1416" s="18" t="s">
        <v>292</v>
      </c>
      <c r="BM1416" s="231" t="s">
        <v>1882</v>
      </c>
    </row>
    <row r="1417" s="2" customFormat="1">
      <c r="A1417" s="39"/>
      <c r="B1417" s="40"/>
      <c r="C1417" s="41"/>
      <c r="D1417" s="233" t="s">
        <v>222</v>
      </c>
      <c r="E1417" s="41"/>
      <c r="F1417" s="234" t="s">
        <v>1883</v>
      </c>
      <c r="G1417" s="41"/>
      <c r="H1417" s="41"/>
      <c r="I1417" s="235"/>
      <c r="J1417" s="41"/>
      <c r="K1417" s="41"/>
      <c r="L1417" s="45"/>
      <c r="M1417" s="236"/>
      <c r="N1417" s="237"/>
      <c r="O1417" s="92"/>
      <c r="P1417" s="92"/>
      <c r="Q1417" s="92"/>
      <c r="R1417" s="92"/>
      <c r="S1417" s="92"/>
      <c r="T1417" s="93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T1417" s="18" t="s">
        <v>222</v>
      </c>
      <c r="AU1417" s="18" t="s">
        <v>90</v>
      </c>
    </row>
    <row r="1418" s="13" customFormat="1">
      <c r="A1418" s="13"/>
      <c r="B1418" s="250"/>
      <c r="C1418" s="251"/>
      <c r="D1418" s="233" t="s">
        <v>362</v>
      </c>
      <c r="E1418" s="252" t="s">
        <v>1</v>
      </c>
      <c r="F1418" s="253" t="s">
        <v>1884</v>
      </c>
      <c r="G1418" s="251"/>
      <c r="H1418" s="252" t="s">
        <v>1</v>
      </c>
      <c r="I1418" s="254"/>
      <c r="J1418" s="251"/>
      <c r="K1418" s="251"/>
      <c r="L1418" s="255"/>
      <c r="M1418" s="256"/>
      <c r="N1418" s="257"/>
      <c r="O1418" s="257"/>
      <c r="P1418" s="257"/>
      <c r="Q1418" s="257"/>
      <c r="R1418" s="257"/>
      <c r="S1418" s="257"/>
      <c r="T1418" s="258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9" t="s">
        <v>362</v>
      </c>
      <c r="AU1418" s="259" t="s">
        <v>90</v>
      </c>
      <c r="AV1418" s="13" t="s">
        <v>88</v>
      </c>
      <c r="AW1418" s="13" t="s">
        <v>36</v>
      </c>
      <c r="AX1418" s="13" t="s">
        <v>81</v>
      </c>
      <c r="AY1418" s="259" t="s">
        <v>216</v>
      </c>
    </row>
    <row r="1419" s="14" customFormat="1">
      <c r="A1419" s="14"/>
      <c r="B1419" s="260"/>
      <c r="C1419" s="261"/>
      <c r="D1419" s="233" t="s">
        <v>362</v>
      </c>
      <c r="E1419" s="262" t="s">
        <v>1</v>
      </c>
      <c r="F1419" s="263" t="s">
        <v>1885</v>
      </c>
      <c r="G1419" s="261"/>
      <c r="H1419" s="264">
        <v>293.44</v>
      </c>
      <c r="I1419" s="265"/>
      <c r="J1419" s="261"/>
      <c r="K1419" s="261"/>
      <c r="L1419" s="266"/>
      <c r="M1419" s="267"/>
      <c r="N1419" s="268"/>
      <c r="O1419" s="268"/>
      <c r="P1419" s="268"/>
      <c r="Q1419" s="268"/>
      <c r="R1419" s="268"/>
      <c r="S1419" s="268"/>
      <c r="T1419" s="269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70" t="s">
        <v>362</v>
      </c>
      <c r="AU1419" s="270" t="s">
        <v>90</v>
      </c>
      <c r="AV1419" s="14" t="s">
        <v>90</v>
      </c>
      <c r="AW1419" s="14" t="s">
        <v>36</v>
      </c>
      <c r="AX1419" s="14" t="s">
        <v>81</v>
      </c>
      <c r="AY1419" s="270" t="s">
        <v>216</v>
      </c>
    </row>
    <row r="1420" s="14" customFormat="1">
      <c r="A1420" s="14"/>
      <c r="B1420" s="260"/>
      <c r="C1420" s="261"/>
      <c r="D1420" s="233" t="s">
        <v>362</v>
      </c>
      <c r="E1420" s="262" t="s">
        <v>1</v>
      </c>
      <c r="F1420" s="263" t="s">
        <v>1885</v>
      </c>
      <c r="G1420" s="261"/>
      <c r="H1420" s="264">
        <v>293.44</v>
      </c>
      <c r="I1420" s="265"/>
      <c r="J1420" s="261"/>
      <c r="K1420" s="261"/>
      <c r="L1420" s="266"/>
      <c r="M1420" s="267"/>
      <c r="N1420" s="268"/>
      <c r="O1420" s="268"/>
      <c r="P1420" s="268"/>
      <c r="Q1420" s="268"/>
      <c r="R1420" s="268"/>
      <c r="S1420" s="268"/>
      <c r="T1420" s="269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70" t="s">
        <v>362</v>
      </c>
      <c r="AU1420" s="270" t="s">
        <v>90</v>
      </c>
      <c r="AV1420" s="14" t="s">
        <v>90</v>
      </c>
      <c r="AW1420" s="14" t="s">
        <v>36</v>
      </c>
      <c r="AX1420" s="14" t="s">
        <v>81</v>
      </c>
      <c r="AY1420" s="270" t="s">
        <v>216</v>
      </c>
    </row>
    <row r="1421" s="16" customFormat="1">
      <c r="A1421" s="16"/>
      <c r="B1421" s="282"/>
      <c r="C1421" s="283"/>
      <c r="D1421" s="233" t="s">
        <v>362</v>
      </c>
      <c r="E1421" s="284" t="s">
        <v>1</v>
      </c>
      <c r="F1421" s="285" t="s">
        <v>369</v>
      </c>
      <c r="G1421" s="283"/>
      <c r="H1421" s="286">
        <v>586.88</v>
      </c>
      <c r="I1421" s="287"/>
      <c r="J1421" s="283"/>
      <c r="K1421" s="283"/>
      <c r="L1421" s="288"/>
      <c r="M1421" s="289"/>
      <c r="N1421" s="290"/>
      <c r="O1421" s="290"/>
      <c r="P1421" s="290"/>
      <c r="Q1421" s="290"/>
      <c r="R1421" s="290"/>
      <c r="S1421" s="290"/>
      <c r="T1421" s="291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T1421" s="292" t="s">
        <v>362</v>
      </c>
      <c r="AU1421" s="292" t="s">
        <v>90</v>
      </c>
      <c r="AV1421" s="16" t="s">
        <v>215</v>
      </c>
      <c r="AW1421" s="16" t="s">
        <v>36</v>
      </c>
      <c r="AX1421" s="16" t="s">
        <v>88</v>
      </c>
      <c r="AY1421" s="292" t="s">
        <v>216</v>
      </c>
    </row>
    <row r="1422" s="2" customFormat="1" ht="24.15" customHeight="1">
      <c r="A1422" s="39"/>
      <c r="B1422" s="40"/>
      <c r="C1422" s="293" t="s">
        <v>1886</v>
      </c>
      <c r="D1422" s="293" t="s">
        <v>467</v>
      </c>
      <c r="E1422" s="294" t="s">
        <v>1887</v>
      </c>
      <c r="F1422" s="295" t="s">
        <v>1888</v>
      </c>
      <c r="G1422" s="296" t="s">
        <v>303</v>
      </c>
      <c r="H1422" s="297">
        <v>308.11200000000002</v>
      </c>
      <c r="I1422" s="298"/>
      <c r="J1422" s="299">
        <f>ROUND(I1422*H1422,2)</f>
        <v>0</v>
      </c>
      <c r="K1422" s="295" t="s">
        <v>359</v>
      </c>
      <c r="L1422" s="300"/>
      <c r="M1422" s="301" t="s">
        <v>1</v>
      </c>
      <c r="N1422" s="302" t="s">
        <v>46</v>
      </c>
      <c r="O1422" s="92"/>
      <c r="P1422" s="229">
        <f>O1422*H1422</f>
        <v>0</v>
      </c>
      <c r="Q1422" s="229">
        <v>0.0028999999999999998</v>
      </c>
      <c r="R1422" s="229">
        <f>Q1422*H1422</f>
        <v>0.89352480000000001</v>
      </c>
      <c r="S1422" s="229">
        <v>0</v>
      </c>
      <c r="T1422" s="230">
        <f>S1422*H1422</f>
        <v>0</v>
      </c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R1422" s="231" t="s">
        <v>569</v>
      </c>
      <c r="AT1422" s="231" t="s">
        <v>467</v>
      </c>
      <c r="AU1422" s="231" t="s">
        <v>90</v>
      </c>
      <c r="AY1422" s="18" t="s">
        <v>216</v>
      </c>
      <c r="BE1422" s="232">
        <f>IF(N1422="základní",J1422,0)</f>
        <v>0</v>
      </c>
      <c r="BF1422" s="232">
        <f>IF(N1422="snížená",J1422,0)</f>
        <v>0</v>
      </c>
      <c r="BG1422" s="232">
        <f>IF(N1422="zákl. přenesená",J1422,0)</f>
        <v>0</v>
      </c>
      <c r="BH1422" s="232">
        <f>IF(N1422="sníž. přenesená",J1422,0)</f>
        <v>0</v>
      </c>
      <c r="BI1422" s="232">
        <f>IF(N1422="nulová",J1422,0)</f>
        <v>0</v>
      </c>
      <c r="BJ1422" s="18" t="s">
        <v>88</v>
      </c>
      <c r="BK1422" s="232">
        <f>ROUND(I1422*H1422,2)</f>
        <v>0</v>
      </c>
      <c r="BL1422" s="18" t="s">
        <v>292</v>
      </c>
      <c r="BM1422" s="231" t="s">
        <v>1889</v>
      </c>
    </row>
    <row r="1423" s="2" customFormat="1">
      <c r="A1423" s="39"/>
      <c r="B1423" s="40"/>
      <c r="C1423" s="41"/>
      <c r="D1423" s="233" t="s">
        <v>222</v>
      </c>
      <c r="E1423" s="41"/>
      <c r="F1423" s="234" t="s">
        <v>1888</v>
      </c>
      <c r="G1423" s="41"/>
      <c r="H1423" s="41"/>
      <c r="I1423" s="235"/>
      <c r="J1423" s="41"/>
      <c r="K1423" s="41"/>
      <c r="L1423" s="45"/>
      <c r="M1423" s="236"/>
      <c r="N1423" s="237"/>
      <c r="O1423" s="92"/>
      <c r="P1423" s="92"/>
      <c r="Q1423" s="92"/>
      <c r="R1423" s="92"/>
      <c r="S1423" s="92"/>
      <c r="T1423" s="93"/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T1423" s="18" t="s">
        <v>222</v>
      </c>
      <c r="AU1423" s="18" t="s">
        <v>90</v>
      </c>
    </row>
    <row r="1424" s="14" customFormat="1">
      <c r="A1424" s="14"/>
      <c r="B1424" s="260"/>
      <c r="C1424" s="261"/>
      <c r="D1424" s="233" t="s">
        <v>362</v>
      </c>
      <c r="E1424" s="262" t="s">
        <v>1</v>
      </c>
      <c r="F1424" s="263" t="s">
        <v>1890</v>
      </c>
      <c r="G1424" s="261"/>
      <c r="H1424" s="264">
        <v>308.11200000000002</v>
      </c>
      <c r="I1424" s="265"/>
      <c r="J1424" s="261"/>
      <c r="K1424" s="261"/>
      <c r="L1424" s="266"/>
      <c r="M1424" s="267"/>
      <c r="N1424" s="268"/>
      <c r="O1424" s="268"/>
      <c r="P1424" s="268"/>
      <c r="Q1424" s="268"/>
      <c r="R1424" s="268"/>
      <c r="S1424" s="268"/>
      <c r="T1424" s="269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70" t="s">
        <v>362</v>
      </c>
      <c r="AU1424" s="270" t="s">
        <v>90</v>
      </c>
      <c r="AV1424" s="14" t="s">
        <v>90</v>
      </c>
      <c r="AW1424" s="14" t="s">
        <v>36</v>
      </c>
      <c r="AX1424" s="14" t="s">
        <v>81</v>
      </c>
      <c r="AY1424" s="270" t="s">
        <v>216</v>
      </c>
    </row>
    <row r="1425" s="16" customFormat="1">
      <c r="A1425" s="16"/>
      <c r="B1425" s="282"/>
      <c r="C1425" s="283"/>
      <c r="D1425" s="233" t="s">
        <v>362</v>
      </c>
      <c r="E1425" s="284" t="s">
        <v>1</v>
      </c>
      <c r="F1425" s="285" t="s">
        <v>369</v>
      </c>
      <c r="G1425" s="283"/>
      <c r="H1425" s="286">
        <v>308.11200000000002</v>
      </c>
      <c r="I1425" s="287"/>
      <c r="J1425" s="283"/>
      <c r="K1425" s="283"/>
      <c r="L1425" s="288"/>
      <c r="M1425" s="289"/>
      <c r="N1425" s="290"/>
      <c r="O1425" s="290"/>
      <c r="P1425" s="290"/>
      <c r="Q1425" s="290"/>
      <c r="R1425" s="290"/>
      <c r="S1425" s="290"/>
      <c r="T1425" s="291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T1425" s="292" t="s">
        <v>362</v>
      </c>
      <c r="AU1425" s="292" t="s">
        <v>90</v>
      </c>
      <c r="AV1425" s="16" t="s">
        <v>215</v>
      </c>
      <c r="AW1425" s="16" t="s">
        <v>36</v>
      </c>
      <c r="AX1425" s="16" t="s">
        <v>88</v>
      </c>
      <c r="AY1425" s="292" t="s">
        <v>216</v>
      </c>
    </row>
    <row r="1426" s="2" customFormat="1" ht="24.15" customHeight="1">
      <c r="A1426" s="39"/>
      <c r="B1426" s="40"/>
      <c r="C1426" s="293" t="s">
        <v>1891</v>
      </c>
      <c r="D1426" s="293" t="s">
        <v>467</v>
      </c>
      <c r="E1426" s="294" t="s">
        <v>1892</v>
      </c>
      <c r="F1426" s="295" t="s">
        <v>1893</v>
      </c>
      <c r="G1426" s="296" t="s">
        <v>303</v>
      </c>
      <c r="H1426" s="297">
        <v>308.11200000000002</v>
      </c>
      <c r="I1426" s="298"/>
      <c r="J1426" s="299">
        <f>ROUND(I1426*H1426,2)</f>
        <v>0</v>
      </c>
      <c r="K1426" s="295" t="s">
        <v>359</v>
      </c>
      <c r="L1426" s="300"/>
      <c r="M1426" s="301" t="s">
        <v>1</v>
      </c>
      <c r="N1426" s="302" t="s">
        <v>46</v>
      </c>
      <c r="O1426" s="92"/>
      <c r="P1426" s="229">
        <f>O1426*H1426</f>
        <v>0</v>
      </c>
      <c r="Q1426" s="229">
        <v>0.0032000000000000002</v>
      </c>
      <c r="R1426" s="229">
        <f>Q1426*H1426</f>
        <v>0.98595840000000012</v>
      </c>
      <c r="S1426" s="229">
        <v>0</v>
      </c>
      <c r="T1426" s="230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1" t="s">
        <v>569</v>
      </c>
      <c r="AT1426" s="231" t="s">
        <v>467</v>
      </c>
      <c r="AU1426" s="231" t="s">
        <v>90</v>
      </c>
      <c r="AY1426" s="18" t="s">
        <v>216</v>
      </c>
      <c r="BE1426" s="232">
        <f>IF(N1426="základní",J1426,0)</f>
        <v>0</v>
      </c>
      <c r="BF1426" s="232">
        <f>IF(N1426="snížená",J1426,0)</f>
        <v>0</v>
      </c>
      <c r="BG1426" s="232">
        <f>IF(N1426="zákl. přenesená",J1426,0)</f>
        <v>0</v>
      </c>
      <c r="BH1426" s="232">
        <f>IF(N1426="sníž. přenesená",J1426,0)</f>
        <v>0</v>
      </c>
      <c r="BI1426" s="232">
        <f>IF(N1426="nulová",J1426,0)</f>
        <v>0</v>
      </c>
      <c r="BJ1426" s="18" t="s">
        <v>88</v>
      </c>
      <c r="BK1426" s="232">
        <f>ROUND(I1426*H1426,2)</f>
        <v>0</v>
      </c>
      <c r="BL1426" s="18" t="s">
        <v>292</v>
      </c>
      <c r="BM1426" s="231" t="s">
        <v>1894</v>
      </c>
    </row>
    <row r="1427" s="2" customFormat="1">
      <c r="A1427" s="39"/>
      <c r="B1427" s="40"/>
      <c r="C1427" s="41"/>
      <c r="D1427" s="233" t="s">
        <v>222</v>
      </c>
      <c r="E1427" s="41"/>
      <c r="F1427" s="234" t="s">
        <v>1893</v>
      </c>
      <c r="G1427" s="41"/>
      <c r="H1427" s="41"/>
      <c r="I1427" s="235"/>
      <c r="J1427" s="41"/>
      <c r="K1427" s="41"/>
      <c r="L1427" s="45"/>
      <c r="M1427" s="236"/>
      <c r="N1427" s="237"/>
      <c r="O1427" s="92"/>
      <c r="P1427" s="92"/>
      <c r="Q1427" s="92"/>
      <c r="R1427" s="92"/>
      <c r="S1427" s="92"/>
      <c r="T1427" s="93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T1427" s="18" t="s">
        <v>222</v>
      </c>
      <c r="AU1427" s="18" t="s">
        <v>90</v>
      </c>
    </row>
    <row r="1428" s="2" customFormat="1" ht="24.15" customHeight="1">
      <c r="A1428" s="39"/>
      <c r="B1428" s="40"/>
      <c r="C1428" s="220" t="s">
        <v>1895</v>
      </c>
      <c r="D1428" s="220" t="s">
        <v>217</v>
      </c>
      <c r="E1428" s="221" t="s">
        <v>1896</v>
      </c>
      <c r="F1428" s="222" t="s">
        <v>1897</v>
      </c>
      <c r="G1428" s="223" t="s">
        <v>303</v>
      </c>
      <c r="H1428" s="224">
        <v>293.44</v>
      </c>
      <c r="I1428" s="225"/>
      <c r="J1428" s="226">
        <f>ROUND(I1428*H1428,2)</f>
        <v>0</v>
      </c>
      <c r="K1428" s="222" t="s">
        <v>359</v>
      </c>
      <c r="L1428" s="45"/>
      <c r="M1428" s="227" t="s">
        <v>1</v>
      </c>
      <c r="N1428" s="228" t="s">
        <v>46</v>
      </c>
      <c r="O1428" s="92"/>
      <c r="P1428" s="229">
        <f>O1428*H1428</f>
        <v>0</v>
      </c>
      <c r="Q1428" s="229">
        <v>0.00116</v>
      </c>
      <c r="R1428" s="229">
        <f>Q1428*H1428</f>
        <v>0.34039039999999998</v>
      </c>
      <c r="S1428" s="229">
        <v>0</v>
      </c>
      <c r="T1428" s="230">
        <f>S1428*H1428</f>
        <v>0</v>
      </c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R1428" s="231" t="s">
        <v>292</v>
      </c>
      <c r="AT1428" s="231" t="s">
        <v>217</v>
      </c>
      <c r="AU1428" s="231" t="s">
        <v>90</v>
      </c>
      <c r="AY1428" s="18" t="s">
        <v>216</v>
      </c>
      <c r="BE1428" s="232">
        <f>IF(N1428="základní",J1428,0)</f>
        <v>0</v>
      </c>
      <c r="BF1428" s="232">
        <f>IF(N1428="snížená",J1428,0)</f>
        <v>0</v>
      </c>
      <c r="BG1428" s="232">
        <f>IF(N1428="zákl. přenesená",J1428,0)</f>
        <v>0</v>
      </c>
      <c r="BH1428" s="232">
        <f>IF(N1428="sníž. přenesená",J1428,0)</f>
        <v>0</v>
      </c>
      <c r="BI1428" s="232">
        <f>IF(N1428="nulová",J1428,0)</f>
        <v>0</v>
      </c>
      <c r="BJ1428" s="18" t="s">
        <v>88</v>
      </c>
      <c r="BK1428" s="232">
        <f>ROUND(I1428*H1428,2)</f>
        <v>0</v>
      </c>
      <c r="BL1428" s="18" t="s">
        <v>292</v>
      </c>
      <c r="BM1428" s="231" t="s">
        <v>1898</v>
      </c>
    </row>
    <row r="1429" s="2" customFormat="1">
      <c r="A1429" s="39"/>
      <c r="B1429" s="40"/>
      <c r="C1429" s="41"/>
      <c r="D1429" s="233" t="s">
        <v>222</v>
      </c>
      <c r="E1429" s="41"/>
      <c r="F1429" s="234" t="s">
        <v>1899</v>
      </c>
      <c r="G1429" s="41"/>
      <c r="H1429" s="41"/>
      <c r="I1429" s="235"/>
      <c r="J1429" s="41"/>
      <c r="K1429" s="41"/>
      <c r="L1429" s="45"/>
      <c r="M1429" s="236"/>
      <c r="N1429" s="237"/>
      <c r="O1429" s="92"/>
      <c r="P1429" s="92"/>
      <c r="Q1429" s="92"/>
      <c r="R1429" s="92"/>
      <c r="S1429" s="92"/>
      <c r="T1429" s="93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T1429" s="18" t="s">
        <v>222</v>
      </c>
      <c r="AU1429" s="18" t="s">
        <v>90</v>
      </c>
    </row>
    <row r="1430" s="13" customFormat="1">
      <c r="A1430" s="13"/>
      <c r="B1430" s="250"/>
      <c r="C1430" s="251"/>
      <c r="D1430" s="233" t="s">
        <v>362</v>
      </c>
      <c r="E1430" s="252" t="s">
        <v>1</v>
      </c>
      <c r="F1430" s="253" t="s">
        <v>1884</v>
      </c>
      <c r="G1430" s="251"/>
      <c r="H1430" s="252" t="s">
        <v>1</v>
      </c>
      <c r="I1430" s="254"/>
      <c r="J1430" s="251"/>
      <c r="K1430" s="251"/>
      <c r="L1430" s="255"/>
      <c r="M1430" s="256"/>
      <c r="N1430" s="257"/>
      <c r="O1430" s="257"/>
      <c r="P1430" s="257"/>
      <c r="Q1430" s="257"/>
      <c r="R1430" s="257"/>
      <c r="S1430" s="257"/>
      <c r="T1430" s="258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9" t="s">
        <v>362</v>
      </c>
      <c r="AU1430" s="259" t="s">
        <v>90</v>
      </c>
      <c r="AV1430" s="13" t="s">
        <v>88</v>
      </c>
      <c r="AW1430" s="13" t="s">
        <v>36</v>
      </c>
      <c r="AX1430" s="13" t="s">
        <v>81</v>
      </c>
      <c r="AY1430" s="259" t="s">
        <v>216</v>
      </c>
    </row>
    <row r="1431" s="14" customFormat="1">
      <c r="A1431" s="14"/>
      <c r="B1431" s="260"/>
      <c r="C1431" s="261"/>
      <c r="D1431" s="233" t="s">
        <v>362</v>
      </c>
      <c r="E1431" s="262" t="s">
        <v>1</v>
      </c>
      <c r="F1431" s="263" t="s">
        <v>1885</v>
      </c>
      <c r="G1431" s="261"/>
      <c r="H1431" s="264">
        <v>293.44</v>
      </c>
      <c r="I1431" s="265"/>
      <c r="J1431" s="261"/>
      <c r="K1431" s="261"/>
      <c r="L1431" s="266"/>
      <c r="M1431" s="267"/>
      <c r="N1431" s="268"/>
      <c r="O1431" s="268"/>
      <c r="P1431" s="268"/>
      <c r="Q1431" s="268"/>
      <c r="R1431" s="268"/>
      <c r="S1431" s="268"/>
      <c r="T1431" s="269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70" t="s">
        <v>362</v>
      </c>
      <c r="AU1431" s="270" t="s">
        <v>90</v>
      </c>
      <c r="AV1431" s="14" t="s">
        <v>90</v>
      </c>
      <c r="AW1431" s="14" t="s">
        <v>36</v>
      </c>
      <c r="AX1431" s="14" t="s">
        <v>81</v>
      </c>
      <c r="AY1431" s="270" t="s">
        <v>216</v>
      </c>
    </row>
    <row r="1432" s="16" customFormat="1">
      <c r="A1432" s="16"/>
      <c r="B1432" s="282"/>
      <c r="C1432" s="283"/>
      <c r="D1432" s="233" t="s">
        <v>362</v>
      </c>
      <c r="E1432" s="284" t="s">
        <v>1</v>
      </c>
      <c r="F1432" s="285" t="s">
        <v>369</v>
      </c>
      <c r="G1432" s="283"/>
      <c r="H1432" s="286">
        <v>293.44</v>
      </c>
      <c r="I1432" s="287"/>
      <c r="J1432" s="283"/>
      <c r="K1432" s="283"/>
      <c r="L1432" s="288"/>
      <c r="M1432" s="289"/>
      <c r="N1432" s="290"/>
      <c r="O1432" s="290"/>
      <c r="P1432" s="290"/>
      <c r="Q1432" s="290"/>
      <c r="R1432" s="290"/>
      <c r="S1432" s="290"/>
      <c r="T1432" s="291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T1432" s="292" t="s">
        <v>362</v>
      </c>
      <c r="AU1432" s="292" t="s">
        <v>90</v>
      </c>
      <c r="AV1432" s="16" t="s">
        <v>215</v>
      </c>
      <c r="AW1432" s="16" t="s">
        <v>36</v>
      </c>
      <c r="AX1432" s="16" t="s">
        <v>88</v>
      </c>
      <c r="AY1432" s="292" t="s">
        <v>216</v>
      </c>
    </row>
    <row r="1433" s="2" customFormat="1" ht="16.5" customHeight="1">
      <c r="A1433" s="39"/>
      <c r="B1433" s="40"/>
      <c r="C1433" s="293" t="s">
        <v>1900</v>
      </c>
      <c r="D1433" s="293" t="s">
        <v>467</v>
      </c>
      <c r="E1433" s="294" t="s">
        <v>1901</v>
      </c>
      <c r="F1433" s="295" t="s">
        <v>1902</v>
      </c>
      <c r="G1433" s="296" t="s">
        <v>358</v>
      </c>
      <c r="H1433" s="297">
        <v>55.460000000000001</v>
      </c>
      <c r="I1433" s="298"/>
      <c r="J1433" s="299">
        <f>ROUND(I1433*H1433,2)</f>
        <v>0</v>
      </c>
      <c r="K1433" s="295" t="s">
        <v>359</v>
      </c>
      <c r="L1433" s="300"/>
      <c r="M1433" s="301" t="s">
        <v>1</v>
      </c>
      <c r="N1433" s="302" t="s">
        <v>46</v>
      </c>
      <c r="O1433" s="92"/>
      <c r="P1433" s="229">
        <f>O1433*H1433</f>
        <v>0</v>
      </c>
      <c r="Q1433" s="229">
        <v>0.025000000000000001</v>
      </c>
      <c r="R1433" s="229">
        <f>Q1433*H1433</f>
        <v>1.3865000000000001</v>
      </c>
      <c r="S1433" s="229">
        <v>0</v>
      </c>
      <c r="T1433" s="230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31" t="s">
        <v>569</v>
      </c>
      <c r="AT1433" s="231" t="s">
        <v>467</v>
      </c>
      <c r="AU1433" s="231" t="s">
        <v>90</v>
      </c>
      <c r="AY1433" s="18" t="s">
        <v>216</v>
      </c>
      <c r="BE1433" s="232">
        <f>IF(N1433="základní",J1433,0)</f>
        <v>0</v>
      </c>
      <c r="BF1433" s="232">
        <f>IF(N1433="snížená",J1433,0)</f>
        <v>0</v>
      </c>
      <c r="BG1433" s="232">
        <f>IF(N1433="zákl. přenesená",J1433,0)</f>
        <v>0</v>
      </c>
      <c r="BH1433" s="232">
        <f>IF(N1433="sníž. přenesená",J1433,0)</f>
        <v>0</v>
      </c>
      <c r="BI1433" s="232">
        <f>IF(N1433="nulová",J1433,0)</f>
        <v>0</v>
      </c>
      <c r="BJ1433" s="18" t="s">
        <v>88</v>
      </c>
      <c r="BK1433" s="232">
        <f>ROUND(I1433*H1433,2)</f>
        <v>0</v>
      </c>
      <c r="BL1433" s="18" t="s">
        <v>292</v>
      </c>
      <c r="BM1433" s="231" t="s">
        <v>1903</v>
      </c>
    </row>
    <row r="1434" s="2" customFormat="1">
      <c r="A1434" s="39"/>
      <c r="B1434" s="40"/>
      <c r="C1434" s="41"/>
      <c r="D1434" s="233" t="s">
        <v>222</v>
      </c>
      <c r="E1434" s="41"/>
      <c r="F1434" s="234" t="s">
        <v>1902</v>
      </c>
      <c r="G1434" s="41"/>
      <c r="H1434" s="41"/>
      <c r="I1434" s="235"/>
      <c r="J1434" s="41"/>
      <c r="K1434" s="41"/>
      <c r="L1434" s="45"/>
      <c r="M1434" s="236"/>
      <c r="N1434" s="237"/>
      <c r="O1434" s="92"/>
      <c r="P1434" s="92"/>
      <c r="Q1434" s="92"/>
      <c r="R1434" s="92"/>
      <c r="S1434" s="92"/>
      <c r="T1434" s="93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T1434" s="18" t="s">
        <v>222</v>
      </c>
      <c r="AU1434" s="18" t="s">
        <v>90</v>
      </c>
    </row>
    <row r="1435" s="14" customFormat="1">
      <c r="A1435" s="14"/>
      <c r="B1435" s="260"/>
      <c r="C1435" s="261"/>
      <c r="D1435" s="233" t="s">
        <v>362</v>
      </c>
      <c r="E1435" s="262" t="s">
        <v>1</v>
      </c>
      <c r="F1435" s="263" t="s">
        <v>1904</v>
      </c>
      <c r="G1435" s="261"/>
      <c r="H1435" s="264">
        <v>52.819000000000003</v>
      </c>
      <c r="I1435" s="265"/>
      <c r="J1435" s="261"/>
      <c r="K1435" s="261"/>
      <c r="L1435" s="266"/>
      <c r="M1435" s="267"/>
      <c r="N1435" s="268"/>
      <c r="O1435" s="268"/>
      <c r="P1435" s="268"/>
      <c r="Q1435" s="268"/>
      <c r="R1435" s="268"/>
      <c r="S1435" s="268"/>
      <c r="T1435" s="269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70" t="s">
        <v>362</v>
      </c>
      <c r="AU1435" s="270" t="s">
        <v>90</v>
      </c>
      <c r="AV1435" s="14" t="s">
        <v>90</v>
      </c>
      <c r="AW1435" s="14" t="s">
        <v>36</v>
      </c>
      <c r="AX1435" s="14" t="s">
        <v>81</v>
      </c>
      <c r="AY1435" s="270" t="s">
        <v>216</v>
      </c>
    </row>
    <row r="1436" s="14" customFormat="1">
      <c r="A1436" s="14"/>
      <c r="B1436" s="260"/>
      <c r="C1436" s="261"/>
      <c r="D1436" s="233" t="s">
        <v>362</v>
      </c>
      <c r="E1436" s="262" t="s">
        <v>1</v>
      </c>
      <c r="F1436" s="263" t="s">
        <v>1905</v>
      </c>
      <c r="G1436" s="261"/>
      <c r="H1436" s="264">
        <v>2.641</v>
      </c>
      <c r="I1436" s="265"/>
      <c r="J1436" s="261"/>
      <c r="K1436" s="261"/>
      <c r="L1436" s="266"/>
      <c r="M1436" s="267"/>
      <c r="N1436" s="268"/>
      <c r="O1436" s="268"/>
      <c r="P1436" s="268"/>
      <c r="Q1436" s="268"/>
      <c r="R1436" s="268"/>
      <c r="S1436" s="268"/>
      <c r="T1436" s="269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70" t="s">
        <v>362</v>
      </c>
      <c r="AU1436" s="270" t="s">
        <v>90</v>
      </c>
      <c r="AV1436" s="14" t="s">
        <v>90</v>
      </c>
      <c r="AW1436" s="14" t="s">
        <v>36</v>
      </c>
      <c r="AX1436" s="14" t="s">
        <v>81</v>
      </c>
      <c r="AY1436" s="270" t="s">
        <v>216</v>
      </c>
    </row>
    <row r="1437" s="16" customFormat="1">
      <c r="A1437" s="16"/>
      <c r="B1437" s="282"/>
      <c r="C1437" s="283"/>
      <c r="D1437" s="233" t="s">
        <v>362</v>
      </c>
      <c r="E1437" s="284" t="s">
        <v>1</v>
      </c>
      <c r="F1437" s="285" t="s">
        <v>369</v>
      </c>
      <c r="G1437" s="283"/>
      <c r="H1437" s="286">
        <v>55.460000000000001</v>
      </c>
      <c r="I1437" s="287"/>
      <c r="J1437" s="283"/>
      <c r="K1437" s="283"/>
      <c r="L1437" s="288"/>
      <c r="M1437" s="289"/>
      <c r="N1437" s="290"/>
      <c r="O1437" s="290"/>
      <c r="P1437" s="290"/>
      <c r="Q1437" s="290"/>
      <c r="R1437" s="290"/>
      <c r="S1437" s="290"/>
      <c r="T1437" s="291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T1437" s="292" t="s">
        <v>362</v>
      </c>
      <c r="AU1437" s="292" t="s">
        <v>90</v>
      </c>
      <c r="AV1437" s="16" t="s">
        <v>215</v>
      </c>
      <c r="AW1437" s="16" t="s">
        <v>36</v>
      </c>
      <c r="AX1437" s="16" t="s">
        <v>88</v>
      </c>
      <c r="AY1437" s="292" t="s">
        <v>216</v>
      </c>
    </row>
    <row r="1438" s="2" customFormat="1" ht="24.15" customHeight="1">
      <c r="A1438" s="39"/>
      <c r="B1438" s="40"/>
      <c r="C1438" s="220" t="s">
        <v>1906</v>
      </c>
      <c r="D1438" s="220" t="s">
        <v>217</v>
      </c>
      <c r="E1438" s="221" t="s">
        <v>1907</v>
      </c>
      <c r="F1438" s="222" t="s">
        <v>1908</v>
      </c>
      <c r="G1438" s="223" t="s">
        <v>453</v>
      </c>
      <c r="H1438" s="224">
        <v>78.400000000000006</v>
      </c>
      <c r="I1438" s="225"/>
      <c r="J1438" s="226">
        <f>ROUND(I1438*H1438,2)</f>
        <v>0</v>
      </c>
      <c r="K1438" s="222" t="s">
        <v>359</v>
      </c>
      <c r="L1438" s="45"/>
      <c r="M1438" s="227" t="s">
        <v>1</v>
      </c>
      <c r="N1438" s="228" t="s">
        <v>46</v>
      </c>
      <c r="O1438" s="92"/>
      <c r="P1438" s="229">
        <f>O1438*H1438</f>
        <v>0</v>
      </c>
      <c r="Q1438" s="229">
        <v>0.00010000000000000001</v>
      </c>
      <c r="R1438" s="229">
        <f>Q1438*H1438</f>
        <v>0.0078400000000000015</v>
      </c>
      <c r="S1438" s="229">
        <v>0</v>
      </c>
      <c r="T1438" s="230">
        <f>S1438*H1438</f>
        <v>0</v>
      </c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R1438" s="231" t="s">
        <v>292</v>
      </c>
      <c r="AT1438" s="231" t="s">
        <v>217</v>
      </c>
      <c r="AU1438" s="231" t="s">
        <v>90</v>
      </c>
      <c r="AY1438" s="18" t="s">
        <v>216</v>
      </c>
      <c r="BE1438" s="232">
        <f>IF(N1438="základní",J1438,0)</f>
        <v>0</v>
      </c>
      <c r="BF1438" s="232">
        <f>IF(N1438="snížená",J1438,0)</f>
        <v>0</v>
      </c>
      <c r="BG1438" s="232">
        <f>IF(N1438="zákl. přenesená",J1438,0)</f>
        <v>0</v>
      </c>
      <c r="BH1438" s="232">
        <f>IF(N1438="sníž. přenesená",J1438,0)</f>
        <v>0</v>
      </c>
      <c r="BI1438" s="232">
        <f>IF(N1438="nulová",J1438,0)</f>
        <v>0</v>
      </c>
      <c r="BJ1438" s="18" t="s">
        <v>88</v>
      </c>
      <c r="BK1438" s="232">
        <f>ROUND(I1438*H1438,2)</f>
        <v>0</v>
      </c>
      <c r="BL1438" s="18" t="s">
        <v>292</v>
      </c>
      <c r="BM1438" s="231" t="s">
        <v>1909</v>
      </c>
    </row>
    <row r="1439" s="2" customFormat="1">
      <c r="A1439" s="39"/>
      <c r="B1439" s="40"/>
      <c r="C1439" s="41"/>
      <c r="D1439" s="233" t="s">
        <v>222</v>
      </c>
      <c r="E1439" s="41"/>
      <c r="F1439" s="234" t="s">
        <v>1910</v>
      </c>
      <c r="G1439" s="41"/>
      <c r="H1439" s="41"/>
      <c r="I1439" s="235"/>
      <c r="J1439" s="41"/>
      <c r="K1439" s="41"/>
      <c r="L1439" s="45"/>
      <c r="M1439" s="236"/>
      <c r="N1439" s="237"/>
      <c r="O1439" s="92"/>
      <c r="P1439" s="92"/>
      <c r="Q1439" s="92"/>
      <c r="R1439" s="92"/>
      <c r="S1439" s="92"/>
      <c r="T1439" s="93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T1439" s="18" t="s">
        <v>222</v>
      </c>
      <c r="AU1439" s="18" t="s">
        <v>90</v>
      </c>
    </row>
    <row r="1440" s="13" customFormat="1">
      <c r="A1440" s="13"/>
      <c r="B1440" s="250"/>
      <c r="C1440" s="251"/>
      <c r="D1440" s="233" t="s">
        <v>362</v>
      </c>
      <c r="E1440" s="252" t="s">
        <v>1</v>
      </c>
      <c r="F1440" s="253" t="s">
        <v>1911</v>
      </c>
      <c r="G1440" s="251"/>
      <c r="H1440" s="252" t="s">
        <v>1</v>
      </c>
      <c r="I1440" s="254"/>
      <c r="J1440" s="251"/>
      <c r="K1440" s="251"/>
      <c r="L1440" s="255"/>
      <c r="M1440" s="256"/>
      <c r="N1440" s="257"/>
      <c r="O1440" s="257"/>
      <c r="P1440" s="257"/>
      <c r="Q1440" s="257"/>
      <c r="R1440" s="257"/>
      <c r="S1440" s="257"/>
      <c r="T1440" s="258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9" t="s">
        <v>362</v>
      </c>
      <c r="AU1440" s="259" t="s">
        <v>90</v>
      </c>
      <c r="AV1440" s="13" t="s">
        <v>88</v>
      </c>
      <c r="AW1440" s="13" t="s">
        <v>36</v>
      </c>
      <c r="AX1440" s="13" t="s">
        <v>81</v>
      </c>
      <c r="AY1440" s="259" t="s">
        <v>216</v>
      </c>
    </row>
    <row r="1441" s="14" customFormat="1">
      <c r="A1441" s="14"/>
      <c r="B1441" s="260"/>
      <c r="C1441" s="261"/>
      <c r="D1441" s="233" t="s">
        <v>362</v>
      </c>
      <c r="E1441" s="262" t="s">
        <v>1</v>
      </c>
      <c r="F1441" s="263" t="s">
        <v>1202</v>
      </c>
      <c r="G1441" s="261"/>
      <c r="H1441" s="264">
        <v>78.400000000000006</v>
      </c>
      <c r="I1441" s="265"/>
      <c r="J1441" s="261"/>
      <c r="K1441" s="261"/>
      <c r="L1441" s="266"/>
      <c r="M1441" s="267"/>
      <c r="N1441" s="268"/>
      <c r="O1441" s="268"/>
      <c r="P1441" s="268"/>
      <c r="Q1441" s="268"/>
      <c r="R1441" s="268"/>
      <c r="S1441" s="268"/>
      <c r="T1441" s="269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70" t="s">
        <v>362</v>
      </c>
      <c r="AU1441" s="270" t="s">
        <v>90</v>
      </c>
      <c r="AV1441" s="14" t="s">
        <v>90</v>
      </c>
      <c r="AW1441" s="14" t="s">
        <v>36</v>
      </c>
      <c r="AX1441" s="14" t="s">
        <v>81</v>
      </c>
      <c r="AY1441" s="270" t="s">
        <v>216</v>
      </c>
    </row>
    <row r="1442" s="16" customFormat="1">
      <c r="A1442" s="16"/>
      <c r="B1442" s="282"/>
      <c r="C1442" s="283"/>
      <c r="D1442" s="233" t="s">
        <v>362</v>
      </c>
      <c r="E1442" s="284" t="s">
        <v>1</v>
      </c>
      <c r="F1442" s="285" t="s">
        <v>369</v>
      </c>
      <c r="G1442" s="283"/>
      <c r="H1442" s="286">
        <v>78.400000000000006</v>
      </c>
      <c r="I1442" s="287"/>
      <c r="J1442" s="283"/>
      <c r="K1442" s="283"/>
      <c r="L1442" s="288"/>
      <c r="M1442" s="289"/>
      <c r="N1442" s="290"/>
      <c r="O1442" s="290"/>
      <c r="P1442" s="290"/>
      <c r="Q1442" s="290"/>
      <c r="R1442" s="290"/>
      <c r="S1442" s="290"/>
      <c r="T1442" s="291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T1442" s="292" t="s">
        <v>362</v>
      </c>
      <c r="AU1442" s="292" t="s">
        <v>90</v>
      </c>
      <c r="AV1442" s="16" t="s">
        <v>215</v>
      </c>
      <c r="AW1442" s="16" t="s">
        <v>36</v>
      </c>
      <c r="AX1442" s="16" t="s">
        <v>88</v>
      </c>
      <c r="AY1442" s="292" t="s">
        <v>216</v>
      </c>
    </row>
    <row r="1443" s="2" customFormat="1" ht="16.5" customHeight="1">
      <c r="A1443" s="39"/>
      <c r="B1443" s="40"/>
      <c r="C1443" s="293" t="s">
        <v>1912</v>
      </c>
      <c r="D1443" s="293" t="s">
        <v>467</v>
      </c>
      <c r="E1443" s="294" t="s">
        <v>1913</v>
      </c>
      <c r="F1443" s="295" t="s">
        <v>1914</v>
      </c>
      <c r="G1443" s="296" t="s">
        <v>358</v>
      </c>
      <c r="H1443" s="297">
        <v>2.5870000000000002</v>
      </c>
      <c r="I1443" s="298"/>
      <c r="J1443" s="299">
        <f>ROUND(I1443*H1443,2)</f>
        <v>0</v>
      </c>
      <c r="K1443" s="295" t="s">
        <v>359</v>
      </c>
      <c r="L1443" s="300"/>
      <c r="M1443" s="301" t="s">
        <v>1</v>
      </c>
      <c r="N1443" s="302" t="s">
        <v>46</v>
      </c>
      <c r="O1443" s="92"/>
      <c r="P1443" s="229">
        <f>O1443*H1443</f>
        <v>0</v>
      </c>
      <c r="Q1443" s="229">
        <v>0.029999999999999999</v>
      </c>
      <c r="R1443" s="229">
        <f>Q1443*H1443</f>
        <v>0.077609999999999998</v>
      </c>
      <c r="S1443" s="229">
        <v>0</v>
      </c>
      <c r="T1443" s="230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1" t="s">
        <v>569</v>
      </c>
      <c r="AT1443" s="231" t="s">
        <v>467</v>
      </c>
      <c r="AU1443" s="231" t="s">
        <v>90</v>
      </c>
      <c r="AY1443" s="18" t="s">
        <v>216</v>
      </c>
      <c r="BE1443" s="232">
        <f>IF(N1443="základní",J1443,0)</f>
        <v>0</v>
      </c>
      <c r="BF1443" s="232">
        <f>IF(N1443="snížená",J1443,0)</f>
        <v>0</v>
      </c>
      <c r="BG1443" s="232">
        <f>IF(N1443="zákl. přenesená",J1443,0)</f>
        <v>0</v>
      </c>
      <c r="BH1443" s="232">
        <f>IF(N1443="sníž. přenesená",J1443,0)</f>
        <v>0</v>
      </c>
      <c r="BI1443" s="232">
        <f>IF(N1443="nulová",J1443,0)</f>
        <v>0</v>
      </c>
      <c r="BJ1443" s="18" t="s">
        <v>88</v>
      </c>
      <c r="BK1443" s="232">
        <f>ROUND(I1443*H1443,2)</f>
        <v>0</v>
      </c>
      <c r="BL1443" s="18" t="s">
        <v>292</v>
      </c>
      <c r="BM1443" s="231" t="s">
        <v>1915</v>
      </c>
    </row>
    <row r="1444" s="2" customFormat="1">
      <c r="A1444" s="39"/>
      <c r="B1444" s="40"/>
      <c r="C1444" s="41"/>
      <c r="D1444" s="233" t="s">
        <v>222</v>
      </c>
      <c r="E1444" s="41"/>
      <c r="F1444" s="234" t="s">
        <v>1914</v>
      </c>
      <c r="G1444" s="41"/>
      <c r="H1444" s="41"/>
      <c r="I1444" s="235"/>
      <c r="J1444" s="41"/>
      <c r="K1444" s="41"/>
      <c r="L1444" s="45"/>
      <c r="M1444" s="236"/>
      <c r="N1444" s="237"/>
      <c r="O1444" s="92"/>
      <c r="P1444" s="92"/>
      <c r="Q1444" s="92"/>
      <c r="R1444" s="92"/>
      <c r="S1444" s="92"/>
      <c r="T1444" s="93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T1444" s="18" t="s">
        <v>222</v>
      </c>
      <c r="AU1444" s="18" t="s">
        <v>90</v>
      </c>
    </row>
    <row r="1445" s="14" customFormat="1">
      <c r="A1445" s="14"/>
      <c r="B1445" s="260"/>
      <c r="C1445" s="261"/>
      <c r="D1445" s="233" t="s">
        <v>362</v>
      </c>
      <c r="E1445" s="262" t="s">
        <v>1</v>
      </c>
      <c r="F1445" s="263" t="s">
        <v>1916</v>
      </c>
      <c r="G1445" s="261"/>
      <c r="H1445" s="264">
        <v>2.3519999999999999</v>
      </c>
      <c r="I1445" s="265"/>
      <c r="J1445" s="261"/>
      <c r="K1445" s="261"/>
      <c r="L1445" s="266"/>
      <c r="M1445" s="267"/>
      <c r="N1445" s="268"/>
      <c r="O1445" s="268"/>
      <c r="P1445" s="268"/>
      <c r="Q1445" s="268"/>
      <c r="R1445" s="268"/>
      <c r="S1445" s="268"/>
      <c r="T1445" s="269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70" t="s">
        <v>362</v>
      </c>
      <c r="AU1445" s="270" t="s">
        <v>90</v>
      </c>
      <c r="AV1445" s="14" t="s">
        <v>90</v>
      </c>
      <c r="AW1445" s="14" t="s">
        <v>36</v>
      </c>
      <c r="AX1445" s="14" t="s">
        <v>81</v>
      </c>
      <c r="AY1445" s="270" t="s">
        <v>216</v>
      </c>
    </row>
    <row r="1446" s="14" customFormat="1">
      <c r="A1446" s="14"/>
      <c r="B1446" s="260"/>
      <c r="C1446" s="261"/>
      <c r="D1446" s="233" t="s">
        <v>362</v>
      </c>
      <c r="E1446" s="262" t="s">
        <v>1</v>
      </c>
      <c r="F1446" s="263" t="s">
        <v>1917</v>
      </c>
      <c r="G1446" s="261"/>
      <c r="H1446" s="264">
        <v>0.23499999999999999</v>
      </c>
      <c r="I1446" s="265"/>
      <c r="J1446" s="261"/>
      <c r="K1446" s="261"/>
      <c r="L1446" s="266"/>
      <c r="M1446" s="267"/>
      <c r="N1446" s="268"/>
      <c r="O1446" s="268"/>
      <c r="P1446" s="268"/>
      <c r="Q1446" s="268"/>
      <c r="R1446" s="268"/>
      <c r="S1446" s="268"/>
      <c r="T1446" s="269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70" t="s">
        <v>362</v>
      </c>
      <c r="AU1446" s="270" t="s">
        <v>90</v>
      </c>
      <c r="AV1446" s="14" t="s">
        <v>90</v>
      </c>
      <c r="AW1446" s="14" t="s">
        <v>36</v>
      </c>
      <c r="AX1446" s="14" t="s">
        <v>81</v>
      </c>
      <c r="AY1446" s="270" t="s">
        <v>216</v>
      </c>
    </row>
    <row r="1447" s="16" customFormat="1">
      <c r="A1447" s="16"/>
      <c r="B1447" s="282"/>
      <c r="C1447" s="283"/>
      <c r="D1447" s="233" t="s">
        <v>362</v>
      </c>
      <c r="E1447" s="284" t="s">
        <v>1</v>
      </c>
      <c r="F1447" s="285" t="s">
        <v>369</v>
      </c>
      <c r="G1447" s="283"/>
      <c r="H1447" s="286">
        <v>2.5869999999999997</v>
      </c>
      <c r="I1447" s="287"/>
      <c r="J1447" s="283"/>
      <c r="K1447" s="283"/>
      <c r="L1447" s="288"/>
      <c r="M1447" s="289"/>
      <c r="N1447" s="290"/>
      <c r="O1447" s="290"/>
      <c r="P1447" s="290"/>
      <c r="Q1447" s="290"/>
      <c r="R1447" s="290"/>
      <c r="S1447" s="290"/>
      <c r="T1447" s="291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T1447" s="292" t="s">
        <v>362</v>
      </c>
      <c r="AU1447" s="292" t="s">
        <v>90</v>
      </c>
      <c r="AV1447" s="16" t="s">
        <v>215</v>
      </c>
      <c r="AW1447" s="16" t="s">
        <v>36</v>
      </c>
      <c r="AX1447" s="16" t="s">
        <v>88</v>
      </c>
      <c r="AY1447" s="292" t="s">
        <v>216</v>
      </c>
    </row>
    <row r="1448" s="2" customFormat="1" ht="24.15" customHeight="1">
      <c r="A1448" s="39"/>
      <c r="B1448" s="40"/>
      <c r="C1448" s="220" t="s">
        <v>1918</v>
      </c>
      <c r="D1448" s="220" t="s">
        <v>217</v>
      </c>
      <c r="E1448" s="221" t="s">
        <v>1919</v>
      </c>
      <c r="F1448" s="222" t="s">
        <v>1920</v>
      </c>
      <c r="G1448" s="223" t="s">
        <v>435</v>
      </c>
      <c r="H1448" s="224">
        <v>6.0709999999999997</v>
      </c>
      <c r="I1448" s="225"/>
      <c r="J1448" s="226">
        <f>ROUND(I1448*H1448,2)</f>
        <v>0</v>
      </c>
      <c r="K1448" s="222" t="s">
        <v>359</v>
      </c>
      <c r="L1448" s="45"/>
      <c r="M1448" s="227" t="s">
        <v>1</v>
      </c>
      <c r="N1448" s="228" t="s">
        <v>46</v>
      </c>
      <c r="O1448" s="92"/>
      <c r="P1448" s="229">
        <f>O1448*H1448</f>
        <v>0</v>
      </c>
      <c r="Q1448" s="229">
        <v>0</v>
      </c>
      <c r="R1448" s="229">
        <f>Q1448*H1448</f>
        <v>0</v>
      </c>
      <c r="S1448" s="229">
        <v>0</v>
      </c>
      <c r="T1448" s="230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31" t="s">
        <v>292</v>
      </c>
      <c r="AT1448" s="231" t="s">
        <v>217</v>
      </c>
      <c r="AU1448" s="231" t="s">
        <v>90</v>
      </c>
      <c r="AY1448" s="18" t="s">
        <v>216</v>
      </c>
      <c r="BE1448" s="232">
        <f>IF(N1448="základní",J1448,0)</f>
        <v>0</v>
      </c>
      <c r="BF1448" s="232">
        <f>IF(N1448="snížená",J1448,0)</f>
        <v>0</v>
      </c>
      <c r="BG1448" s="232">
        <f>IF(N1448="zákl. přenesená",J1448,0)</f>
        <v>0</v>
      </c>
      <c r="BH1448" s="232">
        <f>IF(N1448="sníž. přenesená",J1448,0)</f>
        <v>0</v>
      </c>
      <c r="BI1448" s="232">
        <f>IF(N1448="nulová",J1448,0)</f>
        <v>0</v>
      </c>
      <c r="BJ1448" s="18" t="s">
        <v>88</v>
      </c>
      <c r="BK1448" s="232">
        <f>ROUND(I1448*H1448,2)</f>
        <v>0</v>
      </c>
      <c r="BL1448" s="18" t="s">
        <v>292</v>
      </c>
      <c r="BM1448" s="231" t="s">
        <v>1921</v>
      </c>
    </row>
    <row r="1449" s="2" customFormat="1">
      <c r="A1449" s="39"/>
      <c r="B1449" s="40"/>
      <c r="C1449" s="41"/>
      <c r="D1449" s="233" t="s">
        <v>222</v>
      </c>
      <c r="E1449" s="41"/>
      <c r="F1449" s="234" t="s">
        <v>1922</v>
      </c>
      <c r="G1449" s="41"/>
      <c r="H1449" s="41"/>
      <c r="I1449" s="235"/>
      <c r="J1449" s="41"/>
      <c r="K1449" s="41"/>
      <c r="L1449" s="45"/>
      <c r="M1449" s="236"/>
      <c r="N1449" s="237"/>
      <c r="O1449" s="92"/>
      <c r="P1449" s="92"/>
      <c r="Q1449" s="92"/>
      <c r="R1449" s="92"/>
      <c r="S1449" s="92"/>
      <c r="T1449" s="93"/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T1449" s="18" t="s">
        <v>222</v>
      </c>
      <c r="AU1449" s="18" t="s">
        <v>90</v>
      </c>
    </row>
    <row r="1450" s="11" customFormat="1" ht="22.8" customHeight="1">
      <c r="A1450" s="11"/>
      <c r="B1450" s="206"/>
      <c r="C1450" s="207"/>
      <c r="D1450" s="208" t="s">
        <v>80</v>
      </c>
      <c r="E1450" s="248" t="s">
        <v>1923</v>
      </c>
      <c r="F1450" s="248" t="s">
        <v>1924</v>
      </c>
      <c r="G1450" s="207"/>
      <c r="H1450" s="207"/>
      <c r="I1450" s="210"/>
      <c r="J1450" s="249">
        <f>BK1450</f>
        <v>0</v>
      </c>
      <c r="K1450" s="207"/>
      <c r="L1450" s="212"/>
      <c r="M1450" s="213"/>
      <c r="N1450" s="214"/>
      <c r="O1450" s="214"/>
      <c r="P1450" s="215">
        <f>SUM(P1451:P1463)</f>
        <v>0</v>
      </c>
      <c r="Q1450" s="214"/>
      <c r="R1450" s="215">
        <f>SUM(R1451:R1463)</f>
        <v>0.018769999999999998</v>
      </c>
      <c r="S1450" s="214"/>
      <c r="T1450" s="216">
        <f>SUM(T1451:T1463)</f>
        <v>0</v>
      </c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R1450" s="217" t="s">
        <v>90</v>
      </c>
      <c r="AT1450" s="218" t="s">
        <v>80</v>
      </c>
      <c r="AU1450" s="218" t="s">
        <v>88</v>
      </c>
      <c r="AY1450" s="217" t="s">
        <v>216</v>
      </c>
      <c r="BK1450" s="219">
        <f>SUM(BK1451:BK1463)</f>
        <v>0</v>
      </c>
    </row>
    <row r="1451" s="2" customFormat="1" ht="21.75" customHeight="1">
      <c r="A1451" s="39"/>
      <c r="B1451" s="40"/>
      <c r="C1451" s="220" t="s">
        <v>1925</v>
      </c>
      <c r="D1451" s="220" t="s">
        <v>217</v>
      </c>
      <c r="E1451" s="221" t="s">
        <v>1926</v>
      </c>
      <c r="F1451" s="222" t="s">
        <v>1927</v>
      </c>
      <c r="G1451" s="223" t="s">
        <v>453</v>
      </c>
      <c r="H1451" s="224">
        <v>6</v>
      </c>
      <c r="I1451" s="225"/>
      <c r="J1451" s="226">
        <f>ROUND(I1451*H1451,2)</f>
        <v>0</v>
      </c>
      <c r="K1451" s="222" t="s">
        <v>359</v>
      </c>
      <c r="L1451" s="45"/>
      <c r="M1451" s="227" t="s">
        <v>1</v>
      </c>
      <c r="N1451" s="228" t="s">
        <v>46</v>
      </c>
      <c r="O1451" s="92"/>
      <c r="P1451" s="229">
        <f>O1451*H1451</f>
        <v>0</v>
      </c>
      <c r="Q1451" s="229">
        <v>0.0030799999999999998</v>
      </c>
      <c r="R1451" s="229">
        <f>Q1451*H1451</f>
        <v>0.01848</v>
      </c>
      <c r="S1451" s="229">
        <v>0</v>
      </c>
      <c r="T1451" s="230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31" t="s">
        <v>292</v>
      </c>
      <c r="AT1451" s="231" t="s">
        <v>217</v>
      </c>
      <c r="AU1451" s="231" t="s">
        <v>90</v>
      </c>
      <c r="AY1451" s="18" t="s">
        <v>216</v>
      </c>
      <c r="BE1451" s="232">
        <f>IF(N1451="základní",J1451,0)</f>
        <v>0</v>
      </c>
      <c r="BF1451" s="232">
        <f>IF(N1451="snížená",J1451,0)</f>
        <v>0</v>
      </c>
      <c r="BG1451" s="232">
        <f>IF(N1451="zákl. přenesená",J1451,0)</f>
        <v>0</v>
      </c>
      <c r="BH1451" s="232">
        <f>IF(N1451="sníž. přenesená",J1451,0)</f>
        <v>0</v>
      </c>
      <c r="BI1451" s="232">
        <f>IF(N1451="nulová",J1451,0)</f>
        <v>0</v>
      </c>
      <c r="BJ1451" s="18" t="s">
        <v>88</v>
      </c>
      <c r="BK1451" s="232">
        <f>ROUND(I1451*H1451,2)</f>
        <v>0</v>
      </c>
      <c r="BL1451" s="18" t="s">
        <v>292</v>
      </c>
      <c r="BM1451" s="231" t="s">
        <v>1928</v>
      </c>
    </row>
    <row r="1452" s="2" customFormat="1">
      <c r="A1452" s="39"/>
      <c r="B1452" s="40"/>
      <c r="C1452" s="41"/>
      <c r="D1452" s="233" t="s">
        <v>222</v>
      </c>
      <c r="E1452" s="41"/>
      <c r="F1452" s="234" t="s">
        <v>1929</v>
      </c>
      <c r="G1452" s="41"/>
      <c r="H1452" s="41"/>
      <c r="I1452" s="235"/>
      <c r="J1452" s="41"/>
      <c r="K1452" s="41"/>
      <c r="L1452" s="45"/>
      <c r="M1452" s="236"/>
      <c r="N1452" s="237"/>
      <c r="O1452" s="92"/>
      <c r="P1452" s="92"/>
      <c r="Q1452" s="92"/>
      <c r="R1452" s="92"/>
      <c r="S1452" s="92"/>
      <c r="T1452" s="93"/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T1452" s="18" t="s">
        <v>222</v>
      </c>
      <c r="AU1452" s="18" t="s">
        <v>90</v>
      </c>
    </row>
    <row r="1453" s="13" customFormat="1">
      <c r="A1453" s="13"/>
      <c r="B1453" s="250"/>
      <c r="C1453" s="251"/>
      <c r="D1453" s="233" t="s">
        <v>362</v>
      </c>
      <c r="E1453" s="252" t="s">
        <v>1</v>
      </c>
      <c r="F1453" s="253" t="s">
        <v>1476</v>
      </c>
      <c r="G1453" s="251"/>
      <c r="H1453" s="252" t="s">
        <v>1</v>
      </c>
      <c r="I1453" s="254"/>
      <c r="J1453" s="251"/>
      <c r="K1453" s="251"/>
      <c r="L1453" s="255"/>
      <c r="M1453" s="256"/>
      <c r="N1453" s="257"/>
      <c r="O1453" s="257"/>
      <c r="P1453" s="257"/>
      <c r="Q1453" s="257"/>
      <c r="R1453" s="257"/>
      <c r="S1453" s="257"/>
      <c r="T1453" s="258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9" t="s">
        <v>362</v>
      </c>
      <c r="AU1453" s="259" t="s">
        <v>90</v>
      </c>
      <c r="AV1453" s="13" t="s">
        <v>88</v>
      </c>
      <c r="AW1453" s="13" t="s">
        <v>36</v>
      </c>
      <c r="AX1453" s="13" t="s">
        <v>81</v>
      </c>
      <c r="AY1453" s="259" t="s">
        <v>216</v>
      </c>
    </row>
    <row r="1454" s="14" customFormat="1">
      <c r="A1454" s="14"/>
      <c r="B1454" s="260"/>
      <c r="C1454" s="261"/>
      <c r="D1454" s="233" t="s">
        <v>362</v>
      </c>
      <c r="E1454" s="262" t="s">
        <v>1</v>
      </c>
      <c r="F1454" s="263" t="s">
        <v>1930</v>
      </c>
      <c r="G1454" s="261"/>
      <c r="H1454" s="264">
        <v>6</v>
      </c>
      <c r="I1454" s="265"/>
      <c r="J1454" s="261"/>
      <c r="K1454" s="261"/>
      <c r="L1454" s="266"/>
      <c r="M1454" s="267"/>
      <c r="N1454" s="268"/>
      <c r="O1454" s="268"/>
      <c r="P1454" s="268"/>
      <c r="Q1454" s="268"/>
      <c r="R1454" s="268"/>
      <c r="S1454" s="268"/>
      <c r="T1454" s="269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70" t="s">
        <v>362</v>
      </c>
      <c r="AU1454" s="270" t="s">
        <v>90</v>
      </c>
      <c r="AV1454" s="14" t="s">
        <v>90</v>
      </c>
      <c r="AW1454" s="14" t="s">
        <v>36</v>
      </c>
      <c r="AX1454" s="14" t="s">
        <v>81</v>
      </c>
      <c r="AY1454" s="270" t="s">
        <v>216</v>
      </c>
    </row>
    <row r="1455" s="16" customFormat="1">
      <c r="A1455" s="16"/>
      <c r="B1455" s="282"/>
      <c r="C1455" s="283"/>
      <c r="D1455" s="233" t="s">
        <v>362</v>
      </c>
      <c r="E1455" s="284" t="s">
        <v>1</v>
      </c>
      <c r="F1455" s="285" t="s">
        <v>369</v>
      </c>
      <c r="G1455" s="283"/>
      <c r="H1455" s="286">
        <v>6</v>
      </c>
      <c r="I1455" s="287"/>
      <c r="J1455" s="283"/>
      <c r="K1455" s="283"/>
      <c r="L1455" s="288"/>
      <c r="M1455" s="289"/>
      <c r="N1455" s="290"/>
      <c r="O1455" s="290"/>
      <c r="P1455" s="290"/>
      <c r="Q1455" s="290"/>
      <c r="R1455" s="290"/>
      <c r="S1455" s="290"/>
      <c r="T1455" s="291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T1455" s="292" t="s">
        <v>362</v>
      </c>
      <c r="AU1455" s="292" t="s">
        <v>90</v>
      </c>
      <c r="AV1455" s="16" t="s">
        <v>215</v>
      </c>
      <c r="AW1455" s="16" t="s">
        <v>36</v>
      </c>
      <c r="AX1455" s="16" t="s">
        <v>88</v>
      </c>
      <c r="AY1455" s="292" t="s">
        <v>216</v>
      </c>
    </row>
    <row r="1456" s="2" customFormat="1" ht="24.15" customHeight="1">
      <c r="A1456" s="39"/>
      <c r="B1456" s="40"/>
      <c r="C1456" s="220" t="s">
        <v>1931</v>
      </c>
      <c r="D1456" s="220" t="s">
        <v>217</v>
      </c>
      <c r="E1456" s="221" t="s">
        <v>1932</v>
      </c>
      <c r="F1456" s="222" t="s">
        <v>1933</v>
      </c>
      <c r="G1456" s="223" t="s">
        <v>539</v>
      </c>
      <c r="H1456" s="224">
        <v>1</v>
      </c>
      <c r="I1456" s="225"/>
      <c r="J1456" s="226">
        <f>ROUND(I1456*H1456,2)</f>
        <v>0</v>
      </c>
      <c r="K1456" s="222" t="s">
        <v>359</v>
      </c>
      <c r="L1456" s="45"/>
      <c r="M1456" s="227" t="s">
        <v>1</v>
      </c>
      <c r="N1456" s="228" t="s">
        <v>46</v>
      </c>
      <c r="O1456" s="92"/>
      <c r="P1456" s="229">
        <f>O1456*H1456</f>
        <v>0</v>
      </c>
      <c r="Q1456" s="229">
        <v>3.0000000000000001E-05</v>
      </c>
      <c r="R1456" s="229">
        <f>Q1456*H1456</f>
        <v>3.0000000000000001E-05</v>
      </c>
      <c r="S1456" s="229">
        <v>0</v>
      </c>
      <c r="T1456" s="230">
        <f>S1456*H1456</f>
        <v>0</v>
      </c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R1456" s="231" t="s">
        <v>292</v>
      </c>
      <c r="AT1456" s="231" t="s">
        <v>217</v>
      </c>
      <c r="AU1456" s="231" t="s">
        <v>90</v>
      </c>
      <c r="AY1456" s="18" t="s">
        <v>216</v>
      </c>
      <c r="BE1456" s="232">
        <f>IF(N1456="základní",J1456,0)</f>
        <v>0</v>
      </c>
      <c r="BF1456" s="232">
        <f>IF(N1456="snížená",J1456,0)</f>
        <v>0</v>
      </c>
      <c r="BG1456" s="232">
        <f>IF(N1456="zákl. přenesená",J1456,0)</f>
        <v>0</v>
      </c>
      <c r="BH1456" s="232">
        <f>IF(N1456="sníž. přenesená",J1456,0)</f>
        <v>0</v>
      </c>
      <c r="BI1456" s="232">
        <f>IF(N1456="nulová",J1456,0)</f>
        <v>0</v>
      </c>
      <c r="BJ1456" s="18" t="s">
        <v>88</v>
      </c>
      <c r="BK1456" s="232">
        <f>ROUND(I1456*H1456,2)</f>
        <v>0</v>
      </c>
      <c r="BL1456" s="18" t="s">
        <v>292</v>
      </c>
      <c r="BM1456" s="231" t="s">
        <v>1934</v>
      </c>
    </row>
    <row r="1457" s="2" customFormat="1">
      <c r="A1457" s="39"/>
      <c r="B1457" s="40"/>
      <c r="C1457" s="41"/>
      <c r="D1457" s="233" t="s">
        <v>222</v>
      </c>
      <c r="E1457" s="41"/>
      <c r="F1457" s="234" t="s">
        <v>1935</v>
      </c>
      <c r="G1457" s="41"/>
      <c r="H1457" s="41"/>
      <c r="I1457" s="235"/>
      <c r="J1457" s="41"/>
      <c r="K1457" s="41"/>
      <c r="L1457" s="45"/>
      <c r="M1457" s="236"/>
      <c r="N1457" s="237"/>
      <c r="O1457" s="92"/>
      <c r="P1457" s="92"/>
      <c r="Q1457" s="92"/>
      <c r="R1457" s="92"/>
      <c r="S1457" s="92"/>
      <c r="T1457" s="93"/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T1457" s="18" t="s">
        <v>222</v>
      </c>
      <c r="AU1457" s="18" t="s">
        <v>90</v>
      </c>
    </row>
    <row r="1458" s="13" customFormat="1">
      <c r="A1458" s="13"/>
      <c r="B1458" s="250"/>
      <c r="C1458" s="251"/>
      <c r="D1458" s="233" t="s">
        <v>362</v>
      </c>
      <c r="E1458" s="252" t="s">
        <v>1</v>
      </c>
      <c r="F1458" s="253" t="s">
        <v>1936</v>
      </c>
      <c r="G1458" s="251"/>
      <c r="H1458" s="252" t="s">
        <v>1</v>
      </c>
      <c r="I1458" s="254"/>
      <c r="J1458" s="251"/>
      <c r="K1458" s="251"/>
      <c r="L1458" s="255"/>
      <c r="M1458" s="256"/>
      <c r="N1458" s="257"/>
      <c r="O1458" s="257"/>
      <c r="P1458" s="257"/>
      <c r="Q1458" s="257"/>
      <c r="R1458" s="257"/>
      <c r="S1458" s="257"/>
      <c r="T1458" s="258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9" t="s">
        <v>362</v>
      </c>
      <c r="AU1458" s="259" t="s">
        <v>90</v>
      </c>
      <c r="AV1458" s="13" t="s">
        <v>88</v>
      </c>
      <c r="AW1458" s="13" t="s">
        <v>36</v>
      </c>
      <c r="AX1458" s="13" t="s">
        <v>81</v>
      </c>
      <c r="AY1458" s="259" t="s">
        <v>216</v>
      </c>
    </row>
    <row r="1459" s="14" customFormat="1">
      <c r="A1459" s="14"/>
      <c r="B1459" s="260"/>
      <c r="C1459" s="261"/>
      <c r="D1459" s="233" t="s">
        <v>362</v>
      </c>
      <c r="E1459" s="262" t="s">
        <v>1</v>
      </c>
      <c r="F1459" s="263" t="s">
        <v>88</v>
      </c>
      <c r="G1459" s="261"/>
      <c r="H1459" s="264">
        <v>1</v>
      </c>
      <c r="I1459" s="265"/>
      <c r="J1459" s="261"/>
      <c r="K1459" s="261"/>
      <c r="L1459" s="266"/>
      <c r="M1459" s="267"/>
      <c r="N1459" s="268"/>
      <c r="O1459" s="268"/>
      <c r="P1459" s="268"/>
      <c r="Q1459" s="268"/>
      <c r="R1459" s="268"/>
      <c r="S1459" s="268"/>
      <c r="T1459" s="269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70" t="s">
        <v>362</v>
      </c>
      <c r="AU1459" s="270" t="s">
        <v>90</v>
      </c>
      <c r="AV1459" s="14" t="s">
        <v>90</v>
      </c>
      <c r="AW1459" s="14" t="s">
        <v>36</v>
      </c>
      <c r="AX1459" s="14" t="s">
        <v>81</v>
      </c>
      <c r="AY1459" s="270" t="s">
        <v>216</v>
      </c>
    </row>
    <row r="1460" s="16" customFormat="1">
      <c r="A1460" s="16"/>
      <c r="B1460" s="282"/>
      <c r="C1460" s="283"/>
      <c r="D1460" s="233" t="s">
        <v>362</v>
      </c>
      <c r="E1460" s="284" t="s">
        <v>1</v>
      </c>
      <c r="F1460" s="285" t="s">
        <v>369</v>
      </c>
      <c r="G1460" s="283"/>
      <c r="H1460" s="286">
        <v>1</v>
      </c>
      <c r="I1460" s="287"/>
      <c r="J1460" s="283"/>
      <c r="K1460" s="283"/>
      <c r="L1460" s="288"/>
      <c r="M1460" s="289"/>
      <c r="N1460" s="290"/>
      <c r="O1460" s="290"/>
      <c r="P1460" s="290"/>
      <c r="Q1460" s="290"/>
      <c r="R1460" s="290"/>
      <c r="S1460" s="290"/>
      <c r="T1460" s="291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T1460" s="292" t="s">
        <v>362</v>
      </c>
      <c r="AU1460" s="292" t="s">
        <v>90</v>
      </c>
      <c r="AV1460" s="16" t="s">
        <v>215</v>
      </c>
      <c r="AW1460" s="16" t="s">
        <v>36</v>
      </c>
      <c r="AX1460" s="16" t="s">
        <v>88</v>
      </c>
      <c r="AY1460" s="292" t="s">
        <v>216</v>
      </c>
    </row>
    <row r="1461" s="2" customFormat="1" ht="24.15" customHeight="1">
      <c r="A1461" s="39"/>
      <c r="B1461" s="40"/>
      <c r="C1461" s="293" t="s">
        <v>1937</v>
      </c>
      <c r="D1461" s="293" t="s">
        <v>467</v>
      </c>
      <c r="E1461" s="294" t="s">
        <v>1938</v>
      </c>
      <c r="F1461" s="295" t="s">
        <v>1939</v>
      </c>
      <c r="G1461" s="296" t="s">
        <v>539</v>
      </c>
      <c r="H1461" s="297">
        <v>1</v>
      </c>
      <c r="I1461" s="298"/>
      <c r="J1461" s="299">
        <f>ROUND(I1461*H1461,2)</f>
        <v>0</v>
      </c>
      <c r="K1461" s="295" t="s">
        <v>359</v>
      </c>
      <c r="L1461" s="300"/>
      <c r="M1461" s="301" t="s">
        <v>1</v>
      </c>
      <c r="N1461" s="302" t="s">
        <v>46</v>
      </c>
      <c r="O1461" s="92"/>
      <c r="P1461" s="229">
        <f>O1461*H1461</f>
        <v>0</v>
      </c>
      <c r="Q1461" s="229">
        <v>0.00025999999999999998</v>
      </c>
      <c r="R1461" s="229">
        <f>Q1461*H1461</f>
        <v>0.00025999999999999998</v>
      </c>
      <c r="S1461" s="229">
        <v>0</v>
      </c>
      <c r="T1461" s="230">
        <f>S1461*H1461</f>
        <v>0</v>
      </c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R1461" s="231" t="s">
        <v>569</v>
      </c>
      <c r="AT1461" s="231" t="s">
        <v>467</v>
      </c>
      <c r="AU1461" s="231" t="s">
        <v>90</v>
      </c>
      <c r="AY1461" s="18" t="s">
        <v>216</v>
      </c>
      <c r="BE1461" s="232">
        <f>IF(N1461="základní",J1461,0)</f>
        <v>0</v>
      </c>
      <c r="BF1461" s="232">
        <f>IF(N1461="snížená",J1461,0)</f>
        <v>0</v>
      </c>
      <c r="BG1461" s="232">
        <f>IF(N1461="zákl. přenesená",J1461,0)</f>
        <v>0</v>
      </c>
      <c r="BH1461" s="232">
        <f>IF(N1461="sníž. přenesená",J1461,0)</f>
        <v>0</v>
      </c>
      <c r="BI1461" s="232">
        <f>IF(N1461="nulová",J1461,0)</f>
        <v>0</v>
      </c>
      <c r="BJ1461" s="18" t="s">
        <v>88</v>
      </c>
      <c r="BK1461" s="232">
        <f>ROUND(I1461*H1461,2)</f>
        <v>0</v>
      </c>
      <c r="BL1461" s="18" t="s">
        <v>292</v>
      </c>
      <c r="BM1461" s="231" t="s">
        <v>1940</v>
      </c>
    </row>
    <row r="1462" s="2" customFormat="1" ht="24.15" customHeight="1">
      <c r="A1462" s="39"/>
      <c r="B1462" s="40"/>
      <c r="C1462" s="220" t="s">
        <v>1941</v>
      </c>
      <c r="D1462" s="220" t="s">
        <v>217</v>
      </c>
      <c r="E1462" s="221" t="s">
        <v>1942</v>
      </c>
      <c r="F1462" s="222" t="s">
        <v>1943</v>
      </c>
      <c r="G1462" s="223" t="s">
        <v>435</v>
      </c>
      <c r="H1462" s="224">
        <v>0.019</v>
      </c>
      <c r="I1462" s="225"/>
      <c r="J1462" s="226">
        <f>ROUND(I1462*H1462,2)</f>
        <v>0</v>
      </c>
      <c r="K1462" s="222" t="s">
        <v>359</v>
      </c>
      <c r="L1462" s="45"/>
      <c r="M1462" s="227" t="s">
        <v>1</v>
      </c>
      <c r="N1462" s="228" t="s">
        <v>46</v>
      </c>
      <c r="O1462" s="92"/>
      <c r="P1462" s="229">
        <f>O1462*H1462</f>
        <v>0</v>
      </c>
      <c r="Q1462" s="229">
        <v>0</v>
      </c>
      <c r="R1462" s="229">
        <f>Q1462*H1462</f>
        <v>0</v>
      </c>
      <c r="S1462" s="229">
        <v>0</v>
      </c>
      <c r="T1462" s="230">
        <f>S1462*H1462</f>
        <v>0</v>
      </c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R1462" s="231" t="s">
        <v>292</v>
      </c>
      <c r="AT1462" s="231" t="s">
        <v>217</v>
      </c>
      <c r="AU1462" s="231" t="s">
        <v>90</v>
      </c>
      <c r="AY1462" s="18" t="s">
        <v>216</v>
      </c>
      <c r="BE1462" s="232">
        <f>IF(N1462="základní",J1462,0)</f>
        <v>0</v>
      </c>
      <c r="BF1462" s="232">
        <f>IF(N1462="snížená",J1462,0)</f>
        <v>0</v>
      </c>
      <c r="BG1462" s="232">
        <f>IF(N1462="zákl. přenesená",J1462,0)</f>
        <v>0</v>
      </c>
      <c r="BH1462" s="232">
        <f>IF(N1462="sníž. přenesená",J1462,0)</f>
        <v>0</v>
      </c>
      <c r="BI1462" s="232">
        <f>IF(N1462="nulová",J1462,0)</f>
        <v>0</v>
      </c>
      <c r="BJ1462" s="18" t="s">
        <v>88</v>
      </c>
      <c r="BK1462" s="232">
        <f>ROUND(I1462*H1462,2)</f>
        <v>0</v>
      </c>
      <c r="BL1462" s="18" t="s">
        <v>292</v>
      </c>
      <c r="BM1462" s="231" t="s">
        <v>1944</v>
      </c>
    </row>
    <row r="1463" s="2" customFormat="1">
      <c r="A1463" s="39"/>
      <c r="B1463" s="40"/>
      <c r="C1463" s="41"/>
      <c r="D1463" s="233" t="s">
        <v>222</v>
      </c>
      <c r="E1463" s="41"/>
      <c r="F1463" s="234" t="s">
        <v>1945</v>
      </c>
      <c r="G1463" s="41"/>
      <c r="H1463" s="41"/>
      <c r="I1463" s="235"/>
      <c r="J1463" s="41"/>
      <c r="K1463" s="41"/>
      <c r="L1463" s="45"/>
      <c r="M1463" s="236"/>
      <c r="N1463" s="237"/>
      <c r="O1463" s="92"/>
      <c r="P1463" s="92"/>
      <c r="Q1463" s="92"/>
      <c r="R1463" s="92"/>
      <c r="S1463" s="92"/>
      <c r="T1463" s="93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T1463" s="18" t="s">
        <v>222</v>
      </c>
      <c r="AU1463" s="18" t="s">
        <v>90</v>
      </c>
    </row>
    <row r="1464" s="11" customFormat="1" ht="22.8" customHeight="1">
      <c r="A1464" s="11"/>
      <c r="B1464" s="206"/>
      <c r="C1464" s="207"/>
      <c r="D1464" s="208" t="s">
        <v>80</v>
      </c>
      <c r="E1464" s="248" t="s">
        <v>1946</v>
      </c>
      <c r="F1464" s="248" t="s">
        <v>1947</v>
      </c>
      <c r="G1464" s="207"/>
      <c r="H1464" s="207"/>
      <c r="I1464" s="210"/>
      <c r="J1464" s="249">
        <f>BK1464</f>
        <v>0</v>
      </c>
      <c r="K1464" s="207"/>
      <c r="L1464" s="212"/>
      <c r="M1464" s="213"/>
      <c r="N1464" s="214"/>
      <c r="O1464" s="214"/>
      <c r="P1464" s="215">
        <f>SUM(P1465:P1474)</f>
        <v>0</v>
      </c>
      <c r="Q1464" s="214"/>
      <c r="R1464" s="215">
        <f>SUM(R1465:R1474)</f>
        <v>0.0055500000000000002</v>
      </c>
      <c r="S1464" s="214"/>
      <c r="T1464" s="216">
        <f>SUM(T1465:T1474)</f>
        <v>0</v>
      </c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R1464" s="217" t="s">
        <v>90</v>
      </c>
      <c r="AT1464" s="218" t="s">
        <v>80</v>
      </c>
      <c r="AU1464" s="218" t="s">
        <v>88</v>
      </c>
      <c r="AY1464" s="217" t="s">
        <v>216</v>
      </c>
      <c r="BK1464" s="219">
        <f>SUM(BK1465:BK1474)</f>
        <v>0</v>
      </c>
    </row>
    <row r="1465" s="2" customFormat="1" ht="24.15" customHeight="1">
      <c r="A1465" s="39"/>
      <c r="B1465" s="40"/>
      <c r="C1465" s="220" t="s">
        <v>1948</v>
      </c>
      <c r="D1465" s="220" t="s">
        <v>217</v>
      </c>
      <c r="E1465" s="221" t="s">
        <v>1949</v>
      </c>
      <c r="F1465" s="222" t="s">
        <v>1950</v>
      </c>
      <c r="G1465" s="223" t="s">
        <v>285</v>
      </c>
      <c r="H1465" s="224">
        <v>1</v>
      </c>
      <c r="I1465" s="225"/>
      <c r="J1465" s="226">
        <f>ROUND(I1465*H1465,2)</f>
        <v>0</v>
      </c>
      <c r="K1465" s="222" t="s">
        <v>359</v>
      </c>
      <c r="L1465" s="45"/>
      <c r="M1465" s="227" t="s">
        <v>1</v>
      </c>
      <c r="N1465" s="228" t="s">
        <v>46</v>
      </c>
      <c r="O1465" s="92"/>
      <c r="P1465" s="229">
        <f>O1465*H1465</f>
        <v>0</v>
      </c>
      <c r="Q1465" s="229">
        <v>0.0049300000000000004</v>
      </c>
      <c r="R1465" s="229">
        <f>Q1465*H1465</f>
        <v>0.0049300000000000004</v>
      </c>
      <c r="S1465" s="229">
        <v>0</v>
      </c>
      <c r="T1465" s="230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31" t="s">
        <v>292</v>
      </c>
      <c r="AT1465" s="231" t="s">
        <v>217</v>
      </c>
      <c r="AU1465" s="231" t="s">
        <v>90</v>
      </c>
      <c r="AY1465" s="18" t="s">
        <v>216</v>
      </c>
      <c r="BE1465" s="232">
        <f>IF(N1465="základní",J1465,0)</f>
        <v>0</v>
      </c>
      <c r="BF1465" s="232">
        <f>IF(N1465="snížená",J1465,0)</f>
        <v>0</v>
      </c>
      <c r="BG1465" s="232">
        <f>IF(N1465="zákl. přenesená",J1465,0)</f>
        <v>0</v>
      </c>
      <c r="BH1465" s="232">
        <f>IF(N1465="sníž. přenesená",J1465,0)</f>
        <v>0</v>
      </c>
      <c r="BI1465" s="232">
        <f>IF(N1465="nulová",J1465,0)</f>
        <v>0</v>
      </c>
      <c r="BJ1465" s="18" t="s">
        <v>88</v>
      </c>
      <c r="BK1465" s="232">
        <f>ROUND(I1465*H1465,2)</f>
        <v>0</v>
      </c>
      <c r="BL1465" s="18" t="s">
        <v>292</v>
      </c>
      <c r="BM1465" s="231" t="s">
        <v>1951</v>
      </c>
    </row>
    <row r="1466" s="2" customFormat="1">
      <c r="A1466" s="39"/>
      <c r="B1466" s="40"/>
      <c r="C1466" s="41"/>
      <c r="D1466" s="233" t="s">
        <v>222</v>
      </c>
      <c r="E1466" s="41"/>
      <c r="F1466" s="234" t="s">
        <v>1952</v>
      </c>
      <c r="G1466" s="41"/>
      <c r="H1466" s="41"/>
      <c r="I1466" s="235"/>
      <c r="J1466" s="41"/>
      <c r="K1466" s="41"/>
      <c r="L1466" s="45"/>
      <c r="M1466" s="236"/>
      <c r="N1466" s="237"/>
      <c r="O1466" s="92"/>
      <c r="P1466" s="92"/>
      <c r="Q1466" s="92"/>
      <c r="R1466" s="92"/>
      <c r="S1466" s="92"/>
      <c r="T1466" s="93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T1466" s="18" t="s">
        <v>222</v>
      </c>
      <c r="AU1466" s="18" t="s">
        <v>90</v>
      </c>
    </row>
    <row r="1467" s="2" customFormat="1" ht="16.5" customHeight="1">
      <c r="A1467" s="39"/>
      <c r="B1467" s="40"/>
      <c r="C1467" s="220" t="s">
        <v>1953</v>
      </c>
      <c r="D1467" s="220" t="s">
        <v>217</v>
      </c>
      <c r="E1467" s="221" t="s">
        <v>1954</v>
      </c>
      <c r="F1467" s="222" t="s">
        <v>1955</v>
      </c>
      <c r="G1467" s="223" t="s">
        <v>539</v>
      </c>
      <c r="H1467" s="224">
        <v>2</v>
      </c>
      <c r="I1467" s="225"/>
      <c r="J1467" s="226">
        <f>ROUND(I1467*H1467,2)</f>
        <v>0</v>
      </c>
      <c r="K1467" s="222" t="s">
        <v>359</v>
      </c>
      <c r="L1467" s="45"/>
      <c r="M1467" s="227" t="s">
        <v>1</v>
      </c>
      <c r="N1467" s="228" t="s">
        <v>46</v>
      </c>
      <c r="O1467" s="92"/>
      <c r="P1467" s="229">
        <f>O1467*H1467</f>
        <v>0</v>
      </c>
      <c r="Q1467" s="229">
        <v>0.00031</v>
      </c>
      <c r="R1467" s="229">
        <f>Q1467*H1467</f>
        <v>0.00062</v>
      </c>
      <c r="S1467" s="229">
        <v>0</v>
      </c>
      <c r="T1467" s="230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31" t="s">
        <v>292</v>
      </c>
      <c r="AT1467" s="231" t="s">
        <v>217</v>
      </c>
      <c r="AU1467" s="231" t="s">
        <v>90</v>
      </c>
      <c r="AY1467" s="18" t="s">
        <v>216</v>
      </c>
      <c r="BE1467" s="232">
        <f>IF(N1467="základní",J1467,0)</f>
        <v>0</v>
      </c>
      <c r="BF1467" s="232">
        <f>IF(N1467="snížená",J1467,0)</f>
        <v>0</v>
      </c>
      <c r="BG1467" s="232">
        <f>IF(N1467="zákl. přenesená",J1467,0)</f>
        <v>0</v>
      </c>
      <c r="BH1467" s="232">
        <f>IF(N1467="sníž. přenesená",J1467,0)</f>
        <v>0</v>
      </c>
      <c r="BI1467" s="232">
        <f>IF(N1467="nulová",J1467,0)</f>
        <v>0</v>
      </c>
      <c r="BJ1467" s="18" t="s">
        <v>88</v>
      </c>
      <c r="BK1467" s="232">
        <f>ROUND(I1467*H1467,2)</f>
        <v>0</v>
      </c>
      <c r="BL1467" s="18" t="s">
        <v>292</v>
      </c>
      <c r="BM1467" s="231" t="s">
        <v>1956</v>
      </c>
    </row>
    <row r="1468" s="2" customFormat="1">
      <c r="A1468" s="39"/>
      <c r="B1468" s="40"/>
      <c r="C1468" s="41"/>
      <c r="D1468" s="233" t="s">
        <v>222</v>
      </c>
      <c r="E1468" s="41"/>
      <c r="F1468" s="234" t="s">
        <v>1957</v>
      </c>
      <c r="G1468" s="41"/>
      <c r="H1468" s="41"/>
      <c r="I1468" s="235"/>
      <c r="J1468" s="41"/>
      <c r="K1468" s="41"/>
      <c r="L1468" s="45"/>
      <c r="M1468" s="236"/>
      <c r="N1468" s="237"/>
      <c r="O1468" s="92"/>
      <c r="P1468" s="92"/>
      <c r="Q1468" s="92"/>
      <c r="R1468" s="92"/>
      <c r="S1468" s="92"/>
      <c r="T1468" s="93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T1468" s="18" t="s">
        <v>222</v>
      </c>
      <c r="AU1468" s="18" t="s">
        <v>90</v>
      </c>
    </row>
    <row r="1469" s="13" customFormat="1">
      <c r="A1469" s="13"/>
      <c r="B1469" s="250"/>
      <c r="C1469" s="251"/>
      <c r="D1469" s="233" t="s">
        <v>362</v>
      </c>
      <c r="E1469" s="252" t="s">
        <v>1</v>
      </c>
      <c r="F1469" s="253" t="s">
        <v>1958</v>
      </c>
      <c r="G1469" s="251"/>
      <c r="H1469" s="252" t="s">
        <v>1</v>
      </c>
      <c r="I1469" s="254"/>
      <c r="J1469" s="251"/>
      <c r="K1469" s="251"/>
      <c r="L1469" s="255"/>
      <c r="M1469" s="256"/>
      <c r="N1469" s="257"/>
      <c r="O1469" s="257"/>
      <c r="P1469" s="257"/>
      <c r="Q1469" s="257"/>
      <c r="R1469" s="257"/>
      <c r="S1469" s="257"/>
      <c r="T1469" s="258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9" t="s">
        <v>362</v>
      </c>
      <c r="AU1469" s="259" t="s">
        <v>90</v>
      </c>
      <c r="AV1469" s="13" t="s">
        <v>88</v>
      </c>
      <c r="AW1469" s="13" t="s">
        <v>36</v>
      </c>
      <c r="AX1469" s="13" t="s">
        <v>81</v>
      </c>
      <c r="AY1469" s="259" t="s">
        <v>216</v>
      </c>
    </row>
    <row r="1470" s="13" customFormat="1">
      <c r="A1470" s="13"/>
      <c r="B1470" s="250"/>
      <c r="C1470" s="251"/>
      <c r="D1470" s="233" t="s">
        <v>362</v>
      </c>
      <c r="E1470" s="252" t="s">
        <v>1</v>
      </c>
      <c r="F1470" s="253" t="s">
        <v>1959</v>
      </c>
      <c r="G1470" s="251"/>
      <c r="H1470" s="252" t="s">
        <v>1</v>
      </c>
      <c r="I1470" s="254"/>
      <c r="J1470" s="251"/>
      <c r="K1470" s="251"/>
      <c r="L1470" s="255"/>
      <c r="M1470" s="256"/>
      <c r="N1470" s="257"/>
      <c r="O1470" s="257"/>
      <c r="P1470" s="257"/>
      <c r="Q1470" s="257"/>
      <c r="R1470" s="257"/>
      <c r="S1470" s="257"/>
      <c r="T1470" s="258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9" t="s">
        <v>362</v>
      </c>
      <c r="AU1470" s="259" t="s">
        <v>90</v>
      </c>
      <c r="AV1470" s="13" t="s">
        <v>88</v>
      </c>
      <c r="AW1470" s="13" t="s">
        <v>36</v>
      </c>
      <c r="AX1470" s="13" t="s">
        <v>81</v>
      </c>
      <c r="AY1470" s="259" t="s">
        <v>216</v>
      </c>
    </row>
    <row r="1471" s="14" customFormat="1">
      <c r="A1471" s="14"/>
      <c r="B1471" s="260"/>
      <c r="C1471" s="261"/>
      <c r="D1471" s="233" t="s">
        <v>362</v>
      </c>
      <c r="E1471" s="262" t="s">
        <v>1</v>
      </c>
      <c r="F1471" s="263" t="s">
        <v>90</v>
      </c>
      <c r="G1471" s="261"/>
      <c r="H1471" s="264">
        <v>2</v>
      </c>
      <c r="I1471" s="265"/>
      <c r="J1471" s="261"/>
      <c r="K1471" s="261"/>
      <c r="L1471" s="266"/>
      <c r="M1471" s="267"/>
      <c r="N1471" s="268"/>
      <c r="O1471" s="268"/>
      <c r="P1471" s="268"/>
      <c r="Q1471" s="268"/>
      <c r="R1471" s="268"/>
      <c r="S1471" s="268"/>
      <c r="T1471" s="269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70" t="s">
        <v>362</v>
      </c>
      <c r="AU1471" s="270" t="s">
        <v>90</v>
      </c>
      <c r="AV1471" s="14" t="s">
        <v>90</v>
      </c>
      <c r="AW1471" s="14" t="s">
        <v>36</v>
      </c>
      <c r="AX1471" s="14" t="s">
        <v>81</v>
      </c>
      <c r="AY1471" s="270" t="s">
        <v>216</v>
      </c>
    </row>
    <row r="1472" s="16" customFormat="1">
      <c r="A1472" s="16"/>
      <c r="B1472" s="282"/>
      <c r="C1472" s="283"/>
      <c r="D1472" s="233" t="s">
        <v>362</v>
      </c>
      <c r="E1472" s="284" t="s">
        <v>1</v>
      </c>
      <c r="F1472" s="285" t="s">
        <v>369</v>
      </c>
      <c r="G1472" s="283"/>
      <c r="H1472" s="286">
        <v>2</v>
      </c>
      <c r="I1472" s="287"/>
      <c r="J1472" s="283"/>
      <c r="K1472" s="283"/>
      <c r="L1472" s="288"/>
      <c r="M1472" s="289"/>
      <c r="N1472" s="290"/>
      <c r="O1472" s="290"/>
      <c r="P1472" s="290"/>
      <c r="Q1472" s="290"/>
      <c r="R1472" s="290"/>
      <c r="S1472" s="290"/>
      <c r="T1472" s="291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T1472" s="292" t="s">
        <v>362</v>
      </c>
      <c r="AU1472" s="292" t="s">
        <v>90</v>
      </c>
      <c r="AV1472" s="16" t="s">
        <v>215</v>
      </c>
      <c r="AW1472" s="16" t="s">
        <v>36</v>
      </c>
      <c r="AX1472" s="16" t="s">
        <v>88</v>
      </c>
      <c r="AY1472" s="292" t="s">
        <v>216</v>
      </c>
    </row>
    <row r="1473" s="2" customFormat="1" ht="24.15" customHeight="1">
      <c r="A1473" s="39"/>
      <c r="B1473" s="40"/>
      <c r="C1473" s="220" t="s">
        <v>1960</v>
      </c>
      <c r="D1473" s="220" t="s">
        <v>217</v>
      </c>
      <c r="E1473" s="221" t="s">
        <v>1961</v>
      </c>
      <c r="F1473" s="222" t="s">
        <v>1962</v>
      </c>
      <c r="G1473" s="223" t="s">
        <v>435</v>
      </c>
      <c r="H1473" s="224">
        <v>0.0060000000000000001</v>
      </c>
      <c r="I1473" s="225"/>
      <c r="J1473" s="226">
        <f>ROUND(I1473*H1473,2)</f>
        <v>0</v>
      </c>
      <c r="K1473" s="222" t="s">
        <v>359</v>
      </c>
      <c r="L1473" s="45"/>
      <c r="M1473" s="227" t="s">
        <v>1</v>
      </c>
      <c r="N1473" s="228" t="s">
        <v>46</v>
      </c>
      <c r="O1473" s="92"/>
      <c r="P1473" s="229">
        <f>O1473*H1473</f>
        <v>0</v>
      </c>
      <c r="Q1473" s="229">
        <v>0</v>
      </c>
      <c r="R1473" s="229">
        <f>Q1473*H1473</f>
        <v>0</v>
      </c>
      <c r="S1473" s="229">
        <v>0</v>
      </c>
      <c r="T1473" s="230">
        <f>S1473*H1473</f>
        <v>0</v>
      </c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R1473" s="231" t="s">
        <v>292</v>
      </c>
      <c r="AT1473" s="231" t="s">
        <v>217</v>
      </c>
      <c r="AU1473" s="231" t="s">
        <v>90</v>
      </c>
      <c r="AY1473" s="18" t="s">
        <v>216</v>
      </c>
      <c r="BE1473" s="232">
        <f>IF(N1473="základní",J1473,0)</f>
        <v>0</v>
      </c>
      <c r="BF1473" s="232">
        <f>IF(N1473="snížená",J1473,0)</f>
        <v>0</v>
      </c>
      <c r="BG1473" s="232">
        <f>IF(N1473="zákl. přenesená",J1473,0)</f>
        <v>0</v>
      </c>
      <c r="BH1473" s="232">
        <f>IF(N1473="sníž. přenesená",J1473,0)</f>
        <v>0</v>
      </c>
      <c r="BI1473" s="232">
        <f>IF(N1473="nulová",J1473,0)</f>
        <v>0</v>
      </c>
      <c r="BJ1473" s="18" t="s">
        <v>88</v>
      </c>
      <c r="BK1473" s="232">
        <f>ROUND(I1473*H1473,2)</f>
        <v>0</v>
      </c>
      <c r="BL1473" s="18" t="s">
        <v>292</v>
      </c>
      <c r="BM1473" s="231" t="s">
        <v>1963</v>
      </c>
    </row>
    <row r="1474" s="2" customFormat="1">
      <c r="A1474" s="39"/>
      <c r="B1474" s="40"/>
      <c r="C1474" s="41"/>
      <c r="D1474" s="233" t="s">
        <v>222</v>
      </c>
      <c r="E1474" s="41"/>
      <c r="F1474" s="234" t="s">
        <v>1964</v>
      </c>
      <c r="G1474" s="41"/>
      <c r="H1474" s="41"/>
      <c r="I1474" s="235"/>
      <c r="J1474" s="41"/>
      <c r="K1474" s="41"/>
      <c r="L1474" s="45"/>
      <c r="M1474" s="236"/>
      <c r="N1474" s="237"/>
      <c r="O1474" s="92"/>
      <c r="P1474" s="92"/>
      <c r="Q1474" s="92"/>
      <c r="R1474" s="92"/>
      <c r="S1474" s="92"/>
      <c r="T1474" s="93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T1474" s="18" t="s">
        <v>222</v>
      </c>
      <c r="AU1474" s="18" t="s">
        <v>90</v>
      </c>
    </row>
    <row r="1475" s="11" customFormat="1" ht="22.8" customHeight="1">
      <c r="A1475" s="11"/>
      <c r="B1475" s="206"/>
      <c r="C1475" s="207"/>
      <c r="D1475" s="208" t="s">
        <v>80</v>
      </c>
      <c r="E1475" s="248" t="s">
        <v>1965</v>
      </c>
      <c r="F1475" s="248" t="s">
        <v>1966</v>
      </c>
      <c r="G1475" s="207"/>
      <c r="H1475" s="207"/>
      <c r="I1475" s="210"/>
      <c r="J1475" s="249">
        <f>BK1475</f>
        <v>0</v>
      </c>
      <c r="K1475" s="207"/>
      <c r="L1475" s="212"/>
      <c r="M1475" s="213"/>
      <c r="N1475" s="214"/>
      <c r="O1475" s="214"/>
      <c r="P1475" s="215">
        <f>SUM(P1476:P1485)</f>
        <v>0</v>
      </c>
      <c r="Q1475" s="214"/>
      <c r="R1475" s="215">
        <f>SUM(R1476:R1485)</f>
        <v>0.56646551000000001</v>
      </c>
      <c r="S1475" s="214"/>
      <c r="T1475" s="216">
        <f>SUM(T1476:T1485)</f>
        <v>0</v>
      </c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R1475" s="217" t="s">
        <v>90</v>
      </c>
      <c r="AT1475" s="218" t="s">
        <v>80</v>
      </c>
      <c r="AU1475" s="218" t="s">
        <v>88</v>
      </c>
      <c r="AY1475" s="217" t="s">
        <v>216</v>
      </c>
      <c r="BK1475" s="219">
        <f>SUM(BK1476:BK1485)</f>
        <v>0</v>
      </c>
    </row>
    <row r="1476" s="2" customFormat="1" ht="24.15" customHeight="1">
      <c r="A1476" s="39"/>
      <c r="B1476" s="40"/>
      <c r="C1476" s="220" t="s">
        <v>1967</v>
      </c>
      <c r="D1476" s="220" t="s">
        <v>217</v>
      </c>
      <c r="E1476" s="221" t="s">
        <v>1968</v>
      </c>
      <c r="F1476" s="222" t="s">
        <v>1969</v>
      </c>
      <c r="G1476" s="223" t="s">
        <v>303</v>
      </c>
      <c r="H1476" s="224">
        <v>39.200000000000003</v>
      </c>
      <c r="I1476" s="225"/>
      <c r="J1476" s="226">
        <f>ROUND(I1476*H1476,2)</f>
        <v>0</v>
      </c>
      <c r="K1476" s="222" t="s">
        <v>1</v>
      </c>
      <c r="L1476" s="45"/>
      <c r="M1476" s="227" t="s">
        <v>1</v>
      </c>
      <c r="N1476" s="228" t="s">
        <v>46</v>
      </c>
      <c r="O1476" s="92"/>
      <c r="P1476" s="229">
        <f>O1476*H1476</f>
        <v>0</v>
      </c>
      <c r="Q1476" s="229">
        <v>0.01396</v>
      </c>
      <c r="R1476" s="229">
        <f>Q1476*H1476</f>
        <v>0.54723200000000005</v>
      </c>
      <c r="S1476" s="229">
        <v>0</v>
      </c>
      <c r="T1476" s="230">
        <f>S1476*H1476</f>
        <v>0</v>
      </c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R1476" s="231" t="s">
        <v>292</v>
      </c>
      <c r="AT1476" s="231" t="s">
        <v>217</v>
      </c>
      <c r="AU1476" s="231" t="s">
        <v>90</v>
      </c>
      <c r="AY1476" s="18" t="s">
        <v>216</v>
      </c>
      <c r="BE1476" s="232">
        <f>IF(N1476="základní",J1476,0)</f>
        <v>0</v>
      </c>
      <c r="BF1476" s="232">
        <f>IF(N1476="snížená",J1476,0)</f>
        <v>0</v>
      </c>
      <c r="BG1476" s="232">
        <f>IF(N1476="zákl. přenesená",J1476,0)</f>
        <v>0</v>
      </c>
      <c r="BH1476" s="232">
        <f>IF(N1476="sníž. přenesená",J1476,0)</f>
        <v>0</v>
      </c>
      <c r="BI1476" s="232">
        <f>IF(N1476="nulová",J1476,0)</f>
        <v>0</v>
      </c>
      <c r="BJ1476" s="18" t="s">
        <v>88</v>
      </c>
      <c r="BK1476" s="232">
        <f>ROUND(I1476*H1476,2)</f>
        <v>0</v>
      </c>
      <c r="BL1476" s="18" t="s">
        <v>292</v>
      </c>
      <c r="BM1476" s="231" t="s">
        <v>1970</v>
      </c>
    </row>
    <row r="1477" s="13" customFormat="1">
      <c r="A1477" s="13"/>
      <c r="B1477" s="250"/>
      <c r="C1477" s="251"/>
      <c r="D1477" s="233" t="s">
        <v>362</v>
      </c>
      <c r="E1477" s="252" t="s">
        <v>1</v>
      </c>
      <c r="F1477" s="253" t="s">
        <v>1201</v>
      </c>
      <c r="G1477" s="251"/>
      <c r="H1477" s="252" t="s">
        <v>1</v>
      </c>
      <c r="I1477" s="254"/>
      <c r="J1477" s="251"/>
      <c r="K1477" s="251"/>
      <c r="L1477" s="255"/>
      <c r="M1477" s="256"/>
      <c r="N1477" s="257"/>
      <c r="O1477" s="257"/>
      <c r="P1477" s="257"/>
      <c r="Q1477" s="257"/>
      <c r="R1477" s="257"/>
      <c r="S1477" s="257"/>
      <c r="T1477" s="258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9" t="s">
        <v>362</v>
      </c>
      <c r="AU1477" s="259" t="s">
        <v>90</v>
      </c>
      <c r="AV1477" s="13" t="s">
        <v>88</v>
      </c>
      <c r="AW1477" s="13" t="s">
        <v>36</v>
      </c>
      <c r="AX1477" s="13" t="s">
        <v>81</v>
      </c>
      <c r="AY1477" s="259" t="s">
        <v>216</v>
      </c>
    </row>
    <row r="1478" s="14" customFormat="1">
      <c r="A1478" s="14"/>
      <c r="B1478" s="260"/>
      <c r="C1478" s="261"/>
      <c r="D1478" s="233" t="s">
        <v>362</v>
      </c>
      <c r="E1478" s="262" t="s">
        <v>1</v>
      </c>
      <c r="F1478" s="263" t="s">
        <v>1971</v>
      </c>
      <c r="G1478" s="261"/>
      <c r="H1478" s="264">
        <v>39.200000000000003</v>
      </c>
      <c r="I1478" s="265"/>
      <c r="J1478" s="261"/>
      <c r="K1478" s="261"/>
      <c r="L1478" s="266"/>
      <c r="M1478" s="267"/>
      <c r="N1478" s="268"/>
      <c r="O1478" s="268"/>
      <c r="P1478" s="268"/>
      <c r="Q1478" s="268"/>
      <c r="R1478" s="268"/>
      <c r="S1478" s="268"/>
      <c r="T1478" s="269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70" t="s">
        <v>362</v>
      </c>
      <c r="AU1478" s="270" t="s">
        <v>90</v>
      </c>
      <c r="AV1478" s="14" t="s">
        <v>90</v>
      </c>
      <c r="AW1478" s="14" t="s">
        <v>36</v>
      </c>
      <c r="AX1478" s="14" t="s">
        <v>81</v>
      </c>
      <c r="AY1478" s="270" t="s">
        <v>216</v>
      </c>
    </row>
    <row r="1479" s="16" customFormat="1">
      <c r="A1479" s="16"/>
      <c r="B1479" s="282"/>
      <c r="C1479" s="283"/>
      <c r="D1479" s="233" t="s">
        <v>362</v>
      </c>
      <c r="E1479" s="284" t="s">
        <v>1</v>
      </c>
      <c r="F1479" s="285" t="s">
        <v>369</v>
      </c>
      <c r="G1479" s="283"/>
      <c r="H1479" s="286">
        <v>39.200000000000003</v>
      </c>
      <c r="I1479" s="287"/>
      <c r="J1479" s="283"/>
      <c r="K1479" s="283"/>
      <c r="L1479" s="288"/>
      <c r="M1479" s="289"/>
      <c r="N1479" s="290"/>
      <c r="O1479" s="290"/>
      <c r="P1479" s="290"/>
      <c r="Q1479" s="290"/>
      <c r="R1479" s="290"/>
      <c r="S1479" s="290"/>
      <c r="T1479" s="291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T1479" s="292" t="s">
        <v>362</v>
      </c>
      <c r="AU1479" s="292" t="s">
        <v>90</v>
      </c>
      <c r="AV1479" s="16" t="s">
        <v>215</v>
      </c>
      <c r="AW1479" s="16" t="s">
        <v>36</v>
      </c>
      <c r="AX1479" s="16" t="s">
        <v>88</v>
      </c>
      <c r="AY1479" s="292" t="s">
        <v>216</v>
      </c>
    </row>
    <row r="1480" s="2" customFormat="1" ht="24.15" customHeight="1">
      <c r="A1480" s="39"/>
      <c r="B1480" s="40"/>
      <c r="C1480" s="220" t="s">
        <v>1972</v>
      </c>
      <c r="D1480" s="220" t="s">
        <v>217</v>
      </c>
      <c r="E1480" s="221" t="s">
        <v>1973</v>
      </c>
      <c r="F1480" s="222" t="s">
        <v>1974</v>
      </c>
      <c r="G1480" s="223" t="s">
        <v>358</v>
      </c>
      <c r="H1480" s="224">
        <v>0.82299999999999995</v>
      </c>
      <c r="I1480" s="225"/>
      <c r="J1480" s="226">
        <f>ROUND(I1480*H1480,2)</f>
        <v>0</v>
      </c>
      <c r="K1480" s="222" t="s">
        <v>359</v>
      </c>
      <c r="L1480" s="45"/>
      <c r="M1480" s="227" t="s">
        <v>1</v>
      </c>
      <c r="N1480" s="228" t="s">
        <v>46</v>
      </c>
      <c r="O1480" s="92"/>
      <c r="P1480" s="229">
        <f>O1480*H1480</f>
        <v>0</v>
      </c>
      <c r="Q1480" s="229">
        <v>0.023369999999999998</v>
      </c>
      <c r="R1480" s="229">
        <f>Q1480*H1480</f>
        <v>0.019233509999999999</v>
      </c>
      <c r="S1480" s="229">
        <v>0</v>
      </c>
      <c r="T1480" s="230">
        <f>S1480*H1480</f>
        <v>0</v>
      </c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R1480" s="231" t="s">
        <v>292</v>
      </c>
      <c r="AT1480" s="231" t="s">
        <v>217</v>
      </c>
      <c r="AU1480" s="231" t="s">
        <v>90</v>
      </c>
      <c r="AY1480" s="18" t="s">
        <v>216</v>
      </c>
      <c r="BE1480" s="232">
        <f>IF(N1480="základní",J1480,0)</f>
        <v>0</v>
      </c>
      <c r="BF1480" s="232">
        <f>IF(N1480="snížená",J1480,0)</f>
        <v>0</v>
      </c>
      <c r="BG1480" s="232">
        <f>IF(N1480="zákl. přenesená",J1480,0)</f>
        <v>0</v>
      </c>
      <c r="BH1480" s="232">
        <f>IF(N1480="sníž. přenesená",J1480,0)</f>
        <v>0</v>
      </c>
      <c r="BI1480" s="232">
        <f>IF(N1480="nulová",J1480,0)</f>
        <v>0</v>
      </c>
      <c r="BJ1480" s="18" t="s">
        <v>88</v>
      </c>
      <c r="BK1480" s="232">
        <f>ROUND(I1480*H1480,2)</f>
        <v>0</v>
      </c>
      <c r="BL1480" s="18" t="s">
        <v>292</v>
      </c>
      <c r="BM1480" s="231" t="s">
        <v>1975</v>
      </c>
    </row>
    <row r="1481" s="2" customFormat="1">
      <c r="A1481" s="39"/>
      <c r="B1481" s="40"/>
      <c r="C1481" s="41"/>
      <c r="D1481" s="233" t="s">
        <v>222</v>
      </c>
      <c r="E1481" s="41"/>
      <c r="F1481" s="234" t="s">
        <v>1976</v>
      </c>
      <c r="G1481" s="41"/>
      <c r="H1481" s="41"/>
      <c r="I1481" s="235"/>
      <c r="J1481" s="41"/>
      <c r="K1481" s="41"/>
      <c r="L1481" s="45"/>
      <c r="M1481" s="236"/>
      <c r="N1481" s="237"/>
      <c r="O1481" s="92"/>
      <c r="P1481" s="92"/>
      <c r="Q1481" s="92"/>
      <c r="R1481" s="92"/>
      <c r="S1481" s="92"/>
      <c r="T1481" s="93"/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T1481" s="18" t="s">
        <v>222</v>
      </c>
      <c r="AU1481" s="18" t="s">
        <v>90</v>
      </c>
    </row>
    <row r="1482" s="14" customFormat="1">
      <c r="A1482" s="14"/>
      <c r="B1482" s="260"/>
      <c r="C1482" s="261"/>
      <c r="D1482" s="233" t="s">
        <v>362</v>
      </c>
      <c r="E1482" s="262" t="s">
        <v>1</v>
      </c>
      <c r="F1482" s="263" t="s">
        <v>1977</v>
      </c>
      <c r="G1482" s="261"/>
      <c r="H1482" s="264">
        <v>0.82299999999999995</v>
      </c>
      <c r="I1482" s="265"/>
      <c r="J1482" s="261"/>
      <c r="K1482" s="261"/>
      <c r="L1482" s="266"/>
      <c r="M1482" s="267"/>
      <c r="N1482" s="268"/>
      <c r="O1482" s="268"/>
      <c r="P1482" s="268"/>
      <c r="Q1482" s="268"/>
      <c r="R1482" s="268"/>
      <c r="S1482" s="268"/>
      <c r="T1482" s="269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70" t="s">
        <v>362</v>
      </c>
      <c r="AU1482" s="270" t="s">
        <v>90</v>
      </c>
      <c r="AV1482" s="14" t="s">
        <v>90</v>
      </c>
      <c r="AW1482" s="14" t="s">
        <v>36</v>
      </c>
      <c r="AX1482" s="14" t="s">
        <v>81</v>
      </c>
      <c r="AY1482" s="270" t="s">
        <v>216</v>
      </c>
    </row>
    <row r="1483" s="16" customFormat="1">
      <c r="A1483" s="16"/>
      <c r="B1483" s="282"/>
      <c r="C1483" s="283"/>
      <c r="D1483" s="233" t="s">
        <v>362</v>
      </c>
      <c r="E1483" s="284" t="s">
        <v>1</v>
      </c>
      <c r="F1483" s="285" t="s">
        <v>369</v>
      </c>
      <c r="G1483" s="283"/>
      <c r="H1483" s="286">
        <v>0.82299999999999995</v>
      </c>
      <c r="I1483" s="287"/>
      <c r="J1483" s="283"/>
      <c r="K1483" s="283"/>
      <c r="L1483" s="288"/>
      <c r="M1483" s="289"/>
      <c r="N1483" s="290"/>
      <c r="O1483" s="290"/>
      <c r="P1483" s="290"/>
      <c r="Q1483" s="290"/>
      <c r="R1483" s="290"/>
      <c r="S1483" s="290"/>
      <c r="T1483" s="291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T1483" s="292" t="s">
        <v>362</v>
      </c>
      <c r="AU1483" s="292" t="s">
        <v>90</v>
      </c>
      <c r="AV1483" s="16" t="s">
        <v>215</v>
      </c>
      <c r="AW1483" s="16" t="s">
        <v>36</v>
      </c>
      <c r="AX1483" s="16" t="s">
        <v>88</v>
      </c>
      <c r="AY1483" s="292" t="s">
        <v>216</v>
      </c>
    </row>
    <row r="1484" s="2" customFormat="1" ht="24.15" customHeight="1">
      <c r="A1484" s="39"/>
      <c r="B1484" s="40"/>
      <c r="C1484" s="220" t="s">
        <v>1978</v>
      </c>
      <c r="D1484" s="220" t="s">
        <v>217</v>
      </c>
      <c r="E1484" s="221" t="s">
        <v>1979</v>
      </c>
      <c r="F1484" s="222" t="s">
        <v>1980</v>
      </c>
      <c r="G1484" s="223" t="s">
        <v>435</v>
      </c>
      <c r="H1484" s="224">
        <v>0.56599999999999995</v>
      </c>
      <c r="I1484" s="225"/>
      <c r="J1484" s="226">
        <f>ROUND(I1484*H1484,2)</f>
        <v>0</v>
      </c>
      <c r="K1484" s="222" t="s">
        <v>359</v>
      </c>
      <c r="L1484" s="45"/>
      <c r="M1484" s="227" t="s">
        <v>1</v>
      </c>
      <c r="N1484" s="228" t="s">
        <v>46</v>
      </c>
      <c r="O1484" s="92"/>
      <c r="P1484" s="229">
        <f>O1484*H1484</f>
        <v>0</v>
      </c>
      <c r="Q1484" s="229">
        <v>0</v>
      </c>
      <c r="R1484" s="229">
        <f>Q1484*H1484</f>
        <v>0</v>
      </c>
      <c r="S1484" s="229">
        <v>0</v>
      </c>
      <c r="T1484" s="230">
        <f>S1484*H1484</f>
        <v>0</v>
      </c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R1484" s="231" t="s">
        <v>292</v>
      </c>
      <c r="AT1484" s="231" t="s">
        <v>217</v>
      </c>
      <c r="AU1484" s="231" t="s">
        <v>90</v>
      </c>
      <c r="AY1484" s="18" t="s">
        <v>216</v>
      </c>
      <c r="BE1484" s="232">
        <f>IF(N1484="základní",J1484,0)</f>
        <v>0</v>
      </c>
      <c r="BF1484" s="232">
        <f>IF(N1484="snížená",J1484,0)</f>
        <v>0</v>
      </c>
      <c r="BG1484" s="232">
        <f>IF(N1484="zákl. přenesená",J1484,0)</f>
        <v>0</v>
      </c>
      <c r="BH1484" s="232">
        <f>IF(N1484="sníž. přenesená",J1484,0)</f>
        <v>0</v>
      </c>
      <c r="BI1484" s="232">
        <f>IF(N1484="nulová",J1484,0)</f>
        <v>0</v>
      </c>
      <c r="BJ1484" s="18" t="s">
        <v>88</v>
      </c>
      <c r="BK1484" s="232">
        <f>ROUND(I1484*H1484,2)</f>
        <v>0</v>
      </c>
      <c r="BL1484" s="18" t="s">
        <v>292</v>
      </c>
      <c r="BM1484" s="231" t="s">
        <v>1981</v>
      </c>
    </row>
    <row r="1485" s="2" customFormat="1">
      <c r="A1485" s="39"/>
      <c r="B1485" s="40"/>
      <c r="C1485" s="41"/>
      <c r="D1485" s="233" t="s">
        <v>222</v>
      </c>
      <c r="E1485" s="41"/>
      <c r="F1485" s="234" t="s">
        <v>1982</v>
      </c>
      <c r="G1485" s="41"/>
      <c r="H1485" s="41"/>
      <c r="I1485" s="235"/>
      <c r="J1485" s="41"/>
      <c r="K1485" s="41"/>
      <c r="L1485" s="45"/>
      <c r="M1485" s="236"/>
      <c r="N1485" s="237"/>
      <c r="O1485" s="92"/>
      <c r="P1485" s="92"/>
      <c r="Q1485" s="92"/>
      <c r="R1485" s="92"/>
      <c r="S1485" s="92"/>
      <c r="T1485" s="93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T1485" s="18" t="s">
        <v>222</v>
      </c>
      <c r="AU1485" s="18" t="s">
        <v>90</v>
      </c>
    </row>
    <row r="1486" s="11" customFormat="1" ht="22.8" customHeight="1">
      <c r="A1486" s="11"/>
      <c r="B1486" s="206"/>
      <c r="C1486" s="207"/>
      <c r="D1486" s="208" t="s">
        <v>80</v>
      </c>
      <c r="E1486" s="248" t="s">
        <v>1983</v>
      </c>
      <c r="F1486" s="248" t="s">
        <v>1984</v>
      </c>
      <c r="G1486" s="207"/>
      <c r="H1486" s="207"/>
      <c r="I1486" s="210"/>
      <c r="J1486" s="249">
        <f>BK1486</f>
        <v>0</v>
      </c>
      <c r="K1486" s="207"/>
      <c r="L1486" s="212"/>
      <c r="M1486" s="213"/>
      <c r="N1486" s="214"/>
      <c r="O1486" s="214"/>
      <c r="P1486" s="215">
        <f>SUM(P1487:P1531)</f>
        <v>0</v>
      </c>
      <c r="Q1486" s="214"/>
      <c r="R1486" s="215">
        <f>SUM(R1487:R1531)</f>
        <v>2.4966736000000003</v>
      </c>
      <c r="S1486" s="214"/>
      <c r="T1486" s="216">
        <f>SUM(T1487:T1531)</f>
        <v>0</v>
      </c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R1486" s="217" t="s">
        <v>90</v>
      </c>
      <c r="AT1486" s="218" t="s">
        <v>80</v>
      </c>
      <c r="AU1486" s="218" t="s">
        <v>88</v>
      </c>
      <c r="AY1486" s="217" t="s">
        <v>216</v>
      </c>
      <c r="BK1486" s="219">
        <f>SUM(BK1487:BK1531)</f>
        <v>0</v>
      </c>
    </row>
    <row r="1487" s="2" customFormat="1" ht="24.15" customHeight="1">
      <c r="A1487" s="39"/>
      <c r="B1487" s="40"/>
      <c r="C1487" s="220" t="s">
        <v>1985</v>
      </c>
      <c r="D1487" s="220" t="s">
        <v>217</v>
      </c>
      <c r="E1487" s="221" t="s">
        <v>1986</v>
      </c>
      <c r="F1487" s="222" t="s">
        <v>1987</v>
      </c>
      <c r="G1487" s="223" t="s">
        <v>303</v>
      </c>
      <c r="H1487" s="224">
        <v>126.61</v>
      </c>
      <c r="I1487" s="225"/>
      <c r="J1487" s="226">
        <f>ROUND(I1487*H1487,2)</f>
        <v>0</v>
      </c>
      <c r="K1487" s="222" t="s">
        <v>359</v>
      </c>
      <c r="L1487" s="45"/>
      <c r="M1487" s="227" t="s">
        <v>1</v>
      </c>
      <c r="N1487" s="228" t="s">
        <v>46</v>
      </c>
      <c r="O1487" s="92"/>
      <c r="P1487" s="229">
        <f>O1487*H1487</f>
        <v>0</v>
      </c>
      <c r="Q1487" s="229">
        <v>0.012590000000000001</v>
      </c>
      <c r="R1487" s="229">
        <f>Q1487*H1487</f>
        <v>1.5940199000000002</v>
      </c>
      <c r="S1487" s="229">
        <v>0</v>
      </c>
      <c r="T1487" s="230">
        <f>S1487*H1487</f>
        <v>0</v>
      </c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R1487" s="231" t="s">
        <v>292</v>
      </c>
      <c r="AT1487" s="231" t="s">
        <v>217</v>
      </c>
      <c r="AU1487" s="231" t="s">
        <v>90</v>
      </c>
      <c r="AY1487" s="18" t="s">
        <v>216</v>
      </c>
      <c r="BE1487" s="232">
        <f>IF(N1487="základní",J1487,0)</f>
        <v>0</v>
      </c>
      <c r="BF1487" s="232">
        <f>IF(N1487="snížená",J1487,0)</f>
        <v>0</v>
      </c>
      <c r="BG1487" s="232">
        <f>IF(N1487="zákl. přenesená",J1487,0)</f>
        <v>0</v>
      </c>
      <c r="BH1487" s="232">
        <f>IF(N1487="sníž. přenesená",J1487,0)</f>
        <v>0</v>
      </c>
      <c r="BI1487" s="232">
        <f>IF(N1487="nulová",J1487,0)</f>
        <v>0</v>
      </c>
      <c r="BJ1487" s="18" t="s">
        <v>88</v>
      </c>
      <c r="BK1487" s="232">
        <f>ROUND(I1487*H1487,2)</f>
        <v>0</v>
      </c>
      <c r="BL1487" s="18" t="s">
        <v>292</v>
      </c>
      <c r="BM1487" s="231" t="s">
        <v>1988</v>
      </c>
    </row>
    <row r="1488" s="2" customFormat="1">
      <c r="A1488" s="39"/>
      <c r="B1488" s="40"/>
      <c r="C1488" s="41"/>
      <c r="D1488" s="233" t="s">
        <v>222</v>
      </c>
      <c r="E1488" s="41"/>
      <c r="F1488" s="234" t="s">
        <v>1989</v>
      </c>
      <c r="G1488" s="41"/>
      <c r="H1488" s="41"/>
      <c r="I1488" s="235"/>
      <c r="J1488" s="41"/>
      <c r="K1488" s="41"/>
      <c r="L1488" s="45"/>
      <c r="M1488" s="236"/>
      <c r="N1488" s="237"/>
      <c r="O1488" s="92"/>
      <c r="P1488" s="92"/>
      <c r="Q1488" s="92"/>
      <c r="R1488" s="92"/>
      <c r="S1488" s="92"/>
      <c r="T1488" s="93"/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T1488" s="18" t="s">
        <v>222</v>
      </c>
      <c r="AU1488" s="18" t="s">
        <v>90</v>
      </c>
    </row>
    <row r="1489" s="13" customFormat="1">
      <c r="A1489" s="13"/>
      <c r="B1489" s="250"/>
      <c r="C1489" s="251"/>
      <c r="D1489" s="233" t="s">
        <v>362</v>
      </c>
      <c r="E1489" s="252" t="s">
        <v>1</v>
      </c>
      <c r="F1489" s="253" t="s">
        <v>602</v>
      </c>
      <c r="G1489" s="251"/>
      <c r="H1489" s="252" t="s">
        <v>1</v>
      </c>
      <c r="I1489" s="254"/>
      <c r="J1489" s="251"/>
      <c r="K1489" s="251"/>
      <c r="L1489" s="255"/>
      <c r="M1489" s="256"/>
      <c r="N1489" s="257"/>
      <c r="O1489" s="257"/>
      <c r="P1489" s="257"/>
      <c r="Q1489" s="257"/>
      <c r="R1489" s="257"/>
      <c r="S1489" s="257"/>
      <c r="T1489" s="258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9" t="s">
        <v>362</v>
      </c>
      <c r="AU1489" s="259" t="s">
        <v>90</v>
      </c>
      <c r="AV1489" s="13" t="s">
        <v>88</v>
      </c>
      <c r="AW1489" s="13" t="s">
        <v>36</v>
      </c>
      <c r="AX1489" s="13" t="s">
        <v>81</v>
      </c>
      <c r="AY1489" s="259" t="s">
        <v>216</v>
      </c>
    </row>
    <row r="1490" s="13" customFormat="1">
      <c r="A1490" s="13"/>
      <c r="B1490" s="250"/>
      <c r="C1490" s="251"/>
      <c r="D1490" s="233" t="s">
        <v>362</v>
      </c>
      <c r="E1490" s="252" t="s">
        <v>1</v>
      </c>
      <c r="F1490" s="253" t="s">
        <v>1034</v>
      </c>
      <c r="G1490" s="251"/>
      <c r="H1490" s="252" t="s">
        <v>1</v>
      </c>
      <c r="I1490" s="254"/>
      <c r="J1490" s="251"/>
      <c r="K1490" s="251"/>
      <c r="L1490" s="255"/>
      <c r="M1490" s="256"/>
      <c r="N1490" s="257"/>
      <c r="O1490" s="257"/>
      <c r="P1490" s="257"/>
      <c r="Q1490" s="257"/>
      <c r="R1490" s="257"/>
      <c r="S1490" s="257"/>
      <c r="T1490" s="258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9" t="s">
        <v>362</v>
      </c>
      <c r="AU1490" s="259" t="s">
        <v>90</v>
      </c>
      <c r="AV1490" s="13" t="s">
        <v>88</v>
      </c>
      <c r="AW1490" s="13" t="s">
        <v>36</v>
      </c>
      <c r="AX1490" s="13" t="s">
        <v>81</v>
      </c>
      <c r="AY1490" s="259" t="s">
        <v>216</v>
      </c>
    </row>
    <row r="1491" s="14" customFormat="1">
      <c r="A1491" s="14"/>
      <c r="B1491" s="260"/>
      <c r="C1491" s="261"/>
      <c r="D1491" s="233" t="s">
        <v>362</v>
      </c>
      <c r="E1491" s="262" t="s">
        <v>1</v>
      </c>
      <c r="F1491" s="263" t="s">
        <v>1035</v>
      </c>
      <c r="G1491" s="261"/>
      <c r="H1491" s="264">
        <v>55.119999999999997</v>
      </c>
      <c r="I1491" s="265"/>
      <c r="J1491" s="261"/>
      <c r="K1491" s="261"/>
      <c r="L1491" s="266"/>
      <c r="M1491" s="267"/>
      <c r="N1491" s="268"/>
      <c r="O1491" s="268"/>
      <c r="P1491" s="268"/>
      <c r="Q1491" s="268"/>
      <c r="R1491" s="268"/>
      <c r="S1491" s="268"/>
      <c r="T1491" s="269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70" t="s">
        <v>362</v>
      </c>
      <c r="AU1491" s="270" t="s">
        <v>90</v>
      </c>
      <c r="AV1491" s="14" t="s">
        <v>90</v>
      </c>
      <c r="AW1491" s="14" t="s">
        <v>36</v>
      </c>
      <c r="AX1491" s="14" t="s">
        <v>81</v>
      </c>
      <c r="AY1491" s="270" t="s">
        <v>216</v>
      </c>
    </row>
    <row r="1492" s="13" customFormat="1">
      <c r="A1492" s="13"/>
      <c r="B1492" s="250"/>
      <c r="C1492" s="251"/>
      <c r="D1492" s="233" t="s">
        <v>362</v>
      </c>
      <c r="E1492" s="252" t="s">
        <v>1</v>
      </c>
      <c r="F1492" s="253" t="s">
        <v>1036</v>
      </c>
      <c r="G1492" s="251"/>
      <c r="H1492" s="252" t="s">
        <v>1</v>
      </c>
      <c r="I1492" s="254"/>
      <c r="J1492" s="251"/>
      <c r="K1492" s="251"/>
      <c r="L1492" s="255"/>
      <c r="M1492" s="256"/>
      <c r="N1492" s="257"/>
      <c r="O1492" s="257"/>
      <c r="P1492" s="257"/>
      <c r="Q1492" s="257"/>
      <c r="R1492" s="257"/>
      <c r="S1492" s="257"/>
      <c r="T1492" s="258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59" t="s">
        <v>362</v>
      </c>
      <c r="AU1492" s="259" t="s">
        <v>90</v>
      </c>
      <c r="AV1492" s="13" t="s">
        <v>88</v>
      </c>
      <c r="AW1492" s="13" t="s">
        <v>36</v>
      </c>
      <c r="AX1492" s="13" t="s">
        <v>81</v>
      </c>
      <c r="AY1492" s="259" t="s">
        <v>216</v>
      </c>
    </row>
    <row r="1493" s="14" customFormat="1">
      <c r="A1493" s="14"/>
      <c r="B1493" s="260"/>
      <c r="C1493" s="261"/>
      <c r="D1493" s="233" t="s">
        <v>362</v>
      </c>
      <c r="E1493" s="262" t="s">
        <v>1</v>
      </c>
      <c r="F1493" s="263" t="s">
        <v>1037</v>
      </c>
      <c r="G1493" s="261"/>
      <c r="H1493" s="264">
        <v>71.489999999999995</v>
      </c>
      <c r="I1493" s="265"/>
      <c r="J1493" s="261"/>
      <c r="K1493" s="261"/>
      <c r="L1493" s="266"/>
      <c r="M1493" s="267"/>
      <c r="N1493" s="268"/>
      <c r="O1493" s="268"/>
      <c r="P1493" s="268"/>
      <c r="Q1493" s="268"/>
      <c r="R1493" s="268"/>
      <c r="S1493" s="268"/>
      <c r="T1493" s="269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70" t="s">
        <v>362</v>
      </c>
      <c r="AU1493" s="270" t="s">
        <v>90</v>
      </c>
      <c r="AV1493" s="14" t="s">
        <v>90</v>
      </c>
      <c r="AW1493" s="14" t="s">
        <v>36</v>
      </c>
      <c r="AX1493" s="14" t="s">
        <v>81</v>
      </c>
      <c r="AY1493" s="270" t="s">
        <v>216</v>
      </c>
    </row>
    <row r="1494" s="16" customFormat="1">
      <c r="A1494" s="16"/>
      <c r="B1494" s="282"/>
      <c r="C1494" s="283"/>
      <c r="D1494" s="233" t="s">
        <v>362</v>
      </c>
      <c r="E1494" s="284" t="s">
        <v>1</v>
      </c>
      <c r="F1494" s="285" t="s">
        <v>369</v>
      </c>
      <c r="G1494" s="283"/>
      <c r="H1494" s="286">
        <v>126.61</v>
      </c>
      <c r="I1494" s="287"/>
      <c r="J1494" s="283"/>
      <c r="K1494" s="283"/>
      <c r="L1494" s="288"/>
      <c r="M1494" s="289"/>
      <c r="N1494" s="290"/>
      <c r="O1494" s="290"/>
      <c r="P1494" s="290"/>
      <c r="Q1494" s="290"/>
      <c r="R1494" s="290"/>
      <c r="S1494" s="290"/>
      <c r="T1494" s="291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T1494" s="292" t="s">
        <v>362</v>
      </c>
      <c r="AU1494" s="292" t="s">
        <v>90</v>
      </c>
      <c r="AV1494" s="16" t="s">
        <v>215</v>
      </c>
      <c r="AW1494" s="16" t="s">
        <v>36</v>
      </c>
      <c r="AX1494" s="16" t="s">
        <v>88</v>
      </c>
      <c r="AY1494" s="292" t="s">
        <v>216</v>
      </c>
    </row>
    <row r="1495" s="2" customFormat="1" ht="24.15" customHeight="1">
      <c r="A1495" s="39"/>
      <c r="B1495" s="40"/>
      <c r="C1495" s="220" t="s">
        <v>1990</v>
      </c>
      <c r="D1495" s="220" t="s">
        <v>217</v>
      </c>
      <c r="E1495" s="221" t="s">
        <v>1991</v>
      </c>
      <c r="F1495" s="222" t="s">
        <v>1992</v>
      </c>
      <c r="G1495" s="223" t="s">
        <v>303</v>
      </c>
      <c r="H1495" s="224">
        <v>55.119999999999997</v>
      </c>
      <c r="I1495" s="225"/>
      <c r="J1495" s="226">
        <f>ROUND(I1495*H1495,2)</f>
        <v>0</v>
      </c>
      <c r="K1495" s="222" t="s">
        <v>359</v>
      </c>
      <c r="L1495" s="45"/>
      <c r="M1495" s="227" t="s">
        <v>1</v>
      </c>
      <c r="N1495" s="228" t="s">
        <v>46</v>
      </c>
      <c r="O1495" s="92"/>
      <c r="P1495" s="229">
        <f>O1495*H1495</f>
        <v>0</v>
      </c>
      <c r="Q1495" s="229">
        <v>0.00010000000000000001</v>
      </c>
      <c r="R1495" s="229">
        <f>Q1495*H1495</f>
        <v>0.0055120000000000004</v>
      </c>
      <c r="S1495" s="229">
        <v>0</v>
      </c>
      <c r="T1495" s="230">
        <f>S1495*H1495</f>
        <v>0</v>
      </c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R1495" s="231" t="s">
        <v>292</v>
      </c>
      <c r="AT1495" s="231" t="s">
        <v>217</v>
      </c>
      <c r="AU1495" s="231" t="s">
        <v>90</v>
      </c>
      <c r="AY1495" s="18" t="s">
        <v>216</v>
      </c>
      <c r="BE1495" s="232">
        <f>IF(N1495="základní",J1495,0)</f>
        <v>0</v>
      </c>
      <c r="BF1495" s="232">
        <f>IF(N1495="snížená",J1495,0)</f>
        <v>0</v>
      </c>
      <c r="BG1495" s="232">
        <f>IF(N1495="zákl. přenesená",J1495,0)</f>
        <v>0</v>
      </c>
      <c r="BH1495" s="232">
        <f>IF(N1495="sníž. přenesená",J1495,0)</f>
        <v>0</v>
      </c>
      <c r="BI1495" s="232">
        <f>IF(N1495="nulová",J1495,0)</f>
        <v>0</v>
      </c>
      <c r="BJ1495" s="18" t="s">
        <v>88</v>
      </c>
      <c r="BK1495" s="232">
        <f>ROUND(I1495*H1495,2)</f>
        <v>0</v>
      </c>
      <c r="BL1495" s="18" t="s">
        <v>292</v>
      </c>
      <c r="BM1495" s="231" t="s">
        <v>1993</v>
      </c>
    </row>
    <row r="1496" s="2" customFormat="1">
      <c r="A1496" s="39"/>
      <c r="B1496" s="40"/>
      <c r="C1496" s="41"/>
      <c r="D1496" s="233" t="s">
        <v>222</v>
      </c>
      <c r="E1496" s="41"/>
      <c r="F1496" s="234" t="s">
        <v>1994</v>
      </c>
      <c r="G1496" s="41"/>
      <c r="H1496" s="41"/>
      <c r="I1496" s="235"/>
      <c r="J1496" s="41"/>
      <c r="K1496" s="41"/>
      <c r="L1496" s="45"/>
      <c r="M1496" s="236"/>
      <c r="N1496" s="237"/>
      <c r="O1496" s="92"/>
      <c r="P1496" s="92"/>
      <c r="Q1496" s="92"/>
      <c r="R1496" s="92"/>
      <c r="S1496" s="92"/>
      <c r="T1496" s="93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T1496" s="18" t="s">
        <v>222</v>
      </c>
      <c r="AU1496" s="18" t="s">
        <v>90</v>
      </c>
    </row>
    <row r="1497" s="2" customFormat="1" ht="21.75" customHeight="1">
      <c r="A1497" s="39"/>
      <c r="B1497" s="40"/>
      <c r="C1497" s="220" t="s">
        <v>1995</v>
      </c>
      <c r="D1497" s="220" t="s">
        <v>217</v>
      </c>
      <c r="E1497" s="221" t="s">
        <v>1996</v>
      </c>
      <c r="F1497" s="222" t="s">
        <v>1997</v>
      </c>
      <c r="G1497" s="223" t="s">
        <v>453</v>
      </c>
      <c r="H1497" s="224">
        <v>12</v>
      </c>
      <c r="I1497" s="225"/>
      <c r="J1497" s="226">
        <f>ROUND(I1497*H1497,2)</f>
        <v>0</v>
      </c>
      <c r="K1497" s="222" t="s">
        <v>359</v>
      </c>
      <c r="L1497" s="45"/>
      <c r="M1497" s="227" t="s">
        <v>1</v>
      </c>
      <c r="N1497" s="228" t="s">
        <v>46</v>
      </c>
      <c r="O1497" s="92"/>
      <c r="P1497" s="229">
        <f>O1497*H1497</f>
        <v>0</v>
      </c>
      <c r="Q1497" s="229">
        <v>0.0090600000000000003</v>
      </c>
      <c r="R1497" s="229">
        <f>Q1497*H1497</f>
        <v>0.10872000000000001</v>
      </c>
      <c r="S1497" s="229">
        <v>0</v>
      </c>
      <c r="T1497" s="230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31" t="s">
        <v>292</v>
      </c>
      <c r="AT1497" s="231" t="s">
        <v>217</v>
      </c>
      <c r="AU1497" s="231" t="s">
        <v>90</v>
      </c>
      <c r="AY1497" s="18" t="s">
        <v>216</v>
      </c>
      <c r="BE1497" s="232">
        <f>IF(N1497="základní",J1497,0)</f>
        <v>0</v>
      </c>
      <c r="BF1497" s="232">
        <f>IF(N1497="snížená",J1497,0)</f>
        <v>0</v>
      </c>
      <c r="BG1497" s="232">
        <f>IF(N1497="zákl. přenesená",J1497,0)</f>
        <v>0</v>
      </c>
      <c r="BH1497" s="232">
        <f>IF(N1497="sníž. přenesená",J1497,0)</f>
        <v>0</v>
      </c>
      <c r="BI1497" s="232">
        <f>IF(N1497="nulová",J1497,0)</f>
        <v>0</v>
      </c>
      <c r="BJ1497" s="18" t="s">
        <v>88</v>
      </c>
      <c r="BK1497" s="232">
        <f>ROUND(I1497*H1497,2)</f>
        <v>0</v>
      </c>
      <c r="BL1497" s="18" t="s">
        <v>292</v>
      </c>
      <c r="BM1497" s="231" t="s">
        <v>1998</v>
      </c>
    </row>
    <row r="1498" s="2" customFormat="1">
      <c r="A1498" s="39"/>
      <c r="B1498" s="40"/>
      <c r="C1498" s="41"/>
      <c r="D1498" s="233" t="s">
        <v>222</v>
      </c>
      <c r="E1498" s="41"/>
      <c r="F1498" s="234" t="s">
        <v>1999</v>
      </c>
      <c r="G1498" s="41"/>
      <c r="H1498" s="41"/>
      <c r="I1498" s="235"/>
      <c r="J1498" s="41"/>
      <c r="K1498" s="41"/>
      <c r="L1498" s="45"/>
      <c r="M1498" s="236"/>
      <c r="N1498" s="237"/>
      <c r="O1498" s="92"/>
      <c r="P1498" s="92"/>
      <c r="Q1498" s="92"/>
      <c r="R1498" s="92"/>
      <c r="S1498" s="92"/>
      <c r="T1498" s="93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T1498" s="18" t="s">
        <v>222</v>
      </c>
      <c r="AU1498" s="18" t="s">
        <v>90</v>
      </c>
    </row>
    <row r="1499" s="13" customFormat="1">
      <c r="A1499" s="13"/>
      <c r="B1499" s="250"/>
      <c r="C1499" s="251"/>
      <c r="D1499" s="233" t="s">
        <v>362</v>
      </c>
      <c r="E1499" s="252" t="s">
        <v>1</v>
      </c>
      <c r="F1499" s="253" t="s">
        <v>2000</v>
      </c>
      <c r="G1499" s="251"/>
      <c r="H1499" s="252" t="s">
        <v>1</v>
      </c>
      <c r="I1499" s="254"/>
      <c r="J1499" s="251"/>
      <c r="K1499" s="251"/>
      <c r="L1499" s="255"/>
      <c r="M1499" s="256"/>
      <c r="N1499" s="257"/>
      <c r="O1499" s="257"/>
      <c r="P1499" s="257"/>
      <c r="Q1499" s="257"/>
      <c r="R1499" s="257"/>
      <c r="S1499" s="257"/>
      <c r="T1499" s="258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9" t="s">
        <v>362</v>
      </c>
      <c r="AU1499" s="259" t="s">
        <v>90</v>
      </c>
      <c r="AV1499" s="13" t="s">
        <v>88</v>
      </c>
      <c r="AW1499" s="13" t="s">
        <v>36</v>
      </c>
      <c r="AX1499" s="13" t="s">
        <v>81</v>
      </c>
      <c r="AY1499" s="259" t="s">
        <v>216</v>
      </c>
    </row>
    <row r="1500" s="14" customFormat="1">
      <c r="A1500" s="14"/>
      <c r="B1500" s="260"/>
      <c r="C1500" s="261"/>
      <c r="D1500" s="233" t="s">
        <v>362</v>
      </c>
      <c r="E1500" s="262" t="s">
        <v>1</v>
      </c>
      <c r="F1500" s="263" t="s">
        <v>1199</v>
      </c>
      <c r="G1500" s="261"/>
      <c r="H1500" s="264">
        <v>12</v>
      </c>
      <c r="I1500" s="265"/>
      <c r="J1500" s="261"/>
      <c r="K1500" s="261"/>
      <c r="L1500" s="266"/>
      <c r="M1500" s="267"/>
      <c r="N1500" s="268"/>
      <c r="O1500" s="268"/>
      <c r="P1500" s="268"/>
      <c r="Q1500" s="268"/>
      <c r="R1500" s="268"/>
      <c r="S1500" s="268"/>
      <c r="T1500" s="269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70" t="s">
        <v>362</v>
      </c>
      <c r="AU1500" s="270" t="s">
        <v>90</v>
      </c>
      <c r="AV1500" s="14" t="s">
        <v>90</v>
      </c>
      <c r="AW1500" s="14" t="s">
        <v>36</v>
      </c>
      <c r="AX1500" s="14" t="s">
        <v>81</v>
      </c>
      <c r="AY1500" s="270" t="s">
        <v>216</v>
      </c>
    </row>
    <row r="1501" s="16" customFormat="1">
      <c r="A1501" s="16"/>
      <c r="B1501" s="282"/>
      <c r="C1501" s="283"/>
      <c r="D1501" s="233" t="s">
        <v>362</v>
      </c>
      <c r="E1501" s="284" t="s">
        <v>1</v>
      </c>
      <c r="F1501" s="285" t="s">
        <v>369</v>
      </c>
      <c r="G1501" s="283"/>
      <c r="H1501" s="286">
        <v>12</v>
      </c>
      <c r="I1501" s="287"/>
      <c r="J1501" s="283"/>
      <c r="K1501" s="283"/>
      <c r="L1501" s="288"/>
      <c r="M1501" s="289"/>
      <c r="N1501" s="290"/>
      <c r="O1501" s="290"/>
      <c r="P1501" s="290"/>
      <c r="Q1501" s="290"/>
      <c r="R1501" s="290"/>
      <c r="S1501" s="290"/>
      <c r="T1501" s="291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T1501" s="292" t="s">
        <v>362</v>
      </c>
      <c r="AU1501" s="292" t="s">
        <v>90</v>
      </c>
      <c r="AV1501" s="16" t="s">
        <v>215</v>
      </c>
      <c r="AW1501" s="16" t="s">
        <v>36</v>
      </c>
      <c r="AX1501" s="16" t="s">
        <v>88</v>
      </c>
      <c r="AY1501" s="292" t="s">
        <v>216</v>
      </c>
    </row>
    <row r="1502" s="2" customFormat="1" ht="21.75" customHeight="1">
      <c r="A1502" s="39"/>
      <c r="B1502" s="40"/>
      <c r="C1502" s="220" t="s">
        <v>2001</v>
      </c>
      <c r="D1502" s="220" t="s">
        <v>217</v>
      </c>
      <c r="E1502" s="221" t="s">
        <v>2002</v>
      </c>
      <c r="F1502" s="222" t="s">
        <v>2003</v>
      </c>
      <c r="G1502" s="223" t="s">
        <v>303</v>
      </c>
      <c r="H1502" s="224">
        <v>5.4000000000000004</v>
      </c>
      <c r="I1502" s="225"/>
      <c r="J1502" s="226">
        <f>ROUND(I1502*H1502,2)</f>
        <v>0</v>
      </c>
      <c r="K1502" s="222" t="s">
        <v>359</v>
      </c>
      <c r="L1502" s="45"/>
      <c r="M1502" s="227" t="s">
        <v>1</v>
      </c>
      <c r="N1502" s="228" t="s">
        <v>46</v>
      </c>
      <c r="O1502" s="92"/>
      <c r="P1502" s="229">
        <f>O1502*H1502</f>
        <v>0</v>
      </c>
      <c r="Q1502" s="229">
        <v>0.01255</v>
      </c>
      <c r="R1502" s="229">
        <f>Q1502*H1502</f>
        <v>0.067770000000000011</v>
      </c>
      <c r="S1502" s="229">
        <v>0</v>
      </c>
      <c r="T1502" s="230">
        <f>S1502*H1502</f>
        <v>0</v>
      </c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R1502" s="231" t="s">
        <v>292</v>
      </c>
      <c r="AT1502" s="231" t="s">
        <v>217</v>
      </c>
      <c r="AU1502" s="231" t="s">
        <v>90</v>
      </c>
      <c r="AY1502" s="18" t="s">
        <v>216</v>
      </c>
      <c r="BE1502" s="232">
        <f>IF(N1502="základní",J1502,0)</f>
        <v>0</v>
      </c>
      <c r="BF1502" s="232">
        <f>IF(N1502="snížená",J1502,0)</f>
        <v>0</v>
      </c>
      <c r="BG1502" s="232">
        <f>IF(N1502="zákl. přenesená",J1502,0)</f>
        <v>0</v>
      </c>
      <c r="BH1502" s="232">
        <f>IF(N1502="sníž. přenesená",J1502,0)</f>
        <v>0</v>
      </c>
      <c r="BI1502" s="232">
        <f>IF(N1502="nulová",J1502,0)</f>
        <v>0</v>
      </c>
      <c r="BJ1502" s="18" t="s">
        <v>88</v>
      </c>
      <c r="BK1502" s="232">
        <f>ROUND(I1502*H1502,2)</f>
        <v>0</v>
      </c>
      <c r="BL1502" s="18" t="s">
        <v>292</v>
      </c>
      <c r="BM1502" s="231" t="s">
        <v>2004</v>
      </c>
    </row>
    <row r="1503" s="2" customFormat="1">
      <c r="A1503" s="39"/>
      <c r="B1503" s="40"/>
      <c r="C1503" s="41"/>
      <c r="D1503" s="233" t="s">
        <v>222</v>
      </c>
      <c r="E1503" s="41"/>
      <c r="F1503" s="234" t="s">
        <v>2005</v>
      </c>
      <c r="G1503" s="41"/>
      <c r="H1503" s="41"/>
      <c r="I1503" s="235"/>
      <c r="J1503" s="41"/>
      <c r="K1503" s="41"/>
      <c r="L1503" s="45"/>
      <c r="M1503" s="236"/>
      <c r="N1503" s="237"/>
      <c r="O1503" s="92"/>
      <c r="P1503" s="92"/>
      <c r="Q1503" s="92"/>
      <c r="R1503" s="92"/>
      <c r="S1503" s="92"/>
      <c r="T1503" s="93"/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T1503" s="18" t="s">
        <v>222</v>
      </c>
      <c r="AU1503" s="18" t="s">
        <v>90</v>
      </c>
    </row>
    <row r="1504" s="13" customFormat="1">
      <c r="A1504" s="13"/>
      <c r="B1504" s="250"/>
      <c r="C1504" s="251"/>
      <c r="D1504" s="233" t="s">
        <v>362</v>
      </c>
      <c r="E1504" s="252" t="s">
        <v>1</v>
      </c>
      <c r="F1504" s="253" t="s">
        <v>2006</v>
      </c>
      <c r="G1504" s="251"/>
      <c r="H1504" s="252" t="s">
        <v>1</v>
      </c>
      <c r="I1504" s="254"/>
      <c r="J1504" s="251"/>
      <c r="K1504" s="251"/>
      <c r="L1504" s="255"/>
      <c r="M1504" s="256"/>
      <c r="N1504" s="257"/>
      <c r="O1504" s="257"/>
      <c r="P1504" s="257"/>
      <c r="Q1504" s="257"/>
      <c r="R1504" s="257"/>
      <c r="S1504" s="257"/>
      <c r="T1504" s="258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9" t="s">
        <v>362</v>
      </c>
      <c r="AU1504" s="259" t="s">
        <v>90</v>
      </c>
      <c r="AV1504" s="13" t="s">
        <v>88</v>
      </c>
      <c r="AW1504" s="13" t="s">
        <v>36</v>
      </c>
      <c r="AX1504" s="13" t="s">
        <v>81</v>
      </c>
      <c r="AY1504" s="259" t="s">
        <v>216</v>
      </c>
    </row>
    <row r="1505" s="14" customFormat="1">
      <c r="A1505" s="14"/>
      <c r="B1505" s="260"/>
      <c r="C1505" s="261"/>
      <c r="D1505" s="233" t="s">
        <v>362</v>
      </c>
      <c r="E1505" s="262" t="s">
        <v>1</v>
      </c>
      <c r="F1505" s="263" t="s">
        <v>2007</v>
      </c>
      <c r="G1505" s="261"/>
      <c r="H1505" s="264">
        <v>5.4000000000000004</v>
      </c>
      <c r="I1505" s="265"/>
      <c r="J1505" s="261"/>
      <c r="K1505" s="261"/>
      <c r="L1505" s="266"/>
      <c r="M1505" s="267"/>
      <c r="N1505" s="268"/>
      <c r="O1505" s="268"/>
      <c r="P1505" s="268"/>
      <c r="Q1505" s="268"/>
      <c r="R1505" s="268"/>
      <c r="S1505" s="268"/>
      <c r="T1505" s="269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70" t="s">
        <v>362</v>
      </c>
      <c r="AU1505" s="270" t="s">
        <v>90</v>
      </c>
      <c r="AV1505" s="14" t="s">
        <v>90</v>
      </c>
      <c r="AW1505" s="14" t="s">
        <v>36</v>
      </c>
      <c r="AX1505" s="14" t="s">
        <v>81</v>
      </c>
      <c r="AY1505" s="270" t="s">
        <v>216</v>
      </c>
    </row>
    <row r="1506" s="16" customFormat="1">
      <c r="A1506" s="16"/>
      <c r="B1506" s="282"/>
      <c r="C1506" s="283"/>
      <c r="D1506" s="233" t="s">
        <v>362</v>
      </c>
      <c r="E1506" s="284" t="s">
        <v>1</v>
      </c>
      <c r="F1506" s="285" t="s">
        <v>369</v>
      </c>
      <c r="G1506" s="283"/>
      <c r="H1506" s="286">
        <v>5.4000000000000004</v>
      </c>
      <c r="I1506" s="287"/>
      <c r="J1506" s="283"/>
      <c r="K1506" s="283"/>
      <c r="L1506" s="288"/>
      <c r="M1506" s="289"/>
      <c r="N1506" s="290"/>
      <c r="O1506" s="290"/>
      <c r="P1506" s="290"/>
      <c r="Q1506" s="290"/>
      <c r="R1506" s="290"/>
      <c r="S1506" s="290"/>
      <c r="T1506" s="291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T1506" s="292" t="s">
        <v>362</v>
      </c>
      <c r="AU1506" s="292" t="s">
        <v>90</v>
      </c>
      <c r="AV1506" s="16" t="s">
        <v>215</v>
      </c>
      <c r="AW1506" s="16" t="s">
        <v>36</v>
      </c>
      <c r="AX1506" s="16" t="s">
        <v>88</v>
      </c>
      <c r="AY1506" s="292" t="s">
        <v>216</v>
      </c>
    </row>
    <row r="1507" s="2" customFormat="1" ht="24.15" customHeight="1">
      <c r="A1507" s="39"/>
      <c r="B1507" s="40"/>
      <c r="C1507" s="220" t="s">
        <v>2008</v>
      </c>
      <c r="D1507" s="220" t="s">
        <v>217</v>
      </c>
      <c r="E1507" s="221" t="s">
        <v>2009</v>
      </c>
      <c r="F1507" s="222" t="s">
        <v>2010</v>
      </c>
      <c r="G1507" s="223" t="s">
        <v>539</v>
      </c>
      <c r="H1507" s="224">
        <v>4</v>
      </c>
      <c r="I1507" s="225"/>
      <c r="J1507" s="226">
        <f>ROUND(I1507*H1507,2)</f>
        <v>0</v>
      </c>
      <c r="K1507" s="222" t="s">
        <v>359</v>
      </c>
      <c r="L1507" s="45"/>
      <c r="M1507" s="227" t="s">
        <v>1</v>
      </c>
      <c r="N1507" s="228" t="s">
        <v>46</v>
      </c>
      <c r="O1507" s="92"/>
      <c r="P1507" s="229">
        <f>O1507*H1507</f>
        <v>0</v>
      </c>
      <c r="Q1507" s="229">
        <v>3.0000000000000001E-05</v>
      </c>
      <c r="R1507" s="229">
        <f>Q1507*H1507</f>
        <v>0.00012</v>
      </c>
      <c r="S1507" s="229">
        <v>0</v>
      </c>
      <c r="T1507" s="230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31" t="s">
        <v>292</v>
      </c>
      <c r="AT1507" s="231" t="s">
        <v>217</v>
      </c>
      <c r="AU1507" s="231" t="s">
        <v>90</v>
      </c>
      <c r="AY1507" s="18" t="s">
        <v>216</v>
      </c>
      <c r="BE1507" s="232">
        <f>IF(N1507="základní",J1507,0)</f>
        <v>0</v>
      </c>
      <c r="BF1507" s="232">
        <f>IF(N1507="snížená",J1507,0)</f>
        <v>0</v>
      </c>
      <c r="BG1507" s="232">
        <f>IF(N1507="zákl. přenesená",J1507,0)</f>
        <v>0</v>
      </c>
      <c r="BH1507" s="232">
        <f>IF(N1507="sníž. přenesená",J1507,0)</f>
        <v>0</v>
      </c>
      <c r="BI1507" s="232">
        <f>IF(N1507="nulová",J1507,0)</f>
        <v>0</v>
      </c>
      <c r="BJ1507" s="18" t="s">
        <v>88</v>
      </c>
      <c r="BK1507" s="232">
        <f>ROUND(I1507*H1507,2)</f>
        <v>0</v>
      </c>
      <c r="BL1507" s="18" t="s">
        <v>292</v>
      </c>
      <c r="BM1507" s="231" t="s">
        <v>2011</v>
      </c>
    </row>
    <row r="1508" s="2" customFormat="1">
      <c r="A1508" s="39"/>
      <c r="B1508" s="40"/>
      <c r="C1508" s="41"/>
      <c r="D1508" s="233" t="s">
        <v>222</v>
      </c>
      <c r="E1508" s="41"/>
      <c r="F1508" s="234" t="s">
        <v>2012</v>
      </c>
      <c r="G1508" s="41"/>
      <c r="H1508" s="41"/>
      <c r="I1508" s="235"/>
      <c r="J1508" s="41"/>
      <c r="K1508" s="41"/>
      <c r="L1508" s="45"/>
      <c r="M1508" s="236"/>
      <c r="N1508" s="237"/>
      <c r="O1508" s="92"/>
      <c r="P1508" s="92"/>
      <c r="Q1508" s="92"/>
      <c r="R1508" s="92"/>
      <c r="S1508" s="92"/>
      <c r="T1508" s="93"/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T1508" s="18" t="s">
        <v>222</v>
      </c>
      <c r="AU1508" s="18" t="s">
        <v>90</v>
      </c>
    </row>
    <row r="1509" s="2" customFormat="1" ht="33" customHeight="1">
      <c r="A1509" s="39"/>
      <c r="B1509" s="40"/>
      <c r="C1509" s="293" t="s">
        <v>2013</v>
      </c>
      <c r="D1509" s="293" t="s">
        <v>467</v>
      </c>
      <c r="E1509" s="294" t="s">
        <v>2014</v>
      </c>
      <c r="F1509" s="295" t="s">
        <v>2015</v>
      </c>
      <c r="G1509" s="296" t="s">
        <v>539</v>
      </c>
      <c r="H1509" s="297">
        <v>4</v>
      </c>
      <c r="I1509" s="298"/>
      <c r="J1509" s="299">
        <f>ROUND(I1509*H1509,2)</f>
        <v>0</v>
      </c>
      <c r="K1509" s="295" t="s">
        <v>359</v>
      </c>
      <c r="L1509" s="300"/>
      <c r="M1509" s="301" t="s">
        <v>1</v>
      </c>
      <c r="N1509" s="302" t="s">
        <v>46</v>
      </c>
      <c r="O1509" s="92"/>
      <c r="P1509" s="229">
        <f>O1509*H1509</f>
        <v>0</v>
      </c>
      <c r="Q1509" s="229">
        <v>0.0011999999999999999</v>
      </c>
      <c r="R1509" s="229">
        <f>Q1509*H1509</f>
        <v>0.0047999999999999996</v>
      </c>
      <c r="S1509" s="229">
        <v>0</v>
      </c>
      <c r="T1509" s="230">
        <f>S1509*H1509</f>
        <v>0</v>
      </c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R1509" s="231" t="s">
        <v>569</v>
      </c>
      <c r="AT1509" s="231" t="s">
        <v>467</v>
      </c>
      <c r="AU1509" s="231" t="s">
        <v>90</v>
      </c>
      <c r="AY1509" s="18" t="s">
        <v>216</v>
      </c>
      <c r="BE1509" s="232">
        <f>IF(N1509="základní",J1509,0)</f>
        <v>0</v>
      </c>
      <c r="BF1509" s="232">
        <f>IF(N1509="snížená",J1509,0)</f>
        <v>0</v>
      </c>
      <c r="BG1509" s="232">
        <f>IF(N1509="zákl. přenesená",J1509,0)</f>
        <v>0</v>
      </c>
      <c r="BH1509" s="232">
        <f>IF(N1509="sníž. přenesená",J1509,0)</f>
        <v>0</v>
      </c>
      <c r="BI1509" s="232">
        <f>IF(N1509="nulová",J1509,0)</f>
        <v>0</v>
      </c>
      <c r="BJ1509" s="18" t="s">
        <v>88</v>
      </c>
      <c r="BK1509" s="232">
        <f>ROUND(I1509*H1509,2)</f>
        <v>0</v>
      </c>
      <c r="BL1509" s="18" t="s">
        <v>292</v>
      </c>
      <c r="BM1509" s="231" t="s">
        <v>2016</v>
      </c>
    </row>
    <row r="1510" s="2" customFormat="1" ht="37.8" customHeight="1">
      <c r="A1510" s="39"/>
      <c r="B1510" s="40"/>
      <c r="C1510" s="220" t="s">
        <v>2017</v>
      </c>
      <c r="D1510" s="220" t="s">
        <v>217</v>
      </c>
      <c r="E1510" s="221" t="s">
        <v>2018</v>
      </c>
      <c r="F1510" s="222" t="s">
        <v>2019</v>
      </c>
      <c r="G1510" s="223" t="s">
        <v>303</v>
      </c>
      <c r="H1510" s="224">
        <v>87.239999999999995</v>
      </c>
      <c r="I1510" s="225"/>
      <c r="J1510" s="226">
        <f>ROUND(I1510*H1510,2)</f>
        <v>0</v>
      </c>
      <c r="K1510" s="222" t="s">
        <v>359</v>
      </c>
      <c r="L1510" s="45"/>
      <c r="M1510" s="227" t="s">
        <v>1</v>
      </c>
      <c r="N1510" s="228" t="s">
        <v>46</v>
      </c>
      <c r="O1510" s="92"/>
      <c r="P1510" s="229">
        <f>O1510*H1510</f>
        <v>0</v>
      </c>
      <c r="Q1510" s="229">
        <v>0.00117</v>
      </c>
      <c r="R1510" s="229">
        <f>Q1510*H1510</f>
        <v>0.1020708</v>
      </c>
      <c r="S1510" s="229">
        <v>0</v>
      </c>
      <c r="T1510" s="230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31" t="s">
        <v>292</v>
      </c>
      <c r="AT1510" s="231" t="s">
        <v>217</v>
      </c>
      <c r="AU1510" s="231" t="s">
        <v>90</v>
      </c>
      <c r="AY1510" s="18" t="s">
        <v>216</v>
      </c>
      <c r="BE1510" s="232">
        <f>IF(N1510="základní",J1510,0)</f>
        <v>0</v>
      </c>
      <c r="BF1510" s="232">
        <f>IF(N1510="snížená",J1510,0)</f>
        <v>0</v>
      </c>
      <c r="BG1510" s="232">
        <f>IF(N1510="zákl. přenesená",J1510,0)</f>
        <v>0</v>
      </c>
      <c r="BH1510" s="232">
        <f>IF(N1510="sníž. přenesená",J1510,0)</f>
        <v>0</v>
      </c>
      <c r="BI1510" s="232">
        <f>IF(N1510="nulová",J1510,0)</f>
        <v>0</v>
      </c>
      <c r="BJ1510" s="18" t="s">
        <v>88</v>
      </c>
      <c r="BK1510" s="232">
        <f>ROUND(I1510*H1510,2)</f>
        <v>0</v>
      </c>
      <c r="BL1510" s="18" t="s">
        <v>292</v>
      </c>
      <c r="BM1510" s="231" t="s">
        <v>2020</v>
      </c>
    </row>
    <row r="1511" s="2" customFormat="1">
      <c r="A1511" s="39"/>
      <c r="B1511" s="40"/>
      <c r="C1511" s="41"/>
      <c r="D1511" s="233" t="s">
        <v>222</v>
      </c>
      <c r="E1511" s="41"/>
      <c r="F1511" s="234" t="s">
        <v>2021</v>
      </c>
      <c r="G1511" s="41"/>
      <c r="H1511" s="41"/>
      <c r="I1511" s="235"/>
      <c r="J1511" s="41"/>
      <c r="K1511" s="41"/>
      <c r="L1511" s="45"/>
      <c r="M1511" s="236"/>
      <c r="N1511" s="237"/>
      <c r="O1511" s="92"/>
      <c r="P1511" s="92"/>
      <c r="Q1511" s="92"/>
      <c r="R1511" s="92"/>
      <c r="S1511" s="92"/>
      <c r="T1511" s="93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T1511" s="18" t="s">
        <v>222</v>
      </c>
      <c r="AU1511" s="18" t="s">
        <v>90</v>
      </c>
    </row>
    <row r="1512" s="13" customFormat="1">
      <c r="A1512" s="13"/>
      <c r="B1512" s="250"/>
      <c r="C1512" s="251"/>
      <c r="D1512" s="233" t="s">
        <v>362</v>
      </c>
      <c r="E1512" s="252" t="s">
        <v>1</v>
      </c>
      <c r="F1512" s="253" t="s">
        <v>602</v>
      </c>
      <c r="G1512" s="251"/>
      <c r="H1512" s="252" t="s">
        <v>1</v>
      </c>
      <c r="I1512" s="254"/>
      <c r="J1512" s="251"/>
      <c r="K1512" s="251"/>
      <c r="L1512" s="255"/>
      <c r="M1512" s="256"/>
      <c r="N1512" s="257"/>
      <c r="O1512" s="257"/>
      <c r="P1512" s="257"/>
      <c r="Q1512" s="257"/>
      <c r="R1512" s="257"/>
      <c r="S1512" s="257"/>
      <c r="T1512" s="258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9" t="s">
        <v>362</v>
      </c>
      <c r="AU1512" s="259" t="s">
        <v>90</v>
      </c>
      <c r="AV1512" s="13" t="s">
        <v>88</v>
      </c>
      <c r="AW1512" s="13" t="s">
        <v>36</v>
      </c>
      <c r="AX1512" s="13" t="s">
        <v>81</v>
      </c>
      <c r="AY1512" s="259" t="s">
        <v>216</v>
      </c>
    </row>
    <row r="1513" s="13" customFormat="1">
      <c r="A1513" s="13"/>
      <c r="B1513" s="250"/>
      <c r="C1513" s="251"/>
      <c r="D1513" s="233" t="s">
        <v>362</v>
      </c>
      <c r="E1513" s="252" t="s">
        <v>1</v>
      </c>
      <c r="F1513" s="253" t="s">
        <v>2022</v>
      </c>
      <c r="G1513" s="251"/>
      <c r="H1513" s="252" t="s">
        <v>1</v>
      </c>
      <c r="I1513" s="254"/>
      <c r="J1513" s="251"/>
      <c r="K1513" s="251"/>
      <c r="L1513" s="255"/>
      <c r="M1513" s="256"/>
      <c r="N1513" s="257"/>
      <c r="O1513" s="257"/>
      <c r="P1513" s="257"/>
      <c r="Q1513" s="257"/>
      <c r="R1513" s="257"/>
      <c r="S1513" s="257"/>
      <c r="T1513" s="258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9" t="s">
        <v>362</v>
      </c>
      <c r="AU1513" s="259" t="s">
        <v>90</v>
      </c>
      <c r="AV1513" s="13" t="s">
        <v>88</v>
      </c>
      <c r="AW1513" s="13" t="s">
        <v>36</v>
      </c>
      <c r="AX1513" s="13" t="s">
        <v>81</v>
      </c>
      <c r="AY1513" s="259" t="s">
        <v>216</v>
      </c>
    </row>
    <row r="1514" s="14" customFormat="1">
      <c r="A1514" s="14"/>
      <c r="B1514" s="260"/>
      <c r="C1514" s="261"/>
      <c r="D1514" s="233" t="s">
        <v>362</v>
      </c>
      <c r="E1514" s="262" t="s">
        <v>1</v>
      </c>
      <c r="F1514" s="263" t="s">
        <v>2023</v>
      </c>
      <c r="G1514" s="261"/>
      <c r="H1514" s="264">
        <v>87.239999999999995</v>
      </c>
      <c r="I1514" s="265"/>
      <c r="J1514" s="261"/>
      <c r="K1514" s="261"/>
      <c r="L1514" s="266"/>
      <c r="M1514" s="267"/>
      <c r="N1514" s="268"/>
      <c r="O1514" s="268"/>
      <c r="P1514" s="268"/>
      <c r="Q1514" s="268"/>
      <c r="R1514" s="268"/>
      <c r="S1514" s="268"/>
      <c r="T1514" s="269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70" t="s">
        <v>362</v>
      </c>
      <c r="AU1514" s="270" t="s">
        <v>90</v>
      </c>
      <c r="AV1514" s="14" t="s">
        <v>90</v>
      </c>
      <c r="AW1514" s="14" t="s">
        <v>36</v>
      </c>
      <c r="AX1514" s="14" t="s">
        <v>81</v>
      </c>
      <c r="AY1514" s="270" t="s">
        <v>216</v>
      </c>
    </row>
    <row r="1515" s="16" customFormat="1">
      <c r="A1515" s="16"/>
      <c r="B1515" s="282"/>
      <c r="C1515" s="283"/>
      <c r="D1515" s="233" t="s">
        <v>362</v>
      </c>
      <c r="E1515" s="284" t="s">
        <v>1</v>
      </c>
      <c r="F1515" s="285" t="s">
        <v>369</v>
      </c>
      <c r="G1515" s="283"/>
      <c r="H1515" s="286">
        <v>87.239999999999995</v>
      </c>
      <c r="I1515" s="287"/>
      <c r="J1515" s="283"/>
      <c r="K1515" s="283"/>
      <c r="L1515" s="288"/>
      <c r="M1515" s="289"/>
      <c r="N1515" s="290"/>
      <c r="O1515" s="290"/>
      <c r="P1515" s="290"/>
      <c r="Q1515" s="290"/>
      <c r="R1515" s="290"/>
      <c r="S1515" s="290"/>
      <c r="T1515" s="291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T1515" s="292" t="s">
        <v>362</v>
      </c>
      <c r="AU1515" s="292" t="s">
        <v>90</v>
      </c>
      <c r="AV1515" s="16" t="s">
        <v>215</v>
      </c>
      <c r="AW1515" s="16" t="s">
        <v>36</v>
      </c>
      <c r="AX1515" s="16" t="s">
        <v>88</v>
      </c>
      <c r="AY1515" s="292" t="s">
        <v>216</v>
      </c>
    </row>
    <row r="1516" s="2" customFormat="1" ht="24.15" customHeight="1">
      <c r="A1516" s="39"/>
      <c r="B1516" s="40"/>
      <c r="C1516" s="293" t="s">
        <v>2024</v>
      </c>
      <c r="D1516" s="293" t="s">
        <v>467</v>
      </c>
      <c r="E1516" s="294" t="s">
        <v>2025</v>
      </c>
      <c r="F1516" s="295" t="s">
        <v>2026</v>
      </c>
      <c r="G1516" s="296" t="s">
        <v>303</v>
      </c>
      <c r="H1516" s="297">
        <v>91.602000000000004</v>
      </c>
      <c r="I1516" s="298"/>
      <c r="J1516" s="299">
        <f>ROUND(I1516*H1516,2)</f>
        <v>0</v>
      </c>
      <c r="K1516" s="295" t="s">
        <v>359</v>
      </c>
      <c r="L1516" s="300"/>
      <c r="M1516" s="301" t="s">
        <v>1</v>
      </c>
      <c r="N1516" s="302" t="s">
        <v>46</v>
      </c>
      <c r="O1516" s="92"/>
      <c r="P1516" s="229">
        <f>O1516*H1516</f>
        <v>0</v>
      </c>
      <c r="Q1516" s="229">
        <v>0.0040000000000000001</v>
      </c>
      <c r="R1516" s="229">
        <f>Q1516*H1516</f>
        <v>0.36640800000000001</v>
      </c>
      <c r="S1516" s="229">
        <v>0</v>
      </c>
      <c r="T1516" s="230">
        <f>S1516*H1516</f>
        <v>0</v>
      </c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R1516" s="231" t="s">
        <v>569</v>
      </c>
      <c r="AT1516" s="231" t="s">
        <v>467</v>
      </c>
      <c r="AU1516" s="231" t="s">
        <v>90</v>
      </c>
      <c r="AY1516" s="18" t="s">
        <v>216</v>
      </c>
      <c r="BE1516" s="232">
        <f>IF(N1516="základní",J1516,0)</f>
        <v>0</v>
      </c>
      <c r="BF1516" s="232">
        <f>IF(N1516="snížená",J1516,0)</f>
        <v>0</v>
      </c>
      <c r="BG1516" s="232">
        <f>IF(N1516="zákl. přenesená",J1516,0)</f>
        <v>0</v>
      </c>
      <c r="BH1516" s="232">
        <f>IF(N1516="sníž. přenesená",J1516,0)</f>
        <v>0</v>
      </c>
      <c r="BI1516" s="232">
        <f>IF(N1516="nulová",J1516,0)</f>
        <v>0</v>
      </c>
      <c r="BJ1516" s="18" t="s">
        <v>88</v>
      </c>
      <c r="BK1516" s="232">
        <f>ROUND(I1516*H1516,2)</f>
        <v>0</v>
      </c>
      <c r="BL1516" s="18" t="s">
        <v>292</v>
      </c>
      <c r="BM1516" s="231" t="s">
        <v>2027</v>
      </c>
    </row>
    <row r="1517" s="14" customFormat="1">
      <c r="A1517" s="14"/>
      <c r="B1517" s="260"/>
      <c r="C1517" s="261"/>
      <c r="D1517" s="233" t="s">
        <v>362</v>
      </c>
      <c r="E1517" s="262" t="s">
        <v>1</v>
      </c>
      <c r="F1517" s="263" t="s">
        <v>2028</v>
      </c>
      <c r="G1517" s="261"/>
      <c r="H1517" s="264">
        <v>91.602000000000004</v>
      </c>
      <c r="I1517" s="265"/>
      <c r="J1517" s="261"/>
      <c r="K1517" s="261"/>
      <c r="L1517" s="266"/>
      <c r="M1517" s="267"/>
      <c r="N1517" s="268"/>
      <c r="O1517" s="268"/>
      <c r="P1517" s="268"/>
      <c r="Q1517" s="268"/>
      <c r="R1517" s="268"/>
      <c r="S1517" s="268"/>
      <c r="T1517" s="269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70" t="s">
        <v>362</v>
      </c>
      <c r="AU1517" s="270" t="s">
        <v>90</v>
      </c>
      <c r="AV1517" s="14" t="s">
        <v>90</v>
      </c>
      <c r="AW1517" s="14" t="s">
        <v>36</v>
      </c>
      <c r="AX1517" s="14" t="s">
        <v>81</v>
      </c>
      <c r="AY1517" s="270" t="s">
        <v>216</v>
      </c>
    </row>
    <row r="1518" s="16" customFormat="1">
      <c r="A1518" s="16"/>
      <c r="B1518" s="282"/>
      <c r="C1518" s="283"/>
      <c r="D1518" s="233" t="s">
        <v>362</v>
      </c>
      <c r="E1518" s="284" t="s">
        <v>1</v>
      </c>
      <c r="F1518" s="285" t="s">
        <v>369</v>
      </c>
      <c r="G1518" s="283"/>
      <c r="H1518" s="286">
        <v>91.602000000000004</v>
      </c>
      <c r="I1518" s="287"/>
      <c r="J1518" s="283"/>
      <c r="K1518" s="283"/>
      <c r="L1518" s="288"/>
      <c r="M1518" s="289"/>
      <c r="N1518" s="290"/>
      <c r="O1518" s="290"/>
      <c r="P1518" s="290"/>
      <c r="Q1518" s="290"/>
      <c r="R1518" s="290"/>
      <c r="S1518" s="290"/>
      <c r="T1518" s="291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T1518" s="292" t="s">
        <v>362</v>
      </c>
      <c r="AU1518" s="292" t="s">
        <v>90</v>
      </c>
      <c r="AV1518" s="16" t="s">
        <v>215</v>
      </c>
      <c r="AW1518" s="16" t="s">
        <v>36</v>
      </c>
      <c r="AX1518" s="16" t="s">
        <v>88</v>
      </c>
      <c r="AY1518" s="292" t="s">
        <v>216</v>
      </c>
    </row>
    <row r="1519" s="2" customFormat="1" ht="37.8" customHeight="1">
      <c r="A1519" s="39"/>
      <c r="B1519" s="40"/>
      <c r="C1519" s="220" t="s">
        <v>2029</v>
      </c>
      <c r="D1519" s="220" t="s">
        <v>217</v>
      </c>
      <c r="E1519" s="221" t="s">
        <v>2018</v>
      </c>
      <c r="F1519" s="222" t="s">
        <v>2019</v>
      </c>
      <c r="G1519" s="223" t="s">
        <v>303</v>
      </c>
      <c r="H1519" s="224">
        <v>48.850000000000001</v>
      </c>
      <c r="I1519" s="225"/>
      <c r="J1519" s="226">
        <f>ROUND(I1519*H1519,2)</f>
        <v>0</v>
      </c>
      <c r="K1519" s="222" t="s">
        <v>359</v>
      </c>
      <c r="L1519" s="45"/>
      <c r="M1519" s="227" t="s">
        <v>1</v>
      </c>
      <c r="N1519" s="228" t="s">
        <v>46</v>
      </c>
      <c r="O1519" s="92"/>
      <c r="P1519" s="229">
        <f>O1519*H1519</f>
        <v>0</v>
      </c>
      <c r="Q1519" s="229">
        <v>0.00117</v>
      </c>
      <c r="R1519" s="229">
        <f>Q1519*H1519</f>
        <v>0.057154500000000004</v>
      </c>
      <c r="S1519" s="229">
        <v>0</v>
      </c>
      <c r="T1519" s="230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1" t="s">
        <v>292</v>
      </c>
      <c r="AT1519" s="231" t="s">
        <v>217</v>
      </c>
      <c r="AU1519" s="231" t="s">
        <v>90</v>
      </c>
      <c r="AY1519" s="18" t="s">
        <v>216</v>
      </c>
      <c r="BE1519" s="232">
        <f>IF(N1519="základní",J1519,0)</f>
        <v>0</v>
      </c>
      <c r="BF1519" s="232">
        <f>IF(N1519="snížená",J1519,0)</f>
        <v>0</v>
      </c>
      <c r="BG1519" s="232">
        <f>IF(N1519="zákl. přenesená",J1519,0)</f>
        <v>0</v>
      </c>
      <c r="BH1519" s="232">
        <f>IF(N1519="sníž. přenesená",J1519,0)</f>
        <v>0</v>
      </c>
      <c r="BI1519" s="232">
        <f>IF(N1519="nulová",J1519,0)</f>
        <v>0</v>
      </c>
      <c r="BJ1519" s="18" t="s">
        <v>88</v>
      </c>
      <c r="BK1519" s="232">
        <f>ROUND(I1519*H1519,2)</f>
        <v>0</v>
      </c>
      <c r="BL1519" s="18" t="s">
        <v>292</v>
      </c>
      <c r="BM1519" s="231" t="s">
        <v>2030</v>
      </c>
    </row>
    <row r="1520" s="2" customFormat="1">
      <c r="A1520" s="39"/>
      <c r="B1520" s="40"/>
      <c r="C1520" s="41"/>
      <c r="D1520" s="233" t="s">
        <v>222</v>
      </c>
      <c r="E1520" s="41"/>
      <c r="F1520" s="234" t="s">
        <v>2021</v>
      </c>
      <c r="G1520" s="41"/>
      <c r="H1520" s="41"/>
      <c r="I1520" s="235"/>
      <c r="J1520" s="41"/>
      <c r="K1520" s="41"/>
      <c r="L1520" s="45"/>
      <c r="M1520" s="236"/>
      <c r="N1520" s="237"/>
      <c r="O1520" s="92"/>
      <c r="P1520" s="92"/>
      <c r="Q1520" s="92"/>
      <c r="R1520" s="92"/>
      <c r="S1520" s="92"/>
      <c r="T1520" s="93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T1520" s="18" t="s">
        <v>222</v>
      </c>
      <c r="AU1520" s="18" t="s">
        <v>90</v>
      </c>
    </row>
    <row r="1521" s="13" customFormat="1">
      <c r="A1521" s="13"/>
      <c r="B1521" s="250"/>
      <c r="C1521" s="251"/>
      <c r="D1521" s="233" t="s">
        <v>362</v>
      </c>
      <c r="E1521" s="252" t="s">
        <v>1</v>
      </c>
      <c r="F1521" s="253" t="s">
        <v>602</v>
      </c>
      <c r="G1521" s="251"/>
      <c r="H1521" s="252" t="s">
        <v>1</v>
      </c>
      <c r="I1521" s="254"/>
      <c r="J1521" s="251"/>
      <c r="K1521" s="251"/>
      <c r="L1521" s="255"/>
      <c r="M1521" s="256"/>
      <c r="N1521" s="257"/>
      <c r="O1521" s="257"/>
      <c r="P1521" s="257"/>
      <c r="Q1521" s="257"/>
      <c r="R1521" s="257"/>
      <c r="S1521" s="257"/>
      <c r="T1521" s="258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9" t="s">
        <v>362</v>
      </c>
      <c r="AU1521" s="259" t="s">
        <v>90</v>
      </c>
      <c r="AV1521" s="13" t="s">
        <v>88</v>
      </c>
      <c r="AW1521" s="13" t="s">
        <v>36</v>
      </c>
      <c r="AX1521" s="13" t="s">
        <v>81</v>
      </c>
      <c r="AY1521" s="259" t="s">
        <v>216</v>
      </c>
    </row>
    <row r="1522" s="13" customFormat="1">
      <c r="A1522" s="13"/>
      <c r="B1522" s="250"/>
      <c r="C1522" s="251"/>
      <c r="D1522" s="233" t="s">
        <v>362</v>
      </c>
      <c r="E1522" s="252" t="s">
        <v>1</v>
      </c>
      <c r="F1522" s="253" t="s">
        <v>2031</v>
      </c>
      <c r="G1522" s="251"/>
      <c r="H1522" s="252" t="s">
        <v>1</v>
      </c>
      <c r="I1522" s="254"/>
      <c r="J1522" s="251"/>
      <c r="K1522" s="251"/>
      <c r="L1522" s="255"/>
      <c r="M1522" s="256"/>
      <c r="N1522" s="257"/>
      <c r="O1522" s="257"/>
      <c r="P1522" s="257"/>
      <c r="Q1522" s="257"/>
      <c r="R1522" s="257"/>
      <c r="S1522" s="257"/>
      <c r="T1522" s="258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9" t="s">
        <v>362</v>
      </c>
      <c r="AU1522" s="259" t="s">
        <v>90</v>
      </c>
      <c r="AV1522" s="13" t="s">
        <v>88</v>
      </c>
      <c r="AW1522" s="13" t="s">
        <v>36</v>
      </c>
      <c r="AX1522" s="13" t="s">
        <v>81</v>
      </c>
      <c r="AY1522" s="259" t="s">
        <v>216</v>
      </c>
    </row>
    <row r="1523" s="14" customFormat="1">
      <c r="A1523" s="14"/>
      <c r="B1523" s="260"/>
      <c r="C1523" s="261"/>
      <c r="D1523" s="233" t="s">
        <v>362</v>
      </c>
      <c r="E1523" s="262" t="s">
        <v>1</v>
      </c>
      <c r="F1523" s="263" t="s">
        <v>2032</v>
      </c>
      <c r="G1523" s="261"/>
      <c r="H1523" s="264">
        <v>48.850000000000001</v>
      </c>
      <c r="I1523" s="265"/>
      <c r="J1523" s="261"/>
      <c r="K1523" s="261"/>
      <c r="L1523" s="266"/>
      <c r="M1523" s="267"/>
      <c r="N1523" s="268"/>
      <c r="O1523" s="268"/>
      <c r="P1523" s="268"/>
      <c r="Q1523" s="268"/>
      <c r="R1523" s="268"/>
      <c r="S1523" s="268"/>
      <c r="T1523" s="269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70" t="s">
        <v>362</v>
      </c>
      <c r="AU1523" s="270" t="s">
        <v>90</v>
      </c>
      <c r="AV1523" s="14" t="s">
        <v>90</v>
      </c>
      <c r="AW1523" s="14" t="s">
        <v>36</v>
      </c>
      <c r="AX1523" s="14" t="s">
        <v>81</v>
      </c>
      <c r="AY1523" s="270" t="s">
        <v>216</v>
      </c>
    </row>
    <row r="1524" s="16" customFormat="1">
      <c r="A1524" s="16"/>
      <c r="B1524" s="282"/>
      <c r="C1524" s="283"/>
      <c r="D1524" s="233" t="s">
        <v>362</v>
      </c>
      <c r="E1524" s="284" t="s">
        <v>1</v>
      </c>
      <c r="F1524" s="285" t="s">
        <v>369</v>
      </c>
      <c r="G1524" s="283"/>
      <c r="H1524" s="286">
        <v>48.850000000000001</v>
      </c>
      <c r="I1524" s="287"/>
      <c r="J1524" s="283"/>
      <c r="K1524" s="283"/>
      <c r="L1524" s="288"/>
      <c r="M1524" s="289"/>
      <c r="N1524" s="290"/>
      <c r="O1524" s="290"/>
      <c r="P1524" s="290"/>
      <c r="Q1524" s="290"/>
      <c r="R1524" s="290"/>
      <c r="S1524" s="290"/>
      <c r="T1524" s="291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T1524" s="292" t="s">
        <v>362</v>
      </c>
      <c r="AU1524" s="292" t="s">
        <v>90</v>
      </c>
      <c r="AV1524" s="16" t="s">
        <v>215</v>
      </c>
      <c r="AW1524" s="16" t="s">
        <v>36</v>
      </c>
      <c r="AX1524" s="16" t="s">
        <v>88</v>
      </c>
      <c r="AY1524" s="292" t="s">
        <v>216</v>
      </c>
    </row>
    <row r="1525" s="2" customFormat="1" ht="24.15" customHeight="1">
      <c r="A1525" s="39"/>
      <c r="B1525" s="40"/>
      <c r="C1525" s="293" t="s">
        <v>2033</v>
      </c>
      <c r="D1525" s="293" t="s">
        <v>467</v>
      </c>
      <c r="E1525" s="294" t="s">
        <v>2034</v>
      </c>
      <c r="F1525" s="295" t="s">
        <v>2035</v>
      </c>
      <c r="G1525" s="296" t="s">
        <v>303</v>
      </c>
      <c r="H1525" s="297">
        <v>51.292999999999999</v>
      </c>
      <c r="I1525" s="298"/>
      <c r="J1525" s="299">
        <f>ROUND(I1525*H1525,2)</f>
        <v>0</v>
      </c>
      <c r="K1525" s="295" t="s">
        <v>359</v>
      </c>
      <c r="L1525" s="300"/>
      <c r="M1525" s="301" t="s">
        <v>1</v>
      </c>
      <c r="N1525" s="302" t="s">
        <v>46</v>
      </c>
      <c r="O1525" s="92"/>
      <c r="P1525" s="229">
        <f>O1525*H1525</f>
        <v>0</v>
      </c>
      <c r="Q1525" s="229">
        <v>0.0035999999999999999</v>
      </c>
      <c r="R1525" s="229">
        <f>Q1525*H1525</f>
        <v>0.18465479999999998</v>
      </c>
      <c r="S1525" s="229">
        <v>0</v>
      </c>
      <c r="T1525" s="230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31" t="s">
        <v>569</v>
      </c>
      <c r="AT1525" s="231" t="s">
        <v>467</v>
      </c>
      <c r="AU1525" s="231" t="s">
        <v>90</v>
      </c>
      <c r="AY1525" s="18" t="s">
        <v>216</v>
      </c>
      <c r="BE1525" s="232">
        <f>IF(N1525="základní",J1525,0)</f>
        <v>0</v>
      </c>
      <c r="BF1525" s="232">
        <f>IF(N1525="snížená",J1525,0)</f>
        <v>0</v>
      </c>
      <c r="BG1525" s="232">
        <f>IF(N1525="zákl. přenesená",J1525,0)</f>
        <v>0</v>
      </c>
      <c r="BH1525" s="232">
        <f>IF(N1525="sníž. přenesená",J1525,0)</f>
        <v>0</v>
      </c>
      <c r="BI1525" s="232">
        <f>IF(N1525="nulová",J1525,0)</f>
        <v>0</v>
      </c>
      <c r="BJ1525" s="18" t="s">
        <v>88</v>
      </c>
      <c r="BK1525" s="232">
        <f>ROUND(I1525*H1525,2)</f>
        <v>0</v>
      </c>
      <c r="BL1525" s="18" t="s">
        <v>292</v>
      </c>
      <c r="BM1525" s="231" t="s">
        <v>2036</v>
      </c>
    </row>
    <row r="1526" s="14" customFormat="1">
      <c r="A1526" s="14"/>
      <c r="B1526" s="260"/>
      <c r="C1526" s="261"/>
      <c r="D1526" s="233" t="s">
        <v>362</v>
      </c>
      <c r="E1526" s="262" t="s">
        <v>1</v>
      </c>
      <c r="F1526" s="263" t="s">
        <v>2037</v>
      </c>
      <c r="G1526" s="261"/>
      <c r="H1526" s="264">
        <v>51.292999999999999</v>
      </c>
      <c r="I1526" s="265"/>
      <c r="J1526" s="261"/>
      <c r="K1526" s="261"/>
      <c r="L1526" s="266"/>
      <c r="M1526" s="267"/>
      <c r="N1526" s="268"/>
      <c r="O1526" s="268"/>
      <c r="P1526" s="268"/>
      <c r="Q1526" s="268"/>
      <c r="R1526" s="268"/>
      <c r="S1526" s="268"/>
      <c r="T1526" s="269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70" t="s">
        <v>362</v>
      </c>
      <c r="AU1526" s="270" t="s">
        <v>90</v>
      </c>
      <c r="AV1526" s="14" t="s">
        <v>90</v>
      </c>
      <c r="AW1526" s="14" t="s">
        <v>36</v>
      </c>
      <c r="AX1526" s="14" t="s">
        <v>81</v>
      </c>
      <c r="AY1526" s="270" t="s">
        <v>216</v>
      </c>
    </row>
    <row r="1527" s="16" customFormat="1">
      <c r="A1527" s="16"/>
      <c r="B1527" s="282"/>
      <c r="C1527" s="283"/>
      <c r="D1527" s="233" t="s">
        <v>362</v>
      </c>
      <c r="E1527" s="284" t="s">
        <v>1</v>
      </c>
      <c r="F1527" s="285" t="s">
        <v>369</v>
      </c>
      <c r="G1527" s="283"/>
      <c r="H1527" s="286">
        <v>51.292999999999999</v>
      </c>
      <c r="I1527" s="287"/>
      <c r="J1527" s="283"/>
      <c r="K1527" s="283"/>
      <c r="L1527" s="288"/>
      <c r="M1527" s="289"/>
      <c r="N1527" s="290"/>
      <c r="O1527" s="290"/>
      <c r="P1527" s="290"/>
      <c r="Q1527" s="290"/>
      <c r="R1527" s="290"/>
      <c r="S1527" s="290"/>
      <c r="T1527" s="291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T1527" s="292" t="s">
        <v>362</v>
      </c>
      <c r="AU1527" s="292" t="s">
        <v>90</v>
      </c>
      <c r="AV1527" s="16" t="s">
        <v>215</v>
      </c>
      <c r="AW1527" s="16" t="s">
        <v>36</v>
      </c>
      <c r="AX1527" s="16" t="s">
        <v>88</v>
      </c>
      <c r="AY1527" s="292" t="s">
        <v>216</v>
      </c>
    </row>
    <row r="1528" s="2" customFormat="1" ht="33" customHeight="1">
      <c r="A1528" s="39"/>
      <c r="B1528" s="40"/>
      <c r="C1528" s="220" t="s">
        <v>2038</v>
      </c>
      <c r="D1528" s="220" t="s">
        <v>217</v>
      </c>
      <c r="E1528" s="221" t="s">
        <v>2039</v>
      </c>
      <c r="F1528" s="222" t="s">
        <v>2040</v>
      </c>
      <c r="G1528" s="223" t="s">
        <v>303</v>
      </c>
      <c r="H1528" s="224">
        <v>136.09</v>
      </c>
      <c r="I1528" s="225"/>
      <c r="J1528" s="226">
        <f>ROUND(I1528*H1528,2)</f>
        <v>0</v>
      </c>
      <c r="K1528" s="222" t="s">
        <v>359</v>
      </c>
      <c r="L1528" s="45"/>
      <c r="M1528" s="227" t="s">
        <v>1</v>
      </c>
      <c r="N1528" s="228" t="s">
        <v>46</v>
      </c>
      <c r="O1528" s="92"/>
      <c r="P1528" s="229">
        <f>O1528*H1528</f>
        <v>0</v>
      </c>
      <c r="Q1528" s="229">
        <v>4.0000000000000003E-05</v>
      </c>
      <c r="R1528" s="229">
        <f>Q1528*H1528</f>
        <v>0.0054436000000000007</v>
      </c>
      <c r="S1528" s="229">
        <v>0</v>
      </c>
      <c r="T1528" s="230">
        <f>S1528*H1528</f>
        <v>0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231" t="s">
        <v>292</v>
      </c>
      <c r="AT1528" s="231" t="s">
        <v>217</v>
      </c>
      <c r="AU1528" s="231" t="s">
        <v>90</v>
      </c>
      <c r="AY1528" s="18" t="s">
        <v>216</v>
      </c>
      <c r="BE1528" s="232">
        <f>IF(N1528="základní",J1528,0)</f>
        <v>0</v>
      </c>
      <c r="BF1528" s="232">
        <f>IF(N1528="snížená",J1528,0)</f>
        <v>0</v>
      </c>
      <c r="BG1528" s="232">
        <f>IF(N1528="zákl. přenesená",J1528,0)</f>
        <v>0</v>
      </c>
      <c r="BH1528" s="232">
        <f>IF(N1528="sníž. přenesená",J1528,0)</f>
        <v>0</v>
      </c>
      <c r="BI1528" s="232">
        <f>IF(N1528="nulová",J1528,0)</f>
        <v>0</v>
      </c>
      <c r="BJ1528" s="18" t="s">
        <v>88</v>
      </c>
      <c r="BK1528" s="232">
        <f>ROUND(I1528*H1528,2)</f>
        <v>0</v>
      </c>
      <c r="BL1528" s="18" t="s">
        <v>292</v>
      </c>
      <c r="BM1528" s="231" t="s">
        <v>2041</v>
      </c>
    </row>
    <row r="1529" s="2" customFormat="1">
      <c r="A1529" s="39"/>
      <c r="B1529" s="40"/>
      <c r="C1529" s="41"/>
      <c r="D1529" s="233" t="s">
        <v>222</v>
      </c>
      <c r="E1529" s="41"/>
      <c r="F1529" s="234" t="s">
        <v>2042</v>
      </c>
      <c r="G1529" s="41"/>
      <c r="H1529" s="41"/>
      <c r="I1529" s="235"/>
      <c r="J1529" s="41"/>
      <c r="K1529" s="41"/>
      <c r="L1529" s="45"/>
      <c r="M1529" s="236"/>
      <c r="N1529" s="237"/>
      <c r="O1529" s="92"/>
      <c r="P1529" s="92"/>
      <c r="Q1529" s="92"/>
      <c r="R1529" s="92"/>
      <c r="S1529" s="92"/>
      <c r="T1529" s="93"/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T1529" s="18" t="s">
        <v>222</v>
      </c>
      <c r="AU1529" s="18" t="s">
        <v>90</v>
      </c>
    </row>
    <row r="1530" s="2" customFormat="1" ht="24.15" customHeight="1">
      <c r="A1530" s="39"/>
      <c r="B1530" s="40"/>
      <c r="C1530" s="220" t="s">
        <v>2043</v>
      </c>
      <c r="D1530" s="220" t="s">
        <v>217</v>
      </c>
      <c r="E1530" s="221" t="s">
        <v>2044</v>
      </c>
      <c r="F1530" s="222" t="s">
        <v>2045</v>
      </c>
      <c r="G1530" s="223" t="s">
        <v>435</v>
      </c>
      <c r="H1530" s="224">
        <v>2.4969999999999999</v>
      </c>
      <c r="I1530" s="225"/>
      <c r="J1530" s="226">
        <f>ROUND(I1530*H1530,2)</f>
        <v>0</v>
      </c>
      <c r="K1530" s="222" t="s">
        <v>359</v>
      </c>
      <c r="L1530" s="45"/>
      <c r="M1530" s="227" t="s">
        <v>1</v>
      </c>
      <c r="N1530" s="228" t="s">
        <v>46</v>
      </c>
      <c r="O1530" s="92"/>
      <c r="P1530" s="229">
        <f>O1530*H1530</f>
        <v>0</v>
      </c>
      <c r="Q1530" s="229">
        <v>0</v>
      </c>
      <c r="R1530" s="229">
        <f>Q1530*H1530</f>
        <v>0</v>
      </c>
      <c r="S1530" s="229">
        <v>0</v>
      </c>
      <c r="T1530" s="230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31" t="s">
        <v>292</v>
      </c>
      <c r="AT1530" s="231" t="s">
        <v>217</v>
      </c>
      <c r="AU1530" s="231" t="s">
        <v>90</v>
      </c>
      <c r="AY1530" s="18" t="s">
        <v>216</v>
      </c>
      <c r="BE1530" s="232">
        <f>IF(N1530="základní",J1530,0)</f>
        <v>0</v>
      </c>
      <c r="BF1530" s="232">
        <f>IF(N1530="snížená",J1530,0)</f>
        <v>0</v>
      </c>
      <c r="BG1530" s="232">
        <f>IF(N1530="zákl. přenesená",J1530,0)</f>
        <v>0</v>
      </c>
      <c r="BH1530" s="232">
        <f>IF(N1530="sníž. přenesená",J1530,0)</f>
        <v>0</v>
      </c>
      <c r="BI1530" s="232">
        <f>IF(N1530="nulová",J1530,0)</f>
        <v>0</v>
      </c>
      <c r="BJ1530" s="18" t="s">
        <v>88</v>
      </c>
      <c r="BK1530" s="232">
        <f>ROUND(I1530*H1530,2)</f>
        <v>0</v>
      </c>
      <c r="BL1530" s="18" t="s">
        <v>292</v>
      </c>
      <c r="BM1530" s="231" t="s">
        <v>2046</v>
      </c>
    </row>
    <row r="1531" s="2" customFormat="1">
      <c r="A1531" s="39"/>
      <c r="B1531" s="40"/>
      <c r="C1531" s="41"/>
      <c r="D1531" s="233" t="s">
        <v>222</v>
      </c>
      <c r="E1531" s="41"/>
      <c r="F1531" s="234" t="s">
        <v>2047</v>
      </c>
      <c r="G1531" s="41"/>
      <c r="H1531" s="41"/>
      <c r="I1531" s="235"/>
      <c r="J1531" s="41"/>
      <c r="K1531" s="41"/>
      <c r="L1531" s="45"/>
      <c r="M1531" s="236"/>
      <c r="N1531" s="237"/>
      <c r="O1531" s="92"/>
      <c r="P1531" s="92"/>
      <c r="Q1531" s="92"/>
      <c r="R1531" s="92"/>
      <c r="S1531" s="92"/>
      <c r="T1531" s="93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T1531" s="18" t="s">
        <v>222</v>
      </c>
      <c r="AU1531" s="18" t="s">
        <v>90</v>
      </c>
    </row>
    <row r="1532" s="11" customFormat="1" ht="22.8" customHeight="1">
      <c r="A1532" s="11"/>
      <c r="B1532" s="206"/>
      <c r="C1532" s="207"/>
      <c r="D1532" s="208" t="s">
        <v>80</v>
      </c>
      <c r="E1532" s="248" t="s">
        <v>2048</v>
      </c>
      <c r="F1532" s="248" t="s">
        <v>2049</v>
      </c>
      <c r="G1532" s="207"/>
      <c r="H1532" s="207"/>
      <c r="I1532" s="210"/>
      <c r="J1532" s="249">
        <f>BK1532</f>
        <v>0</v>
      </c>
      <c r="K1532" s="207"/>
      <c r="L1532" s="212"/>
      <c r="M1532" s="213"/>
      <c r="N1532" s="214"/>
      <c r="O1532" s="214"/>
      <c r="P1532" s="215">
        <f>SUM(P1533:P1553)</f>
        <v>0</v>
      </c>
      <c r="Q1532" s="214"/>
      <c r="R1532" s="215">
        <f>SUM(R1533:R1553)</f>
        <v>0.13778370000000001</v>
      </c>
      <c r="S1532" s="214"/>
      <c r="T1532" s="216">
        <f>SUM(T1533:T1553)</f>
        <v>0</v>
      </c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R1532" s="217" t="s">
        <v>90</v>
      </c>
      <c r="AT1532" s="218" t="s">
        <v>80</v>
      </c>
      <c r="AU1532" s="218" t="s">
        <v>88</v>
      </c>
      <c r="AY1532" s="217" t="s">
        <v>216</v>
      </c>
      <c r="BK1532" s="219">
        <f>SUM(BK1533:BK1553)</f>
        <v>0</v>
      </c>
    </row>
    <row r="1533" s="2" customFormat="1" ht="37.8" customHeight="1">
      <c r="A1533" s="39"/>
      <c r="B1533" s="40"/>
      <c r="C1533" s="220" t="s">
        <v>2050</v>
      </c>
      <c r="D1533" s="220" t="s">
        <v>217</v>
      </c>
      <c r="E1533" s="221" t="s">
        <v>2051</v>
      </c>
      <c r="F1533" s="222" t="s">
        <v>2052</v>
      </c>
      <c r="G1533" s="223" t="s">
        <v>453</v>
      </c>
      <c r="H1533" s="224">
        <v>13.470000000000001</v>
      </c>
      <c r="I1533" s="225"/>
      <c r="J1533" s="226">
        <f>ROUND(I1533*H1533,2)</f>
        <v>0</v>
      </c>
      <c r="K1533" s="222" t="s">
        <v>359</v>
      </c>
      <c r="L1533" s="45"/>
      <c r="M1533" s="227" t="s">
        <v>1</v>
      </c>
      <c r="N1533" s="228" t="s">
        <v>46</v>
      </c>
      <c r="O1533" s="92"/>
      <c r="P1533" s="229">
        <f>O1533*H1533</f>
        <v>0</v>
      </c>
      <c r="Q1533" s="229">
        <v>0.0029099999999999998</v>
      </c>
      <c r="R1533" s="229">
        <f>Q1533*H1533</f>
        <v>0.039197700000000002</v>
      </c>
      <c r="S1533" s="229">
        <v>0</v>
      </c>
      <c r="T1533" s="230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31" t="s">
        <v>292</v>
      </c>
      <c r="AT1533" s="231" t="s">
        <v>217</v>
      </c>
      <c r="AU1533" s="231" t="s">
        <v>90</v>
      </c>
      <c r="AY1533" s="18" t="s">
        <v>216</v>
      </c>
      <c r="BE1533" s="232">
        <f>IF(N1533="základní",J1533,0)</f>
        <v>0</v>
      </c>
      <c r="BF1533" s="232">
        <f>IF(N1533="snížená",J1533,0)</f>
        <v>0</v>
      </c>
      <c r="BG1533" s="232">
        <f>IF(N1533="zákl. přenesená",J1533,0)</f>
        <v>0</v>
      </c>
      <c r="BH1533" s="232">
        <f>IF(N1533="sníž. přenesená",J1533,0)</f>
        <v>0</v>
      </c>
      <c r="BI1533" s="232">
        <f>IF(N1533="nulová",J1533,0)</f>
        <v>0</v>
      </c>
      <c r="BJ1533" s="18" t="s">
        <v>88</v>
      </c>
      <c r="BK1533" s="232">
        <f>ROUND(I1533*H1533,2)</f>
        <v>0</v>
      </c>
      <c r="BL1533" s="18" t="s">
        <v>292</v>
      </c>
      <c r="BM1533" s="231" t="s">
        <v>2053</v>
      </c>
    </row>
    <row r="1534" s="2" customFormat="1">
      <c r="A1534" s="39"/>
      <c r="B1534" s="40"/>
      <c r="C1534" s="41"/>
      <c r="D1534" s="233" t="s">
        <v>222</v>
      </c>
      <c r="E1534" s="41"/>
      <c r="F1534" s="234" t="s">
        <v>2054</v>
      </c>
      <c r="G1534" s="41"/>
      <c r="H1534" s="41"/>
      <c r="I1534" s="235"/>
      <c r="J1534" s="41"/>
      <c r="K1534" s="41"/>
      <c r="L1534" s="45"/>
      <c r="M1534" s="236"/>
      <c r="N1534" s="237"/>
      <c r="O1534" s="92"/>
      <c r="P1534" s="92"/>
      <c r="Q1534" s="92"/>
      <c r="R1534" s="92"/>
      <c r="S1534" s="92"/>
      <c r="T1534" s="93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T1534" s="18" t="s">
        <v>222</v>
      </c>
      <c r="AU1534" s="18" t="s">
        <v>90</v>
      </c>
    </row>
    <row r="1535" s="13" customFormat="1">
      <c r="A1535" s="13"/>
      <c r="B1535" s="250"/>
      <c r="C1535" s="251"/>
      <c r="D1535" s="233" t="s">
        <v>362</v>
      </c>
      <c r="E1535" s="252" t="s">
        <v>1</v>
      </c>
      <c r="F1535" s="253" t="s">
        <v>2055</v>
      </c>
      <c r="G1535" s="251"/>
      <c r="H1535" s="252" t="s">
        <v>1</v>
      </c>
      <c r="I1535" s="254"/>
      <c r="J1535" s="251"/>
      <c r="K1535" s="251"/>
      <c r="L1535" s="255"/>
      <c r="M1535" s="256"/>
      <c r="N1535" s="257"/>
      <c r="O1535" s="257"/>
      <c r="P1535" s="257"/>
      <c r="Q1535" s="257"/>
      <c r="R1535" s="257"/>
      <c r="S1535" s="257"/>
      <c r="T1535" s="258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9" t="s">
        <v>362</v>
      </c>
      <c r="AU1535" s="259" t="s">
        <v>90</v>
      </c>
      <c r="AV1535" s="13" t="s">
        <v>88</v>
      </c>
      <c r="AW1535" s="13" t="s">
        <v>36</v>
      </c>
      <c r="AX1535" s="13" t="s">
        <v>81</v>
      </c>
      <c r="AY1535" s="259" t="s">
        <v>216</v>
      </c>
    </row>
    <row r="1536" s="14" customFormat="1">
      <c r="A1536" s="14"/>
      <c r="B1536" s="260"/>
      <c r="C1536" s="261"/>
      <c r="D1536" s="233" t="s">
        <v>362</v>
      </c>
      <c r="E1536" s="262" t="s">
        <v>1</v>
      </c>
      <c r="F1536" s="263" t="s">
        <v>2056</v>
      </c>
      <c r="G1536" s="261"/>
      <c r="H1536" s="264">
        <v>9.5399999999999991</v>
      </c>
      <c r="I1536" s="265"/>
      <c r="J1536" s="261"/>
      <c r="K1536" s="261"/>
      <c r="L1536" s="266"/>
      <c r="M1536" s="267"/>
      <c r="N1536" s="268"/>
      <c r="O1536" s="268"/>
      <c r="P1536" s="268"/>
      <c r="Q1536" s="268"/>
      <c r="R1536" s="268"/>
      <c r="S1536" s="268"/>
      <c r="T1536" s="269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70" t="s">
        <v>362</v>
      </c>
      <c r="AU1536" s="270" t="s">
        <v>90</v>
      </c>
      <c r="AV1536" s="14" t="s">
        <v>90</v>
      </c>
      <c r="AW1536" s="14" t="s">
        <v>36</v>
      </c>
      <c r="AX1536" s="14" t="s">
        <v>81</v>
      </c>
      <c r="AY1536" s="270" t="s">
        <v>216</v>
      </c>
    </row>
    <row r="1537" s="14" customFormat="1">
      <c r="A1537" s="14"/>
      <c r="B1537" s="260"/>
      <c r="C1537" s="261"/>
      <c r="D1537" s="233" t="s">
        <v>362</v>
      </c>
      <c r="E1537" s="262" t="s">
        <v>1</v>
      </c>
      <c r="F1537" s="263" t="s">
        <v>2057</v>
      </c>
      <c r="G1537" s="261"/>
      <c r="H1537" s="264">
        <v>3.9300000000000002</v>
      </c>
      <c r="I1537" s="265"/>
      <c r="J1537" s="261"/>
      <c r="K1537" s="261"/>
      <c r="L1537" s="266"/>
      <c r="M1537" s="267"/>
      <c r="N1537" s="268"/>
      <c r="O1537" s="268"/>
      <c r="P1537" s="268"/>
      <c r="Q1537" s="268"/>
      <c r="R1537" s="268"/>
      <c r="S1537" s="268"/>
      <c r="T1537" s="269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70" t="s">
        <v>362</v>
      </c>
      <c r="AU1537" s="270" t="s">
        <v>90</v>
      </c>
      <c r="AV1537" s="14" t="s">
        <v>90</v>
      </c>
      <c r="AW1537" s="14" t="s">
        <v>36</v>
      </c>
      <c r="AX1537" s="14" t="s">
        <v>81</v>
      </c>
      <c r="AY1537" s="270" t="s">
        <v>216</v>
      </c>
    </row>
    <row r="1538" s="16" customFormat="1">
      <c r="A1538" s="16"/>
      <c r="B1538" s="282"/>
      <c r="C1538" s="283"/>
      <c r="D1538" s="233" t="s">
        <v>362</v>
      </c>
      <c r="E1538" s="284" t="s">
        <v>1</v>
      </c>
      <c r="F1538" s="285" t="s">
        <v>369</v>
      </c>
      <c r="G1538" s="283"/>
      <c r="H1538" s="286">
        <v>13.470000000000001</v>
      </c>
      <c r="I1538" s="287"/>
      <c r="J1538" s="283"/>
      <c r="K1538" s="283"/>
      <c r="L1538" s="288"/>
      <c r="M1538" s="289"/>
      <c r="N1538" s="290"/>
      <c r="O1538" s="290"/>
      <c r="P1538" s="290"/>
      <c r="Q1538" s="290"/>
      <c r="R1538" s="290"/>
      <c r="S1538" s="290"/>
      <c r="T1538" s="291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T1538" s="292" t="s">
        <v>362</v>
      </c>
      <c r="AU1538" s="292" t="s">
        <v>90</v>
      </c>
      <c r="AV1538" s="16" t="s">
        <v>215</v>
      </c>
      <c r="AW1538" s="16" t="s">
        <v>36</v>
      </c>
      <c r="AX1538" s="16" t="s">
        <v>88</v>
      </c>
      <c r="AY1538" s="292" t="s">
        <v>216</v>
      </c>
    </row>
    <row r="1539" s="2" customFormat="1" ht="37.8" customHeight="1">
      <c r="A1539" s="39"/>
      <c r="B1539" s="40"/>
      <c r="C1539" s="220" t="s">
        <v>2058</v>
      </c>
      <c r="D1539" s="220" t="s">
        <v>217</v>
      </c>
      <c r="E1539" s="221" t="s">
        <v>2059</v>
      </c>
      <c r="F1539" s="222" t="s">
        <v>2060</v>
      </c>
      <c r="G1539" s="223" t="s">
        <v>453</v>
      </c>
      <c r="H1539" s="224">
        <v>6.5499999999999998</v>
      </c>
      <c r="I1539" s="225"/>
      <c r="J1539" s="226">
        <f>ROUND(I1539*H1539,2)</f>
        <v>0</v>
      </c>
      <c r="K1539" s="222" t="s">
        <v>359</v>
      </c>
      <c r="L1539" s="45"/>
      <c r="M1539" s="227" t="s">
        <v>1</v>
      </c>
      <c r="N1539" s="228" t="s">
        <v>46</v>
      </c>
      <c r="O1539" s="92"/>
      <c r="P1539" s="229">
        <f>O1539*H1539</f>
        <v>0</v>
      </c>
      <c r="Q1539" s="229">
        <v>0.0035200000000000001</v>
      </c>
      <c r="R1539" s="229">
        <f>Q1539*H1539</f>
        <v>0.023056</v>
      </c>
      <c r="S1539" s="229">
        <v>0</v>
      </c>
      <c r="T1539" s="230">
        <f>S1539*H1539</f>
        <v>0</v>
      </c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R1539" s="231" t="s">
        <v>292</v>
      </c>
      <c r="AT1539" s="231" t="s">
        <v>217</v>
      </c>
      <c r="AU1539" s="231" t="s">
        <v>90</v>
      </c>
      <c r="AY1539" s="18" t="s">
        <v>216</v>
      </c>
      <c r="BE1539" s="232">
        <f>IF(N1539="základní",J1539,0)</f>
        <v>0</v>
      </c>
      <c r="BF1539" s="232">
        <f>IF(N1539="snížená",J1539,0)</f>
        <v>0</v>
      </c>
      <c r="BG1539" s="232">
        <f>IF(N1539="zákl. přenesená",J1539,0)</f>
        <v>0</v>
      </c>
      <c r="BH1539" s="232">
        <f>IF(N1539="sníž. přenesená",J1539,0)</f>
        <v>0</v>
      </c>
      <c r="BI1539" s="232">
        <f>IF(N1539="nulová",J1539,0)</f>
        <v>0</v>
      </c>
      <c r="BJ1539" s="18" t="s">
        <v>88</v>
      </c>
      <c r="BK1539" s="232">
        <f>ROUND(I1539*H1539,2)</f>
        <v>0</v>
      </c>
      <c r="BL1539" s="18" t="s">
        <v>292</v>
      </c>
      <c r="BM1539" s="231" t="s">
        <v>2061</v>
      </c>
    </row>
    <row r="1540" s="2" customFormat="1">
      <c r="A1540" s="39"/>
      <c r="B1540" s="40"/>
      <c r="C1540" s="41"/>
      <c r="D1540" s="233" t="s">
        <v>222</v>
      </c>
      <c r="E1540" s="41"/>
      <c r="F1540" s="234" t="s">
        <v>2062</v>
      </c>
      <c r="G1540" s="41"/>
      <c r="H1540" s="41"/>
      <c r="I1540" s="235"/>
      <c r="J1540" s="41"/>
      <c r="K1540" s="41"/>
      <c r="L1540" s="45"/>
      <c r="M1540" s="236"/>
      <c r="N1540" s="237"/>
      <c r="O1540" s="92"/>
      <c r="P1540" s="92"/>
      <c r="Q1540" s="92"/>
      <c r="R1540" s="92"/>
      <c r="S1540" s="92"/>
      <c r="T1540" s="93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T1540" s="18" t="s">
        <v>222</v>
      </c>
      <c r="AU1540" s="18" t="s">
        <v>90</v>
      </c>
    </row>
    <row r="1541" s="13" customFormat="1">
      <c r="A1541" s="13"/>
      <c r="B1541" s="250"/>
      <c r="C1541" s="251"/>
      <c r="D1541" s="233" t="s">
        <v>362</v>
      </c>
      <c r="E1541" s="252" t="s">
        <v>1</v>
      </c>
      <c r="F1541" s="253" t="s">
        <v>2063</v>
      </c>
      <c r="G1541" s="251"/>
      <c r="H1541" s="252" t="s">
        <v>1</v>
      </c>
      <c r="I1541" s="254"/>
      <c r="J1541" s="251"/>
      <c r="K1541" s="251"/>
      <c r="L1541" s="255"/>
      <c r="M1541" s="256"/>
      <c r="N1541" s="257"/>
      <c r="O1541" s="257"/>
      <c r="P1541" s="257"/>
      <c r="Q1541" s="257"/>
      <c r="R1541" s="257"/>
      <c r="S1541" s="257"/>
      <c r="T1541" s="258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9" t="s">
        <v>362</v>
      </c>
      <c r="AU1541" s="259" t="s">
        <v>90</v>
      </c>
      <c r="AV1541" s="13" t="s">
        <v>88</v>
      </c>
      <c r="AW1541" s="13" t="s">
        <v>36</v>
      </c>
      <c r="AX1541" s="13" t="s">
        <v>81</v>
      </c>
      <c r="AY1541" s="259" t="s">
        <v>216</v>
      </c>
    </row>
    <row r="1542" s="14" customFormat="1">
      <c r="A1542" s="14"/>
      <c r="B1542" s="260"/>
      <c r="C1542" s="261"/>
      <c r="D1542" s="233" t="s">
        <v>362</v>
      </c>
      <c r="E1542" s="262" t="s">
        <v>1</v>
      </c>
      <c r="F1542" s="263" t="s">
        <v>2064</v>
      </c>
      <c r="G1542" s="261"/>
      <c r="H1542" s="264">
        <v>6.5499999999999998</v>
      </c>
      <c r="I1542" s="265"/>
      <c r="J1542" s="261"/>
      <c r="K1542" s="261"/>
      <c r="L1542" s="266"/>
      <c r="M1542" s="267"/>
      <c r="N1542" s="268"/>
      <c r="O1542" s="268"/>
      <c r="P1542" s="268"/>
      <c r="Q1542" s="268"/>
      <c r="R1542" s="268"/>
      <c r="S1542" s="268"/>
      <c r="T1542" s="269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70" t="s">
        <v>362</v>
      </c>
      <c r="AU1542" s="270" t="s">
        <v>90</v>
      </c>
      <c r="AV1542" s="14" t="s">
        <v>90</v>
      </c>
      <c r="AW1542" s="14" t="s">
        <v>36</v>
      </c>
      <c r="AX1542" s="14" t="s">
        <v>81</v>
      </c>
      <c r="AY1542" s="270" t="s">
        <v>216</v>
      </c>
    </row>
    <row r="1543" s="16" customFormat="1">
      <c r="A1543" s="16"/>
      <c r="B1543" s="282"/>
      <c r="C1543" s="283"/>
      <c r="D1543" s="233" t="s">
        <v>362</v>
      </c>
      <c r="E1543" s="284" t="s">
        <v>1</v>
      </c>
      <c r="F1543" s="285" t="s">
        <v>369</v>
      </c>
      <c r="G1543" s="283"/>
      <c r="H1543" s="286">
        <v>6.5499999999999998</v>
      </c>
      <c r="I1543" s="287"/>
      <c r="J1543" s="283"/>
      <c r="K1543" s="283"/>
      <c r="L1543" s="288"/>
      <c r="M1543" s="289"/>
      <c r="N1543" s="290"/>
      <c r="O1543" s="290"/>
      <c r="P1543" s="290"/>
      <c r="Q1543" s="290"/>
      <c r="R1543" s="290"/>
      <c r="S1543" s="290"/>
      <c r="T1543" s="291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T1543" s="292" t="s">
        <v>362</v>
      </c>
      <c r="AU1543" s="292" t="s">
        <v>90</v>
      </c>
      <c r="AV1543" s="16" t="s">
        <v>215</v>
      </c>
      <c r="AW1543" s="16" t="s">
        <v>36</v>
      </c>
      <c r="AX1543" s="16" t="s">
        <v>88</v>
      </c>
      <c r="AY1543" s="292" t="s">
        <v>216</v>
      </c>
    </row>
    <row r="1544" s="2" customFormat="1" ht="33" customHeight="1">
      <c r="A1544" s="39"/>
      <c r="B1544" s="40"/>
      <c r="C1544" s="220" t="s">
        <v>2065</v>
      </c>
      <c r="D1544" s="220" t="s">
        <v>217</v>
      </c>
      <c r="E1544" s="221" t="s">
        <v>2066</v>
      </c>
      <c r="F1544" s="222" t="s">
        <v>2067</v>
      </c>
      <c r="G1544" s="223" t="s">
        <v>303</v>
      </c>
      <c r="H1544" s="224">
        <v>7</v>
      </c>
      <c r="I1544" s="225"/>
      <c r="J1544" s="226">
        <f>ROUND(I1544*H1544,2)</f>
        <v>0</v>
      </c>
      <c r="K1544" s="222" t="s">
        <v>359</v>
      </c>
      <c r="L1544" s="45"/>
      <c r="M1544" s="227" t="s">
        <v>1</v>
      </c>
      <c r="N1544" s="228" t="s">
        <v>46</v>
      </c>
      <c r="O1544" s="92"/>
      <c r="P1544" s="229">
        <f>O1544*H1544</f>
        <v>0</v>
      </c>
      <c r="Q1544" s="229">
        <v>0.010789999999999999</v>
      </c>
      <c r="R1544" s="229">
        <f>Q1544*H1544</f>
        <v>0.07553</v>
      </c>
      <c r="S1544" s="229">
        <v>0</v>
      </c>
      <c r="T1544" s="230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31" t="s">
        <v>292</v>
      </c>
      <c r="AT1544" s="231" t="s">
        <v>217</v>
      </c>
      <c r="AU1544" s="231" t="s">
        <v>90</v>
      </c>
      <c r="AY1544" s="18" t="s">
        <v>216</v>
      </c>
      <c r="BE1544" s="232">
        <f>IF(N1544="základní",J1544,0)</f>
        <v>0</v>
      </c>
      <c r="BF1544" s="232">
        <f>IF(N1544="snížená",J1544,0)</f>
        <v>0</v>
      </c>
      <c r="BG1544" s="232">
        <f>IF(N1544="zákl. přenesená",J1544,0)</f>
        <v>0</v>
      </c>
      <c r="BH1544" s="232">
        <f>IF(N1544="sníž. přenesená",J1544,0)</f>
        <v>0</v>
      </c>
      <c r="BI1544" s="232">
        <f>IF(N1544="nulová",J1544,0)</f>
        <v>0</v>
      </c>
      <c r="BJ1544" s="18" t="s">
        <v>88</v>
      </c>
      <c r="BK1544" s="232">
        <f>ROUND(I1544*H1544,2)</f>
        <v>0</v>
      </c>
      <c r="BL1544" s="18" t="s">
        <v>292</v>
      </c>
      <c r="BM1544" s="231" t="s">
        <v>2068</v>
      </c>
    </row>
    <row r="1545" s="2" customFormat="1">
      <c r="A1545" s="39"/>
      <c r="B1545" s="40"/>
      <c r="C1545" s="41"/>
      <c r="D1545" s="233" t="s">
        <v>222</v>
      </c>
      <c r="E1545" s="41"/>
      <c r="F1545" s="234" t="s">
        <v>2069</v>
      </c>
      <c r="G1545" s="41"/>
      <c r="H1545" s="41"/>
      <c r="I1545" s="235"/>
      <c r="J1545" s="41"/>
      <c r="K1545" s="41"/>
      <c r="L1545" s="45"/>
      <c r="M1545" s="236"/>
      <c r="N1545" s="237"/>
      <c r="O1545" s="92"/>
      <c r="P1545" s="92"/>
      <c r="Q1545" s="92"/>
      <c r="R1545" s="92"/>
      <c r="S1545" s="92"/>
      <c r="T1545" s="93"/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T1545" s="18" t="s">
        <v>222</v>
      </c>
      <c r="AU1545" s="18" t="s">
        <v>90</v>
      </c>
    </row>
    <row r="1546" s="13" customFormat="1">
      <c r="A1546" s="13"/>
      <c r="B1546" s="250"/>
      <c r="C1546" s="251"/>
      <c r="D1546" s="233" t="s">
        <v>362</v>
      </c>
      <c r="E1546" s="252" t="s">
        <v>1</v>
      </c>
      <c r="F1546" s="253" t="s">
        <v>2070</v>
      </c>
      <c r="G1546" s="251"/>
      <c r="H1546" s="252" t="s">
        <v>1</v>
      </c>
      <c r="I1546" s="254"/>
      <c r="J1546" s="251"/>
      <c r="K1546" s="251"/>
      <c r="L1546" s="255"/>
      <c r="M1546" s="256"/>
      <c r="N1546" s="257"/>
      <c r="O1546" s="257"/>
      <c r="P1546" s="257"/>
      <c r="Q1546" s="257"/>
      <c r="R1546" s="257"/>
      <c r="S1546" s="257"/>
      <c r="T1546" s="258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9" t="s">
        <v>362</v>
      </c>
      <c r="AU1546" s="259" t="s">
        <v>90</v>
      </c>
      <c r="AV1546" s="13" t="s">
        <v>88</v>
      </c>
      <c r="AW1546" s="13" t="s">
        <v>36</v>
      </c>
      <c r="AX1546" s="13" t="s">
        <v>81</v>
      </c>
      <c r="AY1546" s="259" t="s">
        <v>216</v>
      </c>
    </row>
    <row r="1547" s="13" customFormat="1">
      <c r="A1547" s="13"/>
      <c r="B1547" s="250"/>
      <c r="C1547" s="251"/>
      <c r="D1547" s="233" t="s">
        <v>362</v>
      </c>
      <c r="E1547" s="252" t="s">
        <v>1</v>
      </c>
      <c r="F1547" s="253" t="s">
        <v>2071</v>
      </c>
      <c r="G1547" s="251"/>
      <c r="H1547" s="252" t="s">
        <v>1</v>
      </c>
      <c r="I1547" s="254"/>
      <c r="J1547" s="251"/>
      <c r="K1547" s="251"/>
      <c r="L1547" s="255"/>
      <c r="M1547" s="256"/>
      <c r="N1547" s="257"/>
      <c r="O1547" s="257"/>
      <c r="P1547" s="257"/>
      <c r="Q1547" s="257"/>
      <c r="R1547" s="257"/>
      <c r="S1547" s="257"/>
      <c r="T1547" s="258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9" t="s">
        <v>362</v>
      </c>
      <c r="AU1547" s="259" t="s">
        <v>90</v>
      </c>
      <c r="AV1547" s="13" t="s">
        <v>88</v>
      </c>
      <c r="AW1547" s="13" t="s">
        <v>36</v>
      </c>
      <c r="AX1547" s="13" t="s">
        <v>81</v>
      </c>
      <c r="AY1547" s="259" t="s">
        <v>216</v>
      </c>
    </row>
    <row r="1548" s="14" customFormat="1">
      <c r="A1548" s="14"/>
      <c r="B1548" s="260"/>
      <c r="C1548" s="261"/>
      <c r="D1548" s="233" t="s">
        <v>362</v>
      </c>
      <c r="E1548" s="262" t="s">
        <v>1</v>
      </c>
      <c r="F1548" s="263" t="s">
        <v>727</v>
      </c>
      <c r="G1548" s="261"/>
      <c r="H1548" s="264">
        <v>4</v>
      </c>
      <c r="I1548" s="265"/>
      <c r="J1548" s="261"/>
      <c r="K1548" s="261"/>
      <c r="L1548" s="266"/>
      <c r="M1548" s="267"/>
      <c r="N1548" s="268"/>
      <c r="O1548" s="268"/>
      <c r="P1548" s="268"/>
      <c r="Q1548" s="268"/>
      <c r="R1548" s="268"/>
      <c r="S1548" s="268"/>
      <c r="T1548" s="269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70" t="s">
        <v>362</v>
      </c>
      <c r="AU1548" s="270" t="s">
        <v>90</v>
      </c>
      <c r="AV1548" s="14" t="s">
        <v>90</v>
      </c>
      <c r="AW1548" s="14" t="s">
        <v>36</v>
      </c>
      <c r="AX1548" s="14" t="s">
        <v>81</v>
      </c>
      <c r="AY1548" s="270" t="s">
        <v>216</v>
      </c>
    </row>
    <row r="1549" s="13" customFormat="1">
      <c r="A1549" s="13"/>
      <c r="B1549" s="250"/>
      <c r="C1549" s="251"/>
      <c r="D1549" s="233" t="s">
        <v>362</v>
      </c>
      <c r="E1549" s="252" t="s">
        <v>1</v>
      </c>
      <c r="F1549" s="253" t="s">
        <v>2072</v>
      </c>
      <c r="G1549" s="251"/>
      <c r="H1549" s="252" t="s">
        <v>1</v>
      </c>
      <c r="I1549" s="254"/>
      <c r="J1549" s="251"/>
      <c r="K1549" s="251"/>
      <c r="L1549" s="255"/>
      <c r="M1549" s="256"/>
      <c r="N1549" s="257"/>
      <c r="O1549" s="257"/>
      <c r="P1549" s="257"/>
      <c r="Q1549" s="257"/>
      <c r="R1549" s="257"/>
      <c r="S1549" s="257"/>
      <c r="T1549" s="258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9" t="s">
        <v>362</v>
      </c>
      <c r="AU1549" s="259" t="s">
        <v>90</v>
      </c>
      <c r="AV1549" s="13" t="s">
        <v>88</v>
      </c>
      <c r="AW1549" s="13" t="s">
        <v>36</v>
      </c>
      <c r="AX1549" s="13" t="s">
        <v>81</v>
      </c>
      <c r="AY1549" s="259" t="s">
        <v>216</v>
      </c>
    </row>
    <row r="1550" s="14" customFormat="1">
      <c r="A1550" s="14"/>
      <c r="B1550" s="260"/>
      <c r="C1550" s="261"/>
      <c r="D1550" s="233" t="s">
        <v>362</v>
      </c>
      <c r="E1550" s="262" t="s">
        <v>1</v>
      </c>
      <c r="F1550" s="263" t="s">
        <v>2073</v>
      </c>
      <c r="G1550" s="261"/>
      <c r="H1550" s="264">
        <v>3</v>
      </c>
      <c r="I1550" s="265"/>
      <c r="J1550" s="261"/>
      <c r="K1550" s="261"/>
      <c r="L1550" s="266"/>
      <c r="M1550" s="267"/>
      <c r="N1550" s="268"/>
      <c r="O1550" s="268"/>
      <c r="P1550" s="268"/>
      <c r="Q1550" s="268"/>
      <c r="R1550" s="268"/>
      <c r="S1550" s="268"/>
      <c r="T1550" s="269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70" t="s">
        <v>362</v>
      </c>
      <c r="AU1550" s="270" t="s">
        <v>90</v>
      </c>
      <c r="AV1550" s="14" t="s">
        <v>90</v>
      </c>
      <c r="AW1550" s="14" t="s">
        <v>36</v>
      </c>
      <c r="AX1550" s="14" t="s">
        <v>81</v>
      </c>
      <c r="AY1550" s="270" t="s">
        <v>216</v>
      </c>
    </row>
    <row r="1551" s="16" customFormat="1">
      <c r="A1551" s="16"/>
      <c r="B1551" s="282"/>
      <c r="C1551" s="283"/>
      <c r="D1551" s="233" t="s">
        <v>362</v>
      </c>
      <c r="E1551" s="284" t="s">
        <v>1</v>
      </c>
      <c r="F1551" s="285" t="s">
        <v>369</v>
      </c>
      <c r="G1551" s="283"/>
      <c r="H1551" s="286">
        <v>7</v>
      </c>
      <c r="I1551" s="287"/>
      <c r="J1551" s="283"/>
      <c r="K1551" s="283"/>
      <c r="L1551" s="288"/>
      <c r="M1551" s="289"/>
      <c r="N1551" s="290"/>
      <c r="O1551" s="290"/>
      <c r="P1551" s="290"/>
      <c r="Q1551" s="290"/>
      <c r="R1551" s="290"/>
      <c r="S1551" s="290"/>
      <c r="T1551" s="291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T1551" s="292" t="s">
        <v>362</v>
      </c>
      <c r="AU1551" s="292" t="s">
        <v>90</v>
      </c>
      <c r="AV1551" s="16" t="s">
        <v>215</v>
      </c>
      <c r="AW1551" s="16" t="s">
        <v>36</v>
      </c>
      <c r="AX1551" s="16" t="s">
        <v>88</v>
      </c>
      <c r="AY1551" s="292" t="s">
        <v>216</v>
      </c>
    </row>
    <row r="1552" s="2" customFormat="1" ht="24.15" customHeight="1">
      <c r="A1552" s="39"/>
      <c r="B1552" s="40"/>
      <c r="C1552" s="220" t="s">
        <v>2074</v>
      </c>
      <c r="D1552" s="220" t="s">
        <v>217</v>
      </c>
      <c r="E1552" s="221" t="s">
        <v>2075</v>
      </c>
      <c r="F1552" s="222" t="s">
        <v>2076</v>
      </c>
      <c r="G1552" s="223" t="s">
        <v>435</v>
      </c>
      <c r="H1552" s="224">
        <v>0.13800000000000001</v>
      </c>
      <c r="I1552" s="225"/>
      <c r="J1552" s="226">
        <f>ROUND(I1552*H1552,2)</f>
        <v>0</v>
      </c>
      <c r="K1552" s="222" t="s">
        <v>359</v>
      </c>
      <c r="L1552" s="45"/>
      <c r="M1552" s="227" t="s">
        <v>1</v>
      </c>
      <c r="N1552" s="228" t="s">
        <v>46</v>
      </c>
      <c r="O1552" s="92"/>
      <c r="P1552" s="229">
        <f>O1552*H1552</f>
        <v>0</v>
      </c>
      <c r="Q1552" s="229">
        <v>0</v>
      </c>
      <c r="R1552" s="229">
        <f>Q1552*H1552</f>
        <v>0</v>
      </c>
      <c r="S1552" s="229">
        <v>0</v>
      </c>
      <c r="T1552" s="230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31" t="s">
        <v>292</v>
      </c>
      <c r="AT1552" s="231" t="s">
        <v>217</v>
      </c>
      <c r="AU1552" s="231" t="s">
        <v>90</v>
      </c>
      <c r="AY1552" s="18" t="s">
        <v>216</v>
      </c>
      <c r="BE1552" s="232">
        <f>IF(N1552="základní",J1552,0)</f>
        <v>0</v>
      </c>
      <c r="BF1552" s="232">
        <f>IF(N1552="snížená",J1552,0)</f>
        <v>0</v>
      </c>
      <c r="BG1552" s="232">
        <f>IF(N1552="zákl. přenesená",J1552,0)</f>
        <v>0</v>
      </c>
      <c r="BH1552" s="232">
        <f>IF(N1552="sníž. přenesená",J1552,0)</f>
        <v>0</v>
      </c>
      <c r="BI1552" s="232">
        <f>IF(N1552="nulová",J1552,0)</f>
        <v>0</v>
      </c>
      <c r="BJ1552" s="18" t="s">
        <v>88</v>
      </c>
      <c r="BK1552" s="232">
        <f>ROUND(I1552*H1552,2)</f>
        <v>0</v>
      </c>
      <c r="BL1552" s="18" t="s">
        <v>292</v>
      </c>
      <c r="BM1552" s="231" t="s">
        <v>2077</v>
      </c>
    </row>
    <row r="1553" s="2" customFormat="1">
      <c r="A1553" s="39"/>
      <c r="B1553" s="40"/>
      <c r="C1553" s="41"/>
      <c r="D1553" s="233" t="s">
        <v>222</v>
      </c>
      <c r="E1553" s="41"/>
      <c r="F1553" s="234" t="s">
        <v>2078</v>
      </c>
      <c r="G1553" s="41"/>
      <c r="H1553" s="41"/>
      <c r="I1553" s="235"/>
      <c r="J1553" s="41"/>
      <c r="K1553" s="41"/>
      <c r="L1553" s="45"/>
      <c r="M1553" s="236"/>
      <c r="N1553" s="237"/>
      <c r="O1553" s="92"/>
      <c r="P1553" s="92"/>
      <c r="Q1553" s="92"/>
      <c r="R1553" s="92"/>
      <c r="S1553" s="92"/>
      <c r="T1553" s="93"/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T1553" s="18" t="s">
        <v>222</v>
      </c>
      <c r="AU1553" s="18" t="s">
        <v>90</v>
      </c>
    </row>
    <row r="1554" s="11" customFormat="1" ht="22.8" customHeight="1">
      <c r="A1554" s="11"/>
      <c r="B1554" s="206"/>
      <c r="C1554" s="207"/>
      <c r="D1554" s="208" t="s">
        <v>80</v>
      </c>
      <c r="E1554" s="248" t="s">
        <v>2079</v>
      </c>
      <c r="F1554" s="248" t="s">
        <v>2080</v>
      </c>
      <c r="G1554" s="207"/>
      <c r="H1554" s="207"/>
      <c r="I1554" s="210"/>
      <c r="J1554" s="249">
        <f>BK1554</f>
        <v>0</v>
      </c>
      <c r="K1554" s="207"/>
      <c r="L1554" s="212"/>
      <c r="M1554" s="213"/>
      <c r="N1554" s="214"/>
      <c r="O1554" s="214"/>
      <c r="P1554" s="215">
        <f>SUM(P1555:P1683)</f>
        <v>0</v>
      </c>
      <c r="Q1554" s="214"/>
      <c r="R1554" s="215">
        <f>SUM(R1555:R1683)</f>
        <v>1.5589242599999997</v>
      </c>
      <c r="S1554" s="214"/>
      <c r="T1554" s="216">
        <f>SUM(T1555:T1683)</f>
        <v>0</v>
      </c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R1554" s="217" t="s">
        <v>90</v>
      </c>
      <c r="AT1554" s="218" t="s">
        <v>80</v>
      </c>
      <c r="AU1554" s="218" t="s">
        <v>88</v>
      </c>
      <c r="AY1554" s="217" t="s">
        <v>216</v>
      </c>
      <c r="BK1554" s="219">
        <f>SUM(BK1555:BK1683)</f>
        <v>0</v>
      </c>
    </row>
    <row r="1555" s="2" customFormat="1" ht="24.15" customHeight="1">
      <c r="A1555" s="39"/>
      <c r="B1555" s="40"/>
      <c r="C1555" s="220" t="s">
        <v>2081</v>
      </c>
      <c r="D1555" s="220" t="s">
        <v>217</v>
      </c>
      <c r="E1555" s="221" t="s">
        <v>2082</v>
      </c>
      <c r="F1555" s="222" t="s">
        <v>2083</v>
      </c>
      <c r="G1555" s="223" t="s">
        <v>303</v>
      </c>
      <c r="H1555" s="224">
        <v>2.2000000000000002</v>
      </c>
      <c r="I1555" s="225"/>
      <c r="J1555" s="226">
        <f>ROUND(I1555*H1555,2)</f>
        <v>0</v>
      </c>
      <c r="K1555" s="222" t="s">
        <v>359</v>
      </c>
      <c r="L1555" s="45"/>
      <c r="M1555" s="227" t="s">
        <v>1</v>
      </c>
      <c r="N1555" s="228" t="s">
        <v>46</v>
      </c>
      <c r="O1555" s="92"/>
      <c r="P1555" s="229">
        <f>O1555*H1555</f>
        <v>0</v>
      </c>
      <c r="Q1555" s="229">
        <v>0.00027</v>
      </c>
      <c r="R1555" s="229">
        <f>Q1555*H1555</f>
        <v>0.00059400000000000002</v>
      </c>
      <c r="S1555" s="229">
        <v>0</v>
      </c>
      <c r="T1555" s="230">
        <f>S1555*H1555</f>
        <v>0</v>
      </c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R1555" s="231" t="s">
        <v>292</v>
      </c>
      <c r="AT1555" s="231" t="s">
        <v>217</v>
      </c>
      <c r="AU1555" s="231" t="s">
        <v>90</v>
      </c>
      <c r="AY1555" s="18" t="s">
        <v>216</v>
      </c>
      <c r="BE1555" s="232">
        <f>IF(N1555="základní",J1555,0)</f>
        <v>0</v>
      </c>
      <c r="BF1555" s="232">
        <f>IF(N1555="snížená",J1555,0)</f>
        <v>0</v>
      </c>
      <c r="BG1555" s="232">
        <f>IF(N1555="zákl. přenesená",J1555,0)</f>
        <v>0</v>
      </c>
      <c r="BH1555" s="232">
        <f>IF(N1555="sníž. přenesená",J1555,0)</f>
        <v>0</v>
      </c>
      <c r="BI1555" s="232">
        <f>IF(N1555="nulová",J1555,0)</f>
        <v>0</v>
      </c>
      <c r="BJ1555" s="18" t="s">
        <v>88</v>
      </c>
      <c r="BK1555" s="232">
        <f>ROUND(I1555*H1555,2)</f>
        <v>0</v>
      </c>
      <c r="BL1555" s="18" t="s">
        <v>292</v>
      </c>
      <c r="BM1555" s="231" t="s">
        <v>2084</v>
      </c>
    </row>
    <row r="1556" s="2" customFormat="1">
      <c r="A1556" s="39"/>
      <c r="B1556" s="40"/>
      <c r="C1556" s="41"/>
      <c r="D1556" s="233" t="s">
        <v>222</v>
      </c>
      <c r="E1556" s="41"/>
      <c r="F1556" s="234" t="s">
        <v>2085</v>
      </c>
      <c r="G1556" s="41"/>
      <c r="H1556" s="41"/>
      <c r="I1556" s="235"/>
      <c r="J1556" s="41"/>
      <c r="K1556" s="41"/>
      <c r="L1556" s="45"/>
      <c r="M1556" s="236"/>
      <c r="N1556" s="237"/>
      <c r="O1556" s="92"/>
      <c r="P1556" s="92"/>
      <c r="Q1556" s="92"/>
      <c r="R1556" s="92"/>
      <c r="S1556" s="92"/>
      <c r="T1556" s="93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T1556" s="18" t="s">
        <v>222</v>
      </c>
      <c r="AU1556" s="18" t="s">
        <v>90</v>
      </c>
    </row>
    <row r="1557" s="14" customFormat="1">
      <c r="A1557" s="14"/>
      <c r="B1557" s="260"/>
      <c r="C1557" s="261"/>
      <c r="D1557" s="233" t="s">
        <v>362</v>
      </c>
      <c r="E1557" s="262" t="s">
        <v>1</v>
      </c>
      <c r="F1557" s="263" t="s">
        <v>1144</v>
      </c>
      <c r="G1557" s="261"/>
      <c r="H1557" s="264">
        <v>2.2000000000000002</v>
      </c>
      <c r="I1557" s="265"/>
      <c r="J1557" s="261"/>
      <c r="K1557" s="261"/>
      <c r="L1557" s="266"/>
      <c r="M1557" s="267"/>
      <c r="N1557" s="268"/>
      <c r="O1557" s="268"/>
      <c r="P1557" s="268"/>
      <c r="Q1557" s="268"/>
      <c r="R1557" s="268"/>
      <c r="S1557" s="268"/>
      <c r="T1557" s="269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70" t="s">
        <v>362</v>
      </c>
      <c r="AU1557" s="270" t="s">
        <v>90</v>
      </c>
      <c r="AV1557" s="14" t="s">
        <v>90</v>
      </c>
      <c r="AW1557" s="14" t="s">
        <v>36</v>
      </c>
      <c r="AX1557" s="14" t="s">
        <v>81</v>
      </c>
      <c r="AY1557" s="270" t="s">
        <v>216</v>
      </c>
    </row>
    <row r="1558" s="16" customFormat="1">
      <c r="A1558" s="16"/>
      <c r="B1558" s="282"/>
      <c r="C1558" s="283"/>
      <c r="D1558" s="233" t="s">
        <v>362</v>
      </c>
      <c r="E1558" s="284" t="s">
        <v>1</v>
      </c>
      <c r="F1558" s="285" t="s">
        <v>369</v>
      </c>
      <c r="G1558" s="283"/>
      <c r="H1558" s="286">
        <v>2.2000000000000002</v>
      </c>
      <c r="I1558" s="287"/>
      <c r="J1558" s="283"/>
      <c r="K1558" s="283"/>
      <c r="L1558" s="288"/>
      <c r="M1558" s="289"/>
      <c r="N1558" s="290"/>
      <c r="O1558" s="290"/>
      <c r="P1558" s="290"/>
      <c r="Q1558" s="290"/>
      <c r="R1558" s="290"/>
      <c r="S1558" s="290"/>
      <c r="T1558" s="291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T1558" s="292" t="s">
        <v>362</v>
      </c>
      <c r="AU1558" s="292" t="s">
        <v>90</v>
      </c>
      <c r="AV1558" s="16" t="s">
        <v>215</v>
      </c>
      <c r="AW1558" s="16" t="s">
        <v>36</v>
      </c>
      <c r="AX1558" s="16" t="s">
        <v>88</v>
      </c>
      <c r="AY1558" s="292" t="s">
        <v>216</v>
      </c>
    </row>
    <row r="1559" s="2" customFormat="1" ht="24.15" customHeight="1">
      <c r="A1559" s="39"/>
      <c r="B1559" s="40"/>
      <c r="C1559" s="293" t="s">
        <v>2086</v>
      </c>
      <c r="D1559" s="293" t="s">
        <v>467</v>
      </c>
      <c r="E1559" s="294" t="s">
        <v>2087</v>
      </c>
      <c r="F1559" s="295" t="s">
        <v>2088</v>
      </c>
      <c r="G1559" s="296" t="s">
        <v>539</v>
      </c>
      <c r="H1559" s="297">
        <v>2</v>
      </c>
      <c r="I1559" s="298"/>
      <c r="J1559" s="299">
        <f>ROUND(I1559*H1559,2)</f>
        <v>0</v>
      </c>
      <c r="K1559" s="295" t="s">
        <v>1</v>
      </c>
      <c r="L1559" s="300"/>
      <c r="M1559" s="301" t="s">
        <v>1</v>
      </c>
      <c r="N1559" s="302" t="s">
        <v>46</v>
      </c>
      <c r="O1559" s="92"/>
      <c r="P1559" s="229">
        <f>O1559*H1559</f>
        <v>0</v>
      </c>
      <c r="Q1559" s="229">
        <v>0.043999999999999997</v>
      </c>
      <c r="R1559" s="229">
        <f>Q1559*H1559</f>
        <v>0.087999999999999995</v>
      </c>
      <c r="S1559" s="229">
        <v>0</v>
      </c>
      <c r="T1559" s="230">
        <f>S1559*H1559</f>
        <v>0</v>
      </c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R1559" s="231" t="s">
        <v>569</v>
      </c>
      <c r="AT1559" s="231" t="s">
        <v>467</v>
      </c>
      <c r="AU1559" s="231" t="s">
        <v>90</v>
      </c>
      <c r="AY1559" s="18" t="s">
        <v>216</v>
      </c>
      <c r="BE1559" s="232">
        <f>IF(N1559="základní",J1559,0)</f>
        <v>0</v>
      </c>
      <c r="BF1559" s="232">
        <f>IF(N1559="snížená",J1559,0)</f>
        <v>0</v>
      </c>
      <c r="BG1559" s="232">
        <f>IF(N1559="zákl. přenesená",J1559,0)</f>
        <v>0</v>
      </c>
      <c r="BH1559" s="232">
        <f>IF(N1559="sníž. přenesená",J1559,0)</f>
        <v>0</v>
      </c>
      <c r="BI1559" s="232">
        <f>IF(N1559="nulová",J1559,0)</f>
        <v>0</v>
      </c>
      <c r="BJ1559" s="18" t="s">
        <v>88</v>
      </c>
      <c r="BK1559" s="232">
        <f>ROUND(I1559*H1559,2)</f>
        <v>0</v>
      </c>
      <c r="BL1559" s="18" t="s">
        <v>292</v>
      </c>
      <c r="BM1559" s="231" t="s">
        <v>2089</v>
      </c>
    </row>
    <row r="1560" s="2" customFormat="1" ht="24.15" customHeight="1">
      <c r="A1560" s="39"/>
      <c r="B1560" s="40"/>
      <c r="C1560" s="220" t="s">
        <v>2090</v>
      </c>
      <c r="D1560" s="220" t="s">
        <v>217</v>
      </c>
      <c r="E1560" s="221" t="s">
        <v>2091</v>
      </c>
      <c r="F1560" s="222" t="s">
        <v>2092</v>
      </c>
      <c r="G1560" s="223" t="s">
        <v>303</v>
      </c>
      <c r="H1560" s="224">
        <v>13.125999999999999</v>
      </c>
      <c r="I1560" s="225"/>
      <c r="J1560" s="226">
        <f>ROUND(I1560*H1560,2)</f>
        <v>0</v>
      </c>
      <c r="K1560" s="222" t="s">
        <v>359</v>
      </c>
      <c r="L1560" s="45"/>
      <c r="M1560" s="227" t="s">
        <v>1</v>
      </c>
      <c r="N1560" s="228" t="s">
        <v>46</v>
      </c>
      <c r="O1560" s="92"/>
      <c r="P1560" s="229">
        <f>O1560*H1560</f>
        <v>0</v>
      </c>
      <c r="Q1560" s="229">
        <v>0.00025999999999999998</v>
      </c>
      <c r="R1560" s="229">
        <f>Q1560*H1560</f>
        <v>0.0034127599999999995</v>
      </c>
      <c r="S1560" s="229">
        <v>0</v>
      </c>
      <c r="T1560" s="230">
        <f>S1560*H1560</f>
        <v>0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31" t="s">
        <v>292</v>
      </c>
      <c r="AT1560" s="231" t="s">
        <v>217</v>
      </c>
      <c r="AU1560" s="231" t="s">
        <v>90</v>
      </c>
      <c r="AY1560" s="18" t="s">
        <v>216</v>
      </c>
      <c r="BE1560" s="232">
        <f>IF(N1560="základní",J1560,0)</f>
        <v>0</v>
      </c>
      <c r="BF1560" s="232">
        <f>IF(N1560="snížená",J1560,0)</f>
        <v>0</v>
      </c>
      <c r="BG1560" s="232">
        <f>IF(N1560="zákl. přenesená",J1560,0)</f>
        <v>0</v>
      </c>
      <c r="BH1560" s="232">
        <f>IF(N1560="sníž. přenesená",J1560,0)</f>
        <v>0</v>
      </c>
      <c r="BI1560" s="232">
        <f>IF(N1560="nulová",J1560,0)</f>
        <v>0</v>
      </c>
      <c r="BJ1560" s="18" t="s">
        <v>88</v>
      </c>
      <c r="BK1560" s="232">
        <f>ROUND(I1560*H1560,2)</f>
        <v>0</v>
      </c>
      <c r="BL1560" s="18" t="s">
        <v>292</v>
      </c>
      <c r="BM1560" s="231" t="s">
        <v>2093</v>
      </c>
    </row>
    <row r="1561" s="2" customFormat="1">
      <c r="A1561" s="39"/>
      <c r="B1561" s="40"/>
      <c r="C1561" s="41"/>
      <c r="D1561" s="233" t="s">
        <v>222</v>
      </c>
      <c r="E1561" s="41"/>
      <c r="F1561" s="234" t="s">
        <v>2094</v>
      </c>
      <c r="G1561" s="41"/>
      <c r="H1561" s="41"/>
      <c r="I1561" s="235"/>
      <c r="J1561" s="41"/>
      <c r="K1561" s="41"/>
      <c r="L1561" s="45"/>
      <c r="M1561" s="236"/>
      <c r="N1561" s="237"/>
      <c r="O1561" s="92"/>
      <c r="P1561" s="92"/>
      <c r="Q1561" s="92"/>
      <c r="R1561" s="92"/>
      <c r="S1561" s="92"/>
      <c r="T1561" s="93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T1561" s="18" t="s">
        <v>222</v>
      </c>
      <c r="AU1561" s="18" t="s">
        <v>90</v>
      </c>
    </row>
    <row r="1562" s="14" customFormat="1">
      <c r="A1562" s="14"/>
      <c r="B1562" s="260"/>
      <c r="C1562" s="261"/>
      <c r="D1562" s="233" t="s">
        <v>362</v>
      </c>
      <c r="E1562" s="262" t="s">
        <v>1</v>
      </c>
      <c r="F1562" s="263" t="s">
        <v>1142</v>
      </c>
      <c r="G1562" s="261"/>
      <c r="H1562" s="264">
        <v>10.938000000000001</v>
      </c>
      <c r="I1562" s="265"/>
      <c r="J1562" s="261"/>
      <c r="K1562" s="261"/>
      <c r="L1562" s="266"/>
      <c r="M1562" s="267"/>
      <c r="N1562" s="268"/>
      <c r="O1562" s="268"/>
      <c r="P1562" s="268"/>
      <c r="Q1562" s="268"/>
      <c r="R1562" s="268"/>
      <c r="S1562" s="268"/>
      <c r="T1562" s="269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70" t="s">
        <v>362</v>
      </c>
      <c r="AU1562" s="270" t="s">
        <v>90</v>
      </c>
      <c r="AV1562" s="14" t="s">
        <v>90</v>
      </c>
      <c r="AW1562" s="14" t="s">
        <v>36</v>
      </c>
      <c r="AX1562" s="14" t="s">
        <v>81</v>
      </c>
      <c r="AY1562" s="270" t="s">
        <v>216</v>
      </c>
    </row>
    <row r="1563" s="14" customFormat="1">
      <c r="A1563" s="14"/>
      <c r="B1563" s="260"/>
      <c r="C1563" s="261"/>
      <c r="D1563" s="233" t="s">
        <v>362</v>
      </c>
      <c r="E1563" s="262" t="s">
        <v>1</v>
      </c>
      <c r="F1563" s="263" t="s">
        <v>1143</v>
      </c>
      <c r="G1563" s="261"/>
      <c r="H1563" s="264">
        <v>2.1880000000000002</v>
      </c>
      <c r="I1563" s="265"/>
      <c r="J1563" s="261"/>
      <c r="K1563" s="261"/>
      <c r="L1563" s="266"/>
      <c r="M1563" s="267"/>
      <c r="N1563" s="268"/>
      <c r="O1563" s="268"/>
      <c r="P1563" s="268"/>
      <c r="Q1563" s="268"/>
      <c r="R1563" s="268"/>
      <c r="S1563" s="268"/>
      <c r="T1563" s="269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70" t="s">
        <v>362</v>
      </c>
      <c r="AU1563" s="270" t="s">
        <v>90</v>
      </c>
      <c r="AV1563" s="14" t="s">
        <v>90</v>
      </c>
      <c r="AW1563" s="14" t="s">
        <v>36</v>
      </c>
      <c r="AX1563" s="14" t="s">
        <v>81</v>
      </c>
      <c r="AY1563" s="270" t="s">
        <v>216</v>
      </c>
    </row>
    <row r="1564" s="16" customFormat="1">
      <c r="A1564" s="16"/>
      <c r="B1564" s="282"/>
      <c r="C1564" s="283"/>
      <c r="D1564" s="233" t="s">
        <v>362</v>
      </c>
      <c r="E1564" s="284" t="s">
        <v>1</v>
      </c>
      <c r="F1564" s="285" t="s">
        <v>369</v>
      </c>
      <c r="G1564" s="283"/>
      <c r="H1564" s="286">
        <v>13.125999999999999</v>
      </c>
      <c r="I1564" s="287"/>
      <c r="J1564" s="283"/>
      <c r="K1564" s="283"/>
      <c r="L1564" s="288"/>
      <c r="M1564" s="289"/>
      <c r="N1564" s="290"/>
      <c r="O1564" s="290"/>
      <c r="P1564" s="290"/>
      <c r="Q1564" s="290"/>
      <c r="R1564" s="290"/>
      <c r="S1564" s="290"/>
      <c r="T1564" s="291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T1564" s="292" t="s">
        <v>362</v>
      </c>
      <c r="AU1564" s="292" t="s">
        <v>90</v>
      </c>
      <c r="AV1564" s="16" t="s">
        <v>215</v>
      </c>
      <c r="AW1564" s="16" t="s">
        <v>36</v>
      </c>
      <c r="AX1564" s="16" t="s">
        <v>88</v>
      </c>
      <c r="AY1564" s="292" t="s">
        <v>216</v>
      </c>
    </row>
    <row r="1565" s="2" customFormat="1" ht="24.15" customHeight="1">
      <c r="A1565" s="39"/>
      <c r="B1565" s="40"/>
      <c r="C1565" s="293" t="s">
        <v>2095</v>
      </c>
      <c r="D1565" s="293" t="s">
        <v>467</v>
      </c>
      <c r="E1565" s="294" t="s">
        <v>2096</v>
      </c>
      <c r="F1565" s="295" t="s">
        <v>2097</v>
      </c>
      <c r="G1565" s="296" t="s">
        <v>539</v>
      </c>
      <c r="H1565" s="297">
        <v>5</v>
      </c>
      <c r="I1565" s="298"/>
      <c r="J1565" s="299">
        <f>ROUND(I1565*H1565,2)</f>
        <v>0</v>
      </c>
      <c r="K1565" s="295" t="s">
        <v>1</v>
      </c>
      <c r="L1565" s="300"/>
      <c r="M1565" s="301" t="s">
        <v>1</v>
      </c>
      <c r="N1565" s="302" t="s">
        <v>46</v>
      </c>
      <c r="O1565" s="92"/>
      <c r="P1565" s="229">
        <f>O1565*H1565</f>
        <v>0</v>
      </c>
      <c r="Q1565" s="229">
        <v>0.087999999999999995</v>
      </c>
      <c r="R1565" s="229">
        <f>Q1565*H1565</f>
        <v>0.43999999999999995</v>
      </c>
      <c r="S1565" s="229">
        <v>0</v>
      </c>
      <c r="T1565" s="230">
        <f>S1565*H1565</f>
        <v>0</v>
      </c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R1565" s="231" t="s">
        <v>569</v>
      </c>
      <c r="AT1565" s="231" t="s">
        <v>467</v>
      </c>
      <c r="AU1565" s="231" t="s">
        <v>90</v>
      </c>
      <c r="AY1565" s="18" t="s">
        <v>216</v>
      </c>
      <c r="BE1565" s="232">
        <f>IF(N1565="základní",J1565,0)</f>
        <v>0</v>
      </c>
      <c r="BF1565" s="232">
        <f>IF(N1565="snížená",J1565,0)</f>
        <v>0</v>
      </c>
      <c r="BG1565" s="232">
        <f>IF(N1565="zákl. přenesená",J1565,0)</f>
        <v>0</v>
      </c>
      <c r="BH1565" s="232">
        <f>IF(N1565="sníž. přenesená",J1565,0)</f>
        <v>0</v>
      </c>
      <c r="BI1565" s="232">
        <f>IF(N1565="nulová",J1565,0)</f>
        <v>0</v>
      </c>
      <c r="BJ1565" s="18" t="s">
        <v>88</v>
      </c>
      <c r="BK1565" s="232">
        <f>ROUND(I1565*H1565,2)</f>
        <v>0</v>
      </c>
      <c r="BL1565" s="18" t="s">
        <v>292</v>
      </c>
      <c r="BM1565" s="231" t="s">
        <v>2098</v>
      </c>
    </row>
    <row r="1566" s="2" customFormat="1" ht="24.15" customHeight="1">
      <c r="A1566" s="39"/>
      <c r="B1566" s="40"/>
      <c r="C1566" s="293" t="s">
        <v>2099</v>
      </c>
      <c r="D1566" s="293" t="s">
        <v>467</v>
      </c>
      <c r="E1566" s="294" t="s">
        <v>2100</v>
      </c>
      <c r="F1566" s="295" t="s">
        <v>2101</v>
      </c>
      <c r="G1566" s="296" t="s">
        <v>539</v>
      </c>
      <c r="H1566" s="297">
        <v>1</v>
      </c>
      <c r="I1566" s="298"/>
      <c r="J1566" s="299">
        <f>ROUND(I1566*H1566,2)</f>
        <v>0</v>
      </c>
      <c r="K1566" s="295" t="s">
        <v>1</v>
      </c>
      <c r="L1566" s="300"/>
      <c r="M1566" s="301" t="s">
        <v>1</v>
      </c>
      <c r="N1566" s="302" t="s">
        <v>46</v>
      </c>
      <c r="O1566" s="92"/>
      <c r="P1566" s="229">
        <f>O1566*H1566</f>
        <v>0</v>
      </c>
      <c r="Q1566" s="229">
        <v>0.087999999999999995</v>
      </c>
      <c r="R1566" s="229">
        <f>Q1566*H1566</f>
        <v>0.087999999999999995</v>
      </c>
      <c r="S1566" s="229">
        <v>0</v>
      </c>
      <c r="T1566" s="230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31" t="s">
        <v>569</v>
      </c>
      <c r="AT1566" s="231" t="s">
        <v>467</v>
      </c>
      <c r="AU1566" s="231" t="s">
        <v>90</v>
      </c>
      <c r="AY1566" s="18" t="s">
        <v>216</v>
      </c>
      <c r="BE1566" s="232">
        <f>IF(N1566="základní",J1566,0)</f>
        <v>0</v>
      </c>
      <c r="BF1566" s="232">
        <f>IF(N1566="snížená",J1566,0)</f>
        <v>0</v>
      </c>
      <c r="BG1566" s="232">
        <f>IF(N1566="zákl. přenesená",J1566,0)</f>
        <v>0</v>
      </c>
      <c r="BH1566" s="232">
        <f>IF(N1566="sníž. přenesená",J1566,0)</f>
        <v>0</v>
      </c>
      <c r="BI1566" s="232">
        <f>IF(N1566="nulová",J1566,0)</f>
        <v>0</v>
      </c>
      <c r="BJ1566" s="18" t="s">
        <v>88</v>
      </c>
      <c r="BK1566" s="232">
        <f>ROUND(I1566*H1566,2)</f>
        <v>0</v>
      </c>
      <c r="BL1566" s="18" t="s">
        <v>292</v>
      </c>
      <c r="BM1566" s="231" t="s">
        <v>2102</v>
      </c>
    </row>
    <row r="1567" s="2" customFormat="1" ht="24.15" customHeight="1">
      <c r="A1567" s="39"/>
      <c r="B1567" s="40"/>
      <c r="C1567" s="220" t="s">
        <v>2103</v>
      </c>
      <c r="D1567" s="220" t="s">
        <v>217</v>
      </c>
      <c r="E1567" s="221" t="s">
        <v>2104</v>
      </c>
      <c r="F1567" s="222" t="s">
        <v>2105</v>
      </c>
      <c r="G1567" s="223" t="s">
        <v>539</v>
      </c>
      <c r="H1567" s="224">
        <v>9</v>
      </c>
      <c r="I1567" s="225"/>
      <c r="J1567" s="226">
        <f>ROUND(I1567*H1567,2)</f>
        <v>0</v>
      </c>
      <c r="K1567" s="222" t="s">
        <v>359</v>
      </c>
      <c r="L1567" s="45"/>
      <c r="M1567" s="227" t="s">
        <v>1</v>
      </c>
      <c r="N1567" s="228" t="s">
        <v>46</v>
      </c>
      <c r="O1567" s="92"/>
      <c r="P1567" s="229">
        <f>O1567*H1567</f>
        <v>0</v>
      </c>
      <c r="Q1567" s="229">
        <v>0.00027</v>
      </c>
      <c r="R1567" s="229">
        <f>Q1567*H1567</f>
        <v>0.0024299999999999999</v>
      </c>
      <c r="S1567" s="229">
        <v>0</v>
      </c>
      <c r="T1567" s="230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231" t="s">
        <v>292</v>
      </c>
      <c r="AT1567" s="231" t="s">
        <v>217</v>
      </c>
      <c r="AU1567" s="231" t="s">
        <v>90</v>
      </c>
      <c r="AY1567" s="18" t="s">
        <v>216</v>
      </c>
      <c r="BE1567" s="232">
        <f>IF(N1567="základní",J1567,0)</f>
        <v>0</v>
      </c>
      <c r="BF1567" s="232">
        <f>IF(N1567="snížená",J1567,0)</f>
        <v>0</v>
      </c>
      <c r="BG1567" s="232">
        <f>IF(N1567="zákl. přenesená",J1567,0)</f>
        <v>0</v>
      </c>
      <c r="BH1567" s="232">
        <f>IF(N1567="sníž. přenesená",J1567,0)</f>
        <v>0</v>
      </c>
      <c r="BI1567" s="232">
        <f>IF(N1567="nulová",J1567,0)</f>
        <v>0</v>
      </c>
      <c r="BJ1567" s="18" t="s">
        <v>88</v>
      </c>
      <c r="BK1567" s="232">
        <f>ROUND(I1567*H1567,2)</f>
        <v>0</v>
      </c>
      <c r="BL1567" s="18" t="s">
        <v>292</v>
      </c>
      <c r="BM1567" s="231" t="s">
        <v>2106</v>
      </c>
    </row>
    <row r="1568" s="2" customFormat="1">
      <c r="A1568" s="39"/>
      <c r="B1568" s="40"/>
      <c r="C1568" s="41"/>
      <c r="D1568" s="233" t="s">
        <v>222</v>
      </c>
      <c r="E1568" s="41"/>
      <c r="F1568" s="234" t="s">
        <v>2107</v>
      </c>
      <c r="G1568" s="41"/>
      <c r="H1568" s="41"/>
      <c r="I1568" s="235"/>
      <c r="J1568" s="41"/>
      <c r="K1568" s="41"/>
      <c r="L1568" s="45"/>
      <c r="M1568" s="236"/>
      <c r="N1568" s="237"/>
      <c r="O1568" s="92"/>
      <c r="P1568" s="92"/>
      <c r="Q1568" s="92"/>
      <c r="R1568" s="92"/>
      <c r="S1568" s="92"/>
      <c r="T1568" s="93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T1568" s="18" t="s">
        <v>222</v>
      </c>
      <c r="AU1568" s="18" t="s">
        <v>90</v>
      </c>
    </row>
    <row r="1569" s="2" customFormat="1" ht="24.15" customHeight="1">
      <c r="A1569" s="39"/>
      <c r="B1569" s="40"/>
      <c r="C1569" s="293" t="s">
        <v>2108</v>
      </c>
      <c r="D1569" s="293" t="s">
        <v>467</v>
      </c>
      <c r="E1569" s="294" t="s">
        <v>2109</v>
      </c>
      <c r="F1569" s="295" t="s">
        <v>2110</v>
      </c>
      <c r="G1569" s="296" t="s">
        <v>539</v>
      </c>
      <c r="H1569" s="297">
        <v>9</v>
      </c>
      <c r="I1569" s="298"/>
      <c r="J1569" s="299">
        <f>ROUND(I1569*H1569,2)</f>
        <v>0</v>
      </c>
      <c r="K1569" s="295" t="s">
        <v>1</v>
      </c>
      <c r="L1569" s="300"/>
      <c r="M1569" s="301" t="s">
        <v>1</v>
      </c>
      <c r="N1569" s="302" t="s">
        <v>46</v>
      </c>
      <c r="O1569" s="92"/>
      <c r="P1569" s="229">
        <f>O1569*H1569</f>
        <v>0</v>
      </c>
      <c r="Q1569" s="229">
        <v>0.035999999999999997</v>
      </c>
      <c r="R1569" s="229">
        <f>Q1569*H1569</f>
        <v>0.32399999999999995</v>
      </c>
      <c r="S1569" s="229">
        <v>0</v>
      </c>
      <c r="T1569" s="230">
        <f>S1569*H1569</f>
        <v>0</v>
      </c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R1569" s="231" t="s">
        <v>569</v>
      </c>
      <c r="AT1569" s="231" t="s">
        <v>467</v>
      </c>
      <c r="AU1569" s="231" t="s">
        <v>90</v>
      </c>
      <c r="AY1569" s="18" t="s">
        <v>216</v>
      </c>
      <c r="BE1569" s="232">
        <f>IF(N1569="základní",J1569,0)</f>
        <v>0</v>
      </c>
      <c r="BF1569" s="232">
        <f>IF(N1569="snížená",J1569,0)</f>
        <v>0</v>
      </c>
      <c r="BG1569" s="232">
        <f>IF(N1569="zákl. přenesená",J1569,0)</f>
        <v>0</v>
      </c>
      <c r="BH1569" s="232">
        <f>IF(N1569="sníž. přenesená",J1569,0)</f>
        <v>0</v>
      </c>
      <c r="BI1569" s="232">
        <f>IF(N1569="nulová",J1569,0)</f>
        <v>0</v>
      </c>
      <c r="BJ1569" s="18" t="s">
        <v>88</v>
      </c>
      <c r="BK1569" s="232">
        <f>ROUND(I1569*H1569,2)</f>
        <v>0</v>
      </c>
      <c r="BL1569" s="18" t="s">
        <v>292</v>
      </c>
      <c r="BM1569" s="231" t="s">
        <v>2111</v>
      </c>
    </row>
    <row r="1570" s="2" customFormat="1" ht="33" customHeight="1">
      <c r="A1570" s="39"/>
      <c r="B1570" s="40"/>
      <c r="C1570" s="220" t="s">
        <v>2112</v>
      </c>
      <c r="D1570" s="220" t="s">
        <v>217</v>
      </c>
      <c r="E1570" s="221" t="s">
        <v>2113</v>
      </c>
      <c r="F1570" s="222" t="s">
        <v>2114</v>
      </c>
      <c r="G1570" s="223" t="s">
        <v>453</v>
      </c>
      <c r="H1570" s="224">
        <v>84.5</v>
      </c>
      <c r="I1570" s="225"/>
      <c r="J1570" s="226">
        <f>ROUND(I1570*H1570,2)</f>
        <v>0</v>
      </c>
      <c r="K1570" s="222" t="s">
        <v>359</v>
      </c>
      <c r="L1570" s="45"/>
      <c r="M1570" s="227" t="s">
        <v>1</v>
      </c>
      <c r="N1570" s="228" t="s">
        <v>46</v>
      </c>
      <c r="O1570" s="92"/>
      <c r="P1570" s="229">
        <f>O1570*H1570</f>
        <v>0</v>
      </c>
      <c r="Q1570" s="229">
        <v>0.00016000000000000001</v>
      </c>
      <c r="R1570" s="229">
        <f>Q1570*H1570</f>
        <v>0.013520000000000001</v>
      </c>
      <c r="S1570" s="229">
        <v>0</v>
      </c>
      <c r="T1570" s="230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31" t="s">
        <v>292</v>
      </c>
      <c r="AT1570" s="231" t="s">
        <v>217</v>
      </c>
      <c r="AU1570" s="231" t="s">
        <v>90</v>
      </c>
      <c r="AY1570" s="18" t="s">
        <v>216</v>
      </c>
      <c r="BE1570" s="232">
        <f>IF(N1570="základní",J1570,0)</f>
        <v>0</v>
      </c>
      <c r="BF1570" s="232">
        <f>IF(N1570="snížená",J1570,0)</f>
        <v>0</v>
      </c>
      <c r="BG1570" s="232">
        <f>IF(N1570="zákl. přenesená",J1570,0)</f>
        <v>0</v>
      </c>
      <c r="BH1570" s="232">
        <f>IF(N1570="sníž. přenesená",J1570,0)</f>
        <v>0</v>
      </c>
      <c r="BI1570" s="232">
        <f>IF(N1570="nulová",J1570,0)</f>
        <v>0</v>
      </c>
      <c r="BJ1570" s="18" t="s">
        <v>88</v>
      </c>
      <c r="BK1570" s="232">
        <f>ROUND(I1570*H1570,2)</f>
        <v>0</v>
      </c>
      <c r="BL1570" s="18" t="s">
        <v>292</v>
      </c>
      <c r="BM1570" s="231" t="s">
        <v>2115</v>
      </c>
    </row>
    <row r="1571" s="2" customFormat="1">
      <c r="A1571" s="39"/>
      <c r="B1571" s="40"/>
      <c r="C1571" s="41"/>
      <c r="D1571" s="233" t="s">
        <v>222</v>
      </c>
      <c r="E1571" s="41"/>
      <c r="F1571" s="234" t="s">
        <v>2116</v>
      </c>
      <c r="G1571" s="41"/>
      <c r="H1571" s="41"/>
      <c r="I1571" s="235"/>
      <c r="J1571" s="41"/>
      <c r="K1571" s="41"/>
      <c r="L1571" s="45"/>
      <c r="M1571" s="236"/>
      <c r="N1571" s="237"/>
      <c r="O1571" s="92"/>
      <c r="P1571" s="92"/>
      <c r="Q1571" s="92"/>
      <c r="R1571" s="92"/>
      <c r="S1571" s="92"/>
      <c r="T1571" s="93"/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T1571" s="18" t="s">
        <v>222</v>
      </c>
      <c r="AU1571" s="18" t="s">
        <v>90</v>
      </c>
    </row>
    <row r="1572" s="13" customFormat="1">
      <c r="A1572" s="13"/>
      <c r="B1572" s="250"/>
      <c r="C1572" s="251"/>
      <c r="D1572" s="233" t="s">
        <v>362</v>
      </c>
      <c r="E1572" s="252" t="s">
        <v>1</v>
      </c>
      <c r="F1572" s="253" t="s">
        <v>2117</v>
      </c>
      <c r="G1572" s="251"/>
      <c r="H1572" s="252" t="s">
        <v>1</v>
      </c>
      <c r="I1572" s="254"/>
      <c r="J1572" s="251"/>
      <c r="K1572" s="251"/>
      <c r="L1572" s="255"/>
      <c r="M1572" s="256"/>
      <c r="N1572" s="257"/>
      <c r="O1572" s="257"/>
      <c r="P1572" s="257"/>
      <c r="Q1572" s="257"/>
      <c r="R1572" s="257"/>
      <c r="S1572" s="257"/>
      <c r="T1572" s="258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9" t="s">
        <v>362</v>
      </c>
      <c r="AU1572" s="259" t="s">
        <v>90</v>
      </c>
      <c r="AV1572" s="13" t="s">
        <v>88</v>
      </c>
      <c r="AW1572" s="13" t="s">
        <v>36</v>
      </c>
      <c r="AX1572" s="13" t="s">
        <v>81</v>
      </c>
      <c r="AY1572" s="259" t="s">
        <v>216</v>
      </c>
    </row>
    <row r="1573" s="14" customFormat="1">
      <c r="A1573" s="14"/>
      <c r="B1573" s="260"/>
      <c r="C1573" s="261"/>
      <c r="D1573" s="233" t="s">
        <v>362</v>
      </c>
      <c r="E1573" s="262" t="s">
        <v>1</v>
      </c>
      <c r="F1573" s="263" t="s">
        <v>1257</v>
      </c>
      <c r="G1573" s="261"/>
      <c r="H1573" s="264">
        <v>33.840000000000003</v>
      </c>
      <c r="I1573" s="265"/>
      <c r="J1573" s="261"/>
      <c r="K1573" s="261"/>
      <c r="L1573" s="266"/>
      <c r="M1573" s="267"/>
      <c r="N1573" s="268"/>
      <c r="O1573" s="268"/>
      <c r="P1573" s="268"/>
      <c r="Q1573" s="268"/>
      <c r="R1573" s="268"/>
      <c r="S1573" s="268"/>
      <c r="T1573" s="269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70" t="s">
        <v>362</v>
      </c>
      <c r="AU1573" s="270" t="s">
        <v>90</v>
      </c>
      <c r="AV1573" s="14" t="s">
        <v>90</v>
      </c>
      <c r="AW1573" s="14" t="s">
        <v>36</v>
      </c>
      <c r="AX1573" s="14" t="s">
        <v>81</v>
      </c>
      <c r="AY1573" s="270" t="s">
        <v>216</v>
      </c>
    </row>
    <row r="1574" s="14" customFormat="1">
      <c r="A1574" s="14"/>
      <c r="B1574" s="260"/>
      <c r="C1574" s="261"/>
      <c r="D1574" s="233" t="s">
        <v>362</v>
      </c>
      <c r="E1574" s="262" t="s">
        <v>1</v>
      </c>
      <c r="F1574" s="263" t="s">
        <v>1258</v>
      </c>
      <c r="G1574" s="261"/>
      <c r="H1574" s="264">
        <v>30</v>
      </c>
      <c r="I1574" s="265"/>
      <c r="J1574" s="261"/>
      <c r="K1574" s="261"/>
      <c r="L1574" s="266"/>
      <c r="M1574" s="267"/>
      <c r="N1574" s="268"/>
      <c r="O1574" s="268"/>
      <c r="P1574" s="268"/>
      <c r="Q1574" s="268"/>
      <c r="R1574" s="268"/>
      <c r="S1574" s="268"/>
      <c r="T1574" s="269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70" t="s">
        <v>362</v>
      </c>
      <c r="AU1574" s="270" t="s">
        <v>90</v>
      </c>
      <c r="AV1574" s="14" t="s">
        <v>90</v>
      </c>
      <c r="AW1574" s="14" t="s">
        <v>36</v>
      </c>
      <c r="AX1574" s="14" t="s">
        <v>81</v>
      </c>
      <c r="AY1574" s="270" t="s">
        <v>216</v>
      </c>
    </row>
    <row r="1575" s="14" customFormat="1">
      <c r="A1575" s="14"/>
      <c r="B1575" s="260"/>
      <c r="C1575" s="261"/>
      <c r="D1575" s="233" t="s">
        <v>362</v>
      </c>
      <c r="E1575" s="262" t="s">
        <v>1</v>
      </c>
      <c r="F1575" s="263" t="s">
        <v>1259</v>
      </c>
      <c r="G1575" s="261"/>
      <c r="H1575" s="264">
        <v>6</v>
      </c>
      <c r="I1575" s="265"/>
      <c r="J1575" s="261"/>
      <c r="K1575" s="261"/>
      <c r="L1575" s="266"/>
      <c r="M1575" s="267"/>
      <c r="N1575" s="268"/>
      <c r="O1575" s="268"/>
      <c r="P1575" s="268"/>
      <c r="Q1575" s="268"/>
      <c r="R1575" s="268"/>
      <c r="S1575" s="268"/>
      <c r="T1575" s="269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70" t="s">
        <v>362</v>
      </c>
      <c r="AU1575" s="270" t="s">
        <v>90</v>
      </c>
      <c r="AV1575" s="14" t="s">
        <v>90</v>
      </c>
      <c r="AW1575" s="14" t="s">
        <v>36</v>
      </c>
      <c r="AX1575" s="14" t="s">
        <v>81</v>
      </c>
      <c r="AY1575" s="270" t="s">
        <v>216</v>
      </c>
    </row>
    <row r="1576" s="14" customFormat="1">
      <c r="A1576" s="14"/>
      <c r="B1576" s="260"/>
      <c r="C1576" s="261"/>
      <c r="D1576" s="233" t="s">
        <v>362</v>
      </c>
      <c r="E1576" s="262" t="s">
        <v>1</v>
      </c>
      <c r="F1576" s="263" t="s">
        <v>1260</v>
      </c>
      <c r="G1576" s="261"/>
      <c r="H1576" s="264">
        <v>8.5199999999999996</v>
      </c>
      <c r="I1576" s="265"/>
      <c r="J1576" s="261"/>
      <c r="K1576" s="261"/>
      <c r="L1576" s="266"/>
      <c r="M1576" s="267"/>
      <c r="N1576" s="268"/>
      <c r="O1576" s="268"/>
      <c r="P1576" s="268"/>
      <c r="Q1576" s="268"/>
      <c r="R1576" s="268"/>
      <c r="S1576" s="268"/>
      <c r="T1576" s="269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70" t="s">
        <v>362</v>
      </c>
      <c r="AU1576" s="270" t="s">
        <v>90</v>
      </c>
      <c r="AV1576" s="14" t="s">
        <v>90</v>
      </c>
      <c r="AW1576" s="14" t="s">
        <v>36</v>
      </c>
      <c r="AX1576" s="14" t="s">
        <v>81</v>
      </c>
      <c r="AY1576" s="270" t="s">
        <v>216</v>
      </c>
    </row>
    <row r="1577" s="14" customFormat="1">
      <c r="A1577" s="14"/>
      <c r="B1577" s="260"/>
      <c r="C1577" s="261"/>
      <c r="D1577" s="233" t="s">
        <v>362</v>
      </c>
      <c r="E1577" s="262" t="s">
        <v>1</v>
      </c>
      <c r="F1577" s="263" t="s">
        <v>2118</v>
      </c>
      <c r="G1577" s="261"/>
      <c r="H1577" s="264">
        <v>6.1399999999999997</v>
      </c>
      <c r="I1577" s="265"/>
      <c r="J1577" s="261"/>
      <c r="K1577" s="261"/>
      <c r="L1577" s="266"/>
      <c r="M1577" s="267"/>
      <c r="N1577" s="268"/>
      <c r="O1577" s="268"/>
      <c r="P1577" s="268"/>
      <c r="Q1577" s="268"/>
      <c r="R1577" s="268"/>
      <c r="S1577" s="268"/>
      <c r="T1577" s="269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70" t="s">
        <v>362</v>
      </c>
      <c r="AU1577" s="270" t="s">
        <v>90</v>
      </c>
      <c r="AV1577" s="14" t="s">
        <v>90</v>
      </c>
      <c r="AW1577" s="14" t="s">
        <v>36</v>
      </c>
      <c r="AX1577" s="14" t="s">
        <v>81</v>
      </c>
      <c r="AY1577" s="270" t="s">
        <v>216</v>
      </c>
    </row>
    <row r="1578" s="16" customFormat="1">
      <c r="A1578" s="16"/>
      <c r="B1578" s="282"/>
      <c r="C1578" s="283"/>
      <c r="D1578" s="233" t="s">
        <v>362</v>
      </c>
      <c r="E1578" s="284" t="s">
        <v>1</v>
      </c>
      <c r="F1578" s="285" t="s">
        <v>369</v>
      </c>
      <c r="G1578" s="283"/>
      <c r="H1578" s="286">
        <v>84.5</v>
      </c>
      <c r="I1578" s="287"/>
      <c r="J1578" s="283"/>
      <c r="K1578" s="283"/>
      <c r="L1578" s="288"/>
      <c r="M1578" s="289"/>
      <c r="N1578" s="290"/>
      <c r="O1578" s="290"/>
      <c r="P1578" s="290"/>
      <c r="Q1578" s="290"/>
      <c r="R1578" s="290"/>
      <c r="S1578" s="290"/>
      <c r="T1578" s="291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T1578" s="292" t="s">
        <v>362</v>
      </c>
      <c r="AU1578" s="292" t="s">
        <v>90</v>
      </c>
      <c r="AV1578" s="16" t="s">
        <v>215</v>
      </c>
      <c r="AW1578" s="16" t="s">
        <v>36</v>
      </c>
      <c r="AX1578" s="16" t="s">
        <v>88</v>
      </c>
      <c r="AY1578" s="292" t="s">
        <v>216</v>
      </c>
    </row>
    <row r="1579" s="2" customFormat="1" ht="24.15" customHeight="1">
      <c r="A1579" s="39"/>
      <c r="B1579" s="40"/>
      <c r="C1579" s="220" t="s">
        <v>2119</v>
      </c>
      <c r="D1579" s="220" t="s">
        <v>217</v>
      </c>
      <c r="E1579" s="221" t="s">
        <v>2120</v>
      </c>
      <c r="F1579" s="222" t="s">
        <v>2121</v>
      </c>
      <c r="G1579" s="223" t="s">
        <v>539</v>
      </c>
      <c r="H1579" s="224">
        <v>8</v>
      </c>
      <c r="I1579" s="225"/>
      <c r="J1579" s="226">
        <f>ROUND(I1579*H1579,2)</f>
        <v>0</v>
      </c>
      <c r="K1579" s="222" t="s">
        <v>359</v>
      </c>
      <c r="L1579" s="45"/>
      <c r="M1579" s="227" t="s">
        <v>1</v>
      </c>
      <c r="N1579" s="228" t="s">
        <v>46</v>
      </c>
      <c r="O1579" s="92"/>
      <c r="P1579" s="229">
        <f>O1579*H1579</f>
        <v>0</v>
      </c>
      <c r="Q1579" s="229">
        <v>0</v>
      </c>
      <c r="R1579" s="229">
        <f>Q1579*H1579</f>
        <v>0</v>
      </c>
      <c r="S1579" s="229">
        <v>0</v>
      </c>
      <c r="T1579" s="230">
        <f>S1579*H1579</f>
        <v>0</v>
      </c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R1579" s="231" t="s">
        <v>292</v>
      </c>
      <c r="AT1579" s="231" t="s">
        <v>217</v>
      </c>
      <c r="AU1579" s="231" t="s">
        <v>90</v>
      </c>
      <c r="AY1579" s="18" t="s">
        <v>216</v>
      </c>
      <c r="BE1579" s="232">
        <f>IF(N1579="základní",J1579,0)</f>
        <v>0</v>
      </c>
      <c r="BF1579" s="232">
        <f>IF(N1579="snížená",J1579,0)</f>
        <v>0</v>
      </c>
      <c r="BG1579" s="232">
        <f>IF(N1579="zákl. přenesená",J1579,0)</f>
        <v>0</v>
      </c>
      <c r="BH1579" s="232">
        <f>IF(N1579="sníž. přenesená",J1579,0)</f>
        <v>0</v>
      </c>
      <c r="BI1579" s="232">
        <f>IF(N1579="nulová",J1579,0)</f>
        <v>0</v>
      </c>
      <c r="BJ1579" s="18" t="s">
        <v>88</v>
      </c>
      <c r="BK1579" s="232">
        <f>ROUND(I1579*H1579,2)</f>
        <v>0</v>
      </c>
      <c r="BL1579" s="18" t="s">
        <v>292</v>
      </c>
      <c r="BM1579" s="231" t="s">
        <v>2122</v>
      </c>
    </row>
    <row r="1580" s="2" customFormat="1">
      <c r="A1580" s="39"/>
      <c r="B1580" s="40"/>
      <c r="C1580" s="41"/>
      <c r="D1580" s="233" t="s">
        <v>222</v>
      </c>
      <c r="E1580" s="41"/>
      <c r="F1580" s="234" t="s">
        <v>2123</v>
      </c>
      <c r="G1580" s="41"/>
      <c r="H1580" s="41"/>
      <c r="I1580" s="235"/>
      <c r="J1580" s="41"/>
      <c r="K1580" s="41"/>
      <c r="L1580" s="45"/>
      <c r="M1580" s="236"/>
      <c r="N1580" s="237"/>
      <c r="O1580" s="92"/>
      <c r="P1580" s="92"/>
      <c r="Q1580" s="92"/>
      <c r="R1580" s="92"/>
      <c r="S1580" s="92"/>
      <c r="T1580" s="93"/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T1580" s="18" t="s">
        <v>222</v>
      </c>
      <c r="AU1580" s="18" t="s">
        <v>90</v>
      </c>
    </row>
    <row r="1581" s="2" customFormat="1" ht="24.15" customHeight="1">
      <c r="A1581" s="39"/>
      <c r="B1581" s="40"/>
      <c r="C1581" s="293" t="s">
        <v>2124</v>
      </c>
      <c r="D1581" s="293" t="s">
        <v>467</v>
      </c>
      <c r="E1581" s="294" t="s">
        <v>2125</v>
      </c>
      <c r="F1581" s="295" t="s">
        <v>2126</v>
      </c>
      <c r="G1581" s="296" t="s">
        <v>539</v>
      </c>
      <c r="H1581" s="297">
        <v>8</v>
      </c>
      <c r="I1581" s="298"/>
      <c r="J1581" s="299">
        <f>ROUND(I1581*H1581,2)</f>
        <v>0</v>
      </c>
      <c r="K1581" s="295" t="s">
        <v>1</v>
      </c>
      <c r="L1581" s="300"/>
      <c r="M1581" s="301" t="s">
        <v>1</v>
      </c>
      <c r="N1581" s="302" t="s">
        <v>46</v>
      </c>
      <c r="O1581" s="92"/>
      <c r="P1581" s="229">
        <f>O1581*H1581</f>
        <v>0</v>
      </c>
      <c r="Q1581" s="229">
        <v>0.0195</v>
      </c>
      <c r="R1581" s="229">
        <f>Q1581*H1581</f>
        <v>0.156</v>
      </c>
      <c r="S1581" s="229">
        <v>0</v>
      </c>
      <c r="T1581" s="230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31" t="s">
        <v>569</v>
      </c>
      <c r="AT1581" s="231" t="s">
        <v>467</v>
      </c>
      <c r="AU1581" s="231" t="s">
        <v>90</v>
      </c>
      <c r="AY1581" s="18" t="s">
        <v>216</v>
      </c>
      <c r="BE1581" s="232">
        <f>IF(N1581="základní",J1581,0)</f>
        <v>0</v>
      </c>
      <c r="BF1581" s="232">
        <f>IF(N1581="snížená",J1581,0)</f>
        <v>0</v>
      </c>
      <c r="BG1581" s="232">
        <f>IF(N1581="zákl. přenesená",J1581,0)</f>
        <v>0</v>
      </c>
      <c r="BH1581" s="232">
        <f>IF(N1581="sníž. přenesená",J1581,0)</f>
        <v>0</v>
      </c>
      <c r="BI1581" s="232">
        <f>IF(N1581="nulová",J1581,0)</f>
        <v>0</v>
      </c>
      <c r="BJ1581" s="18" t="s">
        <v>88</v>
      </c>
      <c r="BK1581" s="232">
        <f>ROUND(I1581*H1581,2)</f>
        <v>0</v>
      </c>
      <c r="BL1581" s="18" t="s">
        <v>292</v>
      </c>
      <c r="BM1581" s="231" t="s">
        <v>2127</v>
      </c>
    </row>
    <row r="1582" s="13" customFormat="1">
      <c r="A1582" s="13"/>
      <c r="B1582" s="250"/>
      <c r="C1582" s="251"/>
      <c r="D1582" s="233" t="s">
        <v>362</v>
      </c>
      <c r="E1582" s="252" t="s">
        <v>1</v>
      </c>
      <c r="F1582" s="253" t="s">
        <v>2128</v>
      </c>
      <c r="G1582" s="251"/>
      <c r="H1582" s="252" t="s">
        <v>1</v>
      </c>
      <c r="I1582" s="254"/>
      <c r="J1582" s="251"/>
      <c r="K1582" s="251"/>
      <c r="L1582" s="255"/>
      <c r="M1582" s="256"/>
      <c r="N1582" s="257"/>
      <c r="O1582" s="257"/>
      <c r="P1582" s="257"/>
      <c r="Q1582" s="257"/>
      <c r="R1582" s="257"/>
      <c r="S1582" s="257"/>
      <c r="T1582" s="258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9" t="s">
        <v>362</v>
      </c>
      <c r="AU1582" s="259" t="s">
        <v>90</v>
      </c>
      <c r="AV1582" s="13" t="s">
        <v>88</v>
      </c>
      <c r="AW1582" s="13" t="s">
        <v>36</v>
      </c>
      <c r="AX1582" s="13" t="s">
        <v>81</v>
      </c>
      <c r="AY1582" s="259" t="s">
        <v>216</v>
      </c>
    </row>
    <row r="1583" s="14" customFormat="1">
      <c r="A1583" s="14"/>
      <c r="B1583" s="260"/>
      <c r="C1583" s="261"/>
      <c r="D1583" s="233" t="s">
        <v>362</v>
      </c>
      <c r="E1583" s="262" t="s">
        <v>1</v>
      </c>
      <c r="F1583" s="263" t="s">
        <v>90</v>
      </c>
      <c r="G1583" s="261"/>
      <c r="H1583" s="264">
        <v>2</v>
      </c>
      <c r="I1583" s="265"/>
      <c r="J1583" s="261"/>
      <c r="K1583" s="261"/>
      <c r="L1583" s="266"/>
      <c r="M1583" s="267"/>
      <c r="N1583" s="268"/>
      <c r="O1583" s="268"/>
      <c r="P1583" s="268"/>
      <c r="Q1583" s="268"/>
      <c r="R1583" s="268"/>
      <c r="S1583" s="268"/>
      <c r="T1583" s="269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70" t="s">
        <v>362</v>
      </c>
      <c r="AU1583" s="270" t="s">
        <v>90</v>
      </c>
      <c r="AV1583" s="14" t="s">
        <v>90</v>
      </c>
      <c r="AW1583" s="14" t="s">
        <v>36</v>
      </c>
      <c r="AX1583" s="14" t="s">
        <v>81</v>
      </c>
      <c r="AY1583" s="270" t="s">
        <v>216</v>
      </c>
    </row>
    <row r="1584" s="13" customFormat="1">
      <c r="A1584" s="13"/>
      <c r="B1584" s="250"/>
      <c r="C1584" s="251"/>
      <c r="D1584" s="233" t="s">
        <v>362</v>
      </c>
      <c r="E1584" s="252" t="s">
        <v>1</v>
      </c>
      <c r="F1584" s="253" t="s">
        <v>2129</v>
      </c>
      <c r="G1584" s="251"/>
      <c r="H1584" s="252" t="s">
        <v>1</v>
      </c>
      <c r="I1584" s="254"/>
      <c r="J1584" s="251"/>
      <c r="K1584" s="251"/>
      <c r="L1584" s="255"/>
      <c r="M1584" s="256"/>
      <c r="N1584" s="257"/>
      <c r="O1584" s="257"/>
      <c r="P1584" s="257"/>
      <c r="Q1584" s="257"/>
      <c r="R1584" s="257"/>
      <c r="S1584" s="257"/>
      <c r="T1584" s="258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9" t="s">
        <v>362</v>
      </c>
      <c r="AU1584" s="259" t="s">
        <v>90</v>
      </c>
      <c r="AV1584" s="13" t="s">
        <v>88</v>
      </c>
      <c r="AW1584" s="13" t="s">
        <v>36</v>
      </c>
      <c r="AX1584" s="13" t="s">
        <v>81</v>
      </c>
      <c r="AY1584" s="259" t="s">
        <v>216</v>
      </c>
    </row>
    <row r="1585" s="14" customFormat="1">
      <c r="A1585" s="14"/>
      <c r="B1585" s="260"/>
      <c r="C1585" s="261"/>
      <c r="D1585" s="233" t="s">
        <v>362</v>
      </c>
      <c r="E1585" s="262" t="s">
        <v>1</v>
      </c>
      <c r="F1585" s="263" t="s">
        <v>242</v>
      </c>
      <c r="G1585" s="261"/>
      <c r="H1585" s="264">
        <v>6</v>
      </c>
      <c r="I1585" s="265"/>
      <c r="J1585" s="261"/>
      <c r="K1585" s="261"/>
      <c r="L1585" s="266"/>
      <c r="M1585" s="267"/>
      <c r="N1585" s="268"/>
      <c r="O1585" s="268"/>
      <c r="P1585" s="268"/>
      <c r="Q1585" s="268"/>
      <c r="R1585" s="268"/>
      <c r="S1585" s="268"/>
      <c r="T1585" s="269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70" t="s">
        <v>362</v>
      </c>
      <c r="AU1585" s="270" t="s">
        <v>90</v>
      </c>
      <c r="AV1585" s="14" t="s">
        <v>90</v>
      </c>
      <c r="AW1585" s="14" t="s">
        <v>36</v>
      </c>
      <c r="AX1585" s="14" t="s">
        <v>81</v>
      </c>
      <c r="AY1585" s="270" t="s">
        <v>216</v>
      </c>
    </row>
    <row r="1586" s="16" customFormat="1">
      <c r="A1586" s="16"/>
      <c r="B1586" s="282"/>
      <c r="C1586" s="283"/>
      <c r="D1586" s="233" t="s">
        <v>362</v>
      </c>
      <c r="E1586" s="284" t="s">
        <v>1</v>
      </c>
      <c r="F1586" s="285" t="s">
        <v>369</v>
      </c>
      <c r="G1586" s="283"/>
      <c r="H1586" s="286">
        <v>8</v>
      </c>
      <c r="I1586" s="287"/>
      <c r="J1586" s="283"/>
      <c r="K1586" s="283"/>
      <c r="L1586" s="288"/>
      <c r="M1586" s="289"/>
      <c r="N1586" s="290"/>
      <c r="O1586" s="290"/>
      <c r="P1586" s="290"/>
      <c r="Q1586" s="290"/>
      <c r="R1586" s="290"/>
      <c r="S1586" s="290"/>
      <c r="T1586" s="291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T1586" s="292" t="s">
        <v>362</v>
      </c>
      <c r="AU1586" s="292" t="s">
        <v>90</v>
      </c>
      <c r="AV1586" s="16" t="s">
        <v>215</v>
      </c>
      <c r="AW1586" s="16" t="s">
        <v>36</v>
      </c>
      <c r="AX1586" s="16" t="s">
        <v>88</v>
      </c>
      <c r="AY1586" s="292" t="s">
        <v>216</v>
      </c>
    </row>
    <row r="1587" s="2" customFormat="1" ht="24.15" customHeight="1">
      <c r="A1587" s="39"/>
      <c r="B1587" s="40"/>
      <c r="C1587" s="220" t="s">
        <v>2130</v>
      </c>
      <c r="D1587" s="220" t="s">
        <v>217</v>
      </c>
      <c r="E1587" s="221" t="s">
        <v>2131</v>
      </c>
      <c r="F1587" s="222" t="s">
        <v>2132</v>
      </c>
      <c r="G1587" s="223" t="s">
        <v>539</v>
      </c>
      <c r="H1587" s="224">
        <v>7</v>
      </c>
      <c r="I1587" s="225"/>
      <c r="J1587" s="226">
        <f>ROUND(I1587*H1587,2)</f>
        <v>0</v>
      </c>
      <c r="K1587" s="222" t="s">
        <v>359</v>
      </c>
      <c r="L1587" s="45"/>
      <c r="M1587" s="227" t="s">
        <v>1</v>
      </c>
      <c r="N1587" s="228" t="s">
        <v>46</v>
      </c>
      <c r="O1587" s="92"/>
      <c r="P1587" s="229">
        <f>O1587*H1587</f>
        <v>0</v>
      </c>
      <c r="Q1587" s="229">
        <v>0</v>
      </c>
      <c r="R1587" s="229">
        <f>Q1587*H1587</f>
        <v>0</v>
      </c>
      <c r="S1587" s="229">
        <v>0</v>
      </c>
      <c r="T1587" s="230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31" t="s">
        <v>292</v>
      </c>
      <c r="AT1587" s="231" t="s">
        <v>217</v>
      </c>
      <c r="AU1587" s="231" t="s">
        <v>90</v>
      </c>
      <c r="AY1587" s="18" t="s">
        <v>216</v>
      </c>
      <c r="BE1587" s="232">
        <f>IF(N1587="základní",J1587,0)</f>
        <v>0</v>
      </c>
      <c r="BF1587" s="232">
        <f>IF(N1587="snížená",J1587,0)</f>
        <v>0</v>
      </c>
      <c r="BG1587" s="232">
        <f>IF(N1587="zákl. přenesená",J1587,0)</f>
        <v>0</v>
      </c>
      <c r="BH1587" s="232">
        <f>IF(N1587="sníž. přenesená",J1587,0)</f>
        <v>0</v>
      </c>
      <c r="BI1587" s="232">
        <f>IF(N1587="nulová",J1587,0)</f>
        <v>0</v>
      </c>
      <c r="BJ1587" s="18" t="s">
        <v>88</v>
      </c>
      <c r="BK1587" s="232">
        <f>ROUND(I1587*H1587,2)</f>
        <v>0</v>
      </c>
      <c r="BL1587" s="18" t="s">
        <v>292</v>
      </c>
      <c r="BM1587" s="231" t="s">
        <v>2133</v>
      </c>
    </row>
    <row r="1588" s="2" customFormat="1">
      <c r="A1588" s="39"/>
      <c r="B1588" s="40"/>
      <c r="C1588" s="41"/>
      <c r="D1588" s="233" t="s">
        <v>222</v>
      </c>
      <c r="E1588" s="41"/>
      <c r="F1588" s="234" t="s">
        <v>2134</v>
      </c>
      <c r="G1588" s="41"/>
      <c r="H1588" s="41"/>
      <c r="I1588" s="235"/>
      <c r="J1588" s="41"/>
      <c r="K1588" s="41"/>
      <c r="L1588" s="45"/>
      <c r="M1588" s="236"/>
      <c r="N1588" s="237"/>
      <c r="O1588" s="92"/>
      <c r="P1588" s="92"/>
      <c r="Q1588" s="92"/>
      <c r="R1588" s="92"/>
      <c r="S1588" s="92"/>
      <c r="T1588" s="93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T1588" s="18" t="s">
        <v>222</v>
      </c>
      <c r="AU1588" s="18" t="s">
        <v>90</v>
      </c>
    </row>
    <row r="1589" s="2" customFormat="1" ht="24.15" customHeight="1">
      <c r="A1589" s="39"/>
      <c r="B1589" s="40"/>
      <c r="C1589" s="293" t="s">
        <v>2135</v>
      </c>
      <c r="D1589" s="293" t="s">
        <v>467</v>
      </c>
      <c r="E1589" s="294" t="s">
        <v>2136</v>
      </c>
      <c r="F1589" s="295" t="s">
        <v>2137</v>
      </c>
      <c r="G1589" s="296" t="s">
        <v>539</v>
      </c>
      <c r="H1589" s="297">
        <v>4</v>
      </c>
      <c r="I1589" s="298"/>
      <c r="J1589" s="299">
        <f>ROUND(I1589*H1589,2)</f>
        <v>0</v>
      </c>
      <c r="K1589" s="295" t="s">
        <v>359</v>
      </c>
      <c r="L1589" s="300"/>
      <c r="M1589" s="301" t="s">
        <v>1</v>
      </c>
      <c r="N1589" s="302" t="s">
        <v>46</v>
      </c>
      <c r="O1589" s="92"/>
      <c r="P1589" s="229">
        <f>O1589*H1589</f>
        <v>0</v>
      </c>
      <c r="Q1589" s="229">
        <v>0.020500000000000001</v>
      </c>
      <c r="R1589" s="229">
        <f>Q1589*H1589</f>
        <v>0.082000000000000003</v>
      </c>
      <c r="S1589" s="229">
        <v>0</v>
      </c>
      <c r="T1589" s="230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31" t="s">
        <v>569</v>
      </c>
      <c r="AT1589" s="231" t="s">
        <v>467</v>
      </c>
      <c r="AU1589" s="231" t="s">
        <v>90</v>
      </c>
      <c r="AY1589" s="18" t="s">
        <v>216</v>
      </c>
      <c r="BE1589" s="232">
        <f>IF(N1589="základní",J1589,0)</f>
        <v>0</v>
      </c>
      <c r="BF1589" s="232">
        <f>IF(N1589="snížená",J1589,0)</f>
        <v>0</v>
      </c>
      <c r="BG1589" s="232">
        <f>IF(N1589="zákl. přenesená",J1589,0)</f>
        <v>0</v>
      </c>
      <c r="BH1589" s="232">
        <f>IF(N1589="sníž. přenesená",J1589,0)</f>
        <v>0</v>
      </c>
      <c r="BI1589" s="232">
        <f>IF(N1589="nulová",J1589,0)</f>
        <v>0</v>
      </c>
      <c r="BJ1589" s="18" t="s">
        <v>88</v>
      </c>
      <c r="BK1589" s="232">
        <f>ROUND(I1589*H1589,2)</f>
        <v>0</v>
      </c>
      <c r="BL1589" s="18" t="s">
        <v>292</v>
      </c>
      <c r="BM1589" s="231" t="s">
        <v>2138</v>
      </c>
    </row>
    <row r="1590" s="13" customFormat="1">
      <c r="A1590" s="13"/>
      <c r="B1590" s="250"/>
      <c r="C1590" s="251"/>
      <c r="D1590" s="233" t="s">
        <v>362</v>
      </c>
      <c r="E1590" s="252" t="s">
        <v>1</v>
      </c>
      <c r="F1590" s="253" t="s">
        <v>2139</v>
      </c>
      <c r="G1590" s="251"/>
      <c r="H1590" s="252" t="s">
        <v>1</v>
      </c>
      <c r="I1590" s="254"/>
      <c r="J1590" s="251"/>
      <c r="K1590" s="251"/>
      <c r="L1590" s="255"/>
      <c r="M1590" s="256"/>
      <c r="N1590" s="257"/>
      <c r="O1590" s="257"/>
      <c r="P1590" s="257"/>
      <c r="Q1590" s="257"/>
      <c r="R1590" s="257"/>
      <c r="S1590" s="257"/>
      <c r="T1590" s="258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9" t="s">
        <v>362</v>
      </c>
      <c r="AU1590" s="259" t="s">
        <v>90</v>
      </c>
      <c r="AV1590" s="13" t="s">
        <v>88</v>
      </c>
      <c r="AW1590" s="13" t="s">
        <v>36</v>
      </c>
      <c r="AX1590" s="13" t="s">
        <v>81</v>
      </c>
      <c r="AY1590" s="259" t="s">
        <v>216</v>
      </c>
    </row>
    <row r="1591" s="14" customFormat="1">
      <c r="A1591" s="14"/>
      <c r="B1591" s="260"/>
      <c r="C1591" s="261"/>
      <c r="D1591" s="233" t="s">
        <v>362</v>
      </c>
      <c r="E1591" s="262" t="s">
        <v>1</v>
      </c>
      <c r="F1591" s="263" t="s">
        <v>215</v>
      </c>
      <c r="G1591" s="261"/>
      <c r="H1591" s="264">
        <v>4</v>
      </c>
      <c r="I1591" s="265"/>
      <c r="J1591" s="261"/>
      <c r="K1591" s="261"/>
      <c r="L1591" s="266"/>
      <c r="M1591" s="267"/>
      <c r="N1591" s="268"/>
      <c r="O1591" s="268"/>
      <c r="P1591" s="268"/>
      <c r="Q1591" s="268"/>
      <c r="R1591" s="268"/>
      <c r="S1591" s="268"/>
      <c r="T1591" s="269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70" t="s">
        <v>362</v>
      </c>
      <c r="AU1591" s="270" t="s">
        <v>90</v>
      </c>
      <c r="AV1591" s="14" t="s">
        <v>90</v>
      </c>
      <c r="AW1591" s="14" t="s">
        <v>36</v>
      </c>
      <c r="AX1591" s="14" t="s">
        <v>81</v>
      </c>
      <c r="AY1591" s="270" t="s">
        <v>216</v>
      </c>
    </row>
    <row r="1592" s="16" customFormat="1">
      <c r="A1592" s="16"/>
      <c r="B1592" s="282"/>
      <c r="C1592" s="283"/>
      <c r="D1592" s="233" t="s">
        <v>362</v>
      </c>
      <c r="E1592" s="284" t="s">
        <v>1</v>
      </c>
      <c r="F1592" s="285" t="s">
        <v>369</v>
      </c>
      <c r="G1592" s="283"/>
      <c r="H1592" s="286">
        <v>4</v>
      </c>
      <c r="I1592" s="287"/>
      <c r="J1592" s="283"/>
      <c r="K1592" s="283"/>
      <c r="L1592" s="288"/>
      <c r="M1592" s="289"/>
      <c r="N1592" s="290"/>
      <c r="O1592" s="290"/>
      <c r="P1592" s="290"/>
      <c r="Q1592" s="290"/>
      <c r="R1592" s="290"/>
      <c r="S1592" s="290"/>
      <c r="T1592" s="291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T1592" s="292" t="s">
        <v>362</v>
      </c>
      <c r="AU1592" s="292" t="s">
        <v>90</v>
      </c>
      <c r="AV1592" s="16" t="s">
        <v>215</v>
      </c>
      <c r="AW1592" s="16" t="s">
        <v>36</v>
      </c>
      <c r="AX1592" s="16" t="s">
        <v>88</v>
      </c>
      <c r="AY1592" s="292" t="s">
        <v>216</v>
      </c>
    </row>
    <row r="1593" s="2" customFormat="1" ht="24.15" customHeight="1">
      <c r="A1593" s="39"/>
      <c r="B1593" s="40"/>
      <c r="C1593" s="293" t="s">
        <v>2140</v>
      </c>
      <c r="D1593" s="293" t="s">
        <v>467</v>
      </c>
      <c r="E1593" s="294" t="s">
        <v>2141</v>
      </c>
      <c r="F1593" s="295" t="s">
        <v>2142</v>
      </c>
      <c r="G1593" s="296" t="s">
        <v>539</v>
      </c>
      <c r="H1593" s="297">
        <v>3</v>
      </c>
      <c r="I1593" s="298"/>
      <c r="J1593" s="299">
        <f>ROUND(I1593*H1593,2)</f>
        <v>0</v>
      </c>
      <c r="K1593" s="295" t="s">
        <v>1</v>
      </c>
      <c r="L1593" s="300"/>
      <c r="M1593" s="301" t="s">
        <v>1</v>
      </c>
      <c r="N1593" s="302" t="s">
        <v>46</v>
      </c>
      <c r="O1593" s="92"/>
      <c r="P1593" s="229">
        <f>O1593*H1593</f>
        <v>0</v>
      </c>
      <c r="Q1593" s="229">
        <v>0.020500000000000001</v>
      </c>
      <c r="R1593" s="229">
        <f>Q1593*H1593</f>
        <v>0.061499999999999999</v>
      </c>
      <c r="S1593" s="229">
        <v>0</v>
      </c>
      <c r="T1593" s="230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31" t="s">
        <v>569</v>
      </c>
      <c r="AT1593" s="231" t="s">
        <v>467</v>
      </c>
      <c r="AU1593" s="231" t="s">
        <v>90</v>
      </c>
      <c r="AY1593" s="18" t="s">
        <v>216</v>
      </c>
      <c r="BE1593" s="232">
        <f>IF(N1593="základní",J1593,0)</f>
        <v>0</v>
      </c>
      <c r="BF1593" s="232">
        <f>IF(N1593="snížená",J1593,0)</f>
        <v>0</v>
      </c>
      <c r="BG1593" s="232">
        <f>IF(N1593="zákl. přenesená",J1593,0)</f>
        <v>0</v>
      </c>
      <c r="BH1593" s="232">
        <f>IF(N1593="sníž. přenesená",J1593,0)</f>
        <v>0</v>
      </c>
      <c r="BI1593" s="232">
        <f>IF(N1593="nulová",J1593,0)</f>
        <v>0</v>
      </c>
      <c r="BJ1593" s="18" t="s">
        <v>88</v>
      </c>
      <c r="BK1593" s="232">
        <f>ROUND(I1593*H1593,2)</f>
        <v>0</v>
      </c>
      <c r="BL1593" s="18" t="s">
        <v>292</v>
      </c>
      <c r="BM1593" s="231" t="s">
        <v>2143</v>
      </c>
    </row>
    <row r="1594" s="13" customFormat="1">
      <c r="A1594" s="13"/>
      <c r="B1594" s="250"/>
      <c r="C1594" s="251"/>
      <c r="D1594" s="233" t="s">
        <v>362</v>
      </c>
      <c r="E1594" s="252" t="s">
        <v>1</v>
      </c>
      <c r="F1594" s="253" t="s">
        <v>2144</v>
      </c>
      <c r="G1594" s="251"/>
      <c r="H1594" s="252" t="s">
        <v>1</v>
      </c>
      <c r="I1594" s="254"/>
      <c r="J1594" s="251"/>
      <c r="K1594" s="251"/>
      <c r="L1594" s="255"/>
      <c r="M1594" s="256"/>
      <c r="N1594" s="257"/>
      <c r="O1594" s="257"/>
      <c r="P1594" s="257"/>
      <c r="Q1594" s="257"/>
      <c r="R1594" s="257"/>
      <c r="S1594" s="257"/>
      <c r="T1594" s="258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9" t="s">
        <v>362</v>
      </c>
      <c r="AU1594" s="259" t="s">
        <v>90</v>
      </c>
      <c r="AV1594" s="13" t="s">
        <v>88</v>
      </c>
      <c r="AW1594" s="13" t="s">
        <v>36</v>
      </c>
      <c r="AX1594" s="13" t="s">
        <v>81</v>
      </c>
      <c r="AY1594" s="259" t="s">
        <v>216</v>
      </c>
    </row>
    <row r="1595" s="14" customFormat="1">
      <c r="A1595" s="14"/>
      <c r="B1595" s="260"/>
      <c r="C1595" s="261"/>
      <c r="D1595" s="233" t="s">
        <v>362</v>
      </c>
      <c r="E1595" s="262" t="s">
        <v>1</v>
      </c>
      <c r="F1595" s="263" t="s">
        <v>90</v>
      </c>
      <c r="G1595" s="261"/>
      <c r="H1595" s="264">
        <v>2</v>
      </c>
      <c r="I1595" s="265"/>
      <c r="J1595" s="261"/>
      <c r="K1595" s="261"/>
      <c r="L1595" s="266"/>
      <c r="M1595" s="267"/>
      <c r="N1595" s="268"/>
      <c r="O1595" s="268"/>
      <c r="P1595" s="268"/>
      <c r="Q1595" s="268"/>
      <c r="R1595" s="268"/>
      <c r="S1595" s="268"/>
      <c r="T1595" s="269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70" t="s">
        <v>362</v>
      </c>
      <c r="AU1595" s="270" t="s">
        <v>90</v>
      </c>
      <c r="AV1595" s="14" t="s">
        <v>90</v>
      </c>
      <c r="AW1595" s="14" t="s">
        <v>36</v>
      </c>
      <c r="AX1595" s="14" t="s">
        <v>81</v>
      </c>
      <c r="AY1595" s="270" t="s">
        <v>216</v>
      </c>
    </row>
    <row r="1596" s="13" customFormat="1">
      <c r="A1596" s="13"/>
      <c r="B1596" s="250"/>
      <c r="C1596" s="251"/>
      <c r="D1596" s="233" t="s">
        <v>362</v>
      </c>
      <c r="E1596" s="252" t="s">
        <v>1</v>
      </c>
      <c r="F1596" s="253" t="s">
        <v>2145</v>
      </c>
      <c r="G1596" s="251"/>
      <c r="H1596" s="252" t="s">
        <v>1</v>
      </c>
      <c r="I1596" s="254"/>
      <c r="J1596" s="251"/>
      <c r="K1596" s="251"/>
      <c r="L1596" s="255"/>
      <c r="M1596" s="256"/>
      <c r="N1596" s="257"/>
      <c r="O1596" s="257"/>
      <c r="P1596" s="257"/>
      <c r="Q1596" s="257"/>
      <c r="R1596" s="257"/>
      <c r="S1596" s="257"/>
      <c r="T1596" s="258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9" t="s">
        <v>362</v>
      </c>
      <c r="AU1596" s="259" t="s">
        <v>90</v>
      </c>
      <c r="AV1596" s="13" t="s">
        <v>88</v>
      </c>
      <c r="AW1596" s="13" t="s">
        <v>36</v>
      </c>
      <c r="AX1596" s="13" t="s">
        <v>81</v>
      </c>
      <c r="AY1596" s="259" t="s">
        <v>216</v>
      </c>
    </row>
    <row r="1597" s="14" customFormat="1">
      <c r="A1597" s="14"/>
      <c r="B1597" s="260"/>
      <c r="C1597" s="261"/>
      <c r="D1597" s="233" t="s">
        <v>362</v>
      </c>
      <c r="E1597" s="262" t="s">
        <v>1</v>
      </c>
      <c r="F1597" s="263" t="s">
        <v>88</v>
      </c>
      <c r="G1597" s="261"/>
      <c r="H1597" s="264">
        <v>1</v>
      </c>
      <c r="I1597" s="265"/>
      <c r="J1597" s="261"/>
      <c r="K1597" s="261"/>
      <c r="L1597" s="266"/>
      <c r="M1597" s="267"/>
      <c r="N1597" s="268"/>
      <c r="O1597" s="268"/>
      <c r="P1597" s="268"/>
      <c r="Q1597" s="268"/>
      <c r="R1597" s="268"/>
      <c r="S1597" s="268"/>
      <c r="T1597" s="269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70" t="s">
        <v>362</v>
      </c>
      <c r="AU1597" s="270" t="s">
        <v>90</v>
      </c>
      <c r="AV1597" s="14" t="s">
        <v>90</v>
      </c>
      <c r="AW1597" s="14" t="s">
        <v>36</v>
      </c>
      <c r="AX1597" s="14" t="s">
        <v>81</v>
      </c>
      <c r="AY1597" s="270" t="s">
        <v>216</v>
      </c>
    </row>
    <row r="1598" s="16" customFormat="1">
      <c r="A1598" s="16"/>
      <c r="B1598" s="282"/>
      <c r="C1598" s="283"/>
      <c r="D1598" s="233" t="s">
        <v>362</v>
      </c>
      <c r="E1598" s="284" t="s">
        <v>1</v>
      </c>
      <c r="F1598" s="285" t="s">
        <v>369</v>
      </c>
      <c r="G1598" s="283"/>
      <c r="H1598" s="286">
        <v>3</v>
      </c>
      <c r="I1598" s="287"/>
      <c r="J1598" s="283"/>
      <c r="K1598" s="283"/>
      <c r="L1598" s="288"/>
      <c r="M1598" s="289"/>
      <c r="N1598" s="290"/>
      <c r="O1598" s="290"/>
      <c r="P1598" s="290"/>
      <c r="Q1598" s="290"/>
      <c r="R1598" s="290"/>
      <c r="S1598" s="290"/>
      <c r="T1598" s="291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T1598" s="292" t="s">
        <v>362</v>
      </c>
      <c r="AU1598" s="292" t="s">
        <v>90</v>
      </c>
      <c r="AV1598" s="16" t="s">
        <v>215</v>
      </c>
      <c r="AW1598" s="16" t="s">
        <v>36</v>
      </c>
      <c r="AX1598" s="16" t="s">
        <v>88</v>
      </c>
      <c r="AY1598" s="292" t="s">
        <v>216</v>
      </c>
    </row>
    <row r="1599" s="2" customFormat="1" ht="24.15" customHeight="1">
      <c r="A1599" s="39"/>
      <c r="B1599" s="40"/>
      <c r="C1599" s="220" t="s">
        <v>2146</v>
      </c>
      <c r="D1599" s="303" t="s">
        <v>217</v>
      </c>
      <c r="E1599" s="221" t="s">
        <v>2147</v>
      </c>
      <c r="F1599" s="222" t="s">
        <v>2148</v>
      </c>
      <c r="G1599" s="223" t="s">
        <v>539</v>
      </c>
      <c r="H1599" s="224">
        <v>1</v>
      </c>
      <c r="I1599" s="225"/>
      <c r="J1599" s="226">
        <f>ROUND(I1599*H1599,2)</f>
        <v>0</v>
      </c>
      <c r="K1599" s="222" t="s">
        <v>359</v>
      </c>
      <c r="L1599" s="45"/>
      <c r="M1599" s="227" t="s">
        <v>1</v>
      </c>
      <c r="N1599" s="228" t="s">
        <v>46</v>
      </c>
      <c r="O1599" s="92"/>
      <c r="P1599" s="229">
        <f>O1599*H1599</f>
        <v>0</v>
      </c>
      <c r="Q1599" s="229">
        <v>0</v>
      </c>
      <c r="R1599" s="229">
        <f>Q1599*H1599</f>
        <v>0</v>
      </c>
      <c r="S1599" s="229">
        <v>0</v>
      </c>
      <c r="T1599" s="230">
        <f>S1599*H1599</f>
        <v>0</v>
      </c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R1599" s="231" t="s">
        <v>292</v>
      </c>
      <c r="AT1599" s="231" t="s">
        <v>217</v>
      </c>
      <c r="AU1599" s="231" t="s">
        <v>90</v>
      </c>
      <c r="AY1599" s="18" t="s">
        <v>216</v>
      </c>
      <c r="BE1599" s="232">
        <f>IF(N1599="základní",J1599,0)</f>
        <v>0</v>
      </c>
      <c r="BF1599" s="232">
        <f>IF(N1599="snížená",J1599,0)</f>
        <v>0</v>
      </c>
      <c r="BG1599" s="232">
        <f>IF(N1599="zákl. přenesená",J1599,0)</f>
        <v>0</v>
      </c>
      <c r="BH1599" s="232">
        <f>IF(N1599="sníž. přenesená",J1599,0)</f>
        <v>0</v>
      </c>
      <c r="BI1599" s="232">
        <f>IF(N1599="nulová",J1599,0)</f>
        <v>0</v>
      </c>
      <c r="BJ1599" s="18" t="s">
        <v>88</v>
      </c>
      <c r="BK1599" s="232">
        <f>ROUND(I1599*H1599,2)</f>
        <v>0</v>
      </c>
      <c r="BL1599" s="18" t="s">
        <v>292</v>
      </c>
      <c r="BM1599" s="231" t="s">
        <v>2149</v>
      </c>
    </row>
    <row r="1600" s="2" customFormat="1">
      <c r="A1600" s="39"/>
      <c r="B1600" s="40"/>
      <c r="C1600" s="41"/>
      <c r="D1600" s="233" t="s">
        <v>222</v>
      </c>
      <c r="E1600" s="41"/>
      <c r="F1600" s="234" t="s">
        <v>2150</v>
      </c>
      <c r="G1600" s="41"/>
      <c r="H1600" s="41"/>
      <c r="I1600" s="235"/>
      <c r="J1600" s="41"/>
      <c r="K1600" s="41"/>
      <c r="L1600" s="45"/>
      <c r="M1600" s="236"/>
      <c r="N1600" s="237"/>
      <c r="O1600" s="92"/>
      <c r="P1600" s="92"/>
      <c r="Q1600" s="92"/>
      <c r="R1600" s="92"/>
      <c r="S1600" s="92"/>
      <c r="T1600" s="93"/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T1600" s="18" t="s">
        <v>222</v>
      </c>
      <c r="AU1600" s="18" t="s">
        <v>90</v>
      </c>
    </row>
    <row r="1601" s="2" customFormat="1" ht="44.25" customHeight="1">
      <c r="A1601" s="39"/>
      <c r="B1601" s="40"/>
      <c r="C1601" s="293" t="s">
        <v>2151</v>
      </c>
      <c r="D1601" s="304" t="s">
        <v>467</v>
      </c>
      <c r="E1601" s="294" t="s">
        <v>2152</v>
      </c>
      <c r="F1601" s="295" t="s">
        <v>2153</v>
      </c>
      <c r="G1601" s="296" t="s">
        <v>539</v>
      </c>
      <c r="H1601" s="297">
        <v>1</v>
      </c>
      <c r="I1601" s="298"/>
      <c r="J1601" s="299">
        <f>ROUND(I1601*H1601,2)</f>
        <v>0</v>
      </c>
      <c r="K1601" s="295" t="s">
        <v>359</v>
      </c>
      <c r="L1601" s="300"/>
      <c r="M1601" s="301" t="s">
        <v>1</v>
      </c>
      <c r="N1601" s="302" t="s">
        <v>46</v>
      </c>
      <c r="O1601" s="92"/>
      <c r="P1601" s="229">
        <f>O1601*H1601</f>
        <v>0</v>
      </c>
      <c r="Q1601" s="229">
        <v>0.0195</v>
      </c>
      <c r="R1601" s="229">
        <f>Q1601*H1601</f>
        <v>0.0195</v>
      </c>
      <c r="S1601" s="229">
        <v>0</v>
      </c>
      <c r="T1601" s="230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31" t="s">
        <v>569</v>
      </c>
      <c r="AT1601" s="231" t="s">
        <v>467</v>
      </c>
      <c r="AU1601" s="231" t="s">
        <v>90</v>
      </c>
      <c r="AY1601" s="18" t="s">
        <v>216</v>
      </c>
      <c r="BE1601" s="232">
        <f>IF(N1601="základní",J1601,0)</f>
        <v>0</v>
      </c>
      <c r="BF1601" s="232">
        <f>IF(N1601="snížená",J1601,0)</f>
        <v>0</v>
      </c>
      <c r="BG1601" s="232">
        <f>IF(N1601="zákl. přenesená",J1601,0)</f>
        <v>0</v>
      </c>
      <c r="BH1601" s="232">
        <f>IF(N1601="sníž. přenesená",J1601,0)</f>
        <v>0</v>
      </c>
      <c r="BI1601" s="232">
        <f>IF(N1601="nulová",J1601,0)</f>
        <v>0</v>
      </c>
      <c r="BJ1601" s="18" t="s">
        <v>88</v>
      </c>
      <c r="BK1601" s="232">
        <f>ROUND(I1601*H1601,2)</f>
        <v>0</v>
      </c>
      <c r="BL1601" s="18" t="s">
        <v>292</v>
      </c>
      <c r="BM1601" s="231" t="s">
        <v>2154</v>
      </c>
    </row>
    <row r="1602" s="13" customFormat="1">
      <c r="A1602" s="13"/>
      <c r="B1602" s="250"/>
      <c r="C1602" s="251"/>
      <c r="D1602" s="233" t="s">
        <v>362</v>
      </c>
      <c r="E1602" s="252" t="s">
        <v>1</v>
      </c>
      <c r="F1602" s="253" t="s">
        <v>2155</v>
      </c>
      <c r="G1602" s="251"/>
      <c r="H1602" s="252" t="s">
        <v>1</v>
      </c>
      <c r="I1602" s="254"/>
      <c r="J1602" s="251"/>
      <c r="K1602" s="251"/>
      <c r="L1602" s="255"/>
      <c r="M1602" s="256"/>
      <c r="N1602" s="257"/>
      <c r="O1602" s="257"/>
      <c r="P1602" s="257"/>
      <c r="Q1602" s="257"/>
      <c r="R1602" s="257"/>
      <c r="S1602" s="257"/>
      <c r="T1602" s="258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9" t="s">
        <v>362</v>
      </c>
      <c r="AU1602" s="259" t="s">
        <v>90</v>
      </c>
      <c r="AV1602" s="13" t="s">
        <v>88</v>
      </c>
      <c r="AW1602" s="13" t="s">
        <v>36</v>
      </c>
      <c r="AX1602" s="13" t="s">
        <v>81</v>
      </c>
      <c r="AY1602" s="259" t="s">
        <v>216</v>
      </c>
    </row>
    <row r="1603" s="14" customFormat="1">
      <c r="A1603" s="14"/>
      <c r="B1603" s="260"/>
      <c r="C1603" s="261"/>
      <c r="D1603" s="233" t="s">
        <v>362</v>
      </c>
      <c r="E1603" s="262" t="s">
        <v>1</v>
      </c>
      <c r="F1603" s="263" t="s">
        <v>88</v>
      </c>
      <c r="G1603" s="261"/>
      <c r="H1603" s="264">
        <v>1</v>
      </c>
      <c r="I1603" s="265"/>
      <c r="J1603" s="261"/>
      <c r="K1603" s="261"/>
      <c r="L1603" s="266"/>
      <c r="M1603" s="267"/>
      <c r="N1603" s="268"/>
      <c r="O1603" s="268"/>
      <c r="P1603" s="268"/>
      <c r="Q1603" s="268"/>
      <c r="R1603" s="268"/>
      <c r="S1603" s="268"/>
      <c r="T1603" s="269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70" t="s">
        <v>362</v>
      </c>
      <c r="AU1603" s="270" t="s">
        <v>90</v>
      </c>
      <c r="AV1603" s="14" t="s">
        <v>90</v>
      </c>
      <c r="AW1603" s="14" t="s">
        <v>36</v>
      </c>
      <c r="AX1603" s="14" t="s">
        <v>81</v>
      </c>
      <c r="AY1603" s="270" t="s">
        <v>216</v>
      </c>
    </row>
    <row r="1604" s="16" customFormat="1">
      <c r="A1604" s="16"/>
      <c r="B1604" s="282"/>
      <c r="C1604" s="283"/>
      <c r="D1604" s="233" t="s">
        <v>362</v>
      </c>
      <c r="E1604" s="284" t="s">
        <v>1</v>
      </c>
      <c r="F1604" s="285" t="s">
        <v>369</v>
      </c>
      <c r="G1604" s="283"/>
      <c r="H1604" s="286">
        <v>1</v>
      </c>
      <c r="I1604" s="287"/>
      <c r="J1604" s="283"/>
      <c r="K1604" s="283"/>
      <c r="L1604" s="288"/>
      <c r="M1604" s="289"/>
      <c r="N1604" s="290"/>
      <c r="O1604" s="290"/>
      <c r="P1604" s="290"/>
      <c r="Q1604" s="290"/>
      <c r="R1604" s="290"/>
      <c r="S1604" s="290"/>
      <c r="T1604" s="291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T1604" s="292" t="s">
        <v>362</v>
      </c>
      <c r="AU1604" s="292" t="s">
        <v>90</v>
      </c>
      <c r="AV1604" s="16" t="s">
        <v>215</v>
      </c>
      <c r="AW1604" s="16" t="s">
        <v>36</v>
      </c>
      <c r="AX1604" s="16" t="s">
        <v>88</v>
      </c>
      <c r="AY1604" s="292" t="s">
        <v>216</v>
      </c>
    </row>
    <row r="1605" s="2" customFormat="1" ht="24.15" customHeight="1">
      <c r="A1605" s="39"/>
      <c r="B1605" s="40"/>
      <c r="C1605" s="220" t="s">
        <v>2156</v>
      </c>
      <c r="D1605" s="303" t="s">
        <v>217</v>
      </c>
      <c r="E1605" s="221" t="s">
        <v>2157</v>
      </c>
      <c r="F1605" s="222" t="s">
        <v>2158</v>
      </c>
      <c r="G1605" s="223" t="s">
        <v>539</v>
      </c>
      <c r="H1605" s="224">
        <v>2</v>
      </c>
      <c r="I1605" s="225"/>
      <c r="J1605" s="226">
        <f>ROUND(I1605*H1605,2)</f>
        <v>0</v>
      </c>
      <c r="K1605" s="222" t="s">
        <v>359</v>
      </c>
      <c r="L1605" s="45"/>
      <c r="M1605" s="227" t="s">
        <v>1</v>
      </c>
      <c r="N1605" s="228" t="s">
        <v>46</v>
      </c>
      <c r="O1605" s="92"/>
      <c r="P1605" s="229">
        <f>O1605*H1605</f>
        <v>0</v>
      </c>
      <c r="Q1605" s="229">
        <v>0</v>
      </c>
      <c r="R1605" s="229">
        <f>Q1605*H1605</f>
        <v>0</v>
      </c>
      <c r="S1605" s="229">
        <v>0</v>
      </c>
      <c r="T1605" s="230">
        <f>S1605*H1605</f>
        <v>0</v>
      </c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R1605" s="231" t="s">
        <v>292</v>
      </c>
      <c r="AT1605" s="231" t="s">
        <v>217</v>
      </c>
      <c r="AU1605" s="231" t="s">
        <v>90</v>
      </c>
      <c r="AY1605" s="18" t="s">
        <v>216</v>
      </c>
      <c r="BE1605" s="232">
        <f>IF(N1605="základní",J1605,0)</f>
        <v>0</v>
      </c>
      <c r="BF1605" s="232">
        <f>IF(N1605="snížená",J1605,0)</f>
        <v>0</v>
      </c>
      <c r="BG1605" s="232">
        <f>IF(N1605="zákl. přenesená",J1605,0)</f>
        <v>0</v>
      </c>
      <c r="BH1605" s="232">
        <f>IF(N1605="sníž. přenesená",J1605,0)</f>
        <v>0</v>
      </c>
      <c r="BI1605" s="232">
        <f>IF(N1605="nulová",J1605,0)</f>
        <v>0</v>
      </c>
      <c r="BJ1605" s="18" t="s">
        <v>88</v>
      </c>
      <c r="BK1605" s="232">
        <f>ROUND(I1605*H1605,2)</f>
        <v>0</v>
      </c>
      <c r="BL1605" s="18" t="s">
        <v>292</v>
      </c>
      <c r="BM1605" s="231" t="s">
        <v>2159</v>
      </c>
    </row>
    <row r="1606" s="2" customFormat="1">
      <c r="A1606" s="39"/>
      <c r="B1606" s="40"/>
      <c r="C1606" s="41"/>
      <c r="D1606" s="233" t="s">
        <v>222</v>
      </c>
      <c r="E1606" s="41"/>
      <c r="F1606" s="234" t="s">
        <v>2160</v>
      </c>
      <c r="G1606" s="41"/>
      <c r="H1606" s="41"/>
      <c r="I1606" s="235"/>
      <c r="J1606" s="41"/>
      <c r="K1606" s="41"/>
      <c r="L1606" s="45"/>
      <c r="M1606" s="236"/>
      <c r="N1606" s="237"/>
      <c r="O1606" s="92"/>
      <c r="P1606" s="92"/>
      <c r="Q1606" s="92"/>
      <c r="R1606" s="92"/>
      <c r="S1606" s="92"/>
      <c r="T1606" s="93"/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T1606" s="18" t="s">
        <v>222</v>
      </c>
      <c r="AU1606" s="18" t="s">
        <v>90</v>
      </c>
    </row>
    <row r="1607" s="2" customFormat="1" ht="44.25" customHeight="1">
      <c r="A1607" s="39"/>
      <c r="B1607" s="40"/>
      <c r="C1607" s="293" t="s">
        <v>2161</v>
      </c>
      <c r="D1607" s="304" t="s">
        <v>467</v>
      </c>
      <c r="E1607" s="294" t="s">
        <v>2162</v>
      </c>
      <c r="F1607" s="295" t="s">
        <v>2163</v>
      </c>
      <c r="G1607" s="296" t="s">
        <v>539</v>
      </c>
      <c r="H1607" s="297">
        <v>2</v>
      </c>
      <c r="I1607" s="298"/>
      <c r="J1607" s="299">
        <f>ROUND(I1607*H1607,2)</f>
        <v>0</v>
      </c>
      <c r="K1607" s="295" t="s">
        <v>1</v>
      </c>
      <c r="L1607" s="300"/>
      <c r="M1607" s="301" t="s">
        <v>1</v>
      </c>
      <c r="N1607" s="302" t="s">
        <v>46</v>
      </c>
      <c r="O1607" s="92"/>
      <c r="P1607" s="229">
        <f>O1607*H1607</f>
        <v>0</v>
      </c>
      <c r="Q1607" s="229">
        <v>0.042999999999999997</v>
      </c>
      <c r="R1607" s="229">
        <f>Q1607*H1607</f>
        <v>0.085999999999999993</v>
      </c>
      <c r="S1607" s="229">
        <v>0</v>
      </c>
      <c r="T1607" s="230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1" t="s">
        <v>569</v>
      </c>
      <c r="AT1607" s="231" t="s">
        <v>467</v>
      </c>
      <c r="AU1607" s="231" t="s">
        <v>90</v>
      </c>
      <c r="AY1607" s="18" t="s">
        <v>216</v>
      </c>
      <c r="BE1607" s="232">
        <f>IF(N1607="základní",J1607,0)</f>
        <v>0</v>
      </c>
      <c r="BF1607" s="232">
        <f>IF(N1607="snížená",J1607,0)</f>
        <v>0</v>
      </c>
      <c r="BG1607" s="232">
        <f>IF(N1607="zákl. přenesená",J1607,0)</f>
        <v>0</v>
      </c>
      <c r="BH1607" s="232">
        <f>IF(N1607="sníž. přenesená",J1607,0)</f>
        <v>0</v>
      </c>
      <c r="BI1607" s="232">
        <f>IF(N1607="nulová",J1607,0)</f>
        <v>0</v>
      </c>
      <c r="BJ1607" s="18" t="s">
        <v>88</v>
      </c>
      <c r="BK1607" s="232">
        <f>ROUND(I1607*H1607,2)</f>
        <v>0</v>
      </c>
      <c r="BL1607" s="18" t="s">
        <v>292</v>
      </c>
      <c r="BM1607" s="231" t="s">
        <v>2164</v>
      </c>
    </row>
    <row r="1608" s="13" customFormat="1">
      <c r="A1608" s="13"/>
      <c r="B1608" s="250"/>
      <c r="C1608" s="251"/>
      <c r="D1608" s="233" t="s">
        <v>362</v>
      </c>
      <c r="E1608" s="252" t="s">
        <v>1</v>
      </c>
      <c r="F1608" s="253" t="s">
        <v>2165</v>
      </c>
      <c r="G1608" s="251"/>
      <c r="H1608" s="252" t="s">
        <v>1</v>
      </c>
      <c r="I1608" s="254"/>
      <c r="J1608" s="251"/>
      <c r="K1608" s="251"/>
      <c r="L1608" s="255"/>
      <c r="M1608" s="256"/>
      <c r="N1608" s="257"/>
      <c r="O1608" s="257"/>
      <c r="P1608" s="257"/>
      <c r="Q1608" s="257"/>
      <c r="R1608" s="257"/>
      <c r="S1608" s="257"/>
      <c r="T1608" s="258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9" t="s">
        <v>362</v>
      </c>
      <c r="AU1608" s="259" t="s">
        <v>90</v>
      </c>
      <c r="AV1608" s="13" t="s">
        <v>88</v>
      </c>
      <c r="AW1608" s="13" t="s">
        <v>36</v>
      </c>
      <c r="AX1608" s="13" t="s">
        <v>81</v>
      </c>
      <c r="AY1608" s="259" t="s">
        <v>216</v>
      </c>
    </row>
    <row r="1609" s="14" customFormat="1">
      <c r="A1609" s="14"/>
      <c r="B1609" s="260"/>
      <c r="C1609" s="261"/>
      <c r="D1609" s="233" t="s">
        <v>362</v>
      </c>
      <c r="E1609" s="262" t="s">
        <v>1</v>
      </c>
      <c r="F1609" s="263" t="s">
        <v>90</v>
      </c>
      <c r="G1609" s="261"/>
      <c r="H1609" s="264">
        <v>2</v>
      </c>
      <c r="I1609" s="265"/>
      <c r="J1609" s="261"/>
      <c r="K1609" s="261"/>
      <c r="L1609" s="266"/>
      <c r="M1609" s="267"/>
      <c r="N1609" s="268"/>
      <c r="O1609" s="268"/>
      <c r="P1609" s="268"/>
      <c r="Q1609" s="268"/>
      <c r="R1609" s="268"/>
      <c r="S1609" s="268"/>
      <c r="T1609" s="269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70" t="s">
        <v>362</v>
      </c>
      <c r="AU1609" s="270" t="s">
        <v>90</v>
      </c>
      <c r="AV1609" s="14" t="s">
        <v>90</v>
      </c>
      <c r="AW1609" s="14" t="s">
        <v>36</v>
      </c>
      <c r="AX1609" s="14" t="s">
        <v>81</v>
      </c>
      <c r="AY1609" s="270" t="s">
        <v>216</v>
      </c>
    </row>
    <row r="1610" s="16" customFormat="1">
      <c r="A1610" s="16"/>
      <c r="B1610" s="282"/>
      <c r="C1610" s="283"/>
      <c r="D1610" s="233" t="s">
        <v>362</v>
      </c>
      <c r="E1610" s="284" t="s">
        <v>1</v>
      </c>
      <c r="F1610" s="285" t="s">
        <v>369</v>
      </c>
      <c r="G1610" s="283"/>
      <c r="H1610" s="286">
        <v>2</v>
      </c>
      <c r="I1610" s="287"/>
      <c r="J1610" s="283"/>
      <c r="K1610" s="283"/>
      <c r="L1610" s="288"/>
      <c r="M1610" s="289"/>
      <c r="N1610" s="290"/>
      <c r="O1610" s="290"/>
      <c r="P1610" s="290"/>
      <c r="Q1610" s="290"/>
      <c r="R1610" s="290"/>
      <c r="S1610" s="290"/>
      <c r="T1610" s="291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92" t="s">
        <v>362</v>
      </c>
      <c r="AU1610" s="292" t="s">
        <v>90</v>
      </c>
      <c r="AV1610" s="16" t="s">
        <v>215</v>
      </c>
      <c r="AW1610" s="16" t="s">
        <v>36</v>
      </c>
      <c r="AX1610" s="16" t="s">
        <v>88</v>
      </c>
      <c r="AY1610" s="292" t="s">
        <v>216</v>
      </c>
    </row>
    <row r="1611" s="2" customFormat="1" ht="33" customHeight="1">
      <c r="A1611" s="39"/>
      <c r="B1611" s="40"/>
      <c r="C1611" s="220" t="s">
        <v>2166</v>
      </c>
      <c r="D1611" s="220" t="s">
        <v>217</v>
      </c>
      <c r="E1611" s="221" t="s">
        <v>2167</v>
      </c>
      <c r="F1611" s="222" t="s">
        <v>2168</v>
      </c>
      <c r="G1611" s="223" t="s">
        <v>539</v>
      </c>
      <c r="H1611" s="224">
        <v>1</v>
      </c>
      <c r="I1611" s="225"/>
      <c r="J1611" s="226">
        <f>ROUND(I1611*H1611,2)</f>
        <v>0</v>
      </c>
      <c r="K1611" s="222" t="s">
        <v>359</v>
      </c>
      <c r="L1611" s="45"/>
      <c r="M1611" s="227" t="s">
        <v>1</v>
      </c>
      <c r="N1611" s="228" t="s">
        <v>46</v>
      </c>
      <c r="O1611" s="92"/>
      <c r="P1611" s="229">
        <f>O1611*H1611</f>
        <v>0</v>
      </c>
      <c r="Q1611" s="229">
        <v>0</v>
      </c>
      <c r="R1611" s="229">
        <f>Q1611*H1611</f>
        <v>0</v>
      </c>
      <c r="S1611" s="229">
        <v>0</v>
      </c>
      <c r="T1611" s="230">
        <f>S1611*H1611</f>
        <v>0</v>
      </c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R1611" s="231" t="s">
        <v>292</v>
      </c>
      <c r="AT1611" s="231" t="s">
        <v>217</v>
      </c>
      <c r="AU1611" s="231" t="s">
        <v>90</v>
      </c>
      <c r="AY1611" s="18" t="s">
        <v>216</v>
      </c>
      <c r="BE1611" s="232">
        <f>IF(N1611="základní",J1611,0)</f>
        <v>0</v>
      </c>
      <c r="BF1611" s="232">
        <f>IF(N1611="snížená",J1611,0)</f>
        <v>0</v>
      </c>
      <c r="BG1611" s="232">
        <f>IF(N1611="zákl. přenesená",J1611,0)</f>
        <v>0</v>
      </c>
      <c r="BH1611" s="232">
        <f>IF(N1611="sníž. přenesená",J1611,0)</f>
        <v>0</v>
      </c>
      <c r="BI1611" s="232">
        <f>IF(N1611="nulová",J1611,0)</f>
        <v>0</v>
      </c>
      <c r="BJ1611" s="18" t="s">
        <v>88</v>
      </c>
      <c r="BK1611" s="232">
        <f>ROUND(I1611*H1611,2)</f>
        <v>0</v>
      </c>
      <c r="BL1611" s="18" t="s">
        <v>292</v>
      </c>
      <c r="BM1611" s="231" t="s">
        <v>2169</v>
      </c>
    </row>
    <row r="1612" s="2" customFormat="1">
      <c r="A1612" s="39"/>
      <c r="B1612" s="40"/>
      <c r="C1612" s="41"/>
      <c r="D1612" s="233" t="s">
        <v>222</v>
      </c>
      <c r="E1612" s="41"/>
      <c r="F1612" s="234" t="s">
        <v>2170</v>
      </c>
      <c r="G1612" s="41"/>
      <c r="H1612" s="41"/>
      <c r="I1612" s="235"/>
      <c r="J1612" s="41"/>
      <c r="K1612" s="41"/>
      <c r="L1612" s="45"/>
      <c r="M1612" s="236"/>
      <c r="N1612" s="237"/>
      <c r="O1612" s="92"/>
      <c r="P1612" s="92"/>
      <c r="Q1612" s="92"/>
      <c r="R1612" s="92"/>
      <c r="S1612" s="92"/>
      <c r="T1612" s="93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T1612" s="18" t="s">
        <v>222</v>
      </c>
      <c r="AU1612" s="18" t="s">
        <v>90</v>
      </c>
    </row>
    <row r="1613" s="2" customFormat="1" ht="24.15" customHeight="1">
      <c r="A1613" s="39"/>
      <c r="B1613" s="40"/>
      <c r="C1613" s="293" t="s">
        <v>2171</v>
      </c>
      <c r="D1613" s="293" t="s">
        <v>467</v>
      </c>
      <c r="E1613" s="294" t="s">
        <v>2172</v>
      </c>
      <c r="F1613" s="295" t="s">
        <v>2173</v>
      </c>
      <c r="G1613" s="296" t="s">
        <v>539</v>
      </c>
      <c r="H1613" s="297">
        <v>1</v>
      </c>
      <c r="I1613" s="298"/>
      <c r="J1613" s="299">
        <f>ROUND(I1613*H1613,2)</f>
        <v>0</v>
      </c>
      <c r="K1613" s="295" t="s">
        <v>1</v>
      </c>
      <c r="L1613" s="300"/>
      <c r="M1613" s="301" t="s">
        <v>1</v>
      </c>
      <c r="N1613" s="302" t="s">
        <v>46</v>
      </c>
      <c r="O1613" s="92"/>
      <c r="P1613" s="229">
        <f>O1613*H1613</f>
        <v>0</v>
      </c>
      <c r="Q1613" s="229">
        <v>0.022499999999999999</v>
      </c>
      <c r="R1613" s="229">
        <f>Q1613*H1613</f>
        <v>0.022499999999999999</v>
      </c>
      <c r="S1613" s="229">
        <v>0</v>
      </c>
      <c r="T1613" s="230">
        <f>S1613*H1613</f>
        <v>0</v>
      </c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R1613" s="231" t="s">
        <v>569</v>
      </c>
      <c r="AT1613" s="231" t="s">
        <v>467</v>
      </c>
      <c r="AU1613" s="231" t="s">
        <v>90</v>
      </c>
      <c r="AY1613" s="18" t="s">
        <v>216</v>
      </c>
      <c r="BE1613" s="232">
        <f>IF(N1613="základní",J1613,0)</f>
        <v>0</v>
      </c>
      <c r="BF1613" s="232">
        <f>IF(N1613="snížená",J1613,0)</f>
        <v>0</v>
      </c>
      <c r="BG1613" s="232">
        <f>IF(N1613="zákl. přenesená",J1613,0)</f>
        <v>0</v>
      </c>
      <c r="BH1613" s="232">
        <f>IF(N1613="sníž. přenesená",J1613,0)</f>
        <v>0</v>
      </c>
      <c r="BI1613" s="232">
        <f>IF(N1613="nulová",J1613,0)</f>
        <v>0</v>
      </c>
      <c r="BJ1613" s="18" t="s">
        <v>88</v>
      </c>
      <c r="BK1613" s="232">
        <f>ROUND(I1613*H1613,2)</f>
        <v>0</v>
      </c>
      <c r="BL1613" s="18" t="s">
        <v>292</v>
      </c>
      <c r="BM1613" s="231" t="s">
        <v>2174</v>
      </c>
    </row>
    <row r="1614" s="13" customFormat="1">
      <c r="A1614" s="13"/>
      <c r="B1614" s="250"/>
      <c r="C1614" s="251"/>
      <c r="D1614" s="233" t="s">
        <v>362</v>
      </c>
      <c r="E1614" s="252" t="s">
        <v>1</v>
      </c>
      <c r="F1614" s="253" t="s">
        <v>2175</v>
      </c>
      <c r="G1614" s="251"/>
      <c r="H1614" s="252" t="s">
        <v>1</v>
      </c>
      <c r="I1614" s="254"/>
      <c r="J1614" s="251"/>
      <c r="K1614" s="251"/>
      <c r="L1614" s="255"/>
      <c r="M1614" s="256"/>
      <c r="N1614" s="257"/>
      <c r="O1614" s="257"/>
      <c r="P1614" s="257"/>
      <c r="Q1614" s="257"/>
      <c r="R1614" s="257"/>
      <c r="S1614" s="257"/>
      <c r="T1614" s="258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9" t="s">
        <v>362</v>
      </c>
      <c r="AU1614" s="259" t="s">
        <v>90</v>
      </c>
      <c r="AV1614" s="13" t="s">
        <v>88</v>
      </c>
      <c r="AW1614" s="13" t="s">
        <v>36</v>
      </c>
      <c r="AX1614" s="13" t="s">
        <v>81</v>
      </c>
      <c r="AY1614" s="259" t="s">
        <v>216</v>
      </c>
    </row>
    <row r="1615" s="14" customFormat="1">
      <c r="A1615" s="14"/>
      <c r="B1615" s="260"/>
      <c r="C1615" s="261"/>
      <c r="D1615" s="233" t="s">
        <v>362</v>
      </c>
      <c r="E1615" s="262" t="s">
        <v>1</v>
      </c>
      <c r="F1615" s="263" t="s">
        <v>88</v>
      </c>
      <c r="G1615" s="261"/>
      <c r="H1615" s="264">
        <v>1</v>
      </c>
      <c r="I1615" s="265"/>
      <c r="J1615" s="261"/>
      <c r="K1615" s="261"/>
      <c r="L1615" s="266"/>
      <c r="M1615" s="267"/>
      <c r="N1615" s="268"/>
      <c r="O1615" s="268"/>
      <c r="P1615" s="268"/>
      <c r="Q1615" s="268"/>
      <c r="R1615" s="268"/>
      <c r="S1615" s="268"/>
      <c r="T1615" s="269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70" t="s">
        <v>362</v>
      </c>
      <c r="AU1615" s="270" t="s">
        <v>90</v>
      </c>
      <c r="AV1615" s="14" t="s">
        <v>90</v>
      </c>
      <c r="AW1615" s="14" t="s">
        <v>36</v>
      </c>
      <c r="AX1615" s="14" t="s">
        <v>81</v>
      </c>
      <c r="AY1615" s="270" t="s">
        <v>216</v>
      </c>
    </row>
    <row r="1616" s="16" customFormat="1">
      <c r="A1616" s="16"/>
      <c r="B1616" s="282"/>
      <c r="C1616" s="283"/>
      <c r="D1616" s="233" t="s">
        <v>362</v>
      </c>
      <c r="E1616" s="284" t="s">
        <v>1</v>
      </c>
      <c r="F1616" s="285" t="s">
        <v>369</v>
      </c>
      <c r="G1616" s="283"/>
      <c r="H1616" s="286">
        <v>1</v>
      </c>
      <c r="I1616" s="287"/>
      <c r="J1616" s="283"/>
      <c r="K1616" s="283"/>
      <c r="L1616" s="288"/>
      <c r="M1616" s="289"/>
      <c r="N1616" s="290"/>
      <c r="O1616" s="290"/>
      <c r="P1616" s="290"/>
      <c r="Q1616" s="290"/>
      <c r="R1616" s="290"/>
      <c r="S1616" s="290"/>
      <c r="T1616" s="291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T1616" s="292" t="s">
        <v>362</v>
      </c>
      <c r="AU1616" s="292" t="s">
        <v>90</v>
      </c>
      <c r="AV1616" s="16" t="s">
        <v>215</v>
      </c>
      <c r="AW1616" s="16" t="s">
        <v>36</v>
      </c>
      <c r="AX1616" s="16" t="s">
        <v>88</v>
      </c>
      <c r="AY1616" s="292" t="s">
        <v>216</v>
      </c>
    </row>
    <row r="1617" s="2" customFormat="1" ht="24.15" customHeight="1">
      <c r="A1617" s="39"/>
      <c r="B1617" s="40"/>
      <c r="C1617" s="220" t="s">
        <v>2176</v>
      </c>
      <c r="D1617" s="220" t="s">
        <v>217</v>
      </c>
      <c r="E1617" s="221" t="s">
        <v>2177</v>
      </c>
      <c r="F1617" s="222" t="s">
        <v>2178</v>
      </c>
      <c r="G1617" s="223" t="s">
        <v>539</v>
      </c>
      <c r="H1617" s="224">
        <v>1</v>
      </c>
      <c r="I1617" s="225"/>
      <c r="J1617" s="226">
        <f>ROUND(I1617*H1617,2)</f>
        <v>0</v>
      </c>
      <c r="K1617" s="222" t="s">
        <v>359</v>
      </c>
      <c r="L1617" s="45"/>
      <c r="M1617" s="227" t="s">
        <v>1</v>
      </c>
      <c r="N1617" s="228" t="s">
        <v>46</v>
      </c>
      <c r="O1617" s="92"/>
      <c r="P1617" s="229">
        <f>O1617*H1617</f>
        <v>0</v>
      </c>
      <c r="Q1617" s="229">
        <v>0.00092000000000000003</v>
      </c>
      <c r="R1617" s="229">
        <f>Q1617*H1617</f>
        <v>0.00092000000000000003</v>
      </c>
      <c r="S1617" s="229">
        <v>0</v>
      </c>
      <c r="T1617" s="230">
        <f>S1617*H1617</f>
        <v>0</v>
      </c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R1617" s="231" t="s">
        <v>292</v>
      </c>
      <c r="AT1617" s="231" t="s">
        <v>217</v>
      </c>
      <c r="AU1617" s="231" t="s">
        <v>90</v>
      </c>
      <c r="AY1617" s="18" t="s">
        <v>216</v>
      </c>
      <c r="BE1617" s="232">
        <f>IF(N1617="základní",J1617,0)</f>
        <v>0</v>
      </c>
      <c r="BF1617" s="232">
        <f>IF(N1617="snížená",J1617,0)</f>
        <v>0</v>
      </c>
      <c r="BG1617" s="232">
        <f>IF(N1617="zákl. přenesená",J1617,0)</f>
        <v>0</v>
      </c>
      <c r="BH1617" s="232">
        <f>IF(N1617="sníž. přenesená",J1617,0)</f>
        <v>0</v>
      </c>
      <c r="BI1617" s="232">
        <f>IF(N1617="nulová",J1617,0)</f>
        <v>0</v>
      </c>
      <c r="BJ1617" s="18" t="s">
        <v>88</v>
      </c>
      <c r="BK1617" s="232">
        <f>ROUND(I1617*H1617,2)</f>
        <v>0</v>
      </c>
      <c r="BL1617" s="18" t="s">
        <v>292</v>
      </c>
      <c r="BM1617" s="231" t="s">
        <v>2179</v>
      </c>
    </row>
    <row r="1618" s="2" customFormat="1">
      <c r="A1618" s="39"/>
      <c r="B1618" s="40"/>
      <c r="C1618" s="41"/>
      <c r="D1618" s="233" t="s">
        <v>222</v>
      </c>
      <c r="E1618" s="41"/>
      <c r="F1618" s="234" t="s">
        <v>2180</v>
      </c>
      <c r="G1618" s="41"/>
      <c r="H1618" s="41"/>
      <c r="I1618" s="235"/>
      <c r="J1618" s="41"/>
      <c r="K1618" s="41"/>
      <c r="L1618" s="45"/>
      <c r="M1618" s="236"/>
      <c r="N1618" s="237"/>
      <c r="O1618" s="92"/>
      <c r="P1618" s="92"/>
      <c r="Q1618" s="92"/>
      <c r="R1618" s="92"/>
      <c r="S1618" s="92"/>
      <c r="T1618" s="93"/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T1618" s="18" t="s">
        <v>222</v>
      </c>
      <c r="AU1618" s="18" t="s">
        <v>90</v>
      </c>
    </row>
    <row r="1619" s="2" customFormat="1" ht="24.15" customHeight="1">
      <c r="A1619" s="39"/>
      <c r="B1619" s="40"/>
      <c r="C1619" s="293" t="s">
        <v>2181</v>
      </c>
      <c r="D1619" s="293" t="s">
        <v>467</v>
      </c>
      <c r="E1619" s="294" t="s">
        <v>2182</v>
      </c>
      <c r="F1619" s="295" t="s">
        <v>2183</v>
      </c>
      <c r="G1619" s="296" t="s">
        <v>539</v>
      </c>
      <c r="H1619" s="297">
        <v>1</v>
      </c>
      <c r="I1619" s="298"/>
      <c r="J1619" s="299">
        <f>ROUND(I1619*H1619,2)</f>
        <v>0</v>
      </c>
      <c r="K1619" s="295" t="s">
        <v>1</v>
      </c>
      <c r="L1619" s="300"/>
      <c r="M1619" s="301" t="s">
        <v>1</v>
      </c>
      <c r="N1619" s="302" t="s">
        <v>46</v>
      </c>
      <c r="O1619" s="92"/>
      <c r="P1619" s="229">
        <f>O1619*H1619</f>
        <v>0</v>
      </c>
      <c r="Q1619" s="229">
        <v>0.078</v>
      </c>
      <c r="R1619" s="229">
        <f>Q1619*H1619</f>
        <v>0.078</v>
      </c>
      <c r="S1619" s="229">
        <v>0</v>
      </c>
      <c r="T1619" s="230">
        <f>S1619*H1619</f>
        <v>0</v>
      </c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R1619" s="231" t="s">
        <v>569</v>
      </c>
      <c r="AT1619" s="231" t="s">
        <v>467</v>
      </c>
      <c r="AU1619" s="231" t="s">
        <v>90</v>
      </c>
      <c r="AY1619" s="18" t="s">
        <v>216</v>
      </c>
      <c r="BE1619" s="232">
        <f>IF(N1619="základní",J1619,0)</f>
        <v>0</v>
      </c>
      <c r="BF1619" s="232">
        <f>IF(N1619="snížená",J1619,0)</f>
        <v>0</v>
      </c>
      <c r="BG1619" s="232">
        <f>IF(N1619="zákl. přenesená",J1619,0)</f>
        <v>0</v>
      </c>
      <c r="BH1619" s="232">
        <f>IF(N1619="sníž. přenesená",J1619,0)</f>
        <v>0</v>
      </c>
      <c r="BI1619" s="232">
        <f>IF(N1619="nulová",J1619,0)</f>
        <v>0</v>
      </c>
      <c r="BJ1619" s="18" t="s">
        <v>88</v>
      </c>
      <c r="BK1619" s="232">
        <f>ROUND(I1619*H1619,2)</f>
        <v>0</v>
      </c>
      <c r="BL1619" s="18" t="s">
        <v>292</v>
      </c>
      <c r="BM1619" s="231" t="s">
        <v>2184</v>
      </c>
    </row>
    <row r="1620" s="2" customFormat="1" ht="16.5" customHeight="1">
      <c r="A1620" s="39"/>
      <c r="B1620" s="40"/>
      <c r="C1620" s="220" t="s">
        <v>2185</v>
      </c>
      <c r="D1620" s="220" t="s">
        <v>217</v>
      </c>
      <c r="E1620" s="221" t="s">
        <v>2186</v>
      </c>
      <c r="F1620" s="222" t="s">
        <v>2187</v>
      </c>
      <c r="G1620" s="223" t="s">
        <v>539</v>
      </c>
      <c r="H1620" s="224">
        <v>17</v>
      </c>
      <c r="I1620" s="225"/>
      <c r="J1620" s="226">
        <f>ROUND(I1620*H1620,2)</f>
        <v>0</v>
      </c>
      <c r="K1620" s="222" t="s">
        <v>359</v>
      </c>
      <c r="L1620" s="45"/>
      <c r="M1620" s="227" t="s">
        <v>1</v>
      </c>
      <c r="N1620" s="228" t="s">
        <v>46</v>
      </c>
      <c r="O1620" s="92"/>
      <c r="P1620" s="229">
        <f>O1620*H1620</f>
        <v>0</v>
      </c>
      <c r="Q1620" s="229">
        <v>0</v>
      </c>
      <c r="R1620" s="229">
        <f>Q1620*H1620</f>
        <v>0</v>
      </c>
      <c r="S1620" s="229">
        <v>0</v>
      </c>
      <c r="T1620" s="230">
        <f>S1620*H1620</f>
        <v>0</v>
      </c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R1620" s="231" t="s">
        <v>292</v>
      </c>
      <c r="AT1620" s="231" t="s">
        <v>217</v>
      </c>
      <c r="AU1620" s="231" t="s">
        <v>90</v>
      </c>
      <c r="AY1620" s="18" t="s">
        <v>216</v>
      </c>
      <c r="BE1620" s="232">
        <f>IF(N1620="základní",J1620,0)</f>
        <v>0</v>
      </c>
      <c r="BF1620" s="232">
        <f>IF(N1620="snížená",J1620,0)</f>
        <v>0</v>
      </c>
      <c r="BG1620" s="232">
        <f>IF(N1620="zákl. přenesená",J1620,0)</f>
        <v>0</v>
      </c>
      <c r="BH1620" s="232">
        <f>IF(N1620="sníž. přenesená",J1620,0)</f>
        <v>0</v>
      </c>
      <c r="BI1620" s="232">
        <f>IF(N1620="nulová",J1620,0)</f>
        <v>0</v>
      </c>
      <c r="BJ1620" s="18" t="s">
        <v>88</v>
      </c>
      <c r="BK1620" s="232">
        <f>ROUND(I1620*H1620,2)</f>
        <v>0</v>
      </c>
      <c r="BL1620" s="18" t="s">
        <v>292</v>
      </c>
      <c r="BM1620" s="231" t="s">
        <v>2188</v>
      </c>
    </row>
    <row r="1621" s="2" customFormat="1">
      <c r="A1621" s="39"/>
      <c r="B1621" s="40"/>
      <c r="C1621" s="41"/>
      <c r="D1621" s="233" t="s">
        <v>222</v>
      </c>
      <c r="E1621" s="41"/>
      <c r="F1621" s="234" t="s">
        <v>2189</v>
      </c>
      <c r="G1621" s="41"/>
      <c r="H1621" s="41"/>
      <c r="I1621" s="235"/>
      <c r="J1621" s="41"/>
      <c r="K1621" s="41"/>
      <c r="L1621" s="45"/>
      <c r="M1621" s="236"/>
      <c r="N1621" s="237"/>
      <c r="O1621" s="92"/>
      <c r="P1621" s="92"/>
      <c r="Q1621" s="92"/>
      <c r="R1621" s="92"/>
      <c r="S1621" s="92"/>
      <c r="T1621" s="93"/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T1621" s="18" t="s">
        <v>222</v>
      </c>
      <c r="AU1621" s="18" t="s">
        <v>90</v>
      </c>
    </row>
    <row r="1622" s="2" customFormat="1" ht="16.5" customHeight="1">
      <c r="A1622" s="39"/>
      <c r="B1622" s="40"/>
      <c r="C1622" s="293" t="s">
        <v>2190</v>
      </c>
      <c r="D1622" s="293" t="s">
        <v>467</v>
      </c>
      <c r="E1622" s="294" t="s">
        <v>2191</v>
      </c>
      <c r="F1622" s="295" t="s">
        <v>2192</v>
      </c>
      <c r="G1622" s="296" t="s">
        <v>539</v>
      </c>
      <c r="H1622" s="297">
        <v>17</v>
      </c>
      <c r="I1622" s="298"/>
      <c r="J1622" s="299">
        <f>ROUND(I1622*H1622,2)</f>
        <v>0</v>
      </c>
      <c r="K1622" s="295" t="s">
        <v>359</v>
      </c>
      <c r="L1622" s="300"/>
      <c r="M1622" s="301" t="s">
        <v>1</v>
      </c>
      <c r="N1622" s="302" t="s">
        <v>46</v>
      </c>
      <c r="O1622" s="92"/>
      <c r="P1622" s="229">
        <f>O1622*H1622</f>
        <v>0</v>
      </c>
      <c r="Q1622" s="229">
        <v>0.00021000000000000001</v>
      </c>
      <c r="R1622" s="229">
        <f>Q1622*H1622</f>
        <v>0.0035700000000000003</v>
      </c>
      <c r="S1622" s="229">
        <v>0</v>
      </c>
      <c r="T1622" s="230">
        <f>S1622*H1622</f>
        <v>0</v>
      </c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R1622" s="231" t="s">
        <v>569</v>
      </c>
      <c r="AT1622" s="231" t="s">
        <v>467</v>
      </c>
      <c r="AU1622" s="231" t="s">
        <v>90</v>
      </c>
      <c r="AY1622" s="18" t="s">
        <v>216</v>
      </c>
      <c r="BE1622" s="232">
        <f>IF(N1622="základní",J1622,0)</f>
        <v>0</v>
      </c>
      <c r="BF1622" s="232">
        <f>IF(N1622="snížená",J1622,0)</f>
        <v>0</v>
      </c>
      <c r="BG1622" s="232">
        <f>IF(N1622="zákl. přenesená",J1622,0)</f>
        <v>0</v>
      </c>
      <c r="BH1622" s="232">
        <f>IF(N1622="sníž. přenesená",J1622,0)</f>
        <v>0</v>
      </c>
      <c r="BI1622" s="232">
        <f>IF(N1622="nulová",J1622,0)</f>
        <v>0</v>
      </c>
      <c r="BJ1622" s="18" t="s">
        <v>88</v>
      </c>
      <c r="BK1622" s="232">
        <f>ROUND(I1622*H1622,2)</f>
        <v>0</v>
      </c>
      <c r="BL1622" s="18" t="s">
        <v>292</v>
      </c>
      <c r="BM1622" s="231" t="s">
        <v>2193</v>
      </c>
    </row>
    <row r="1623" s="2" customFormat="1">
      <c r="A1623" s="39"/>
      <c r="B1623" s="40"/>
      <c r="C1623" s="41"/>
      <c r="D1623" s="233" t="s">
        <v>222</v>
      </c>
      <c r="E1623" s="41"/>
      <c r="F1623" s="234" t="s">
        <v>2192</v>
      </c>
      <c r="G1623" s="41"/>
      <c r="H1623" s="41"/>
      <c r="I1623" s="235"/>
      <c r="J1623" s="41"/>
      <c r="K1623" s="41"/>
      <c r="L1623" s="45"/>
      <c r="M1623" s="236"/>
      <c r="N1623" s="237"/>
      <c r="O1623" s="92"/>
      <c r="P1623" s="92"/>
      <c r="Q1623" s="92"/>
      <c r="R1623" s="92"/>
      <c r="S1623" s="92"/>
      <c r="T1623" s="93"/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T1623" s="18" t="s">
        <v>222</v>
      </c>
      <c r="AU1623" s="18" t="s">
        <v>90</v>
      </c>
    </row>
    <row r="1624" s="2" customFormat="1" ht="16.5" customHeight="1">
      <c r="A1624" s="39"/>
      <c r="B1624" s="40"/>
      <c r="C1624" s="220" t="s">
        <v>2194</v>
      </c>
      <c r="D1624" s="220" t="s">
        <v>217</v>
      </c>
      <c r="E1624" s="221" t="s">
        <v>2195</v>
      </c>
      <c r="F1624" s="222" t="s">
        <v>2196</v>
      </c>
      <c r="G1624" s="223" t="s">
        <v>539</v>
      </c>
      <c r="H1624" s="224">
        <v>7</v>
      </c>
      <c r="I1624" s="225"/>
      <c r="J1624" s="226">
        <f>ROUND(I1624*H1624,2)</f>
        <v>0</v>
      </c>
      <c r="K1624" s="222" t="s">
        <v>359</v>
      </c>
      <c r="L1624" s="45"/>
      <c r="M1624" s="227" t="s">
        <v>1</v>
      </c>
      <c r="N1624" s="228" t="s">
        <v>46</v>
      </c>
      <c r="O1624" s="92"/>
      <c r="P1624" s="229">
        <f>O1624*H1624</f>
        <v>0</v>
      </c>
      <c r="Q1624" s="229">
        <v>0</v>
      </c>
      <c r="R1624" s="229">
        <f>Q1624*H1624</f>
        <v>0</v>
      </c>
      <c r="S1624" s="229">
        <v>0</v>
      </c>
      <c r="T1624" s="230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31" t="s">
        <v>292</v>
      </c>
      <c r="AT1624" s="231" t="s">
        <v>217</v>
      </c>
      <c r="AU1624" s="231" t="s">
        <v>90</v>
      </c>
      <c r="AY1624" s="18" t="s">
        <v>216</v>
      </c>
      <c r="BE1624" s="232">
        <f>IF(N1624="základní",J1624,0)</f>
        <v>0</v>
      </c>
      <c r="BF1624" s="232">
        <f>IF(N1624="snížená",J1624,0)</f>
        <v>0</v>
      </c>
      <c r="BG1624" s="232">
        <f>IF(N1624="zákl. přenesená",J1624,0)</f>
        <v>0</v>
      </c>
      <c r="BH1624" s="232">
        <f>IF(N1624="sníž. přenesená",J1624,0)</f>
        <v>0</v>
      </c>
      <c r="BI1624" s="232">
        <f>IF(N1624="nulová",J1624,0)</f>
        <v>0</v>
      </c>
      <c r="BJ1624" s="18" t="s">
        <v>88</v>
      </c>
      <c r="BK1624" s="232">
        <f>ROUND(I1624*H1624,2)</f>
        <v>0</v>
      </c>
      <c r="BL1624" s="18" t="s">
        <v>292</v>
      </c>
      <c r="BM1624" s="231" t="s">
        <v>2197</v>
      </c>
    </row>
    <row r="1625" s="2" customFormat="1">
      <c r="A1625" s="39"/>
      <c r="B1625" s="40"/>
      <c r="C1625" s="41"/>
      <c r="D1625" s="233" t="s">
        <v>222</v>
      </c>
      <c r="E1625" s="41"/>
      <c r="F1625" s="234" t="s">
        <v>2198</v>
      </c>
      <c r="G1625" s="41"/>
      <c r="H1625" s="41"/>
      <c r="I1625" s="235"/>
      <c r="J1625" s="41"/>
      <c r="K1625" s="41"/>
      <c r="L1625" s="45"/>
      <c r="M1625" s="236"/>
      <c r="N1625" s="237"/>
      <c r="O1625" s="92"/>
      <c r="P1625" s="92"/>
      <c r="Q1625" s="92"/>
      <c r="R1625" s="92"/>
      <c r="S1625" s="92"/>
      <c r="T1625" s="93"/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T1625" s="18" t="s">
        <v>222</v>
      </c>
      <c r="AU1625" s="18" t="s">
        <v>90</v>
      </c>
    </row>
    <row r="1626" s="13" customFormat="1">
      <c r="A1626" s="13"/>
      <c r="B1626" s="250"/>
      <c r="C1626" s="251"/>
      <c r="D1626" s="233" t="s">
        <v>362</v>
      </c>
      <c r="E1626" s="252" t="s">
        <v>1</v>
      </c>
      <c r="F1626" s="253" t="s">
        <v>2129</v>
      </c>
      <c r="G1626" s="251"/>
      <c r="H1626" s="252" t="s">
        <v>1</v>
      </c>
      <c r="I1626" s="254"/>
      <c r="J1626" s="251"/>
      <c r="K1626" s="251"/>
      <c r="L1626" s="255"/>
      <c r="M1626" s="256"/>
      <c r="N1626" s="257"/>
      <c r="O1626" s="257"/>
      <c r="P1626" s="257"/>
      <c r="Q1626" s="257"/>
      <c r="R1626" s="257"/>
      <c r="S1626" s="257"/>
      <c r="T1626" s="258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9" t="s">
        <v>362</v>
      </c>
      <c r="AU1626" s="259" t="s">
        <v>90</v>
      </c>
      <c r="AV1626" s="13" t="s">
        <v>88</v>
      </c>
      <c r="AW1626" s="13" t="s">
        <v>36</v>
      </c>
      <c r="AX1626" s="13" t="s">
        <v>81</v>
      </c>
      <c r="AY1626" s="259" t="s">
        <v>216</v>
      </c>
    </row>
    <row r="1627" s="14" customFormat="1">
      <c r="A1627" s="14"/>
      <c r="B1627" s="260"/>
      <c r="C1627" s="261"/>
      <c r="D1627" s="233" t="s">
        <v>362</v>
      </c>
      <c r="E1627" s="262" t="s">
        <v>1</v>
      </c>
      <c r="F1627" s="263" t="s">
        <v>242</v>
      </c>
      <c r="G1627" s="261"/>
      <c r="H1627" s="264">
        <v>6</v>
      </c>
      <c r="I1627" s="265"/>
      <c r="J1627" s="261"/>
      <c r="K1627" s="261"/>
      <c r="L1627" s="266"/>
      <c r="M1627" s="267"/>
      <c r="N1627" s="268"/>
      <c r="O1627" s="268"/>
      <c r="P1627" s="268"/>
      <c r="Q1627" s="268"/>
      <c r="R1627" s="268"/>
      <c r="S1627" s="268"/>
      <c r="T1627" s="269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70" t="s">
        <v>362</v>
      </c>
      <c r="AU1627" s="270" t="s">
        <v>90</v>
      </c>
      <c r="AV1627" s="14" t="s">
        <v>90</v>
      </c>
      <c r="AW1627" s="14" t="s">
        <v>36</v>
      </c>
      <c r="AX1627" s="14" t="s">
        <v>81</v>
      </c>
      <c r="AY1627" s="270" t="s">
        <v>216</v>
      </c>
    </row>
    <row r="1628" s="13" customFormat="1">
      <c r="A1628" s="13"/>
      <c r="B1628" s="250"/>
      <c r="C1628" s="251"/>
      <c r="D1628" s="233" t="s">
        <v>362</v>
      </c>
      <c r="E1628" s="252" t="s">
        <v>1</v>
      </c>
      <c r="F1628" s="253" t="s">
        <v>2145</v>
      </c>
      <c r="G1628" s="251"/>
      <c r="H1628" s="252" t="s">
        <v>1</v>
      </c>
      <c r="I1628" s="254"/>
      <c r="J1628" s="251"/>
      <c r="K1628" s="251"/>
      <c r="L1628" s="255"/>
      <c r="M1628" s="256"/>
      <c r="N1628" s="257"/>
      <c r="O1628" s="257"/>
      <c r="P1628" s="257"/>
      <c r="Q1628" s="257"/>
      <c r="R1628" s="257"/>
      <c r="S1628" s="257"/>
      <c r="T1628" s="258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9" t="s">
        <v>362</v>
      </c>
      <c r="AU1628" s="259" t="s">
        <v>90</v>
      </c>
      <c r="AV1628" s="13" t="s">
        <v>88</v>
      </c>
      <c r="AW1628" s="13" t="s">
        <v>36</v>
      </c>
      <c r="AX1628" s="13" t="s">
        <v>81</v>
      </c>
      <c r="AY1628" s="259" t="s">
        <v>216</v>
      </c>
    </row>
    <row r="1629" s="14" customFormat="1">
      <c r="A1629" s="14"/>
      <c r="B1629" s="260"/>
      <c r="C1629" s="261"/>
      <c r="D1629" s="233" t="s">
        <v>362</v>
      </c>
      <c r="E1629" s="262" t="s">
        <v>1</v>
      </c>
      <c r="F1629" s="263" t="s">
        <v>88</v>
      </c>
      <c r="G1629" s="261"/>
      <c r="H1629" s="264">
        <v>1</v>
      </c>
      <c r="I1629" s="265"/>
      <c r="J1629" s="261"/>
      <c r="K1629" s="261"/>
      <c r="L1629" s="266"/>
      <c r="M1629" s="267"/>
      <c r="N1629" s="268"/>
      <c r="O1629" s="268"/>
      <c r="P1629" s="268"/>
      <c r="Q1629" s="268"/>
      <c r="R1629" s="268"/>
      <c r="S1629" s="268"/>
      <c r="T1629" s="269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70" t="s">
        <v>362</v>
      </c>
      <c r="AU1629" s="270" t="s">
        <v>90</v>
      </c>
      <c r="AV1629" s="14" t="s">
        <v>90</v>
      </c>
      <c r="AW1629" s="14" t="s">
        <v>36</v>
      </c>
      <c r="AX1629" s="14" t="s">
        <v>81</v>
      </c>
      <c r="AY1629" s="270" t="s">
        <v>216</v>
      </c>
    </row>
    <row r="1630" s="16" customFormat="1">
      <c r="A1630" s="16"/>
      <c r="B1630" s="282"/>
      <c r="C1630" s="283"/>
      <c r="D1630" s="233" t="s">
        <v>362</v>
      </c>
      <c r="E1630" s="284" t="s">
        <v>1</v>
      </c>
      <c r="F1630" s="285" t="s">
        <v>369</v>
      </c>
      <c r="G1630" s="283"/>
      <c r="H1630" s="286">
        <v>7</v>
      </c>
      <c r="I1630" s="287"/>
      <c r="J1630" s="283"/>
      <c r="K1630" s="283"/>
      <c r="L1630" s="288"/>
      <c r="M1630" s="289"/>
      <c r="N1630" s="290"/>
      <c r="O1630" s="290"/>
      <c r="P1630" s="290"/>
      <c r="Q1630" s="290"/>
      <c r="R1630" s="290"/>
      <c r="S1630" s="290"/>
      <c r="T1630" s="291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T1630" s="292" t="s">
        <v>362</v>
      </c>
      <c r="AU1630" s="292" t="s">
        <v>90</v>
      </c>
      <c r="AV1630" s="16" t="s">
        <v>215</v>
      </c>
      <c r="AW1630" s="16" t="s">
        <v>36</v>
      </c>
      <c r="AX1630" s="16" t="s">
        <v>88</v>
      </c>
      <c r="AY1630" s="292" t="s">
        <v>216</v>
      </c>
    </row>
    <row r="1631" s="2" customFormat="1" ht="24.15" customHeight="1">
      <c r="A1631" s="39"/>
      <c r="B1631" s="40"/>
      <c r="C1631" s="293" t="s">
        <v>2199</v>
      </c>
      <c r="D1631" s="293" t="s">
        <v>467</v>
      </c>
      <c r="E1631" s="294" t="s">
        <v>2200</v>
      </c>
      <c r="F1631" s="295" t="s">
        <v>2201</v>
      </c>
      <c r="G1631" s="296" t="s">
        <v>539</v>
      </c>
      <c r="H1631" s="297">
        <v>7</v>
      </c>
      <c r="I1631" s="298"/>
      <c r="J1631" s="299">
        <f>ROUND(I1631*H1631,2)</f>
        <v>0</v>
      </c>
      <c r="K1631" s="295" t="s">
        <v>1</v>
      </c>
      <c r="L1631" s="300"/>
      <c r="M1631" s="301" t="s">
        <v>1</v>
      </c>
      <c r="N1631" s="302" t="s">
        <v>46</v>
      </c>
      <c r="O1631" s="92"/>
      <c r="P1631" s="229">
        <f>O1631*H1631</f>
        <v>0</v>
      </c>
      <c r="Q1631" s="229">
        <v>0.0030000000000000001</v>
      </c>
      <c r="R1631" s="229">
        <f>Q1631*H1631</f>
        <v>0.021000000000000001</v>
      </c>
      <c r="S1631" s="229">
        <v>0</v>
      </c>
      <c r="T1631" s="230">
        <f>S1631*H1631</f>
        <v>0</v>
      </c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R1631" s="231" t="s">
        <v>569</v>
      </c>
      <c r="AT1631" s="231" t="s">
        <v>467</v>
      </c>
      <c r="AU1631" s="231" t="s">
        <v>90</v>
      </c>
      <c r="AY1631" s="18" t="s">
        <v>216</v>
      </c>
      <c r="BE1631" s="232">
        <f>IF(N1631="základní",J1631,0)</f>
        <v>0</v>
      </c>
      <c r="BF1631" s="232">
        <f>IF(N1631="snížená",J1631,0)</f>
        <v>0</v>
      </c>
      <c r="BG1631" s="232">
        <f>IF(N1631="zákl. přenesená",J1631,0)</f>
        <v>0</v>
      </c>
      <c r="BH1631" s="232">
        <f>IF(N1631="sníž. přenesená",J1631,0)</f>
        <v>0</v>
      </c>
      <c r="BI1631" s="232">
        <f>IF(N1631="nulová",J1631,0)</f>
        <v>0</v>
      </c>
      <c r="BJ1631" s="18" t="s">
        <v>88</v>
      </c>
      <c r="BK1631" s="232">
        <f>ROUND(I1631*H1631,2)</f>
        <v>0</v>
      </c>
      <c r="BL1631" s="18" t="s">
        <v>292</v>
      </c>
      <c r="BM1631" s="231" t="s">
        <v>2202</v>
      </c>
    </row>
    <row r="1632" s="2" customFormat="1" ht="16.5" customHeight="1">
      <c r="A1632" s="39"/>
      <c r="B1632" s="40"/>
      <c r="C1632" s="220" t="s">
        <v>2203</v>
      </c>
      <c r="D1632" s="220" t="s">
        <v>217</v>
      </c>
      <c r="E1632" s="221" t="s">
        <v>2204</v>
      </c>
      <c r="F1632" s="222" t="s">
        <v>2205</v>
      </c>
      <c r="G1632" s="223" t="s">
        <v>539</v>
      </c>
      <c r="H1632" s="224">
        <v>16</v>
      </c>
      <c r="I1632" s="225"/>
      <c r="J1632" s="226">
        <f>ROUND(I1632*H1632,2)</f>
        <v>0</v>
      </c>
      <c r="K1632" s="222" t="s">
        <v>359</v>
      </c>
      <c r="L1632" s="45"/>
      <c r="M1632" s="227" t="s">
        <v>1</v>
      </c>
      <c r="N1632" s="228" t="s">
        <v>46</v>
      </c>
      <c r="O1632" s="92"/>
      <c r="P1632" s="229">
        <f>O1632*H1632</f>
        <v>0</v>
      </c>
      <c r="Q1632" s="229">
        <v>0</v>
      </c>
      <c r="R1632" s="229">
        <f>Q1632*H1632</f>
        <v>0</v>
      </c>
      <c r="S1632" s="229">
        <v>0</v>
      </c>
      <c r="T1632" s="230">
        <f>S1632*H1632</f>
        <v>0</v>
      </c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R1632" s="231" t="s">
        <v>292</v>
      </c>
      <c r="AT1632" s="231" t="s">
        <v>217</v>
      </c>
      <c r="AU1632" s="231" t="s">
        <v>90</v>
      </c>
      <c r="AY1632" s="18" t="s">
        <v>216</v>
      </c>
      <c r="BE1632" s="232">
        <f>IF(N1632="základní",J1632,0)</f>
        <v>0</v>
      </c>
      <c r="BF1632" s="232">
        <f>IF(N1632="snížená",J1632,0)</f>
        <v>0</v>
      </c>
      <c r="BG1632" s="232">
        <f>IF(N1632="zákl. přenesená",J1632,0)</f>
        <v>0</v>
      </c>
      <c r="BH1632" s="232">
        <f>IF(N1632="sníž. přenesená",J1632,0)</f>
        <v>0</v>
      </c>
      <c r="BI1632" s="232">
        <f>IF(N1632="nulová",J1632,0)</f>
        <v>0</v>
      </c>
      <c r="BJ1632" s="18" t="s">
        <v>88</v>
      </c>
      <c r="BK1632" s="232">
        <f>ROUND(I1632*H1632,2)</f>
        <v>0</v>
      </c>
      <c r="BL1632" s="18" t="s">
        <v>292</v>
      </c>
      <c r="BM1632" s="231" t="s">
        <v>2206</v>
      </c>
    </row>
    <row r="1633" s="2" customFormat="1">
      <c r="A1633" s="39"/>
      <c r="B1633" s="40"/>
      <c r="C1633" s="41"/>
      <c r="D1633" s="233" t="s">
        <v>222</v>
      </c>
      <c r="E1633" s="41"/>
      <c r="F1633" s="234" t="s">
        <v>2207</v>
      </c>
      <c r="G1633" s="41"/>
      <c r="H1633" s="41"/>
      <c r="I1633" s="235"/>
      <c r="J1633" s="41"/>
      <c r="K1633" s="41"/>
      <c r="L1633" s="45"/>
      <c r="M1633" s="236"/>
      <c r="N1633" s="237"/>
      <c r="O1633" s="92"/>
      <c r="P1633" s="92"/>
      <c r="Q1633" s="92"/>
      <c r="R1633" s="92"/>
      <c r="S1633" s="92"/>
      <c r="T1633" s="93"/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T1633" s="18" t="s">
        <v>222</v>
      </c>
      <c r="AU1633" s="18" t="s">
        <v>90</v>
      </c>
    </row>
    <row r="1634" s="2" customFormat="1" ht="16.5" customHeight="1">
      <c r="A1634" s="39"/>
      <c r="B1634" s="40"/>
      <c r="C1634" s="293" t="s">
        <v>2208</v>
      </c>
      <c r="D1634" s="293" t="s">
        <v>467</v>
      </c>
      <c r="E1634" s="294" t="s">
        <v>2209</v>
      </c>
      <c r="F1634" s="295" t="s">
        <v>2210</v>
      </c>
      <c r="G1634" s="296" t="s">
        <v>539</v>
      </c>
      <c r="H1634" s="297">
        <v>16</v>
      </c>
      <c r="I1634" s="298"/>
      <c r="J1634" s="299">
        <f>ROUND(I1634*H1634,2)</f>
        <v>0</v>
      </c>
      <c r="K1634" s="295" t="s">
        <v>359</v>
      </c>
      <c r="L1634" s="300"/>
      <c r="M1634" s="301" t="s">
        <v>1</v>
      </c>
      <c r="N1634" s="302" t="s">
        <v>46</v>
      </c>
      <c r="O1634" s="92"/>
      <c r="P1634" s="229">
        <f>O1634*H1634</f>
        <v>0</v>
      </c>
      <c r="Q1634" s="229">
        <v>0.00014999999999999999</v>
      </c>
      <c r="R1634" s="229">
        <f>Q1634*H1634</f>
        <v>0.0023999999999999998</v>
      </c>
      <c r="S1634" s="229">
        <v>0</v>
      </c>
      <c r="T1634" s="230">
        <f>S1634*H1634</f>
        <v>0</v>
      </c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R1634" s="231" t="s">
        <v>569</v>
      </c>
      <c r="AT1634" s="231" t="s">
        <v>467</v>
      </c>
      <c r="AU1634" s="231" t="s">
        <v>90</v>
      </c>
      <c r="AY1634" s="18" t="s">
        <v>216</v>
      </c>
      <c r="BE1634" s="232">
        <f>IF(N1634="základní",J1634,0)</f>
        <v>0</v>
      </c>
      <c r="BF1634" s="232">
        <f>IF(N1634="snížená",J1634,0)</f>
        <v>0</v>
      </c>
      <c r="BG1634" s="232">
        <f>IF(N1634="zákl. přenesená",J1634,0)</f>
        <v>0</v>
      </c>
      <c r="BH1634" s="232">
        <f>IF(N1634="sníž. přenesená",J1634,0)</f>
        <v>0</v>
      </c>
      <c r="BI1634" s="232">
        <f>IF(N1634="nulová",J1634,0)</f>
        <v>0</v>
      </c>
      <c r="BJ1634" s="18" t="s">
        <v>88</v>
      </c>
      <c r="BK1634" s="232">
        <f>ROUND(I1634*H1634,2)</f>
        <v>0</v>
      </c>
      <c r="BL1634" s="18" t="s">
        <v>292</v>
      </c>
      <c r="BM1634" s="231" t="s">
        <v>2211</v>
      </c>
    </row>
    <row r="1635" s="2" customFormat="1" ht="21.75" customHeight="1">
      <c r="A1635" s="39"/>
      <c r="B1635" s="40"/>
      <c r="C1635" s="220" t="s">
        <v>2212</v>
      </c>
      <c r="D1635" s="220" t="s">
        <v>217</v>
      </c>
      <c r="E1635" s="221" t="s">
        <v>2213</v>
      </c>
      <c r="F1635" s="222" t="s">
        <v>2214</v>
      </c>
      <c r="G1635" s="223" t="s">
        <v>539</v>
      </c>
      <c r="H1635" s="224">
        <v>14</v>
      </c>
      <c r="I1635" s="225"/>
      <c r="J1635" s="226">
        <f>ROUND(I1635*H1635,2)</f>
        <v>0</v>
      </c>
      <c r="K1635" s="222" t="s">
        <v>359</v>
      </c>
      <c r="L1635" s="45"/>
      <c r="M1635" s="227" t="s">
        <v>1</v>
      </c>
      <c r="N1635" s="228" t="s">
        <v>46</v>
      </c>
      <c r="O1635" s="92"/>
      <c r="P1635" s="229">
        <f>O1635*H1635</f>
        <v>0</v>
      </c>
      <c r="Q1635" s="229">
        <v>0</v>
      </c>
      <c r="R1635" s="229">
        <f>Q1635*H1635</f>
        <v>0</v>
      </c>
      <c r="S1635" s="229">
        <v>0</v>
      </c>
      <c r="T1635" s="230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31" t="s">
        <v>292</v>
      </c>
      <c r="AT1635" s="231" t="s">
        <v>217</v>
      </c>
      <c r="AU1635" s="231" t="s">
        <v>90</v>
      </c>
      <c r="AY1635" s="18" t="s">
        <v>216</v>
      </c>
      <c r="BE1635" s="232">
        <f>IF(N1635="základní",J1635,0)</f>
        <v>0</v>
      </c>
      <c r="BF1635" s="232">
        <f>IF(N1635="snížená",J1635,0)</f>
        <v>0</v>
      </c>
      <c r="BG1635" s="232">
        <f>IF(N1635="zákl. přenesená",J1635,0)</f>
        <v>0</v>
      </c>
      <c r="BH1635" s="232">
        <f>IF(N1635="sníž. přenesená",J1635,0)</f>
        <v>0</v>
      </c>
      <c r="BI1635" s="232">
        <f>IF(N1635="nulová",J1635,0)</f>
        <v>0</v>
      </c>
      <c r="BJ1635" s="18" t="s">
        <v>88</v>
      </c>
      <c r="BK1635" s="232">
        <f>ROUND(I1635*H1635,2)</f>
        <v>0</v>
      </c>
      <c r="BL1635" s="18" t="s">
        <v>292</v>
      </c>
      <c r="BM1635" s="231" t="s">
        <v>2215</v>
      </c>
    </row>
    <row r="1636" s="2" customFormat="1">
      <c r="A1636" s="39"/>
      <c r="B1636" s="40"/>
      <c r="C1636" s="41"/>
      <c r="D1636" s="233" t="s">
        <v>222</v>
      </c>
      <c r="E1636" s="41"/>
      <c r="F1636" s="234" t="s">
        <v>2216</v>
      </c>
      <c r="G1636" s="41"/>
      <c r="H1636" s="41"/>
      <c r="I1636" s="235"/>
      <c r="J1636" s="41"/>
      <c r="K1636" s="41"/>
      <c r="L1636" s="45"/>
      <c r="M1636" s="236"/>
      <c r="N1636" s="237"/>
      <c r="O1636" s="92"/>
      <c r="P1636" s="92"/>
      <c r="Q1636" s="92"/>
      <c r="R1636" s="92"/>
      <c r="S1636" s="92"/>
      <c r="T1636" s="93"/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T1636" s="18" t="s">
        <v>222</v>
      </c>
      <c r="AU1636" s="18" t="s">
        <v>90</v>
      </c>
    </row>
    <row r="1637" s="2" customFormat="1" ht="16.5" customHeight="1">
      <c r="A1637" s="39"/>
      <c r="B1637" s="40"/>
      <c r="C1637" s="293" t="s">
        <v>2217</v>
      </c>
      <c r="D1637" s="293" t="s">
        <v>467</v>
      </c>
      <c r="E1637" s="294" t="s">
        <v>2218</v>
      </c>
      <c r="F1637" s="295" t="s">
        <v>2219</v>
      </c>
      <c r="G1637" s="296" t="s">
        <v>539</v>
      </c>
      <c r="H1637" s="297">
        <v>14</v>
      </c>
      <c r="I1637" s="298"/>
      <c r="J1637" s="299">
        <f>ROUND(I1637*H1637,2)</f>
        <v>0</v>
      </c>
      <c r="K1637" s="295" t="s">
        <v>359</v>
      </c>
      <c r="L1637" s="300"/>
      <c r="M1637" s="301" t="s">
        <v>1</v>
      </c>
      <c r="N1637" s="302" t="s">
        <v>46</v>
      </c>
      <c r="O1637" s="92"/>
      <c r="P1637" s="229">
        <f>O1637*H1637</f>
        <v>0</v>
      </c>
      <c r="Q1637" s="229">
        <v>0.0022000000000000001</v>
      </c>
      <c r="R1637" s="229">
        <f>Q1637*H1637</f>
        <v>0.030800000000000001</v>
      </c>
      <c r="S1637" s="229">
        <v>0</v>
      </c>
      <c r="T1637" s="230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31" t="s">
        <v>569</v>
      </c>
      <c r="AT1637" s="231" t="s">
        <v>467</v>
      </c>
      <c r="AU1637" s="231" t="s">
        <v>90</v>
      </c>
      <c r="AY1637" s="18" t="s">
        <v>216</v>
      </c>
      <c r="BE1637" s="232">
        <f>IF(N1637="základní",J1637,0)</f>
        <v>0</v>
      </c>
      <c r="BF1637" s="232">
        <f>IF(N1637="snížená",J1637,0)</f>
        <v>0</v>
      </c>
      <c r="BG1637" s="232">
        <f>IF(N1637="zákl. přenesená",J1637,0)</f>
        <v>0</v>
      </c>
      <c r="BH1637" s="232">
        <f>IF(N1637="sníž. přenesená",J1637,0)</f>
        <v>0</v>
      </c>
      <c r="BI1637" s="232">
        <f>IF(N1637="nulová",J1637,0)</f>
        <v>0</v>
      </c>
      <c r="BJ1637" s="18" t="s">
        <v>88</v>
      </c>
      <c r="BK1637" s="232">
        <f>ROUND(I1637*H1637,2)</f>
        <v>0</v>
      </c>
      <c r="BL1637" s="18" t="s">
        <v>292</v>
      </c>
      <c r="BM1637" s="231" t="s">
        <v>2220</v>
      </c>
    </row>
    <row r="1638" s="2" customFormat="1">
      <c r="A1638" s="39"/>
      <c r="B1638" s="40"/>
      <c r="C1638" s="41"/>
      <c r="D1638" s="233" t="s">
        <v>222</v>
      </c>
      <c r="E1638" s="41"/>
      <c r="F1638" s="234" t="s">
        <v>2219</v>
      </c>
      <c r="G1638" s="41"/>
      <c r="H1638" s="41"/>
      <c r="I1638" s="235"/>
      <c r="J1638" s="41"/>
      <c r="K1638" s="41"/>
      <c r="L1638" s="45"/>
      <c r="M1638" s="236"/>
      <c r="N1638" s="237"/>
      <c r="O1638" s="92"/>
      <c r="P1638" s="92"/>
      <c r="Q1638" s="92"/>
      <c r="R1638" s="92"/>
      <c r="S1638" s="92"/>
      <c r="T1638" s="93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T1638" s="18" t="s">
        <v>222</v>
      </c>
      <c r="AU1638" s="18" t="s">
        <v>90</v>
      </c>
    </row>
    <row r="1639" s="2" customFormat="1" ht="24.15" customHeight="1">
      <c r="A1639" s="39"/>
      <c r="B1639" s="40"/>
      <c r="C1639" s="220" t="s">
        <v>2221</v>
      </c>
      <c r="D1639" s="220" t="s">
        <v>217</v>
      </c>
      <c r="E1639" s="221" t="s">
        <v>2222</v>
      </c>
      <c r="F1639" s="222" t="s">
        <v>2223</v>
      </c>
      <c r="G1639" s="223" t="s">
        <v>539</v>
      </c>
      <c r="H1639" s="224">
        <v>2</v>
      </c>
      <c r="I1639" s="225"/>
      <c r="J1639" s="226">
        <f>ROUND(I1639*H1639,2)</f>
        <v>0</v>
      </c>
      <c r="K1639" s="222" t="s">
        <v>359</v>
      </c>
      <c r="L1639" s="45"/>
      <c r="M1639" s="227" t="s">
        <v>1</v>
      </c>
      <c r="N1639" s="228" t="s">
        <v>46</v>
      </c>
      <c r="O1639" s="92"/>
      <c r="P1639" s="229">
        <f>O1639*H1639</f>
        <v>0</v>
      </c>
      <c r="Q1639" s="229">
        <v>0</v>
      </c>
      <c r="R1639" s="229">
        <f>Q1639*H1639</f>
        <v>0</v>
      </c>
      <c r="S1639" s="229">
        <v>0</v>
      </c>
      <c r="T1639" s="230">
        <f>S1639*H1639</f>
        <v>0</v>
      </c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R1639" s="231" t="s">
        <v>292</v>
      </c>
      <c r="AT1639" s="231" t="s">
        <v>217</v>
      </c>
      <c r="AU1639" s="231" t="s">
        <v>90</v>
      </c>
      <c r="AY1639" s="18" t="s">
        <v>216</v>
      </c>
      <c r="BE1639" s="232">
        <f>IF(N1639="základní",J1639,0)</f>
        <v>0</v>
      </c>
      <c r="BF1639" s="232">
        <f>IF(N1639="snížená",J1639,0)</f>
        <v>0</v>
      </c>
      <c r="BG1639" s="232">
        <f>IF(N1639="zákl. přenesená",J1639,0)</f>
        <v>0</v>
      </c>
      <c r="BH1639" s="232">
        <f>IF(N1639="sníž. přenesená",J1639,0)</f>
        <v>0</v>
      </c>
      <c r="BI1639" s="232">
        <f>IF(N1639="nulová",J1639,0)</f>
        <v>0</v>
      </c>
      <c r="BJ1639" s="18" t="s">
        <v>88</v>
      </c>
      <c r="BK1639" s="232">
        <f>ROUND(I1639*H1639,2)</f>
        <v>0</v>
      </c>
      <c r="BL1639" s="18" t="s">
        <v>292</v>
      </c>
      <c r="BM1639" s="231" t="s">
        <v>2224</v>
      </c>
    </row>
    <row r="1640" s="2" customFormat="1">
      <c r="A1640" s="39"/>
      <c r="B1640" s="40"/>
      <c r="C1640" s="41"/>
      <c r="D1640" s="233" t="s">
        <v>222</v>
      </c>
      <c r="E1640" s="41"/>
      <c r="F1640" s="234" t="s">
        <v>2225</v>
      </c>
      <c r="G1640" s="41"/>
      <c r="H1640" s="41"/>
      <c r="I1640" s="235"/>
      <c r="J1640" s="41"/>
      <c r="K1640" s="41"/>
      <c r="L1640" s="45"/>
      <c r="M1640" s="236"/>
      <c r="N1640" s="237"/>
      <c r="O1640" s="92"/>
      <c r="P1640" s="92"/>
      <c r="Q1640" s="92"/>
      <c r="R1640" s="92"/>
      <c r="S1640" s="92"/>
      <c r="T1640" s="93"/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T1640" s="18" t="s">
        <v>222</v>
      </c>
      <c r="AU1640" s="18" t="s">
        <v>90</v>
      </c>
    </row>
    <row r="1641" s="2" customFormat="1" ht="16.5" customHeight="1">
      <c r="A1641" s="39"/>
      <c r="B1641" s="40"/>
      <c r="C1641" s="293" t="s">
        <v>2226</v>
      </c>
      <c r="D1641" s="293" t="s">
        <v>467</v>
      </c>
      <c r="E1641" s="294" t="s">
        <v>2227</v>
      </c>
      <c r="F1641" s="295" t="s">
        <v>2228</v>
      </c>
      <c r="G1641" s="296" t="s">
        <v>539</v>
      </c>
      <c r="H1641" s="297">
        <v>2</v>
      </c>
      <c r="I1641" s="298"/>
      <c r="J1641" s="299">
        <f>ROUND(I1641*H1641,2)</f>
        <v>0</v>
      </c>
      <c r="K1641" s="295" t="s">
        <v>359</v>
      </c>
      <c r="L1641" s="300"/>
      <c r="M1641" s="301" t="s">
        <v>1</v>
      </c>
      <c r="N1641" s="302" t="s">
        <v>46</v>
      </c>
      <c r="O1641" s="92"/>
      <c r="P1641" s="229">
        <f>O1641*H1641</f>
        <v>0</v>
      </c>
      <c r="Q1641" s="229">
        <v>0.0022000000000000001</v>
      </c>
      <c r="R1641" s="229">
        <f>Q1641*H1641</f>
        <v>0.0044000000000000003</v>
      </c>
      <c r="S1641" s="229">
        <v>0</v>
      </c>
      <c r="T1641" s="230">
        <f>S1641*H1641</f>
        <v>0</v>
      </c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R1641" s="231" t="s">
        <v>569</v>
      </c>
      <c r="AT1641" s="231" t="s">
        <v>467</v>
      </c>
      <c r="AU1641" s="231" t="s">
        <v>90</v>
      </c>
      <c r="AY1641" s="18" t="s">
        <v>216</v>
      </c>
      <c r="BE1641" s="232">
        <f>IF(N1641="základní",J1641,0)</f>
        <v>0</v>
      </c>
      <c r="BF1641" s="232">
        <f>IF(N1641="snížená",J1641,0)</f>
        <v>0</v>
      </c>
      <c r="BG1641" s="232">
        <f>IF(N1641="zákl. přenesená",J1641,0)</f>
        <v>0</v>
      </c>
      <c r="BH1641" s="232">
        <f>IF(N1641="sníž. přenesená",J1641,0)</f>
        <v>0</v>
      </c>
      <c r="BI1641" s="232">
        <f>IF(N1641="nulová",J1641,0)</f>
        <v>0</v>
      </c>
      <c r="BJ1641" s="18" t="s">
        <v>88</v>
      </c>
      <c r="BK1641" s="232">
        <f>ROUND(I1641*H1641,2)</f>
        <v>0</v>
      </c>
      <c r="BL1641" s="18" t="s">
        <v>292</v>
      </c>
      <c r="BM1641" s="231" t="s">
        <v>2229</v>
      </c>
    </row>
    <row r="1642" s="2" customFormat="1">
      <c r="A1642" s="39"/>
      <c r="B1642" s="40"/>
      <c r="C1642" s="41"/>
      <c r="D1642" s="233" t="s">
        <v>222</v>
      </c>
      <c r="E1642" s="41"/>
      <c r="F1642" s="234" t="s">
        <v>2228</v>
      </c>
      <c r="G1642" s="41"/>
      <c r="H1642" s="41"/>
      <c r="I1642" s="235"/>
      <c r="J1642" s="41"/>
      <c r="K1642" s="41"/>
      <c r="L1642" s="45"/>
      <c r="M1642" s="236"/>
      <c r="N1642" s="237"/>
      <c r="O1642" s="92"/>
      <c r="P1642" s="92"/>
      <c r="Q1642" s="92"/>
      <c r="R1642" s="92"/>
      <c r="S1642" s="92"/>
      <c r="T1642" s="93"/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T1642" s="18" t="s">
        <v>222</v>
      </c>
      <c r="AU1642" s="18" t="s">
        <v>90</v>
      </c>
    </row>
    <row r="1643" s="2" customFormat="1" ht="24.15" customHeight="1">
      <c r="A1643" s="39"/>
      <c r="B1643" s="40"/>
      <c r="C1643" s="220" t="s">
        <v>2230</v>
      </c>
      <c r="D1643" s="220" t="s">
        <v>217</v>
      </c>
      <c r="E1643" s="221" t="s">
        <v>2231</v>
      </c>
      <c r="F1643" s="222" t="s">
        <v>2232</v>
      </c>
      <c r="G1643" s="223" t="s">
        <v>453</v>
      </c>
      <c r="H1643" s="224">
        <v>15</v>
      </c>
      <c r="I1643" s="225"/>
      <c r="J1643" s="226">
        <f>ROUND(I1643*H1643,2)</f>
        <v>0</v>
      </c>
      <c r="K1643" s="222" t="s">
        <v>359</v>
      </c>
      <c r="L1643" s="45"/>
      <c r="M1643" s="227" t="s">
        <v>1</v>
      </c>
      <c r="N1643" s="228" t="s">
        <v>46</v>
      </c>
      <c r="O1643" s="92"/>
      <c r="P1643" s="229">
        <f>O1643*H1643</f>
        <v>0</v>
      </c>
      <c r="Q1643" s="229">
        <v>0</v>
      </c>
      <c r="R1643" s="229">
        <f>Q1643*H1643</f>
        <v>0</v>
      </c>
      <c r="S1643" s="229">
        <v>0</v>
      </c>
      <c r="T1643" s="230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31" t="s">
        <v>292</v>
      </c>
      <c r="AT1643" s="231" t="s">
        <v>217</v>
      </c>
      <c r="AU1643" s="231" t="s">
        <v>90</v>
      </c>
      <c r="AY1643" s="18" t="s">
        <v>216</v>
      </c>
      <c r="BE1643" s="232">
        <f>IF(N1643="základní",J1643,0)</f>
        <v>0</v>
      </c>
      <c r="BF1643" s="232">
        <f>IF(N1643="snížená",J1643,0)</f>
        <v>0</v>
      </c>
      <c r="BG1643" s="232">
        <f>IF(N1643="zákl. přenesená",J1643,0)</f>
        <v>0</v>
      </c>
      <c r="BH1643" s="232">
        <f>IF(N1643="sníž. přenesená",J1643,0)</f>
        <v>0</v>
      </c>
      <c r="BI1643" s="232">
        <f>IF(N1643="nulová",J1643,0)</f>
        <v>0</v>
      </c>
      <c r="BJ1643" s="18" t="s">
        <v>88</v>
      </c>
      <c r="BK1643" s="232">
        <f>ROUND(I1643*H1643,2)</f>
        <v>0</v>
      </c>
      <c r="BL1643" s="18" t="s">
        <v>292</v>
      </c>
      <c r="BM1643" s="231" t="s">
        <v>2233</v>
      </c>
    </row>
    <row r="1644" s="2" customFormat="1">
      <c r="A1644" s="39"/>
      <c r="B1644" s="40"/>
      <c r="C1644" s="41"/>
      <c r="D1644" s="233" t="s">
        <v>222</v>
      </c>
      <c r="E1644" s="41"/>
      <c r="F1644" s="234" t="s">
        <v>2234</v>
      </c>
      <c r="G1644" s="41"/>
      <c r="H1644" s="41"/>
      <c r="I1644" s="235"/>
      <c r="J1644" s="41"/>
      <c r="K1644" s="41"/>
      <c r="L1644" s="45"/>
      <c r="M1644" s="236"/>
      <c r="N1644" s="237"/>
      <c r="O1644" s="92"/>
      <c r="P1644" s="92"/>
      <c r="Q1644" s="92"/>
      <c r="R1644" s="92"/>
      <c r="S1644" s="92"/>
      <c r="T1644" s="93"/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T1644" s="18" t="s">
        <v>222</v>
      </c>
      <c r="AU1644" s="18" t="s">
        <v>90</v>
      </c>
    </row>
    <row r="1645" s="13" customFormat="1">
      <c r="A1645" s="13"/>
      <c r="B1645" s="250"/>
      <c r="C1645" s="251"/>
      <c r="D1645" s="233" t="s">
        <v>362</v>
      </c>
      <c r="E1645" s="252" t="s">
        <v>1</v>
      </c>
      <c r="F1645" s="253" t="s">
        <v>2235</v>
      </c>
      <c r="G1645" s="251"/>
      <c r="H1645" s="252" t="s">
        <v>1</v>
      </c>
      <c r="I1645" s="254"/>
      <c r="J1645" s="251"/>
      <c r="K1645" s="251"/>
      <c r="L1645" s="255"/>
      <c r="M1645" s="256"/>
      <c r="N1645" s="257"/>
      <c r="O1645" s="257"/>
      <c r="P1645" s="257"/>
      <c r="Q1645" s="257"/>
      <c r="R1645" s="257"/>
      <c r="S1645" s="257"/>
      <c r="T1645" s="258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9" t="s">
        <v>362</v>
      </c>
      <c r="AU1645" s="259" t="s">
        <v>90</v>
      </c>
      <c r="AV1645" s="13" t="s">
        <v>88</v>
      </c>
      <c r="AW1645" s="13" t="s">
        <v>36</v>
      </c>
      <c r="AX1645" s="13" t="s">
        <v>81</v>
      </c>
      <c r="AY1645" s="259" t="s">
        <v>216</v>
      </c>
    </row>
    <row r="1646" s="14" customFormat="1">
      <c r="A1646" s="14"/>
      <c r="B1646" s="260"/>
      <c r="C1646" s="261"/>
      <c r="D1646" s="233" t="s">
        <v>362</v>
      </c>
      <c r="E1646" s="262" t="s">
        <v>1</v>
      </c>
      <c r="F1646" s="263" t="s">
        <v>2236</v>
      </c>
      <c r="G1646" s="261"/>
      <c r="H1646" s="264">
        <v>5</v>
      </c>
      <c r="I1646" s="265"/>
      <c r="J1646" s="261"/>
      <c r="K1646" s="261"/>
      <c r="L1646" s="266"/>
      <c r="M1646" s="267"/>
      <c r="N1646" s="268"/>
      <c r="O1646" s="268"/>
      <c r="P1646" s="268"/>
      <c r="Q1646" s="268"/>
      <c r="R1646" s="268"/>
      <c r="S1646" s="268"/>
      <c r="T1646" s="269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70" t="s">
        <v>362</v>
      </c>
      <c r="AU1646" s="270" t="s">
        <v>90</v>
      </c>
      <c r="AV1646" s="14" t="s">
        <v>90</v>
      </c>
      <c r="AW1646" s="14" t="s">
        <v>36</v>
      </c>
      <c r="AX1646" s="14" t="s">
        <v>81</v>
      </c>
      <c r="AY1646" s="270" t="s">
        <v>216</v>
      </c>
    </row>
    <row r="1647" s="14" customFormat="1">
      <c r="A1647" s="14"/>
      <c r="B1647" s="260"/>
      <c r="C1647" s="261"/>
      <c r="D1647" s="233" t="s">
        <v>362</v>
      </c>
      <c r="E1647" s="262" t="s">
        <v>1</v>
      </c>
      <c r="F1647" s="263" t="s">
        <v>2237</v>
      </c>
      <c r="G1647" s="261"/>
      <c r="H1647" s="264">
        <v>3.75</v>
      </c>
      <c r="I1647" s="265"/>
      <c r="J1647" s="261"/>
      <c r="K1647" s="261"/>
      <c r="L1647" s="266"/>
      <c r="M1647" s="267"/>
      <c r="N1647" s="268"/>
      <c r="O1647" s="268"/>
      <c r="P1647" s="268"/>
      <c r="Q1647" s="268"/>
      <c r="R1647" s="268"/>
      <c r="S1647" s="268"/>
      <c r="T1647" s="269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70" t="s">
        <v>362</v>
      </c>
      <c r="AU1647" s="270" t="s">
        <v>90</v>
      </c>
      <c r="AV1647" s="14" t="s">
        <v>90</v>
      </c>
      <c r="AW1647" s="14" t="s">
        <v>36</v>
      </c>
      <c r="AX1647" s="14" t="s">
        <v>81</v>
      </c>
      <c r="AY1647" s="270" t="s">
        <v>216</v>
      </c>
    </row>
    <row r="1648" s="13" customFormat="1">
      <c r="A1648" s="13"/>
      <c r="B1648" s="250"/>
      <c r="C1648" s="251"/>
      <c r="D1648" s="233" t="s">
        <v>362</v>
      </c>
      <c r="E1648" s="252" t="s">
        <v>1</v>
      </c>
      <c r="F1648" s="253" t="s">
        <v>2238</v>
      </c>
      <c r="G1648" s="251"/>
      <c r="H1648" s="252" t="s">
        <v>1</v>
      </c>
      <c r="I1648" s="254"/>
      <c r="J1648" s="251"/>
      <c r="K1648" s="251"/>
      <c r="L1648" s="255"/>
      <c r="M1648" s="256"/>
      <c r="N1648" s="257"/>
      <c r="O1648" s="257"/>
      <c r="P1648" s="257"/>
      <c r="Q1648" s="257"/>
      <c r="R1648" s="257"/>
      <c r="S1648" s="257"/>
      <c r="T1648" s="258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9" t="s">
        <v>362</v>
      </c>
      <c r="AU1648" s="259" t="s">
        <v>90</v>
      </c>
      <c r="AV1648" s="13" t="s">
        <v>88</v>
      </c>
      <c r="AW1648" s="13" t="s">
        <v>36</v>
      </c>
      <c r="AX1648" s="13" t="s">
        <v>81</v>
      </c>
      <c r="AY1648" s="259" t="s">
        <v>216</v>
      </c>
    </row>
    <row r="1649" s="14" customFormat="1">
      <c r="A1649" s="14"/>
      <c r="B1649" s="260"/>
      <c r="C1649" s="261"/>
      <c r="D1649" s="233" t="s">
        <v>362</v>
      </c>
      <c r="E1649" s="262" t="s">
        <v>1</v>
      </c>
      <c r="F1649" s="263" t="s">
        <v>1195</v>
      </c>
      <c r="G1649" s="261"/>
      <c r="H1649" s="264">
        <v>6.25</v>
      </c>
      <c r="I1649" s="265"/>
      <c r="J1649" s="261"/>
      <c r="K1649" s="261"/>
      <c r="L1649" s="266"/>
      <c r="M1649" s="267"/>
      <c r="N1649" s="268"/>
      <c r="O1649" s="268"/>
      <c r="P1649" s="268"/>
      <c r="Q1649" s="268"/>
      <c r="R1649" s="268"/>
      <c r="S1649" s="268"/>
      <c r="T1649" s="269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70" t="s">
        <v>362</v>
      </c>
      <c r="AU1649" s="270" t="s">
        <v>90</v>
      </c>
      <c r="AV1649" s="14" t="s">
        <v>90</v>
      </c>
      <c r="AW1649" s="14" t="s">
        <v>36</v>
      </c>
      <c r="AX1649" s="14" t="s">
        <v>81</v>
      </c>
      <c r="AY1649" s="270" t="s">
        <v>216</v>
      </c>
    </row>
    <row r="1650" s="16" customFormat="1">
      <c r="A1650" s="16"/>
      <c r="B1650" s="282"/>
      <c r="C1650" s="283"/>
      <c r="D1650" s="233" t="s">
        <v>362</v>
      </c>
      <c r="E1650" s="284" t="s">
        <v>1</v>
      </c>
      <c r="F1650" s="285" t="s">
        <v>369</v>
      </c>
      <c r="G1650" s="283"/>
      <c r="H1650" s="286">
        <v>15</v>
      </c>
      <c r="I1650" s="287"/>
      <c r="J1650" s="283"/>
      <c r="K1650" s="283"/>
      <c r="L1650" s="288"/>
      <c r="M1650" s="289"/>
      <c r="N1650" s="290"/>
      <c r="O1650" s="290"/>
      <c r="P1650" s="290"/>
      <c r="Q1650" s="290"/>
      <c r="R1650" s="290"/>
      <c r="S1650" s="290"/>
      <c r="T1650" s="291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T1650" s="292" t="s">
        <v>362</v>
      </c>
      <c r="AU1650" s="292" t="s">
        <v>90</v>
      </c>
      <c r="AV1650" s="16" t="s">
        <v>215</v>
      </c>
      <c r="AW1650" s="16" t="s">
        <v>36</v>
      </c>
      <c r="AX1650" s="16" t="s">
        <v>88</v>
      </c>
      <c r="AY1650" s="292" t="s">
        <v>216</v>
      </c>
    </row>
    <row r="1651" s="2" customFormat="1" ht="21.75" customHeight="1">
      <c r="A1651" s="39"/>
      <c r="B1651" s="40"/>
      <c r="C1651" s="293" t="s">
        <v>2239</v>
      </c>
      <c r="D1651" s="293" t="s">
        <v>467</v>
      </c>
      <c r="E1651" s="294" t="s">
        <v>2240</v>
      </c>
      <c r="F1651" s="295" t="s">
        <v>2241</v>
      </c>
      <c r="G1651" s="296" t="s">
        <v>453</v>
      </c>
      <c r="H1651" s="297">
        <v>6.875</v>
      </c>
      <c r="I1651" s="298"/>
      <c r="J1651" s="299">
        <f>ROUND(I1651*H1651,2)</f>
        <v>0</v>
      </c>
      <c r="K1651" s="295" t="s">
        <v>359</v>
      </c>
      <c r="L1651" s="300"/>
      <c r="M1651" s="301" t="s">
        <v>1</v>
      </c>
      <c r="N1651" s="302" t="s">
        <v>46</v>
      </c>
      <c r="O1651" s="92"/>
      <c r="P1651" s="229">
        <f>O1651*H1651</f>
        <v>0</v>
      </c>
      <c r="Q1651" s="229">
        <v>0.0015</v>
      </c>
      <c r="R1651" s="229">
        <f>Q1651*H1651</f>
        <v>0.010312500000000001</v>
      </c>
      <c r="S1651" s="229">
        <v>0</v>
      </c>
      <c r="T1651" s="230">
        <f>S1651*H1651</f>
        <v>0</v>
      </c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R1651" s="231" t="s">
        <v>569</v>
      </c>
      <c r="AT1651" s="231" t="s">
        <v>467</v>
      </c>
      <c r="AU1651" s="231" t="s">
        <v>90</v>
      </c>
      <c r="AY1651" s="18" t="s">
        <v>216</v>
      </c>
      <c r="BE1651" s="232">
        <f>IF(N1651="základní",J1651,0)</f>
        <v>0</v>
      </c>
      <c r="BF1651" s="232">
        <f>IF(N1651="snížená",J1651,0)</f>
        <v>0</v>
      </c>
      <c r="BG1651" s="232">
        <f>IF(N1651="zákl. přenesená",J1651,0)</f>
        <v>0</v>
      </c>
      <c r="BH1651" s="232">
        <f>IF(N1651="sníž. přenesená",J1651,0)</f>
        <v>0</v>
      </c>
      <c r="BI1651" s="232">
        <f>IF(N1651="nulová",J1651,0)</f>
        <v>0</v>
      </c>
      <c r="BJ1651" s="18" t="s">
        <v>88</v>
      </c>
      <c r="BK1651" s="232">
        <f>ROUND(I1651*H1651,2)</f>
        <v>0</v>
      </c>
      <c r="BL1651" s="18" t="s">
        <v>292</v>
      </c>
      <c r="BM1651" s="231" t="s">
        <v>2242</v>
      </c>
    </row>
    <row r="1652" s="2" customFormat="1">
      <c r="A1652" s="39"/>
      <c r="B1652" s="40"/>
      <c r="C1652" s="41"/>
      <c r="D1652" s="233" t="s">
        <v>222</v>
      </c>
      <c r="E1652" s="41"/>
      <c r="F1652" s="234" t="s">
        <v>2241</v>
      </c>
      <c r="G1652" s="41"/>
      <c r="H1652" s="41"/>
      <c r="I1652" s="235"/>
      <c r="J1652" s="41"/>
      <c r="K1652" s="41"/>
      <c r="L1652" s="45"/>
      <c r="M1652" s="236"/>
      <c r="N1652" s="237"/>
      <c r="O1652" s="92"/>
      <c r="P1652" s="92"/>
      <c r="Q1652" s="92"/>
      <c r="R1652" s="92"/>
      <c r="S1652" s="92"/>
      <c r="T1652" s="93"/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T1652" s="18" t="s">
        <v>222</v>
      </c>
      <c r="AU1652" s="18" t="s">
        <v>90</v>
      </c>
    </row>
    <row r="1653" s="13" customFormat="1">
      <c r="A1653" s="13"/>
      <c r="B1653" s="250"/>
      <c r="C1653" s="251"/>
      <c r="D1653" s="233" t="s">
        <v>362</v>
      </c>
      <c r="E1653" s="252" t="s">
        <v>1</v>
      </c>
      <c r="F1653" s="253" t="s">
        <v>2238</v>
      </c>
      <c r="G1653" s="251"/>
      <c r="H1653" s="252" t="s">
        <v>1</v>
      </c>
      <c r="I1653" s="254"/>
      <c r="J1653" s="251"/>
      <c r="K1653" s="251"/>
      <c r="L1653" s="255"/>
      <c r="M1653" s="256"/>
      <c r="N1653" s="257"/>
      <c r="O1653" s="257"/>
      <c r="P1653" s="257"/>
      <c r="Q1653" s="257"/>
      <c r="R1653" s="257"/>
      <c r="S1653" s="257"/>
      <c r="T1653" s="258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9" t="s">
        <v>362</v>
      </c>
      <c r="AU1653" s="259" t="s">
        <v>90</v>
      </c>
      <c r="AV1653" s="13" t="s">
        <v>88</v>
      </c>
      <c r="AW1653" s="13" t="s">
        <v>36</v>
      </c>
      <c r="AX1653" s="13" t="s">
        <v>81</v>
      </c>
      <c r="AY1653" s="259" t="s">
        <v>216</v>
      </c>
    </row>
    <row r="1654" s="14" customFormat="1">
      <c r="A1654" s="14"/>
      <c r="B1654" s="260"/>
      <c r="C1654" s="261"/>
      <c r="D1654" s="233" t="s">
        <v>362</v>
      </c>
      <c r="E1654" s="262" t="s">
        <v>1</v>
      </c>
      <c r="F1654" s="263" t="s">
        <v>2243</v>
      </c>
      <c r="G1654" s="261"/>
      <c r="H1654" s="264">
        <v>6.875</v>
      </c>
      <c r="I1654" s="265"/>
      <c r="J1654" s="261"/>
      <c r="K1654" s="261"/>
      <c r="L1654" s="266"/>
      <c r="M1654" s="267"/>
      <c r="N1654" s="268"/>
      <c r="O1654" s="268"/>
      <c r="P1654" s="268"/>
      <c r="Q1654" s="268"/>
      <c r="R1654" s="268"/>
      <c r="S1654" s="268"/>
      <c r="T1654" s="269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70" t="s">
        <v>362</v>
      </c>
      <c r="AU1654" s="270" t="s">
        <v>90</v>
      </c>
      <c r="AV1654" s="14" t="s">
        <v>90</v>
      </c>
      <c r="AW1654" s="14" t="s">
        <v>36</v>
      </c>
      <c r="AX1654" s="14" t="s">
        <v>81</v>
      </c>
      <c r="AY1654" s="270" t="s">
        <v>216</v>
      </c>
    </row>
    <row r="1655" s="16" customFormat="1">
      <c r="A1655" s="16"/>
      <c r="B1655" s="282"/>
      <c r="C1655" s="283"/>
      <c r="D1655" s="233" t="s">
        <v>362</v>
      </c>
      <c r="E1655" s="284" t="s">
        <v>1</v>
      </c>
      <c r="F1655" s="285" t="s">
        <v>369</v>
      </c>
      <c r="G1655" s="283"/>
      <c r="H1655" s="286">
        <v>6.875</v>
      </c>
      <c r="I1655" s="287"/>
      <c r="J1655" s="283"/>
      <c r="K1655" s="283"/>
      <c r="L1655" s="288"/>
      <c r="M1655" s="289"/>
      <c r="N1655" s="290"/>
      <c r="O1655" s="290"/>
      <c r="P1655" s="290"/>
      <c r="Q1655" s="290"/>
      <c r="R1655" s="290"/>
      <c r="S1655" s="290"/>
      <c r="T1655" s="291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T1655" s="292" t="s">
        <v>362</v>
      </c>
      <c r="AU1655" s="292" t="s">
        <v>90</v>
      </c>
      <c r="AV1655" s="16" t="s">
        <v>215</v>
      </c>
      <c r="AW1655" s="16" t="s">
        <v>36</v>
      </c>
      <c r="AX1655" s="16" t="s">
        <v>88</v>
      </c>
      <c r="AY1655" s="292" t="s">
        <v>216</v>
      </c>
    </row>
    <row r="1656" s="2" customFormat="1" ht="21.75" customHeight="1">
      <c r="A1656" s="39"/>
      <c r="B1656" s="40"/>
      <c r="C1656" s="293" t="s">
        <v>2244</v>
      </c>
      <c r="D1656" s="293" t="s">
        <v>467</v>
      </c>
      <c r="E1656" s="294" t="s">
        <v>2245</v>
      </c>
      <c r="F1656" s="295" t="s">
        <v>2246</v>
      </c>
      <c r="G1656" s="296" t="s">
        <v>453</v>
      </c>
      <c r="H1656" s="297">
        <v>9.625</v>
      </c>
      <c r="I1656" s="298"/>
      <c r="J1656" s="299">
        <f>ROUND(I1656*H1656,2)</f>
        <v>0</v>
      </c>
      <c r="K1656" s="295" t="s">
        <v>359</v>
      </c>
      <c r="L1656" s="300"/>
      <c r="M1656" s="301" t="s">
        <v>1</v>
      </c>
      <c r="N1656" s="302" t="s">
        <v>46</v>
      </c>
      <c r="O1656" s="92"/>
      <c r="P1656" s="229">
        <f>O1656*H1656</f>
        <v>0</v>
      </c>
      <c r="Q1656" s="229">
        <v>0.0018</v>
      </c>
      <c r="R1656" s="229">
        <f>Q1656*H1656</f>
        <v>0.017325</v>
      </c>
      <c r="S1656" s="229">
        <v>0</v>
      </c>
      <c r="T1656" s="230">
        <f>S1656*H1656</f>
        <v>0</v>
      </c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R1656" s="231" t="s">
        <v>569</v>
      </c>
      <c r="AT1656" s="231" t="s">
        <v>467</v>
      </c>
      <c r="AU1656" s="231" t="s">
        <v>90</v>
      </c>
      <c r="AY1656" s="18" t="s">
        <v>216</v>
      </c>
      <c r="BE1656" s="232">
        <f>IF(N1656="základní",J1656,0)</f>
        <v>0</v>
      </c>
      <c r="BF1656" s="232">
        <f>IF(N1656="snížená",J1656,0)</f>
        <v>0</v>
      </c>
      <c r="BG1656" s="232">
        <f>IF(N1656="zákl. přenesená",J1656,0)</f>
        <v>0</v>
      </c>
      <c r="BH1656" s="232">
        <f>IF(N1656="sníž. přenesená",J1656,0)</f>
        <v>0</v>
      </c>
      <c r="BI1656" s="232">
        <f>IF(N1656="nulová",J1656,0)</f>
        <v>0</v>
      </c>
      <c r="BJ1656" s="18" t="s">
        <v>88</v>
      </c>
      <c r="BK1656" s="232">
        <f>ROUND(I1656*H1656,2)</f>
        <v>0</v>
      </c>
      <c r="BL1656" s="18" t="s">
        <v>292</v>
      </c>
      <c r="BM1656" s="231" t="s">
        <v>2247</v>
      </c>
    </row>
    <row r="1657" s="2" customFormat="1">
      <c r="A1657" s="39"/>
      <c r="B1657" s="40"/>
      <c r="C1657" s="41"/>
      <c r="D1657" s="233" t="s">
        <v>222</v>
      </c>
      <c r="E1657" s="41"/>
      <c r="F1657" s="234" t="s">
        <v>2246</v>
      </c>
      <c r="G1657" s="41"/>
      <c r="H1657" s="41"/>
      <c r="I1657" s="235"/>
      <c r="J1657" s="41"/>
      <c r="K1657" s="41"/>
      <c r="L1657" s="45"/>
      <c r="M1657" s="236"/>
      <c r="N1657" s="237"/>
      <c r="O1657" s="92"/>
      <c r="P1657" s="92"/>
      <c r="Q1657" s="92"/>
      <c r="R1657" s="92"/>
      <c r="S1657" s="92"/>
      <c r="T1657" s="93"/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T1657" s="18" t="s">
        <v>222</v>
      </c>
      <c r="AU1657" s="18" t="s">
        <v>90</v>
      </c>
    </row>
    <row r="1658" s="13" customFormat="1">
      <c r="A1658" s="13"/>
      <c r="B1658" s="250"/>
      <c r="C1658" s="251"/>
      <c r="D1658" s="233" t="s">
        <v>362</v>
      </c>
      <c r="E1658" s="252" t="s">
        <v>1</v>
      </c>
      <c r="F1658" s="253" t="s">
        <v>2235</v>
      </c>
      <c r="G1658" s="251"/>
      <c r="H1658" s="252" t="s">
        <v>1</v>
      </c>
      <c r="I1658" s="254"/>
      <c r="J1658" s="251"/>
      <c r="K1658" s="251"/>
      <c r="L1658" s="255"/>
      <c r="M1658" s="256"/>
      <c r="N1658" s="257"/>
      <c r="O1658" s="257"/>
      <c r="P1658" s="257"/>
      <c r="Q1658" s="257"/>
      <c r="R1658" s="257"/>
      <c r="S1658" s="257"/>
      <c r="T1658" s="258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9" t="s">
        <v>362</v>
      </c>
      <c r="AU1658" s="259" t="s">
        <v>90</v>
      </c>
      <c r="AV1658" s="13" t="s">
        <v>88</v>
      </c>
      <c r="AW1658" s="13" t="s">
        <v>36</v>
      </c>
      <c r="AX1658" s="13" t="s">
        <v>81</v>
      </c>
      <c r="AY1658" s="259" t="s">
        <v>216</v>
      </c>
    </row>
    <row r="1659" s="14" customFormat="1">
      <c r="A1659" s="14"/>
      <c r="B1659" s="260"/>
      <c r="C1659" s="261"/>
      <c r="D1659" s="233" t="s">
        <v>362</v>
      </c>
      <c r="E1659" s="262" t="s">
        <v>1</v>
      </c>
      <c r="F1659" s="263" t="s">
        <v>2248</v>
      </c>
      <c r="G1659" s="261"/>
      <c r="H1659" s="264">
        <v>5.5</v>
      </c>
      <c r="I1659" s="265"/>
      <c r="J1659" s="261"/>
      <c r="K1659" s="261"/>
      <c r="L1659" s="266"/>
      <c r="M1659" s="267"/>
      <c r="N1659" s="268"/>
      <c r="O1659" s="268"/>
      <c r="P1659" s="268"/>
      <c r="Q1659" s="268"/>
      <c r="R1659" s="268"/>
      <c r="S1659" s="268"/>
      <c r="T1659" s="269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70" t="s">
        <v>362</v>
      </c>
      <c r="AU1659" s="270" t="s">
        <v>90</v>
      </c>
      <c r="AV1659" s="14" t="s">
        <v>90</v>
      </c>
      <c r="AW1659" s="14" t="s">
        <v>36</v>
      </c>
      <c r="AX1659" s="14" t="s">
        <v>81</v>
      </c>
      <c r="AY1659" s="270" t="s">
        <v>216</v>
      </c>
    </row>
    <row r="1660" s="14" customFormat="1">
      <c r="A1660" s="14"/>
      <c r="B1660" s="260"/>
      <c r="C1660" s="261"/>
      <c r="D1660" s="233" t="s">
        <v>362</v>
      </c>
      <c r="E1660" s="262" t="s">
        <v>1</v>
      </c>
      <c r="F1660" s="263" t="s">
        <v>2249</v>
      </c>
      <c r="G1660" s="261"/>
      <c r="H1660" s="264">
        <v>4.125</v>
      </c>
      <c r="I1660" s="265"/>
      <c r="J1660" s="261"/>
      <c r="K1660" s="261"/>
      <c r="L1660" s="266"/>
      <c r="M1660" s="267"/>
      <c r="N1660" s="268"/>
      <c r="O1660" s="268"/>
      <c r="P1660" s="268"/>
      <c r="Q1660" s="268"/>
      <c r="R1660" s="268"/>
      <c r="S1660" s="268"/>
      <c r="T1660" s="269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70" t="s">
        <v>362</v>
      </c>
      <c r="AU1660" s="270" t="s">
        <v>90</v>
      </c>
      <c r="AV1660" s="14" t="s">
        <v>90</v>
      </c>
      <c r="AW1660" s="14" t="s">
        <v>36</v>
      </c>
      <c r="AX1660" s="14" t="s">
        <v>81</v>
      </c>
      <c r="AY1660" s="270" t="s">
        <v>216</v>
      </c>
    </row>
    <row r="1661" s="16" customFormat="1">
      <c r="A1661" s="16"/>
      <c r="B1661" s="282"/>
      <c r="C1661" s="283"/>
      <c r="D1661" s="233" t="s">
        <v>362</v>
      </c>
      <c r="E1661" s="284" t="s">
        <v>1</v>
      </c>
      <c r="F1661" s="285" t="s">
        <v>369</v>
      </c>
      <c r="G1661" s="283"/>
      <c r="H1661" s="286">
        <v>9.625</v>
      </c>
      <c r="I1661" s="287"/>
      <c r="J1661" s="283"/>
      <c r="K1661" s="283"/>
      <c r="L1661" s="288"/>
      <c r="M1661" s="289"/>
      <c r="N1661" s="290"/>
      <c r="O1661" s="290"/>
      <c r="P1661" s="290"/>
      <c r="Q1661" s="290"/>
      <c r="R1661" s="290"/>
      <c r="S1661" s="290"/>
      <c r="T1661" s="291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92" t="s">
        <v>362</v>
      </c>
      <c r="AU1661" s="292" t="s">
        <v>90</v>
      </c>
      <c r="AV1661" s="16" t="s">
        <v>215</v>
      </c>
      <c r="AW1661" s="16" t="s">
        <v>36</v>
      </c>
      <c r="AX1661" s="16" t="s">
        <v>88</v>
      </c>
      <c r="AY1661" s="292" t="s">
        <v>216</v>
      </c>
    </row>
    <row r="1662" s="2" customFormat="1" ht="16.5" customHeight="1">
      <c r="A1662" s="39"/>
      <c r="B1662" s="40"/>
      <c r="C1662" s="293" t="s">
        <v>2250</v>
      </c>
      <c r="D1662" s="293" t="s">
        <v>467</v>
      </c>
      <c r="E1662" s="294" t="s">
        <v>2251</v>
      </c>
      <c r="F1662" s="295" t="s">
        <v>2252</v>
      </c>
      <c r="G1662" s="296" t="s">
        <v>2253</v>
      </c>
      <c r="H1662" s="297">
        <v>13</v>
      </c>
      <c r="I1662" s="298"/>
      <c r="J1662" s="299">
        <f>ROUND(I1662*H1662,2)</f>
        <v>0</v>
      </c>
      <c r="K1662" s="295" t="s">
        <v>359</v>
      </c>
      <c r="L1662" s="300"/>
      <c r="M1662" s="301" t="s">
        <v>1</v>
      </c>
      <c r="N1662" s="302" t="s">
        <v>46</v>
      </c>
      <c r="O1662" s="92"/>
      <c r="P1662" s="229">
        <f>O1662*H1662</f>
        <v>0</v>
      </c>
      <c r="Q1662" s="229">
        <v>0.00020000000000000001</v>
      </c>
      <c r="R1662" s="229">
        <f>Q1662*H1662</f>
        <v>0.0026000000000000003</v>
      </c>
      <c r="S1662" s="229">
        <v>0</v>
      </c>
      <c r="T1662" s="230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31" t="s">
        <v>569</v>
      </c>
      <c r="AT1662" s="231" t="s">
        <v>467</v>
      </c>
      <c r="AU1662" s="231" t="s">
        <v>90</v>
      </c>
      <c r="AY1662" s="18" t="s">
        <v>216</v>
      </c>
      <c r="BE1662" s="232">
        <f>IF(N1662="základní",J1662,0)</f>
        <v>0</v>
      </c>
      <c r="BF1662" s="232">
        <f>IF(N1662="snížená",J1662,0)</f>
        <v>0</v>
      </c>
      <c r="BG1662" s="232">
        <f>IF(N1662="zákl. přenesená",J1662,0)</f>
        <v>0</v>
      </c>
      <c r="BH1662" s="232">
        <f>IF(N1662="sníž. přenesená",J1662,0)</f>
        <v>0</v>
      </c>
      <c r="BI1662" s="232">
        <f>IF(N1662="nulová",J1662,0)</f>
        <v>0</v>
      </c>
      <c r="BJ1662" s="18" t="s">
        <v>88</v>
      </c>
      <c r="BK1662" s="232">
        <f>ROUND(I1662*H1662,2)</f>
        <v>0</v>
      </c>
      <c r="BL1662" s="18" t="s">
        <v>292</v>
      </c>
      <c r="BM1662" s="231" t="s">
        <v>2254</v>
      </c>
    </row>
    <row r="1663" s="2" customFormat="1">
      <c r="A1663" s="39"/>
      <c r="B1663" s="40"/>
      <c r="C1663" s="41"/>
      <c r="D1663" s="233" t="s">
        <v>222</v>
      </c>
      <c r="E1663" s="41"/>
      <c r="F1663" s="234" t="s">
        <v>2252</v>
      </c>
      <c r="G1663" s="41"/>
      <c r="H1663" s="41"/>
      <c r="I1663" s="235"/>
      <c r="J1663" s="41"/>
      <c r="K1663" s="41"/>
      <c r="L1663" s="45"/>
      <c r="M1663" s="236"/>
      <c r="N1663" s="237"/>
      <c r="O1663" s="92"/>
      <c r="P1663" s="92"/>
      <c r="Q1663" s="92"/>
      <c r="R1663" s="92"/>
      <c r="S1663" s="92"/>
      <c r="T1663" s="93"/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T1663" s="18" t="s">
        <v>222</v>
      </c>
      <c r="AU1663" s="18" t="s">
        <v>90</v>
      </c>
    </row>
    <row r="1664" s="2" customFormat="1" ht="24.15" customHeight="1">
      <c r="A1664" s="39"/>
      <c r="B1664" s="40"/>
      <c r="C1664" s="220" t="s">
        <v>2255</v>
      </c>
      <c r="D1664" s="220" t="s">
        <v>217</v>
      </c>
      <c r="E1664" s="221" t="s">
        <v>2256</v>
      </c>
      <c r="F1664" s="222" t="s">
        <v>2257</v>
      </c>
      <c r="G1664" s="223" t="s">
        <v>539</v>
      </c>
      <c r="H1664" s="224">
        <v>2</v>
      </c>
      <c r="I1664" s="225"/>
      <c r="J1664" s="226">
        <f>ROUND(I1664*H1664,2)</f>
        <v>0</v>
      </c>
      <c r="K1664" s="222" t="s">
        <v>359</v>
      </c>
      <c r="L1664" s="45"/>
      <c r="M1664" s="227" t="s">
        <v>1</v>
      </c>
      <c r="N1664" s="228" t="s">
        <v>46</v>
      </c>
      <c r="O1664" s="92"/>
      <c r="P1664" s="229">
        <f>O1664*H1664</f>
        <v>0</v>
      </c>
      <c r="Q1664" s="229">
        <v>0</v>
      </c>
      <c r="R1664" s="229">
        <f>Q1664*H1664</f>
        <v>0</v>
      </c>
      <c r="S1664" s="229">
        <v>0</v>
      </c>
      <c r="T1664" s="230">
        <f>S1664*H1664</f>
        <v>0</v>
      </c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R1664" s="231" t="s">
        <v>292</v>
      </c>
      <c r="AT1664" s="231" t="s">
        <v>217</v>
      </c>
      <c r="AU1664" s="231" t="s">
        <v>90</v>
      </c>
      <c r="AY1664" s="18" t="s">
        <v>216</v>
      </c>
      <c r="BE1664" s="232">
        <f>IF(N1664="základní",J1664,0)</f>
        <v>0</v>
      </c>
      <c r="BF1664" s="232">
        <f>IF(N1664="snížená",J1664,0)</f>
        <v>0</v>
      </c>
      <c r="BG1664" s="232">
        <f>IF(N1664="zákl. přenesená",J1664,0)</f>
        <v>0</v>
      </c>
      <c r="BH1664" s="232">
        <f>IF(N1664="sníž. přenesená",J1664,0)</f>
        <v>0</v>
      </c>
      <c r="BI1664" s="232">
        <f>IF(N1664="nulová",J1664,0)</f>
        <v>0</v>
      </c>
      <c r="BJ1664" s="18" t="s">
        <v>88</v>
      </c>
      <c r="BK1664" s="232">
        <f>ROUND(I1664*H1664,2)</f>
        <v>0</v>
      </c>
      <c r="BL1664" s="18" t="s">
        <v>292</v>
      </c>
      <c r="BM1664" s="231" t="s">
        <v>2258</v>
      </c>
    </row>
    <row r="1665" s="2" customFormat="1">
      <c r="A1665" s="39"/>
      <c r="B1665" s="40"/>
      <c r="C1665" s="41"/>
      <c r="D1665" s="233" t="s">
        <v>222</v>
      </c>
      <c r="E1665" s="41"/>
      <c r="F1665" s="234" t="s">
        <v>2259</v>
      </c>
      <c r="G1665" s="41"/>
      <c r="H1665" s="41"/>
      <c r="I1665" s="235"/>
      <c r="J1665" s="41"/>
      <c r="K1665" s="41"/>
      <c r="L1665" s="45"/>
      <c r="M1665" s="236"/>
      <c r="N1665" s="237"/>
      <c r="O1665" s="92"/>
      <c r="P1665" s="92"/>
      <c r="Q1665" s="92"/>
      <c r="R1665" s="92"/>
      <c r="S1665" s="92"/>
      <c r="T1665" s="93"/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T1665" s="18" t="s">
        <v>222</v>
      </c>
      <c r="AU1665" s="18" t="s">
        <v>90</v>
      </c>
    </row>
    <row r="1666" s="2" customFormat="1" ht="16.5" customHeight="1">
      <c r="A1666" s="39"/>
      <c r="B1666" s="40"/>
      <c r="C1666" s="293" t="s">
        <v>2260</v>
      </c>
      <c r="D1666" s="293" t="s">
        <v>467</v>
      </c>
      <c r="E1666" s="294" t="s">
        <v>2261</v>
      </c>
      <c r="F1666" s="295" t="s">
        <v>2262</v>
      </c>
      <c r="G1666" s="296" t="s">
        <v>539</v>
      </c>
      <c r="H1666" s="297">
        <v>1</v>
      </c>
      <c r="I1666" s="298"/>
      <c r="J1666" s="299">
        <f>ROUND(I1666*H1666,2)</f>
        <v>0</v>
      </c>
      <c r="K1666" s="295" t="s">
        <v>1</v>
      </c>
      <c r="L1666" s="300"/>
      <c r="M1666" s="301" t="s">
        <v>1</v>
      </c>
      <c r="N1666" s="302" t="s">
        <v>46</v>
      </c>
      <c r="O1666" s="92"/>
      <c r="P1666" s="229">
        <f>O1666*H1666</f>
        <v>0</v>
      </c>
      <c r="Q1666" s="229">
        <v>0</v>
      </c>
      <c r="R1666" s="229">
        <f>Q1666*H1666</f>
        <v>0</v>
      </c>
      <c r="S1666" s="229">
        <v>0</v>
      </c>
      <c r="T1666" s="230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31" t="s">
        <v>569</v>
      </c>
      <c r="AT1666" s="231" t="s">
        <v>467</v>
      </c>
      <c r="AU1666" s="231" t="s">
        <v>90</v>
      </c>
      <c r="AY1666" s="18" t="s">
        <v>216</v>
      </c>
      <c r="BE1666" s="232">
        <f>IF(N1666="základní",J1666,0)</f>
        <v>0</v>
      </c>
      <c r="BF1666" s="232">
        <f>IF(N1666="snížená",J1666,0)</f>
        <v>0</v>
      </c>
      <c r="BG1666" s="232">
        <f>IF(N1666="zákl. přenesená",J1666,0)</f>
        <v>0</v>
      </c>
      <c r="BH1666" s="232">
        <f>IF(N1666="sníž. přenesená",J1666,0)</f>
        <v>0</v>
      </c>
      <c r="BI1666" s="232">
        <f>IF(N1666="nulová",J1666,0)</f>
        <v>0</v>
      </c>
      <c r="BJ1666" s="18" t="s">
        <v>88</v>
      </c>
      <c r="BK1666" s="232">
        <f>ROUND(I1666*H1666,2)</f>
        <v>0</v>
      </c>
      <c r="BL1666" s="18" t="s">
        <v>292</v>
      </c>
      <c r="BM1666" s="231" t="s">
        <v>2263</v>
      </c>
    </row>
    <row r="1667" s="2" customFormat="1" ht="16.5" customHeight="1">
      <c r="A1667" s="39"/>
      <c r="B1667" s="40"/>
      <c r="C1667" s="293" t="s">
        <v>2264</v>
      </c>
      <c r="D1667" s="293" t="s">
        <v>467</v>
      </c>
      <c r="E1667" s="294" t="s">
        <v>2265</v>
      </c>
      <c r="F1667" s="295" t="s">
        <v>2266</v>
      </c>
      <c r="G1667" s="296" t="s">
        <v>539</v>
      </c>
      <c r="H1667" s="297">
        <v>1</v>
      </c>
      <c r="I1667" s="298"/>
      <c r="J1667" s="299">
        <f>ROUND(I1667*H1667,2)</f>
        <v>0</v>
      </c>
      <c r="K1667" s="295" t="s">
        <v>1</v>
      </c>
      <c r="L1667" s="300"/>
      <c r="M1667" s="301" t="s">
        <v>1</v>
      </c>
      <c r="N1667" s="302" t="s">
        <v>46</v>
      </c>
      <c r="O1667" s="92"/>
      <c r="P1667" s="229">
        <f>O1667*H1667</f>
        <v>0</v>
      </c>
      <c r="Q1667" s="229">
        <v>0</v>
      </c>
      <c r="R1667" s="229">
        <f>Q1667*H1667</f>
        <v>0</v>
      </c>
      <c r="S1667" s="229">
        <v>0</v>
      </c>
      <c r="T1667" s="230">
        <f>S1667*H1667</f>
        <v>0</v>
      </c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R1667" s="231" t="s">
        <v>569</v>
      </c>
      <c r="AT1667" s="231" t="s">
        <v>467</v>
      </c>
      <c r="AU1667" s="231" t="s">
        <v>90</v>
      </c>
      <c r="AY1667" s="18" t="s">
        <v>216</v>
      </c>
      <c r="BE1667" s="232">
        <f>IF(N1667="základní",J1667,0)</f>
        <v>0</v>
      </c>
      <c r="BF1667" s="232">
        <f>IF(N1667="snížená",J1667,0)</f>
        <v>0</v>
      </c>
      <c r="BG1667" s="232">
        <f>IF(N1667="zákl. přenesená",J1667,0)</f>
        <v>0</v>
      </c>
      <c r="BH1667" s="232">
        <f>IF(N1667="sníž. přenesená",J1667,0)</f>
        <v>0</v>
      </c>
      <c r="BI1667" s="232">
        <f>IF(N1667="nulová",J1667,0)</f>
        <v>0</v>
      </c>
      <c r="BJ1667" s="18" t="s">
        <v>88</v>
      </c>
      <c r="BK1667" s="232">
        <f>ROUND(I1667*H1667,2)</f>
        <v>0</v>
      </c>
      <c r="BL1667" s="18" t="s">
        <v>292</v>
      </c>
      <c r="BM1667" s="231" t="s">
        <v>2267</v>
      </c>
    </row>
    <row r="1668" s="2" customFormat="1" ht="24.15" customHeight="1">
      <c r="A1668" s="39"/>
      <c r="B1668" s="40"/>
      <c r="C1668" s="220" t="s">
        <v>2268</v>
      </c>
      <c r="D1668" s="220" t="s">
        <v>217</v>
      </c>
      <c r="E1668" s="221" t="s">
        <v>2269</v>
      </c>
      <c r="F1668" s="222" t="s">
        <v>2270</v>
      </c>
      <c r="G1668" s="223" t="s">
        <v>539</v>
      </c>
      <c r="H1668" s="224">
        <v>1</v>
      </c>
      <c r="I1668" s="225"/>
      <c r="J1668" s="226">
        <f>ROUND(I1668*H1668,2)</f>
        <v>0</v>
      </c>
      <c r="K1668" s="222" t="s">
        <v>359</v>
      </c>
      <c r="L1668" s="45"/>
      <c r="M1668" s="227" t="s">
        <v>1</v>
      </c>
      <c r="N1668" s="228" t="s">
        <v>46</v>
      </c>
      <c r="O1668" s="92"/>
      <c r="P1668" s="229">
        <f>O1668*H1668</f>
        <v>0</v>
      </c>
      <c r="Q1668" s="229">
        <v>0</v>
      </c>
      <c r="R1668" s="229">
        <f>Q1668*H1668</f>
        <v>0</v>
      </c>
      <c r="S1668" s="229">
        <v>0</v>
      </c>
      <c r="T1668" s="230">
        <f>S1668*H1668</f>
        <v>0</v>
      </c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R1668" s="231" t="s">
        <v>292</v>
      </c>
      <c r="AT1668" s="231" t="s">
        <v>217</v>
      </c>
      <c r="AU1668" s="231" t="s">
        <v>90</v>
      </c>
      <c r="AY1668" s="18" t="s">
        <v>216</v>
      </c>
      <c r="BE1668" s="232">
        <f>IF(N1668="základní",J1668,0)</f>
        <v>0</v>
      </c>
      <c r="BF1668" s="232">
        <f>IF(N1668="snížená",J1668,0)</f>
        <v>0</v>
      </c>
      <c r="BG1668" s="232">
        <f>IF(N1668="zákl. přenesená",J1668,0)</f>
        <v>0</v>
      </c>
      <c r="BH1668" s="232">
        <f>IF(N1668="sníž. přenesená",J1668,0)</f>
        <v>0</v>
      </c>
      <c r="BI1668" s="232">
        <f>IF(N1668="nulová",J1668,0)</f>
        <v>0</v>
      </c>
      <c r="BJ1668" s="18" t="s">
        <v>88</v>
      </c>
      <c r="BK1668" s="232">
        <f>ROUND(I1668*H1668,2)</f>
        <v>0</v>
      </c>
      <c r="BL1668" s="18" t="s">
        <v>292</v>
      </c>
      <c r="BM1668" s="231" t="s">
        <v>2271</v>
      </c>
    </row>
    <row r="1669" s="2" customFormat="1">
      <c r="A1669" s="39"/>
      <c r="B1669" s="40"/>
      <c r="C1669" s="41"/>
      <c r="D1669" s="233" t="s">
        <v>222</v>
      </c>
      <c r="E1669" s="41"/>
      <c r="F1669" s="234" t="s">
        <v>2272</v>
      </c>
      <c r="G1669" s="41"/>
      <c r="H1669" s="41"/>
      <c r="I1669" s="235"/>
      <c r="J1669" s="41"/>
      <c r="K1669" s="41"/>
      <c r="L1669" s="45"/>
      <c r="M1669" s="236"/>
      <c r="N1669" s="237"/>
      <c r="O1669" s="92"/>
      <c r="P1669" s="92"/>
      <c r="Q1669" s="92"/>
      <c r="R1669" s="92"/>
      <c r="S1669" s="92"/>
      <c r="T1669" s="93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T1669" s="18" t="s">
        <v>222</v>
      </c>
      <c r="AU1669" s="18" t="s">
        <v>90</v>
      </c>
    </row>
    <row r="1670" s="2" customFormat="1" ht="16.5" customHeight="1">
      <c r="A1670" s="39"/>
      <c r="B1670" s="40"/>
      <c r="C1670" s="293" t="s">
        <v>2273</v>
      </c>
      <c r="D1670" s="293" t="s">
        <v>467</v>
      </c>
      <c r="E1670" s="294" t="s">
        <v>2274</v>
      </c>
      <c r="F1670" s="295" t="s">
        <v>2275</v>
      </c>
      <c r="G1670" s="296" t="s">
        <v>539</v>
      </c>
      <c r="H1670" s="297">
        <v>1</v>
      </c>
      <c r="I1670" s="298"/>
      <c r="J1670" s="299">
        <f>ROUND(I1670*H1670,2)</f>
        <v>0</v>
      </c>
      <c r="K1670" s="295" t="s">
        <v>1</v>
      </c>
      <c r="L1670" s="300"/>
      <c r="M1670" s="301" t="s">
        <v>1</v>
      </c>
      <c r="N1670" s="302" t="s">
        <v>46</v>
      </c>
      <c r="O1670" s="92"/>
      <c r="P1670" s="229">
        <f>O1670*H1670</f>
        <v>0</v>
      </c>
      <c r="Q1670" s="229">
        <v>0</v>
      </c>
      <c r="R1670" s="229">
        <f>Q1670*H1670</f>
        <v>0</v>
      </c>
      <c r="S1670" s="229">
        <v>0</v>
      </c>
      <c r="T1670" s="230">
        <f>S1670*H1670</f>
        <v>0</v>
      </c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R1670" s="231" t="s">
        <v>569</v>
      </c>
      <c r="AT1670" s="231" t="s">
        <v>467</v>
      </c>
      <c r="AU1670" s="231" t="s">
        <v>90</v>
      </c>
      <c r="AY1670" s="18" t="s">
        <v>216</v>
      </c>
      <c r="BE1670" s="232">
        <f>IF(N1670="základní",J1670,0)</f>
        <v>0</v>
      </c>
      <c r="BF1670" s="232">
        <f>IF(N1670="snížená",J1670,0)</f>
        <v>0</v>
      </c>
      <c r="BG1670" s="232">
        <f>IF(N1670="zákl. přenesená",J1670,0)</f>
        <v>0</v>
      </c>
      <c r="BH1670" s="232">
        <f>IF(N1670="sníž. přenesená",J1670,0)</f>
        <v>0</v>
      </c>
      <c r="BI1670" s="232">
        <f>IF(N1670="nulová",J1670,0)</f>
        <v>0</v>
      </c>
      <c r="BJ1670" s="18" t="s">
        <v>88</v>
      </c>
      <c r="BK1670" s="232">
        <f>ROUND(I1670*H1670,2)</f>
        <v>0</v>
      </c>
      <c r="BL1670" s="18" t="s">
        <v>292</v>
      </c>
      <c r="BM1670" s="231" t="s">
        <v>2276</v>
      </c>
    </row>
    <row r="1671" s="2" customFormat="1" ht="24.15" customHeight="1">
      <c r="A1671" s="39"/>
      <c r="B1671" s="40"/>
      <c r="C1671" s="220" t="s">
        <v>2277</v>
      </c>
      <c r="D1671" s="220" t="s">
        <v>217</v>
      </c>
      <c r="E1671" s="221" t="s">
        <v>2278</v>
      </c>
      <c r="F1671" s="222" t="s">
        <v>2279</v>
      </c>
      <c r="G1671" s="223" t="s">
        <v>539</v>
      </c>
      <c r="H1671" s="224">
        <v>1</v>
      </c>
      <c r="I1671" s="225"/>
      <c r="J1671" s="226">
        <f>ROUND(I1671*H1671,2)</f>
        <v>0</v>
      </c>
      <c r="K1671" s="222" t="s">
        <v>359</v>
      </c>
      <c r="L1671" s="45"/>
      <c r="M1671" s="227" t="s">
        <v>1</v>
      </c>
      <c r="N1671" s="228" t="s">
        <v>46</v>
      </c>
      <c r="O1671" s="92"/>
      <c r="P1671" s="229">
        <f>O1671*H1671</f>
        <v>0</v>
      </c>
      <c r="Q1671" s="229">
        <v>0</v>
      </c>
      <c r="R1671" s="229">
        <f>Q1671*H1671</f>
        <v>0</v>
      </c>
      <c r="S1671" s="229">
        <v>0</v>
      </c>
      <c r="T1671" s="230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31" t="s">
        <v>292</v>
      </c>
      <c r="AT1671" s="231" t="s">
        <v>217</v>
      </c>
      <c r="AU1671" s="231" t="s">
        <v>90</v>
      </c>
      <c r="AY1671" s="18" t="s">
        <v>216</v>
      </c>
      <c r="BE1671" s="232">
        <f>IF(N1671="základní",J1671,0)</f>
        <v>0</v>
      </c>
      <c r="BF1671" s="232">
        <f>IF(N1671="snížená",J1671,0)</f>
        <v>0</v>
      </c>
      <c r="BG1671" s="232">
        <f>IF(N1671="zákl. přenesená",J1671,0)</f>
        <v>0</v>
      </c>
      <c r="BH1671" s="232">
        <f>IF(N1671="sníž. přenesená",J1671,0)</f>
        <v>0</v>
      </c>
      <c r="BI1671" s="232">
        <f>IF(N1671="nulová",J1671,0)</f>
        <v>0</v>
      </c>
      <c r="BJ1671" s="18" t="s">
        <v>88</v>
      </c>
      <c r="BK1671" s="232">
        <f>ROUND(I1671*H1671,2)</f>
        <v>0</v>
      </c>
      <c r="BL1671" s="18" t="s">
        <v>292</v>
      </c>
      <c r="BM1671" s="231" t="s">
        <v>2280</v>
      </c>
    </row>
    <row r="1672" s="2" customFormat="1">
      <c r="A1672" s="39"/>
      <c r="B1672" s="40"/>
      <c r="C1672" s="41"/>
      <c r="D1672" s="233" t="s">
        <v>222</v>
      </c>
      <c r="E1672" s="41"/>
      <c r="F1672" s="234" t="s">
        <v>2281</v>
      </c>
      <c r="G1672" s="41"/>
      <c r="H1672" s="41"/>
      <c r="I1672" s="235"/>
      <c r="J1672" s="41"/>
      <c r="K1672" s="41"/>
      <c r="L1672" s="45"/>
      <c r="M1672" s="236"/>
      <c r="N1672" s="237"/>
      <c r="O1672" s="92"/>
      <c r="P1672" s="92"/>
      <c r="Q1672" s="92"/>
      <c r="R1672" s="92"/>
      <c r="S1672" s="92"/>
      <c r="T1672" s="93"/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T1672" s="18" t="s">
        <v>222</v>
      </c>
      <c r="AU1672" s="18" t="s">
        <v>90</v>
      </c>
    </row>
    <row r="1673" s="2" customFormat="1" ht="16.5" customHeight="1">
      <c r="A1673" s="39"/>
      <c r="B1673" s="40"/>
      <c r="C1673" s="293" t="s">
        <v>2282</v>
      </c>
      <c r="D1673" s="293" t="s">
        <v>467</v>
      </c>
      <c r="E1673" s="294" t="s">
        <v>2283</v>
      </c>
      <c r="F1673" s="295" t="s">
        <v>2284</v>
      </c>
      <c r="G1673" s="296" t="s">
        <v>539</v>
      </c>
      <c r="H1673" s="297">
        <v>1</v>
      </c>
      <c r="I1673" s="298"/>
      <c r="J1673" s="299">
        <f>ROUND(I1673*H1673,2)</f>
        <v>0</v>
      </c>
      <c r="K1673" s="295" t="s">
        <v>1</v>
      </c>
      <c r="L1673" s="300"/>
      <c r="M1673" s="301" t="s">
        <v>1</v>
      </c>
      <c r="N1673" s="302" t="s">
        <v>46</v>
      </c>
      <c r="O1673" s="92"/>
      <c r="P1673" s="229">
        <f>O1673*H1673</f>
        <v>0</v>
      </c>
      <c r="Q1673" s="229">
        <v>0</v>
      </c>
      <c r="R1673" s="229">
        <f>Q1673*H1673</f>
        <v>0</v>
      </c>
      <c r="S1673" s="229">
        <v>0</v>
      </c>
      <c r="T1673" s="230">
        <f>S1673*H1673</f>
        <v>0</v>
      </c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R1673" s="231" t="s">
        <v>569</v>
      </c>
      <c r="AT1673" s="231" t="s">
        <v>467</v>
      </c>
      <c r="AU1673" s="231" t="s">
        <v>90</v>
      </c>
      <c r="AY1673" s="18" t="s">
        <v>216</v>
      </c>
      <c r="BE1673" s="232">
        <f>IF(N1673="základní",J1673,0)</f>
        <v>0</v>
      </c>
      <c r="BF1673" s="232">
        <f>IF(N1673="snížená",J1673,0)</f>
        <v>0</v>
      </c>
      <c r="BG1673" s="232">
        <f>IF(N1673="zákl. přenesená",J1673,0)</f>
        <v>0</v>
      </c>
      <c r="BH1673" s="232">
        <f>IF(N1673="sníž. přenesená",J1673,0)</f>
        <v>0</v>
      </c>
      <c r="BI1673" s="232">
        <f>IF(N1673="nulová",J1673,0)</f>
        <v>0</v>
      </c>
      <c r="BJ1673" s="18" t="s">
        <v>88</v>
      </c>
      <c r="BK1673" s="232">
        <f>ROUND(I1673*H1673,2)</f>
        <v>0</v>
      </c>
      <c r="BL1673" s="18" t="s">
        <v>292</v>
      </c>
      <c r="BM1673" s="231" t="s">
        <v>2285</v>
      </c>
    </row>
    <row r="1674" s="2" customFormat="1" ht="24.15" customHeight="1">
      <c r="A1674" s="39"/>
      <c r="B1674" s="40"/>
      <c r="C1674" s="220" t="s">
        <v>2286</v>
      </c>
      <c r="D1674" s="220" t="s">
        <v>217</v>
      </c>
      <c r="E1674" s="221" t="s">
        <v>2287</v>
      </c>
      <c r="F1674" s="222" t="s">
        <v>2288</v>
      </c>
      <c r="G1674" s="223" t="s">
        <v>539</v>
      </c>
      <c r="H1674" s="224">
        <v>1</v>
      </c>
      <c r="I1674" s="225"/>
      <c r="J1674" s="226">
        <f>ROUND(I1674*H1674,2)</f>
        <v>0</v>
      </c>
      <c r="K1674" s="222" t="s">
        <v>359</v>
      </c>
      <c r="L1674" s="45"/>
      <c r="M1674" s="227" t="s">
        <v>1</v>
      </c>
      <c r="N1674" s="228" t="s">
        <v>46</v>
      </c>
      <c r="O1674" s="92"/>
      <c r="P1674" s="229">
        <f>O1674*H1674</f>
        <v>0</v>
      </c>
      <c r="Q1674" s="229">
        <v>0</v>
      </c>
      <c r="R1674" s="229">
        <f>Q1674*H1674</f>
        <v>0</v>
      </c>
      <c r="S1674" s="229">
        <v>0</v>
      </c>
      <c r="T1674" s="230">
        <f>S1674*H1674</f>
        <v>0</v>
      </c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R1674" s="231" t="s">
        <v>292</v>
      </c>
      <c r="AT1674" s="231" t="s">
        <v>217</v>
      </c>
      <c r="AU1674" s="231" t="s">
        <v>90</v>
      </c>
      <c r="AY1674" s="18" t="s">
        <v>216</v>
      </c>
      <c r="BE1674" s="232">
        <f>IF(N1674="základní",J1674,0)</f>
        <v>0</v>
      </c>
      <c r="BF1674" s="232">
        <f>IF(N1674="snížená",J1674,0)</f>
        <v>0</v>
      </c>
      <c r="BG1674" s="232">
        <f>IF(N1674="zákl. přenesená",J1674,0)</f>
        <v>0</v>
      </c>
      <c r="BH1674" s="232">
        <f>IF(N1674="sníž. přenesená",J1674,0)</f>
        <v>0</v>
      </c>
      <c r="BI1674" s="232">
        <f>IF(N1674="nulová",J1674,0)</f>
        <v>0</v>
      </c>
      <c r="BJ1674" s="18" t="s">
        <v>88</v>
      </c>
      <c r="BK1674" s="232">
        <f>ROUND(I1674*H1674,2)</f>
        <v>0</v>
      </c>
      <c r="BL1674" s="18" t="s">
        <v>292</v>
      </c>
      <c r="BM1674" s="231" t="s">
        <v>2289</v>
      </c>
    </row>
    <row r="1675" s="2" customFormat="1">
      <c r="A1675" s="39"/>
      <c r="B1675" s="40"/>
      <c r="C1675" s="41"/>
      <c r="D1675" s="233" t="s">
        <v>222</v>
      </c>
      <c r="E1675" s="41"/>
      <c r="F1675" s="234" t="s">
        <v>2290</v>
      </c>
      <c r="G1675" s="41"/>
      <c r="H1675" s="41"/>
      <c r="I1675" s="235"/>
      <c r="J1675" s="41"/>
      <c r="K1675" s="41"/>
      <c r="L1675" s="45"/>
      <c r="M1675" s="236"/>
      <c r="N1675" s="237"/>
      <c r="O1675" s="92"/>
      <c r="P1675" s="92"/>
      <c r="Q1675" s="92"/>
      <c r="R1675" s="92"/>
      <c r="S1675" s="92"/>
      <c r="T1675" s="93"/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T1675" s="18" t="s">
        <v>222</v>
      </c>
      <c r="AU1675" s="18" t="s">
        <v>90</v>
      </c>
    </row>
    <row r="1676" s="2" customFormat="1" ht="16.5" customHeight="1">
      <c r="A1676" s="39"/>
      <c r="B1676" s="40"/>
      <c r="C1676" s="293" t="s">
        <v>2291</v>
      </c>
      <c r="D1676" s="293" t="s">
        <v>467</v>
      </c>
      <c r="E1676" s="294" t="s">
        <v>2292</v>
      </c>
      <c r="F1676" s="295" t="s">
        <v>2293</v>
      </c>
      <c r="G1676" s="296" t="s">
        <v>539</v>
      </c>
      <c r="H1676" s="297">
        <v>1</v>
      </c>
      <c r="I1676" s="298"/>
      <c r="J1676" s="299">
        <f>ROUND(I1676*H1676,2)</f>
        <v>0</v>
      </c>
      <c r="K1676" s="295" t="s">
        <v>1</v>
      </c>
      <c r="L1676" s="300"/>
      <c r="M1676" s="301" t="s">
        <v>1</v>
      </c>
      <c r="N1676" s="302" t="s">
        <v>46</v>
      </c>
      <c r="O1676" s="92"/>
      <c r="P1676" s="229">
        <f>O1676*H1676</f>
        <v>0</v>
      </c>
      <c r="Q1676" s="229">
        <v>0</v>
      </c>
      <c r="R1676" s="229">
        <f>Q1676*H1676</f>
        <v>0</v>
      </c>
      <c r="S1676" s="229">
        <v>0</v>
      </c>
      <c r="T1676" s="230">
        <f>S1676*H1676</f>
        <v>0</v>
      </c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39"/>
      <c r="AE1676" s="39"/>
      <c r="AR1676" s="231" t="s">
        <v>569</v>
      </c>
      <c r="AT1676" s="231" t="s">
        <v>467</v>
      </c>
      <c r="AU1676" s="231" t="s">
        <v>90</v>
      </c>
      <c r="AY1676" s="18" t="s">
        <v>216</v>
      </c>
      <c r="BE1676" s="232">
        <f>IF(N1676="základní",J1676,0)</f>
        <v>0</v>
      </c>
      <c r="BF1676" s="232">
        <f>IF(N1676="snížená",J1676,0)</f>
        <v>0</v>
      </c>
      <c r="BG1676" s="232">
        <f>IF(N1676="zákl. přenesená",J1676,0)</f>
        <v>0</v>
      </c>
      <c r="BH1676" s="232">
        <f>IF(N1676="sníž. přenesená",J1676,0)</f>
        <v>0</v>
      </c>
      <c r="BI1676" s="232">
        <f>IF(N1676="nulová",J1676,0)</f>
        <v>0</v>
      </c>
      <c r="BJ1676" s="18" t="s">
        <v>88</v>
      </c>
      <c r="BK1676" s="232">
        <f>ROUND(I1676*H1676,2)</f>
        <v>0</v>
      </c>
      <c r="BL1676" s="18" t="s">
        <v>292</v>
      </c>
      <c r="BM1676" s="231" t="s">
        <v>2294</v>
      </c>
    </row>
    <row r="1677" s="2" customFormat="1" ht="24.15" customHeight="1">
      <c r="A1677" s="39"/>
      <c r="B1677" s="40"/>
      <c r="C1677" s="220" t="s">
        <v>2295</v>
      </c>
      <c r="D1677" s="220" t="s">
        <v>217</v>
      </c>
      <c r="E1677" s="221" t="s">
        <v>2296</v>
      </c>
      <c r="F1677" s="222" t="s">
        <v>2297</v>
      </c>
      <c r="G1677" s="223" t="s">
        <v>539</v>
      </c>
      <c r="H1677" s="224">
        <v>1</v>
      </c>
      <c r="I1677" s="225"/>
      <c r="J1677" s="226">
        <f>ROUND(I1677*H1677,2)</f>
        <v>0</v>
      </c>
      <c r="K1677" s="222" t="s">
        <v>359</v>
      </c>
      <c r="L1677" s="45"/>
      <c r="M1677" s="227" t="s">
        <v>1</v>
      </c>
      <c r="N1677" s="228" t="s">
        <v>46</v>
      </c>
      <c r="O1677" s="92"/>
      <c r="P1677" s="229">
        <f>O1677*H1677</f>
        <v>0</v>
      </c>
      <c r="Q1677" s="229">
        <v>0.00013999999999999999</v>
      </c>
      <c r="R1677" s="229">
        <f>Q1677*H1677</f>
        <v>0.00013999999999999999</v>
      </c>
      <c r="S1677" s="229">
        <v>0</v>
      </c>
      <c r="T1677" s="230">
        <f>S1677*H1677</f>
        <v>0</v>
      </c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R1677" s="231" t="s">
        <v>292</v>
      </c>
      <c r="AT1677" s="231" t="s">
        <v>217</v>
      </c>
      <c r="AU1677" s="231" t="s">
        <v>90</v>
      </c>
      <c r="AY1677" s="18" t="s">
        <v>216</v>
      </c>
      <c r="BE1677" s="232">
        <f>IF(N1677="základní",J1677,0)</f>
        <v>0</v>
      </c>
      <c r="BF1677" s="232">
        <f>IF(N1677="snížená",J1677,0)</f>
        <v>0</v>
      </c>
      <c r="BG1677" s="232">
        <f>IF(N1677="zákl. přenesená",J1677,0)</f>
        <v>0</v>
      </c>
      <c r="BH1677" s="232">
        <f>IF(N1677="sníž. přenesená",J1677,0)</f>
        <v>0</v>
      </c>
      <c r="BI1677" s="232">
        <f>IF(N1677="nulová",J1677,0)</f>
        <v>0</v>
      </c>
      <c r="BJ1677" s="18" t="s">
        <v>88</v>
      </c>
      <c r="BK1677" s="232">
        <f>ROUND(I1677*H1677,2)</f>
        <v>0</v>
      </c>
      <c r="BL1677" s="18" t="s">
        <v>292</v>
      </c>
      <c r="BM1677" s="231" t="s">
        <v>2298</v>
      </c>
    </row>
    <row r="1678" s="2" customFormat="1">
      <c r="A1678" s="39"/>
      <c r="B1678" s="40"/>
      <c r="C1678" s="41"/>
      <c r="D1678" s="233" t="s">
        <v>222</v>
      </c>
      <c r="E1678" s="41"/>
      <c r="F1678" s="234" t="s">
        <v>2299</v>
      </c>
      <c r="G1678" s="41"/>
      <c r="H1678" s="41"/>
      <c r="I1678" s="235"/>
      <c r="J1678" s="41"/>
      <c r="K1678" s="41"/>
      <c r="L1678" s="45"/>
      <c r="M1678" s="236"/>
      <c r="N1678" s="237"/>
      <c r="O1678" s="92"/>
      <c r="P1678" s="92"/>
      <c r="Q1678" s="92"/>
      <c r="R1678" s="92"/>
      <c r="S1678" s="92"/>
      <c r="T1678" s="93"/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T1678" s="18" t="s">
        <v>222</v>
      </c>
      <c r="AU1678" s="18" t="s">
        <v>90</v>
      </c>
    </row>
    <row r="1679" s="2" customFormat="1" ht="21.75" customHeight="1">
      <c r="A1679" s="39"/>
      <c r="B1679" s="40"/>
      <c r="C1679" s="293" t="s">
        <v>2300</v>
      </c>
      <c r="D1679" s="293" t="s">
        <v>467</v>
      </c>
      <c r="E1679" s="294" t="s">
        <v>2301</v>
      </c>
      <c r="F1679" s="295" t="s">
        <v>2302</v>
      </c>
      <c r="G1679" s="296" t="s">
        <v>539</v>
      </c>
      <c r="H1679" s="297">
        <v>1</v>
      </c>
      <c r="I1679" s="298"/>
      <c r="J1679" s="299">
        <f>ROUND(I1679*H1679,2)</f>
        <v>0</v>
      </c>
      <c r="K1679" s="295" t="s">
        <v>1</v>
      </c>
      <c r="L1679" s="300"/>
      <c r="M1679" s="301" t="s">
        <v>1</v>
      </c>
      <c r="N1679" s="302" t="s">
        <v>46</v>
      </c>
      <c r="O1679" s="92"/>
      <c r="P1679" s="229">
        <f>O1679*H1679</f>
        <v>0</v>
      </c>
      <c r="Q1679" s="229">
        <v>0</v>
      </c>
      <c r="R1679" s="229">
        <f>Q1679*H1679</f>
        <v>0</v>
      </c>
      <c r="S1679" s="229">
        <v>0</v>
      </c>
      <c r="T1679" s="230">
        <f>S1679*H1679</f>
        <v>0</v>
      </c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R1679" s="231" t="s">
        <v>569</v>
      </c>
      <c r="AT1679" s="231" t="s">
        <v>467</v>
      </c>
      <c r="AU1679" s="231" t="s">
        <v>90</v>
      </c>
      <c r="AY1679" s="18" t="s">
        <v>216</v>
      </c>
      <c r="BE1679" s="232">
        <f>IF(N1679="základní",J1679,0)</f>
        <v>0</v>
      </c>
      <c r="BF1679" s="232">
        <f>IF(N1679="snížená",J1679,0)</f>
        <v>0</v>
      </c>
      <c r="BG1679" s="232">
        <f>IF(N1679="zákl. přenesená",J1679,0)</f>
        <v>0</v>
      </c>
      <c r="BH1679" s="232">
        <f>IF(N1679="sníž. přenesená",J1679,0)</f>
        <v>0</v>
      </c>
      <c r="BI1679" s="232">
        <f>IF(N1679="nulová",J1679,0)</f>
        <v>0</v>
      </c>
      <c r="BJ1679" s="18" t="s">
        <v>88</v>
      </c>
      <c r="BK1679" s="232">
        <f>ROUND(I1679*H1679,2)</f>
        <v>0</v>
      </c>
      <c r="BL1679" s="18" t="s">
        <v>292</v>
      </c>
      <c r="BM1679" s="231" t="s">
        <v>2303</v>
      </c>
    </row>
    <row r="1680" s="2" customFormat="1">
      <c r="A1680" s="39"/>
      <c r="B1680" s="40"/>
      <c r="C1680" s="41"/>
      <c r="D1680" s="233" t="s">
        <v>222</v>
      </c>
      <c r="E1680" s="41"/>
      <c r="F1680" s="234" t="s">
        <v>2302</v>
      </c>
      <c r="G1680" s="41"/>
      <c r="H1680" s="41"/>
      <c r="I1680" s="235"/>
      <c r="J1680" s="41"/>
      <c r="K1680" s="41"/>
      <c r="L1680" s="45"/>
      <c r="M1680" s="236"/>
      <c r="N1680" s="237"/>
      <c r="O1680" s="92"/>
      <c r="P1680" s="92"/>
      <c r="Q1680" s="92"/>
      <c r="R1680" s="92"/>
      <c r="S1680" s="92"/>
      <c r="T1680" s="93"/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T1680" s="18" t="s">
        <v>222</v>
      </c>
      <c r="AU1680" s="18" t="s">
        <v>90</v>
      </c>
    </row>
    <row r="1681" s="2" customFormat="1" ht="24.15" customHeight="1">
      <c r="A1681" s="39"/>
      <c r="B1681" s="40"/>
      <c r="C1681" s="220" t="s">
        <v>2304</v>
      </c>
      <c r="D1681" s="220" t="s">
        <v>217</v>
      </c>
      <c r="E1681" s="221" t="s">
        <v>2305</v>
      </c>
      <c r="F1681" s="222" t="s">
        <v>2306</v>
      </c>
      <c r="G1681" s="223" t="s">
        <v>539</v>
      </c>
      <c r="H1681" s="224">
        <v>1</v>
      </c>
      <c r="I1681" s="225"/>
      <c r="J1681" s="226">
        <f>ROUND(I1681*H1681,2)</f>
        <v>0</v>
      </c>
      <c r="K1681" s="222" t="s">
        <v>1</v>
      </c>
      <c r="L1681" s="45"/>
      <c r="M1681" s="227" t="s">
        <v>1</v>
      </c>
      <c r="N1681" s="228" t="s">
        <v>46</v>
      </c>
      <c r="O1681" s="92"/>
      <c r="P1681" s="229">
        <f>O1681*H1681</f>
        <v>0</v>
      </c>
      <c r="Q1681" s="229">
        <v>0</v>
      </c>
      <c r="R1681" s="229">
        <f>Q1681*H1681</f>
        <v>0</v>
      </c>
      <c r="S1681" s="229">
        <v>0</v>
      </c>
      <c r="T1681" s="230">
        <f>S1681*H1681</f>
        <v>0</v>
      </c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R1681" s="231" t="s">
        <v>292</v>
      </c>
      <c r="AT1681" s="231" t="s">
        <v>217</v>
      </c>
      <c r="AU1681" s="231" t="s">
        <v>90</v>
      </c>
      <c r="AY1681" s="18" t="s">
        <v>216</v>
      </c>
      <c r="BE1681" s="232">
        <f>IF(N1681="základní",J1681,0)</f>
        <v>0</v>
      </c>
      <c r="BF1681" s="232">
        <f>IF(N1681="snížená",J1681,0)</f>
        <v>0</v>
      </c>
      <c r="BG1681" s="232">
        <f>IF(N1681="zákl. přenesená",J1681,0)</f>
        <v>0</v>
      </c>
      <c r="BH1681" s="232">
        <f>IF(N1681="sníž. přenesená",J1681,0)</f>
        <v>0</v>
      </c>
      <c r="BI1681" s="232">
        <f>IF(N1681="nulová",J1681,0)</f>
        <v>0</v>
      </c>
      <c r="BJ1681" s="18" t="s">
        <v>88</v>
      </c>
      <c r="BK1681" s="232">
        <f>ROUND(I1681*H1681,2)</f>
        <v>0</v>
      </c>
      <c r="BL1681" s="18" t="s">
        <v>292</v>
      </c>
      <c r="BM1681" s="231" t="s">
        <v>2307</v>
      </c>
    </row>
    <row r="1682" s="2" customFormat="1" ht="24.15" customHeight="1">
      <c r="A1682" s="39"/>
      <c r="B1682" s="40"/>
      <c r="C1682" s="220" t="s">
        <v>2308</v>
      </c>
      <c r="D1682" s="220" t="s">
        <v>217</v>
      </c>
      <c r="E1682" s="221" t="s">
        <v>2309</v>
      </c>
      <c r="F1682" s="222" t="s">
        <v>2310</v>
      </c>
      <c r="G1682" s="223" t="s">
        <v>435</v>
      </c>
      <c r="H1682" s="224">
        <v>1.5589999999999999</v>
      </c>
      <c r="I1682" s="225"/>
      <c r="J1682" s="226">
        <f>ROUND(I1682*H1682,2)</f>
        <v>0</v>
      </c>
      <c r="K1682" s="222" t="s">
        <v>359</v>
      </c>
      <c r="L1682" s="45"/>
      <c r="M1682" s="227" t="s">
        <v>1</v>
      </c>
      <c r="N1682" s="228" t="s">
        <v>46</v>
      </c>
      <c r="O1682" s="92"/>
      <c r="P1682" s="229">
        <f>O1682*H1682</f>
        <v>0</v>
      </c>
      <c r="Q1682" s="229">
        <v>0</v>
      </c>
      <c r="R1682" s="229">
        <f>Q1682*H1682</f>
        <v>0</v>
      </c>
      <c r="S1682" s="229">
        <v>0</v>
      </c>
      <c r="T1682" s="230">
        <f>S1682*H1682</f>
        <v>0</v>
      </c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R1682" s="231" t="s">
        <v>292</v>
      </c>
      <c r="AT1682" s="231" t="s">
        <v>217</v>
      </c>
      <c r="AU1682" s="231" t="s">
        <v>90</v>
      </c>
      <c r="AY1682" s="18" t="s">
        <v>216</v>
      </c>
      <c r="BE1682" s="232">
        <f>IF(N1682="základní",J1682,0)</f>
        <v>0</v>
      </c>
      <c r="BF1682" s="232">
        <f>IF(N1682="snížená",J1682,0)</f>
        <v>0</v>
      </c>
      <c r="BG1682" s="232">
        <f>IF(N1682="zákl. přenesená",J1682,0)</f>
        <v>0</v>
      </c>
      <c r="BH1682" s="232">
        <f>IF(N1682="sníž. přenesená",J1682,0)</f>
        <v>0</v>
      </c>
      <c r="BI1682" s="232">
        <f>IF(N1682="nulová",J1682,0)</f>
        <v>0</v>
      </c>
      <c r="BJ1682" s="18" t="s">
        <v>88</v>
      </c>
      <c r="BK1682" s="232">
        <f>ROUND(I1682*H1682,2)</f>
        <v>0</v>
      </c>
      <c r="BL1682" s="18" t="s">
        <v>292</v>
      </c>
      <c r="BM1682" s="231" t="s">
        <v>2311</v>
      </c>
    </row>
    <row r="1683" s="2" customFormat="1">
      <c r="A1683" s="39"/>
      <c r="B1683" s="40"/>
      <c r="C1683" s="41"/>
      <c r="D1683" s="233" t="s">
        <v>222</v>
      </c>
      <c r="E1683" s="41"/>
      <c r="F1683" s="234" t="s">
        <v>2312</v>
      </c>
      <c r="G1683" s="41"/>
      <c r="H1683" s="41"/>
      <c r="I1683" s="235"/>
      <c r="J1683" s="41"/>
      <c r="K1683" s="41"/>
      <c r="L1683" s="45"/>
      <c r="M1683" s="236"/>
      <c r="N1683" s="237"/>
      <c r="O1683" s="92"/>
      <c r="P1683" s="92"/>
      <c r="Q1683" s="92"/>
      <c r="R1683" s="92"/>
      <c r="S1683" s="92"/>
      <c r="T1683" s="93"/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T1683" s="18" t="s">
        <v>222</v>
      </c>
      <c r="AU1683" s="18" t="s">
        <v>90</v>
      </c>
    </row>
    <row r="1684" s="11" customFormat="1" ht="22.8" customHeight="1">
      <c r="A1684" s="11"/>
      <c r="B1684" s="206"/>
      <c r="C1684" s="207"/>
      <c r="D1684" s="208" t="s">
        <v>80</v>
      </c>
      <c r="E1684" s="248" t="s">
        <v>2313</v>
      </c>
      <c r="F1684" s="248" t="s">
        <v>2314</v>
      </c>
      <c r="G1684" s="207"/>
      <c r="H1684" s="207"/>
      <c r="I1684" s="210"/>
      <c r="J1684" s="249">
        <f>BK1684</f>
        <v>0</v>
      </c>
      <c r="K1684" s="207"/>
      <c r="L1684" s="212"/>
      <c r="M1684" s="213"/>
      <c r="N1684" s="214"/>
      <c r="O1684" s="214"/>
      <c r="P1684" s="215">
        <f>SUM(P1685:P1766)</f>
        <v>0</v>
      </c>
      <c r="Q1684" s="214"/>
      <c r="R1684" s="215">
        <f>SUM(R1685:R1766)</f>
        <v>1.4621944</v>
      </c>
      <c r="S1684" s="214"/>
      <c r="T1684" s="216">
        <f>SUM(T1685:T1766)</f>
        <v>0</v>
      </c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R1684" s="217" t="s">
        <v>90</v>
      </c>
      <c r="AT1684" s="218" t="s">
        <v>80</v>
      </c>
      <c r="AU1684" s="218" t="s">
        <v>88</v>
      </c>
      <c r="AY1684" s="217" t="s">
        <v>216</v>
      </c>
      <c r="BK1684" s="219">
        <f>SUM(BK1685:BK1766)</f>
        <v>0</v>
      </c>
    </row>
    <row r="1685" s="2" customFormat="1" ht="24.15" customHeight="1">
      <c r="A1685" s="39"/>
      <c r="B1685" s="40"/>
      <c r="C1685" s="220" t="s">
        <v>2315</v>
      </c>
      <c r="D1685" s="220" t="s">
        <v>217</v>
      </c>
      <c r="E1685" s="221" t="s">
        <v>2316</v>
      </c>
      <c r="F1685" s="222" t="s">
        <v>2317</v>
      </c>
      <c r="G1685" s="223" t="s">
        <v>303</v>
      </c>
      <c r="H1685" s="224">
        <v>5.71</v>
      </c>
      <c r="I1685" s="225"/>
      <c r="J1685" s="226">
        <f>ROUND(I1685*H1685,2)</f>
        <v>0</v>
      </c>
      <c r="K1685" s="222" t="s">
        <v>359</v>
      </c>
      <c r="L1685" s="45"/>
      <c r="M1685" s="227" t="s">
        <v>1</v>
      </c>
      <c r="N1685" s="228" t="s">
        <v>46</v>
      </c>
      <c r="O1685" s="92"/>
      <c r="P1685" s="229">
        <f>O1685*H1685</f>
        <v>0</v>
      </c>
      <c r="Q1685" s="229">
        <v>0</v>
      </c>
      <c r="R1685" s="229">
        <f>Q1685*H1685</f>
        <v>0</v>
      </c>
      <c r="S1685" s="229">
        <v>0</v>
      </c>
      <c r="T1685" s="230">
        <f>S1685*H1685</f>
        <v>0</v>
      </c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R1685" s="231" t="s">
        <v>292</v>
      </c>
      <c r="AT1685" s="231" t="s">
        <v>217</v>
      </c>
      <c r="AU1685" s="231" t="s">
        <v>90</v>
      </c>
      <c r="AY1685" s="18" t="s">
        <v>216</v>
      </c>
      <c r="BE1685" s="232">
        <f>IF(N1685="základní",J1685,0)</f>
        <v>0</v>
      </c>
      <c r="BF1685" s="232">
        <f>IF(N1685="snížená",J1685,0)</f>
        <v>0</v>
      </c>
      <c r="BG1685" s="232">
        <f>IF(N1685="zákl. přenesená",J1685,0)</f>
        <v>0</v>
      </c>
      <c r="BH1685" s="232">
        <f>IF(N1685="sníž. přenesená",J1685,0)</f>
        <v>0</v>
      </c>
      <c r="BI1685" s="232">
        <f>IF(N1685="nulová",J1685,0)</f>
        <v>0</v>
      </c>
      <c r="BJ1685" s="18" t="s">
        <v>88</v>
      </c>
      <c r="BK1685" s="232">
        <f>ROUND(I1685*H1685,2)</f>
        <v>0</v>
      </c>
      <c r="BL1685" s="18" t="s">
        <v>292</v>
      </c>
      <c r="BM1685" s="231" t="s">
        <v>2318</v>
      </c>
    </row>
    <row r="1686" s="2" customFormat="1">
      <c r="A1686" s="39"/>
      <c r="B1686" s="40"/>
      <c r="C1686" s="41"/>
      <c r="D1686" s="233" t="s">
        <v>222</v>
      </c>
      <c r="E1686" s="41"/>
      <c r="F1686" s="234" t="s">
        <v>2319</v>
      </c>
      <c r="G1686" s="41"/>
      <c r="H1686" s="41"/>
      <c r="I1686" s="235"/>
      <c r="J1686" s="41"/>
      <c r="K1686" s="41"/>
      <c r="L1686" s="45"/>
      <c r="M1686" s="236"/>
      <c r="N1686" s="237"/>
      <c r="O1686" s="92"/>
      <c r="P1686" s="92"/>
      <c r="Q1686" s="92"/>
      <c r="R1686" s="92"/>
      <c r="S1686" s="92"/>
      <c r="T1686" s="93"/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T1686" s="18" t="s">
        <v>222</v>
      </c>
      <c r="AU1686" s="18" t="s">
        <v>90</v>
      </c>
    </row>
    <row r="1687" s="14" customFormat="1">
      <c r="A1687" s="14"/>
      <c r="B1687" s="260"/>
      <c r="C1687" s="261"/>
      <c r="D1687" s="233" t="s">
        <v>362</v>
      </c>
      <c r="E1687" s="262" t="s">
        <v>1</v>
      </c>
      <c r="F1687" s="263" t="s">
        <v>836</v>
      </c>
      <c r="G1687" s="261"/>
      <c r="H1687" s="264">
        <v>1.75</v>
      </c>
      <c r="I1687" s="265"/>
      <c r="J1687" s="261"/>
      <c r="K1687" s="261"/>
      <c r="L1687" s="266"/>
      <c r="M1687" s="267"/>
      <c r="N1687" s="268"/>
      <c r="O1687" s="268"/>
      <c r="P1687" s="268"/>
      <c r="Q1687" s="268"/>
      <c r="R1687" s="268"/>
      <c r="S1687" s="268"/>
      <c r="T1687" s="269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70" t="s">
        <v>362</v>
      </c>
      <c r="AU1687" s="270" t="s">
        <v>90</v>
      </c>
      <c r="AV1687" s="14" t="s">
        <v>90</v>
      </c>
      <c r="AW1687" s="14" t="s">
        <v>36</v>
      </c>
      <c r="AX1687" s="14" t="s">
        <v>81</v>
      </c>
      <c r="AY1687" s="270" t="s">
        <v>216</v>
      </c>
    </row>
    <row r="1688" s="14" customFormat="1">
      <c r="A1688" s="14"/>
      <c r="B1688" s="260"/>
      <c r="C1688" s="261"/>
      <c r="D1688" s="233" t="s">
        <v>362</v>
      </c>
      <c r="E1688" s="262" t="s">
        <v>1</v>
      </c>
      <c r="F1688" s="263" t="s">
        <v>2320</v>
      </c>
      <c r="G1688" s="261"/>
      <c r="H1688" s="264">
        <v>3.96</v>
      </c>
      <c r="I1688" s="265"/>
      <c r="J1688" s="261"/>
      <c r="K1688" s="261"/>
      <c r="L1688" s="266"/>
      <c r="M1688" s="267"/>
      <c r="N1688" s="268"/>
      <c r="O1688" s="268"/>
      <c r="P1688" s="268"/>
      <c r="Q1688" s="268"/>
      <c r="R1688" s="268"/>
      <c r="S1688" s="268"/>
      <c r="T1688" s="269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70" t="s">
        <v>362</v>
      </c>
      <c r="AU1688" s="270" t="s">
        <v>90</v>
      </c>
      <c r="AV1688" s="14" t="s">
        <v>90</v>
      </c>
      <c r="AW1688" s="14" t="s">
        <v>36</v>
      </c>
      <c r="AX1688" s="14" t="s">
        <v>81</v>
      </c>
      <c r="AY1688" s="270" t="s">
        <v>216</v>
      </c>
    </row>
    <row r="1689" s="16" customFormat="1">
      <c r="A1689" s="16"/>
      <c r="B1689" s="282"/>
      <c r="C1689" s="283"/>
      <c r="D1689" s="233" t="s">
        <v>362</v>
      </c>
      <c r="E1689" s="284" t="s">
        <v>1</v>
      </c>
      <c r="F1689" s="285" t="s">
        <v>369</v>
      </c>
      <c r="G1689" s="283"/>
      <c r="H1689" s="286">
        <v>5.71</v>
      </c>
      <c r="I1689" s="287"/>
      <c r="J1689" s="283"/>
      <c r="K1689" s="283"/>
      <c r="L1689" s="288"/>
      <c r="M1689" s="289"/>
      <c r="N1689" s="290"/>
      <c r="O1689" s="290"/>
      <c r="P1689" s="290"/>
      <c r="Q1689" s="290"/>
      <c r="R1689" s="290"/>
      <c r="S1689" s="290"/>
      <c r="T1689" s="291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T1689" s="292" t="s">
        <v>362</v>
      </c>
      <c r="AU1689" s="292" t="s">
        <v>90</v>
      </c>
      <c r="AV1689" s="16" t="s">
        <v>215</v>
      </c>
      <c r="AW1689" s="16" t="s">
        <v>36</v>
      </c>
      <c r="AX1689" s="16" t="s">
        <v>88</v>
      </c>
      <c r="AY1689" s="292" t="s">
        <v>216</v>
      </c>
    </row>
    <row r="1690" s="2" customFormat="1" ht="24.15" customHeight="1">
      <c r="A1690" s="39"/>
      <c r="B1690" s="40"/>
      <c r="C1690" s="293" t="s">
        <v>2321</v>
      </c>
      <c r="D1690" s="293" t="s">
        <v>467</v>
      </c>
      <c r="E1690" s="294" t="s">
        <v>2322</v>
      </c>
      <c r="F1690" s="295" t="s">
        <v>2323</v>
      </c>
      <c r="G1690" s="296" t="s">
        <v>303</v>
      </c>
      <c r="H1690" s="297">
        <v>1.925</v>
      </c>
      <c r="I1690" s="298"/>
      <c r="J1690" s="299">
        <f>ROUND(I1690*H1690,2)</f>
        <v>0</v>
      </c>
      <c r="K1690" s="295" t="s">
        <v>359</v>
      </c>
      <c r="L1690" s="300"/>
      <c r="M1690" s="301" t="s">
        <v>1</v>
      </c>
      <c r="N1690" s="302" t="s">
        <v>46</v>
      </c>
      <c r="O1690" s="92"/>
      <c r="P1690" s="229">
        <f>O1690*H1690</f>
        <v>0</v>
      </c>
      <c r="Q1690" s="229">
        <v>0.021999999999999999</v>
      </c>
      <c r="R1690" s="229">
        <f>Q1690*H1690</f>
        <v>0.042349999999999999</v>
      </c>
      <c r="S1690" s="229">
        <v>0</v>
      </c>
      <c r="T1690" s="230">
        <f>S1690*H1690</f>
        <v>0</v>
      </c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R1690" s="231" t="s">
        <v>569</v>
      </c>
      <c r="AT1690" s="231" t="s">
        <v>467</v>
      </c>
      <c r="AU1690" s="231" t="s">
        <v>90</v>
      </c>
      <c r="AY1690" s="18" t="s">
        <v>216</v>
      </c>
      <c r="BE1690" s="232">
        <f>IF(N1690="základní",J1690,0)</f>
        <v>0</v>
      </c>
      <c r="BF1690" s="232">
        <f>IF(N1690="snížená",J1690,0)</f>
        <v>0</v>
      </c>
      <c r="BG1690" s="232">
        <f>IF(N1690="zákl. přenesená",J1690,0)</f>
        <v>0</v>
      </c>
      <c r="BH1690" s="232">
        <f>IF(N1690="sníž. přenesená",J1690,0)</f>
        <v>0</v>
      </c>
      <c r="BI1690" s="232">
        <f>IF(N1690="nulová",J1690,0)</f>
        <v>0</v>
      </c>
      <c r="BJ1690" s="18" t="s">
        <v>88</v>
      </c>
      <c r="BK1690" s="232">
        <f>ROUND(I1690*H1690,2)</f>
        <v>0</v>
      </c>
      <c r="BL1690" s="18" t="s">
        <v>292</v>
      </c>
      <c r="BM1690" s="231" t="s">
        <v>2324</v>
      </c>
    </row>
    <row r="1691" s="2" customFormat="1">
      <c r="A1691" s="39"/>
      <c r="B1691" s="40"/>
      <c r="C1691" s="41"/>
      <c r="D1691" s="233" t="s">
        <v>222</v>
      </c>
      <c r="E1691" s="41"/>
      <c r="F1691" s="234" t="s">
        <v>2325</v>
      </c>
      <c r="G1691" s="41"/>
      <c r="H1691" s="41"/>
      <c r="I1691" s="235"/>
      <c r="J1691" s="41"/>
      <c r="K1691" s="41"/>
      <c r="L1691" s="45"/>
      <c r="M1691" s="236"/>
      <c r="N1691" s="237"/>
      <c r="O1691" s="92"/>
      <c r="P1691" s="92"/>
      <c r="Q1691" s="92"/>
      <c r="R1691" s="92"/>
      <c r="S1691" s="92"/>
      <c r="T1691" s="93"/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T1691" s="18" t="s">
        <v>222</v>
      </c>
      <c r="AU1691" s="18" t="s">
        <v>90</v>
      </c>
    </row>
    <row r="1692" s="13" customFormat="1">
      <c r="A1692" s="13"/>
      <c r="B1692" s="250"/>
      <c r="C1692" s="251"/>
      <c r="D1692" s="233" t="s">
        <v>362</v>
      </c>
      <c r="E1692" s="252" t="s">
        <v>1</v>
      </c>
      <c r="F1692" s="253" t="s">
        <v>2326</v>
      </c>
      <c r="G1692" s="251"/>
      <c r="H1692" s="252" t="s">
        <v>1</v>
      </c>
      <c r="I1692" s="254"/>
      <c r="J1692" s="251"/>
      <c r="K1692" s="251"/>
      <c r="L1692" s="255"/>
      <c r="M1692" s="256"/>
      <c r="N1692" s="257"/>
      <c r="O1692" s="257"/>
      <c r="P1692" s="257"/>
      <c r="Q1692" s="257"/>
      <c r="R1692" s="257"/>
      <c r="S1692" s="257"/>
      <c r="T1692" s="258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9" t="s">
        <v>362</v>
      </c>
      <c r="AU1692" s="259" t="s">
        <v>90</v>
      </c>
      <c r="AV1692" s="13" t="s">
        <v>88</v>
      </c>
      <c r="AW1692" s="13" t="s">
        <v>36</v>
      </c>
      <c r="AX1692" s="13" t="s">
        <v>81</v>
      </c>
      <c r="AY1692" s="259" t="s">
        <v>216</v>
      </c>
    </row>
    <row r="1693" s="14" customFormat="1">
      <c r="A1693" s="14"/>
      <c r="B1693" s="260"/>
      <c r="C1693" s="261"/>
      <c r="D1693" s="233" t="s">
        <v>362</v>
      </c>
      <c r="E1693" s="262" t="s">
        <v>1</v>
      </c>
      <c r="F1693" s="263" t="s">
        <v>2327</v>
      </c>
      <c r="G1693" s="261"/>
      <c r="H1693" s="264">
        <v>1.925</v>
      </c>
      <c r="I1693" s="265"/>
      <c r="J1693" s="261"/>
      <c r="K1693" s="261"/>
      <c r="L1693" s="266"/>
      <c r="M1693" s="267"/>
      <c r="N1693" s="268"/>
      <c r="O1693" s="268"/>
      <c r="P1693" s="268"/>
      <c r="Q1693" s="268"/>
      <c r="R1693" s="268"/>
      <c r="S1693" s="268"/>
      <c r="T1693" s="269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70" t="s">
        <v>362</v>
      </c>
      <c r="AU1693" s="270" t="s">
        <v>90</v>
      </c>
      <c r="AV1693" s="14" t="s">
        <v>90</v>
      </c>
      <c r="AW1693" s="14" t="s">
        <v>36</v>
      </c>
      <c r="AX1693" s="14" t="s">
        <v>81</v>
      </c>
      <c r="AY1693" s="270" t="s">
        <v>216</v>
      </c>
    </row>
    <row r="1694" s="16" customFormat="1">
      <c r="A1694" s="16"/>
      <c r="B1694" s="282"/>
      <c r="C1694" s="283"/>
      <c r="D1694" s="233" t="s">
        <v>362</v>
      </c>
      <c r="E1694" s="284" t="s">
        <v>1</v>
      </c>
      <c r="F1694" s="285" t="s">
        <v>369</v>
      </c>
      <c r="G1694" s="283"/>
      <c r="H1694" s="286">
        <v>1.925</v>
      </c>
      <c r="I1694" s="287"/>
      <c r="J1694" s="283"/>
      <c r="K1694" s="283"/>
      <c r="L1694" s="288"/>
      <c r="M1694" s="289"/>
      <c r="N1694" s="290"/>
      <c r="O1694" s="290"/>
      <c r="P1694" s="290"/>
      <c r="Q1694" s="290"/>
      <c r="R1694" s="290"/>
      <c r="S1694" s="290"/>
      <c r="T1694" s="291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T1694" s="292" t="s">
        <v>362</v>
      </c>
      <c r="AU1694" s="292" t="s">
        <v>90</v>
      </c>
      <c r="AV1694" s="16" t="s">
        <v>215</v>
      </c>
      <c r="AW1694" s="16" t="s">
        <v>36</v>
      </c>
      <c r="AX1694" s="16" t="s">
        <v>88</v>
      </c>
      <c r="AY1694" s="292" t="s">
        <v>216</v>
      </c>
    </row>
    <row r="1695" s="2" customFormat="1" ht="24.15" customHeight="1">
      <c r="A1695" s="39"/>
      <c r="B1695" s="40"/>
      <c r="C1695" s="293" t="s">
        <v>2328</v>
      </c>
      <c r="D1695" s="293" t="s">
        <v>467</v>
      </c>
      <c r="E1695" s="294" t="s">
        <v>2329</v>
      </c>
      <c r="F1695" s="295" t="s">
        <v>2330</v>
      </c>
      <c r="G1695" s="296" t="s">
        <v>303</v>
      </c>
      <c r="H1695" s="297">
        <v>4.3559999999999999</v>
      </c>
      <c r="I1695" s="298"/>
      <c r="J1695" s="299">
        <f>ROUND(I1695*H1695,2)</f>
        <v>0</v>
      </c>
      <c r="K1695" s="295" t="s">
        <v>359</v>
      </c>
      <c r="L1695" s="300"/>
      <c r="M1695" s="301" t="s">
        <v>1</v>
      </c>
      <c r="N1695" s="302" t="s">
        <v>46</v>
      </c>
      <c r="O1695" s="92"/>
      <c r="P1695" s="229">
        <f>O1695*H1695</f>
        <v>0</v>
      </c>
      <c r="Q1695" s="229">
        <v>0.0041999999999999997</v>
      </c>
      <c r="R1695" s="229">
        <f>Q1695*H1695</f>
        <v>0.018295199999999998</v>
      </c>
      <c r="S1695" s="229">
        <v>0</v>
      </c>
      <c r="T1695" s="230">
        <f>S1695*H1695</f>
        <v>0</v>
      </c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R1695" s="231" t="s">
        <v>569</v>
      </c>
      <c r="AT1695" s="231" t="s">
        <v>467</v>
      </c>
      <c r="AU1695" s="231" t="s">
        <v>90</v>
      </c>
      <c r="AY1695" s="18" t="s">
        <v>216</v>
      </c>
      <c r="BE1695" s="232">
        <f>IF(N1695="základní",J1695,0)</f>
        <v>0</v>
      </c>
      <c r="BF1695" s="232">
        <f>IF(N1695="snížená",J1695,0)</f>
        <v>0</v>
      </c>
      <c r="BG1695" s="232">
        <f>IF(N1695="zákl. přenesená",J1695,0)</f>
        <v>0</v>
      </c>
      <c r="BH1695" s="232">
        <f>IF(N1695="sníž. přenesená",J1695,0)</f>
        <v>0</v>
      </c>
      <c r="BI1695" s="232">
        <f>IF(N1695="nulová",J1695,0)</f>
        <v>0</v>
      </c>
      <c r="BJ1695" s="18" t="s">
        <v>88</v>
      </c>
      <c r="BK1695" s="232">
        <f>ROUND(I1695*H1695,2)</f>
        <v>0</v>
      </c>
      <c r="BL1695" s="18" t="s">
        <v>292</v>
      </c>
      <c r="BM1695" s="231" t="s">
        <v>2331</v>
      </c>
    </row>
    <row r="1696" s="2" customFormat="1">
      <c r="A1696" s="39"/>
      <c r="B1696" s="40"/>
      <c r="C1696" s="41"/>
      <c r="D1696" s="233" t="s">
        <v>222</v>
      </c>
      <c r="E1696" s="41"/>
      <c r="F1696" s="234" t="s">
        <v>2330</v>
      </c>
      <c r="G1696" s="41"/>
      <c r="H1696" s="41"/>
      <c r="I1696" s="235"/>
      <c r="J1696" s="41"/>
      <c r="K1696" s="41"/>
      <c r="L1696" s="45"/>
      <c r="M1696" s="236"/>
      <c r="N1696" s="237"/>
      <c r="O1696" s="92"/>
      <c r="P1696" s="92"/>
      <c r="Q1696" s="92"/>
      <c r="R1696" s="92"/>
      <c r="S1696" s="92"/>
      <c r="T1696" s="93"/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T1696" s="18" t="s">
        <v>222</v>
      </c>
      <c r="AU1696" s="18" t="s">
        <v>90</v>
      </c>
    </row>
    <row r="1697" s="13" customFormat="1">
      <c r="A1697" s="13"/>
      <c r="B1697" s="250"/>
      <c r="C1697" s="251"/>
      <c r="D1697" s="233" t="s">
        <v>362</v>
      </c>
      <c r="E1697" s="252" t="s">
        <v>1</v>
      </c>
      <c r="F1697" s="253" t="s">
        <v>2332</v>
      </c>
      <c r="G1697" s="251"/>
      <c r="H1697" s="252" t="s">
        <v>1</v>
      </c>
      <c r="I1697" s="254"/>
      <c r="J1697" s="251"/>
      <c r="K1697" s="251"/>
      <c r="L1697" s="255"/>
      <c r="M1697" s="256"/>
      <c r="N1697" s="257"/>
      <c r="O1697" s="257"/>
      <c r="P1697" s="257"/>
      <c r="Q1697" s="257"/>
      <c r="R1697" s="257"/>
      <c r="S1697" s="257"/>
      <c r="T1697" s="258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9" t="s">
        <v>362</v>
      </c>
      <c r="AU1697" s="259" t="s">
        <v>90</v>
      </c>
      <c r="AV1697" s="13" t="s">
        <v>88</v>
      </c>
      <c r="AW1697" s="13" t="s">
        <v>36</v>
      </c>
      <c r="AX1697" s="13" t="s">
        <v>81</v>
      </c>
      <c r="AY1697" s="259" t="s">
        <v>216</v>
      </c>
    </row>
    <row r="1698" s="14" customFormat="1">
      <c r="A1698" s="14"/>
      <c r="B1698" s="260"/>
      <c r="C1698" s="261"/>
      <c r="D1698" s="233" t="s">
        <v>362</v>
      </c>
      <c r="E1698" s="262" t="s">
        <v>1</v>
      </c>
      <c r="F1698" s="263" t="s">
        <v>2320</v>
      </c>
      <c r="G1698" s="261"/>
      <c r="H1698" s="264">
        <v>3.96</v>
      </c>
      <c r="I1698" s="265"/>
      <c r="J1698" s="261"/>
      <c r="K1698" s="261"/>
      <c r="L1698" s="266"/>
      <c r="M1698" s="267"/>
      <c r="N1698" s="268"/>
      <c r="O1698" s="268"/>
      <c r="P1698" s="268"/>
      <c r="Q1698" s="268"/>
      <c r="R1698" s="268"/>
      <c r="S1698" s="268"/>
      <c r="T1698" s="269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70" t="s">
        <v>362</v>
      </c>
      <c r="AU1698" s="270" t="s">
        <v>90</v>
      </c>
      <c r="AV1698" s="14" t="s">
        <v>90</v>
      </c>
      <c r="AW1698" s="14" t="s">
        <v>36</v>
      </c>
      <c r="AX1698" s="14" t="s">
        <v>81</v>
      </c>
      <c r="AY1698" s="270" t="s">
        <v>216</v>
      </c>
    </row>
    <row r="1699" s="16" customFormat="1">
      <c r="A1699" s="16"/>
      <c r="B1699" s="282"/>
      <c r="C1699" s="283"/>
      <c r="D1699" s="233" t="s">
        <v>362</v>
      </c>
      <c r="E1699" s="284" t="s">
        <v>1</v>
      </c>
      <c r="F1699" s="285" t="s">
        <v>369</v>
      </c>
      <c r="G1699" s="283"/>
      <c r="H1699" s="286">
        <v>3.96</v>
      </c>
      <c r="I1699" s="287"/>
      <c r="J1699" s="283"/>
      <c r="K1699" s="283"/>
      <c r="L1699" s="288"/>
      <c r="M1699" s="289"/>
      <c r="N1699" s="290"/>
      <c r="O1699" s="290"/>
      <c r="P1699" s="290"/>
      <c r="Q1699" s="290"/>
      <c r="R1699" s="290"/>
      <c r="S1699" s="290"/>
      <c r="T1699" s="291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T1699" s="292" t="s">
        <v>362</v>
      </c>
      <c r="AU1699" s="292" t="s">
        <v>90</v>
      </c>
      <c r="AV1699" s="16" t="s">
        <v>215</v>
      </c>
      <c r="AW1699" s="16" t="s">
        <v>36</v>
      </c>
      <c r="AX1699" s="16" t="s">
        <v>88</v>
      </c>
      <c r="AY1699" s="292" t="s">
        <v>216</v>
      </c>
    </row>
    <row r="1700" s="14" customFormat="1">
      <c r="A1700" s="14"/>
      <c r="B1700" s="260"/>
      <c r="C1700" s="261"/>
      <c r="D1700" s="233" t="s">
        <v>362</v>
      </c>
      <c r="E1700" s="261"/>
      <c r="F1700" s="263" t="s">
        <v>2333</v>
      </c>
      <c r="G1700" s="261"/>
      <c r="H1700" s="264">
        <v>4.3559999999999999</v>
      </c>
      <c r="I1700" s="265"/>
      <c r="J1700" s="261"/>
      <c r="K1700" s="261"/>
      <c r="L1700" s="266"/>
      <c r="M1700" s="267"/>
      <c r="N1700" s="268"/>
      <c r="O1700" s="268"/>
      <c r="P1700" s="268"/>
      <c r="Q1700" s="268"/>
      <c r="R1700" s="268"/>
      <c r="S1700" s="268"/>
      <c r="T1700" s="269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70" t="s">
        <v>362</v>
      </c>
      <c r="AU1700" s="270" t="s">
        <v>90</v>
      </c>
      <c r="AV1700" s="14" t="s">
        <v>90</v>
      </c>
      <c r="AW1700" s="14" t="s">
        <v>4</v>
      </c>
      <c r="AX1700" s="14" t="s">
        <v>88</v>
      </c>
      <c r="AY1700" s="270" t="s">
        <v>216</v>
      </c>
    </row>
    <row r="1701" s="2" customFormat="1" ht="24.15" customHeight="1">
      <c r="A1701" s="39"/>
      <c r="B1701" s="40"/>
      <c r="C1701" s="220" t="s">
        <v>2334</v>
      </c>
      <c r="D1701" s="220" t="s">
        <v>217</v>
      </c>
      <c r="E1701" s="221" t="s">
        <v>2335</v>
      </c>
      <c r="F1701" s="222" t="s">
        <v>2336</v>
      </c>
      <c r="G1701" s="223" t="s">
        <v>453</v>
      </c>
      <c r="H1701" s="224">
        <v>16.899999999999999</v>
      </c>
      <c r="I1701" s="225"/>
      <c r="J1701" s="226">
        <f>ROUND(I1701*H1701,2)</f>
        <v>0</v>
      </c>
      <c r="K1701" s="222" t="s">
        <v>359</v>
      </c>
      <c r="L1701" s="45"/>
      <c r="M1701" s="227" t="s">
        <v>1</v>
      </c>
      <c r="N1701" s="228" t="s">
        <v>46</v>
      </c>
      <c r="O1701" s="92"/>
      <c r="P1701" s="229">
        <f>O1701*H1701</f>
        <v>0</v>
      </c>
      <c r="Q1701" s="229">
        <v>0</v>
      </c>
      <c r="R1701" s="229">
        <f>Q1701*H1701</f>
        <v>0</v>
      </c>
      <c r="S1701" s="229">
        <v>0</v>
      </c>
      <c r="T1701" s="230">
        <f>S1701*H1701</f>
        <v>0</v>
      </c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R1701" s="231" t="s">
        <v>292</v>
      </c>
      <c r="AT1701" s="231" t="s">
        <v>217</v>
      </c>
      <c r="AU1701" s="231" t="s">
        <v>90</v>
      </c>
      <c r="AY1701" s="18" t="s">
        <v>216</v>
      </c>
      <c r="BE1701" s="232">
        <f>IF(N1701="základní",J1701,0)</f>
        <v>0</v>
      </c>
      <c r="BF1701" s="232">
        <f>IF(N1701="snížená",J1701,0)</f>
        <v>0</v>
      </c>
      <c r="BG1701" s="232">
        <f>IF(N1701="zákl. přenesená",J1701,0)</f>
        <v>0</v>
      </c>
      <c r="BH1701" s="232">
        <f>IF(N1701="sníž. přenesená",J1701,0)</f>
        <v>0</v>
      </c>
      <c r="BI1701" s="232">
        <f>IF(N1701="nulová",J1701,0)</f>
        <v>0</v>
      </c>
      <c r="BJ1701" s="18" t="s">
        <v>88</v>
      </c>
      <c r="BK1701" s="232">
        <f>ROUND(I1701*H1701,2)</f>
        <v>0</v>
      </c>
      <c r="BL1701" s="18" t="s">
        <v>292</v>
      </c>
      <c r="BM1701" s="231" t="s">
        <v>2337</v>
      </c>
    </row>
    <row r="1702" s="2" customFormat="1">
      <c r="A1702" s="39"/>
      <c r="B1702" s="40"/>
      <c r="C1702" s="41"/>
      <c r="D1702" s="233" t="s">
        <v>222</v>
      </c>
      <c r="E1702" s="41"/>
      <c r="F1702" s="234" t="s">
        <v>2338</v>
      </c>
      <c r="G1702" s="41"/>
      <c r="H1702" s="41"/>
      <c r="I1702" s="235"/>
      <c r="J1702" s="41"/>
      <c r="K1702" s="41"/>
      <c r="L1702" s="45"/>
      <c r="M1702" s="236"/>
      <c r="N1702" s="237"/>
      <c r="O1702" s="92"/>
      <c r="P1702" s="92"/>
      <c r="Q1702" s="92"/>
      <c r="R1702" s="92"/>
      <c r="S1702" s="92"/>
      <c r="T1702" s="93"/>
      <c r="U1702" s="39"/>
      <c r="V1702" s="39"/>
      <c r="W1702" s="39"/>
      <c r="X1702" s="39"/>
      <c r="Y1702" s="39"/>
      <c r="Z1702" s="39"/>
      <c r="AA1702" s="39"/>
      <c r="AB1702" s="39"/>
      <c r="AC1702" s="39"/>
      <c r="AD1702" s="39"/>
      <c r="AE1702" s="39"/>
      <c r="AT1702" s="18" t="s">
        <v>222</v>
      </c>
      <c r="AU1702" s="18" t="s">
        <v>90</v>
      </c>
    </row>
    <row r="1703" s="14" customFormat="1">
      <c r="A1703" s="14"/>
      <c r="B1703" s="260"/>
      <c r="C1703" s="261"/>
      <c r="D1703" s="233" t="s">
        <v>362</v>
      </c>
      <c r="E1703" s="262" t="s">
        <v>1</v>
      </c>
      <c r="F1703" s="263" t="s">
        <v>2339</v>
      </c>
      <c r="G1703" s="261"/>
      <c r="H1703" s="264">
        <v>5.5</v>
      </c>
      <c r="I1703" s="265"/>
      <c r="J1703" s="261"/>
      <c r="K1703" s="261"/>
      <c r="L1703" s="266"/>
      <c r="M1703" s="267"/>
      <c r="N1703" s="268"/>
      <c r="O1703" s="268"/>
      <c r="P1703" s="268"/>
      <c r="Q1703" s="268"/>
      <c r="R1703" s="268"/>
      <c r="S1703" s="268"/>
      <c r="T1703" s="269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70" t="s">
        <v>362</v>
      </c>
      <c r="AU1703" s="270" t="s">
        <v>90</v>
      </c>
      <c r="AV1703" s="14" t="s">
        <v>90</v>
      </c>
      <c r="AW1703" s="14" t="s">
        <v>36</v>
      </c>
      <c r="AX1703" s="14" t="s">
        <v>81</v>
      </c>
      <c r="AY1703" s="270" t="s">
        <v>216</v>
      </c>
    </row>
    <row r="1704" s="14" customFormat="1">
      <c r="A1704" s="14"/>
      <c r="B1704" s="260"/>
      <c r="C1704" s="261"/>
      <c r="D1704" s="233" t="s">
        <v>362</v>
      </c>
      <c r="E1704" s="262" t="s">
        <v>1</v>
      </c>
      <c r="F1704" s="263" t="s">
        <v>2340</v>
      </c>
      <c r="G1704" s="261"/>
      <c r="H1704" s="264">
        <v>11.4</v>
      </c>
      <c r="I1704" s="265"/>
      <c r="J1704" s="261"/>
      <c r="K1704" s="261"/>
      <c r="L1704" s="266"/>
      <c r="M1704" s="267"/>
      <c r="N1704" s="268"/>
      <c r="O1704" s="268"/>
      <c r="P1704" s="268"/>
      <c r="Q1704" s="268"/>
      <c r="R1704" s="268"/>
      <c r="S1704" s="268"/>
      <c r="T1704" s="269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70" t="s">
        <v>362</v>
      </c>
      <c r="AU1704" s="270" t="s">
        <v>90</v>
      </c>
      <c r="AV1704" s="14" t="s">
        <v>90</v>
      </c>
      <c r="AW1704" s="14" t="s">
        <v>36</v>
      </c>
      <c r="AX1704" s="14" t="s">
        <v>81</v>
      </c>
      <c r="AY1704" s="270" t="s">
        <v>216</v>
      </c>
    </row>
    <row r="1705" s="16" customFormat="1">
      <c r="A1705" s="16"/>
      <c r="B1705" s="282"/>
      <c r="C1705" s="283"/>
      <c r="D1705" s="233" t="s">
        <v>362</v>
      </c>
      <c r="E1705" s="284" t="s">
        <v>1</v>
      </c>
      <c r="F1705" s="285" t="s">
        <v>369</v>
      </c>
      <c r="G1705" s="283"/>
      <c r="H1705" s="286">
        <v>16.899999999999999</v>
      </c>
      <c r="I1705" s="287"/>
      <c r="J1705" s="283"/>
      <c r="K1705" s="283"/>
      <c r="L1705" s="288"/>
      <c r="M1705" s="289"/>
      <c r="N1705" s="290"/>
      <c r="O1705" s="290"/>
      <c r="P1705" s="290"/>
      <c r="Q1705" s="290"/>
      <c r="R1705" s="290"/>
      <c r="S1705" s="290"/>
      <c r="T1705" s="291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T1705" s="292" t="s">
        <v>362</v>
      </c>
      <c r="AU1705" s="292" t="s">
        <v>90</v>
      </c>
      <c r="AV1705" s="16" t="s">
        <v>215</v>
      </c>
      <c r="AW1705" s="16" t="s">
        <v>36</v>
      </c>
      <c r="AX1705" s="16" t="s">
        <v>88</v>
      </c>
      <c r="AY1705" s="292" t="s">
        <v>216</v>
      </c>
    </row>
    <row r="1706" s="2" customFormat="1" ht="21.75" customHeight="1">
      <c r="A1706" s="39"/>
      <c r="B1706" s="40"/>
      <c r="C1706" s="293" t="s">
        <v>2341</v>
      </c>
      <c r="D1706" s="293" t="s">
        <v>467</v>
      </c>
      <c r="E1706" s="294" t="s">
        <v>2342</v>
      </c>
      <c r="F1706" s="295" t="s">
        <v>2343</v>
      </c>
      <c r="G1706" s="296" t="s">
        <v>453</v>
      </c>
      <c r="H1706" s="297">
        <v>12.539999999999999</v>
      </c>
      <c r="I1706" s="298"/>
      <c r="J1706" s="299">
        <f>ROUND(I1706*H1706,2)</f>
        <v>0</v>
      </c>
      <c r="K1706" s="295" t="s">
        <v>359</v>
      </c>
      <c r="L1706" s="300"/>
      <c r="M1706" s="301" t="s">
        <v>1</v>
      </c>
      <c r="N1706" s="302" t="s">
        <v>46</v>
      </c>
      <c r="O1706" s="92"/>
      <c r="P1706" s="229">
        <f>O1706*H1706</f>
        <v>0</v>
      </c>
      <c r="Q1706" s="229">
        <v>0.00020000000000000001</v>
      </c>
      <c r="R1706" s="229">
        <f>Q1706*H1706</f>
        <v>0.0025079999999999998</v>
      </c>
      <c r="S1706" s="229">
        <v>0</v>
      </c>
      <c r="T1706" s="230">
        <f>S1706*H1706</f>
        <v>0</v>
      </c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R1706" s="231" t="s">
        <v>569</v>
      </c>
      <c r="AT1706" s="231" t="s">
        <v>467</v>
      </c>
      <c r="AU1706" s="231" t="s">
        <v>90</v>
      </c>
      <c r="AY1706" s="18" t="s">
        <v>216</v>
      </c>
      <c r="BE1706" s="232">
        <f>IF(N1706="základní",J1706,0)</f>
        <v>0</v>
      </c>
      <c r="BF1706" s="232">
        <f>IF(N1706="snížená",J1706,0)</f>
        <v>0</v>
      </c>
      <c r="BG1706" s="232">
        <f>IF(N1706="zákl. přenesená",J1706,0)</f>
        <v>0</v>
      </c>
      <c r="BH1706" s="232">
        <f>IF(N1706="sníž. přenesená",J1706,0)</f>
        <v>0</v>
      </c>
      <c r="BI1706" s="232">
        <f>IF(N1706="nulová",J1706,0)</f>
        <v>0</v>
      </c>
      <c r="BJ1706" s="18" t="s">
        <v>88</v>
      </c>
      <c r="BK1706" s="232">
        <f>ROUND(I1706*H1706,2)</f>
        <v>0</v>
      </c>
      <c r="BL1706" s="18" t="s">
        <v>292</v>
      </c>
      <c r="BM1706" s="231" t="s">
        <v>2344</v>
      </c>
    </row>
    <row r="1707" s="2" customFormat="1">
      <c r="A1707" s="39"/>
      <c r="B1707" s="40"/>
      <c r="C1707" s="41"/>
      <c r="D1707" s="233" t="s">
        <v>222</v>
      </c>
      <c r="E1707" s="41"/>
      <c r="F1707" s="234" t="s">
        <v>2343</v>
      </c>
      <c r="G1707" s="41"/>
      <c r="H1707" s="41"/>
      <c r="I1707" s="235"/>
      <c r="J1707" s="41"/>
      <c r="K1707" s="41"/>
      <c r="L1707" s="45"/>
      <c r="M1707" s="236"/>
      <c r="N1707" s="237"/>
      <c r="O1707" s="92"/>
      <c r="P1707" s="92"/>
      <c r="Q1707" s="92"/>
      <c r="R1707" s="92"/>
      <c r="S1707" s="92"/>
      <c r="T1707" s="93"/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T1707" s="18" t="s">
        <v>222</v>
      </c>
      <c r="AU1707" s="18" t="s">
        <v>90</v>
      </c>
    </row>
    <row r="1708" s="13" customFormat="1">
      <c r="A1708" s="13"/>
      <c r="B1708" s="250"/>
      <c r="C1708" s="251"/>
      <c r="D1708" s="233" t="s">
        <v>362</v>
      </c>
      <c r="E1708" s="252" t="s">
        <v>1</v>
      </c>
      <c r="F1708" s="253" t="s">
        <v>2332</v>
      </c>
      <c r="G1708" s="251"/>
      <c r="H1708" s="252" t="s">
        <v>1</v>
      </c>
      <c r="I1708" s="254"/>
      <c r="J1708" s="251"/>
      <c r="K1708" s="251"/>
      <c r="L1708" s="255"/>
      <c r="M1708" s="256"/>
      <c r="N1708" s="257"/>
      <c r="O1708" s="257"/>
      <c r="P1708" s="257"/>
      <c r="Q1708" s="257"/>
      <c r="R1708" s="257"/>
      <c r="S1708" s="257"/>
      <c r="T1708" s="258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59" t="s">
        <v>362</v>
      </c>
      <c r="AU1708" s="259" t="s">
        <v>90</v>
      </c>
      <c r="AV1708" s="13" t="s">
        <v>88</v>
      </c>
      <c r="AW1708" s="13" t="s">
        <v>36</v>
      </c>
      <c r="AX1708" s="13" t="s">
        <v>81</v>
      </c>
      <c r="AY1708" s="259" t="s">
        <v>216</v>
      </c>
    </row>
    <row r="1709" s="14" customFormat="1">
      <c r="A1709" s="14"/>
      <c r="B1709" s="260"/>
      <c r="C1709" s="261"/>
      <c r="D1709" s="233" t="s">
        <v>362</v>
      </c>
      <c r="E1709" s="262" t="s">
        <v>1</v>
      </c>
      <c r="F1709" s="263" t="s">
        <v>2345</v>
      </c>
      <c r="G1709" s="261"/>
      <c r="H1709" s="264">
        <v>12.539999999999999</v>
      </c>
      <c r="I1709" s="265"/>
      <c r="J1709" s="261"/>
      <c r="K1709" s="261"/>
      <c r="L1709" s="266"/>
      <c r="M1709" s="267"/>
      <c r="N1709" s="268"/>
      <c r="O1709" s="268"/>
      <c r="P1709" s="268"/>
      <c r="Q1709" s="268"/>
      <c r="R1709" s="268"/>
      <c r="S1709" s="268"/>
      <c r="T1709" s="269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70" t="s">
        <v>362</v>
      </c>
      <c r="AU1709" s="270" t="s">
        <v>90</v>
      </c>
      <c r="AV1709" s="14" t="s">
        <v>90</v>
      </c>
      <c r="AW1709" s="14" t="s">
        <v>36</v>
      </c>
      <c r="AX1709" s="14" t="s">
        <v>81</v>
      </c>
      <c r="AY1709" s="270" t="s">
        <v>216</v>
      </c>
    </row>
    <row r="1710" s="16" customFormat="1">
      <c r="A1710" s="16"/>
      <c r="B1710" s="282"/>
      <c r="C1710" s="283"/>
      <c r="D1710" s="233" t="s">
        <v>362</v>
      </c>
      <c r="E1710" s="284" t="s">
        <v>1</v>
      </c>
      <c r="F1710" s="285" t="s">
        <v>369</v>
      </c>
      <c r="G1710" s="283"/>
      <c r="H1710" s="286">
        <v>12.539999999999999</v>
      </c>
      <c r="I1710" s="287"/>
      <c r="J1710" s="283"/>
      <c r="K1710" s="283"/>
      <c r="L1710" s="288"/>
      <c r="M1710" s="289"/>
      <c r="N1710" s="290"/>
      <c r="O1710" s="290"/>
      <c r="P1710" s="290"/>
      <c r="Q1710" s="290"/>
      <c r="R1710" s="290"/>
      <c r="S1710" s="290"/>
      <c r="T1710" s="291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T1710" s="292" t="s">
        <v>362</v>
      </c>
      <c r="AU1710" s="292" t="s">
        <v>90</v>
      </c>
      <c r="AV1710" s="16" t="s">
        <v>215</v>
      </c>
      <c r="AW1710" s="16" t="s">
        <v>36</v>
      </c>
      <c r="AX1710" s="16" t="s">
        <v>88</v>
      </c>
      <c r="AY1710" s="292" t="s">
        <v>216</v>
      </c>
    </row>
    <row r="1711" s="2" customFormat="1" ht="33" customHeight="1">
      <c r="A1711" s="39"/>
      <c r="B1711" s="40"/>
      <c r="C1711" s="220" t="s">
        <v>2346</v>
      </c>
      <c r="D1711" s="220" t="s">
        <v>217</v>
      </c>
      <c r="E1711" s="221" t="s">
        <v>2347</v>
      </c>
      <c r="F1711" s="222" t="s">
        <v>2348</v>
      </c>
      <c r="G1711" s="223" t="s">
        <v>539</v>
      </c>
      <c r="H1711" s="224">
        <v>1</v>
      </c>
      <c r="I1711" s="225"/>
      <c r="J1711" s="226">
        <f>ROUND(I1711*H1711,2)</f>
        <v>0</v>
      </c>
      <c r="K1711" s="222" t="s">
        <v>1</v>
      </c>
      <c r="L1711" s="45"/>
      <c r="M1711" s="227" t="s">
        <v>1</v>
      </c>
      <c r="N1711" s="228" t="s">
        <v>46</v>
      </c>
      <c r="O1711" s="92"/>
      <c r="P1711" s="229">
        <f>O1711*H1711</f>
        <v>0</v>
      </c>
      <c r="Q1711" s="229">
        <v>0</v>
      </c>
      <c r="R1711" s="229">
        <f>Q1711*H1711</f>
        <v>0</v>
      </c>
      <c r="S1711" s="229">
        <v>0</v>
      </c>
      <c r="T1711" s="230">
        <f>S1711*H1711</f>
        <v>0</v>
      </c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39"/>
      <c r="AE1711" s="39"/>
      <c r="AR1711" s="231" t="s">
        <v>292</v>
      </c>
      <c r="AT1711" s="231" t="s">
        <v>217</v>
      </c>
      <c r="AU1711" s="231" t="s">
        <v>90</v>
      </c>
      <c r="AY1711" s="18" t="s">
        <v>216</v>
      </c>
      <c r="BE1711" s="232">
        <f>IF(N1711="základní",J1711,0)</f>
        <v>0</v>
      </c>
      <c r="BF1711" s="232">
        <f>IF(N1711="snížená",J1711,0)</f>
        <v>0</v>
      </c>
      <c r="BG1711" s="232">
        <f>IF(N1711="zákl. přenesená",J1711,0)</f>
        <v>0</v>
      </c>
      <c r="BH1711" s="232">
        <f>IF(N1711="sníž. přenesená",J1711,0)</f>
        <v>0</v>
      </c>
      <c r="BI1711" s="232">
        <f>IF(N1711="nulová",J1711,0)</f>
        <v>0</v>
      </c>
      <c r="BJ1711" s="18" t="s">
        <v>88</v>
      </c>
      <c r="BK1711" s="232">
        <f>ROUND(I1711*H1711,2)</f>
        <v>0</v>
      </c>
      <c r="BL1711" s="18" t="s">
        <v>292</v>
      </c>
      <c r="BM1711" s="231" t="s">
        <v>2349</v>
      </c>
    </row>
    <row r="1712" s="2" customFormat="1" ht="24.15" customHeight="1">
      <c r="A1712" s="39"/>
      <c r="B1712" s="40"/>
      <c r="C1712" s="220" t="s">
        <v>2350</v>
      </c>
      <c r="D1712" s="220" t="s">
        <v>217</v>
      </c>
      <c r="E1712" s="221" t="s">
        <v>2351</v>
      </c>
      <c r="F1712" s="222" t="s">
        <v>2352</v>
      </c>
      <c r="G1712" s="223" t="s">
        <v>453</v>
      </c>
      <c r="H1712" s="224">
        <v>20.739999999999998</v>
      </c>
      <c r="I1712" s="225"/>
      <c r="J1712" s="226">
        <f>ROUND(I1712*H1712,2)</f>
        <v>0</v>
      </c>
      <c r="K1712" s="222" t="s">
        <v>359</v>
      </c>
      <c r="L1712" s="45"/>
      <c r="M1712" s="227" t="s">
        <v>1</v>
      </c>
      <c r="N1712" s="228" t="s">
        <v>46</v>
      </c>
      <c r="O1712" s="92"/>
      <c r="P1712" s="229">
        <f>O1712*H1712</f>
        <v>0</v>
      </c>
      <c r="Q1712" s="229">
        <v>6.0000000000000002E-05</v>
      </c>
      <c r="R1712" s="229">
        <f>Q1712*H1712</f>
        <v>0.0012443999999999999</v>
      </c>
      <c r="S1712" s="229">
        <v>0</v>
      </c>
      <c r="T1712" s="230">
        <f>S1712*H1712</f>
        <v>0</v>
      </c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R1712" s="231" t="s">
        <v>292</v>
      </c>
      <c r="AT1712" s="231" t="s">
        <v>217</v>
      </c>
      <c r="AU1712" s="231" t="s">
        <v>90</v>
      </c>
      <c r="AY1712" s="18" t="s">
        <v>216</v>
      </c>
      <c r="BE1712" s="232">
        <f>IF(N1712="základní",J1712,0)</f>
        <v>0</v>
      </c>
      <c r="BF1712" s="232">
        <f>IF(N1712="snížená",J1712,0)</f>
        <v>0</v>
      </c>
      <c r="BG1712" s="232">
        <f>IF(N1712="zákl. přenesená",J1712,0)</f>
        <v>0</v>
      </c>
      <c r="BH1712" s="232">
        <f>IF(N1712="sníž. přenesená",J1712,0)</f>
        <v>0</v>
      </c>
      <c r="BI1712" s="232">
        <f>IF(N1712="nulová",J1712,0)</f>
        <v>0</v>
      </c>
      <c r="BJ1712" s="18" t="s">
        <v>88</v>
      </c>
      <c r="BK1712" s="232">
        <f>ROUND(I1712*H1712,2)</f>
        <v>0</v>
      </c>
      <c r="BL1712" s="18" t="s">
        <v>292</v>
      </c>
      <c r="BM1712" s="231" t="s">
        <v>2353</v>
      </c>
    </row>
    <row r="1713" s="2" customFormat="1">
      <c r="A1713" s="39"/>
      <c r="B1713" s="40"/>
      <c r="C1713" s="41"/>
      <c r="D1713" s="233" t="s">
        <v>222</v>
      </c>
      <c r="E1713" s="41"/>
      <c r="F1713" s="234" t="s">
        <v>2354</v>
      </c>
      <c r="G1713" s="41"/>
      <c r="H1713" s="41"/>
      <c r="I1713" s="235"/>
      <c r="J1713" s="41"/>
      <c r="K1713" s="41"/>
      <c r="L1713" s="45"/>
      <c r="M1713" s="236"/>
      <c r="N1713" s="237"/>
      <c r="O1713" s="92"/>
      <c r="P1713" s="92"/>
      <c r="Q1713" s="92"/>
      <c r="R1713" s="92"/>
      <c r="S1713" s="92"/>
      <c r="T1713" s="93"/>
      <c r="U1713" s="39"/>
      <c r="V1713" s="39"/>
      <c r="W1713" s="39"/>
      <c r="X1713" s="39"/>
      <c r="Y1713" s="39"/>
      <c r="Z1713" s="39"/>
      <c r="AA1713" s="39"/>
      <c r="AB1713" s="39"/>
      <c r="AC1713" s="39"/>
      <c r="AD1713" s="39"/>
      <c r="AE1713" s="39"/>
      <c r="AT1713" s="18" t="s">
        <v>222</v>
      </c>
      <c r="AU1713" s="18" t="s">
        <v>90</v>
      </c>
    </row>
    <row r="1714" s="13" customFormat="1">
      <c r="A1714" s="13"/>
      <c r="B1714" s="250"/>
      <c r="C1714" s="251"/>
      <c r="D1714" s="233" t="s">
        <v>362</v>
      </c>
      <c r="E1714" s="252" t="s">
        <v>1</v>
      </c>
      <c r="F1714" s="253" t="s">
        <v>2355</v>
      </c>
      <c r="G1714" s="251"/>
      <c r="H1714" s="252" t="s">
        <v>1</v>
      </c>
      <c r="I1714" s="254"/>
      <c r="J1714" s="251"/>
      <c r="K1714" s="251"/>
      <c r="L1714" s="255"/>
      <c r="M1714" s="256"/>
      <c r="N1714" s="257"/>
      <c r="O1714" s="257"/>
      <c r="P1714" s="257"/>
      <c r="Q1714" s="257"/>
      <c r="R1714" s="257"/>
      <c r="S1714" s="257"/>
      <c r="T1714" s="258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9" t="s">
        <v>362</v>
      </c>
      <c r="AU1714" s="259" t="s">
        <v>90</v>
      </c>
      <c r="AV1714" s="13" t="s">
        <v>88</v>
      </c>
      <c r="AW1714" s="13" t="s">
        <v>36</v>
      </c>
      <c r="AX1714" s="13" t="s">
        <v>81</v>
      </c>
      <c r="AY1714" s="259" t="s">
        <v>216</v>
      </c>
    </row>
    <row r="1715" s="14" customFormat="1">
      <c r="A1715" s="14"/>
      <c r="B1715" s="260"/>
      <c r="C1715" s="261"/>
      <c r="D1715" s="233" t="s">
        <v>362</v>
      </c>
      <c r="E1715" s="262" t="s">
        <v>1</v>
      </c>
      <c r="F1715" s="263" t="s">
        <v>2356</v>
      </c>
      <c r="G1715" s="261"/>
      <c r="H1715" s="264">
        <v>8.5399999999999991</v>
      </c>
      <c r="I1715" s="265"/>
      <c r="J1715" s="261"/>
      <c r="K1715" s="261"/>
      <c r="L1715" s="266"/>
      <c r="M1715" s="267"/>
      <c r="N1715" s="268"/>
      <c r="O1715" s="268"/>
      <c r="P1715" s="268"/>
      <c r="Q1715" s="268"/>
      <c r="R1715" s="268"/>
      <c r="S1715" s="268"/>
      <c r="T1715" s="269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70" t="s">
        <v>362</v>
      </c>
      <c r="AU1715" s="270" t="s">
        <v>90</v>
      </c>
      <c r="AV1715" s="14" t="s">
        <v>90</v>
      </c>
      <c r="AW1715" s="14" t="s">
        <v>36</v>
      </c>
      <c r="AX1715" s="14" t="s">
        <v>81</v>
      </c>
      <c r="AY1715" s="270" t="s">
        <v>216</v>
      </c>
    </row>
    <row r="1716" s="14" customFormat="1">
      <c r="A1716" s="14"/>
      <c r="B1716" s="260"/>
      <c r="C1716" s="261"/>
      <c r="D1716" s="233" t="s">
        <v>362</v>
      </c>
      <c r="E1716" s="262" t="s">
        <v>1</v>
      </c>
      <c r="F1716" s="263" t="s">
        <v>2357</v>
      </c>
      <c r="G1716" s="261"/>
      <c r="H1716" s="264">
        <v>6.2999999999999998</v>
      </c>
      <c r="I1716" s="265"/>
      <c r="J1716" s="261"/>
      <c r="K1716" s="261"/>
      <c r="L1716" s="266"/>
      <c r="M1716" s="267"/>
      <c r="N1716" s="268"/>
      <c r="O1716" s="268"/>
      <c r="P1716" s="268"/>
      <c r="Q1716" s="268"/>
      <c r="R1716" s="268"/>
      <c r="S1716" s="268"/>
      <c r="T1716" s="269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70" t="s">
        <v>362</v>
      </c>
      <c r="AU1716" s="270" t="s">
        <v>90</v>
      </c>
      <c r="AV1716" s="14" t="s">
        <v>90</v>
      </c>
      <c r="AW1716" s="14" t="s">
        <v>36</v>
      </c>
      <c r="AX1716" s="14" t="s">
        <v>81</v>
      </c>
      <c r="AY1716" s="270" t="s">
        <v>216</v>
      </c>
    </row>
    <row r="1717" s="14" customFormat="1">
      <c r="A1717" s="14"/>
      <c r="B1717" s="260"/>
      <c r="C1717" s="261"/>
      <c r="D1717" s="233" t="s">
        <v>362</v>
      </c>
      <c r="E1717" s="262" t="s">
        <v>1</v>
      </c>
      <c r="F1717" s="263" t="s">
        <v>2358</v>
      </c>
      <c r="G1717" s="261"/>
      <c r="H1717" s="264">
        <v>5.9000000000000004</v>
      </c>
      <c r="I1717" s="265"/>
      <c r="J1717" s="261"/>
      <c r="K1717" s="261"/>
      <c r="L1717" s="266"/>
      <c r="M1717" s="267"/>
      <c r="N1717" s="268"/>
      <c r="O1717" s="268"/>
      <c r="P1717" s="268"/>
      <c r="Q1717" s="268"/>
      <c r="R1717" s="268"/>
      <c r="S1717" s="268"/>
      <c r="T1717" s="269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70" t="s">
        <v>362</v>
      </c>
      <c r="AU1717" s="270" t="s">
        <v>90</v>
      </c>
      <c r="AV1717" s="14" t="s">
        <v>90</v>
      </c>
      <c r="AW1717" s="14" t="s">
        <v>36</v>
      </c>
      <c r="AX1717" s="14" t="s">
        <v>81</v>
      </c>
      <c r="AY1717" s="270" t="s">
        <v>216</v>
      </c>
    </row>
    <row r="1718" s="16" customFormat="1">
      <c r="A1718" s="16"/>
      <c r="B1718" s="282"/>
      <c r="C1718" s="283"/>
      <c r="D1718" s="233" t="s">
        <v>362</v>
      </c>
      <c r="E1718" s="284" t="s">
        <v>1</v>
      </c>
      <c r="F1718" s="285" t="s">
        <v>369</v>
      </c>
      <c r="G1718" s="283"/>
      <c r="H1718" s="286">
        <v>20.740000000000002</v>
      </c>
      <c r="I1718" s="287"/>
      <c r="J1718" s="283"/>
      <c r="K1718" s="283"/>
      <c r="L1718" s="288"/>
      <c r="M1718" s="289"/>
      <c r="N1718" s="290"/>
      <c r="O1718" s="290"/>
      <c r="P1718" s="290"/>
      <c r="Q1718" s="290"/>
      <c r="R1718" s="290"/>
      <c r="S1718" s="290"/>
      <c r="T1718" s="291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T1718" s="292" t="s">
        <v>362</v>
      </c>
      <c r="AU1718" s="292" t="s">
        <v>90</v>
      </c>
      <c r="AV1718" s="16" t="s">
        <v>215</v>
      </c>
      <c r="AW1718" s="16" t="s">
        <v>36</v>
      </c>
      <c r="AX1718" s="16" t="s">
        <v>88</v>
      </c>
      <c r="AY1718" s="292" t="s">
        <v>216</v>
      </c>
    </row>
    <row r="1719" s="2" customFormat="1" ht="24.15" customHeight="1">
      <c r="A1719" s="39"/>
      <c r="B1719" s="40"/>
      <c r="C1719" s="220" t="s">
        <v>2359</v>
      </c>
      <c r="D1719" s="220" t="s">
        <v>217</v>
      </c>
      <c r="E1719" s="221" t="s">
        <v>2360</v>
      </c>
      <c r="F1719" s="222" t="s">
        <v>2361</v>
      </c>
      <c r="G1719" s="223" t="s">
        <v>453</v>
      </c>
      <c r="H1719" s="224">
        <v>20.739999999999998</v>
      </c>
      <c r="I1719" s="225"/>
      <c r="J1719" s="226">
        <f>ROUND(I1719*H1719,2)</f>
        <v>0</v>
      </c>
      <c r="K1719" s="222" t="s">
        <v>359</v>
      </c>
      <c r="L1719" s="45"/>
      <c r="M1719" s="227" t="s">
        <v>1</v>
      </c>
      <c r="N1719" s="228" t="s">
        <v>46</v>
      </c>
      <c r="O1719" s="92"/>
      <c r="P1719" s="229">
        <f>O1719*H1719</f>
        <v>0</v>
      </c>
      <c r="Q1719" s="229">
        <v>6.9999999999999994E-05</v>
      </c>
      <c r="R1719" s="229">
        <f>Q1719*H1719</f>
        <v>0.0014517999999999998</v>
      </c>
      <c r="S1719" s="229">
        <v>0</v>
      </c>
      <c r="T1719" s="230">
        <f>S1719*H1719</f>
        <v>0</v>
      </c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R1719" s="231" t="s">
        <v>292</v>
      </c>
      <c r="AT1719" s="231" t="s">
        <v>217</v>
      </c>
      <c r="AU1719" s="231" t="s">
        <v>90</v>
      </c>
      <c r="AY1719" s="18" t="s">
        <v>216</v>
      </c>
      <c r="BE1719" s="232">
        <f>IF(N1719="základní",J1719,0)</f>
        <v>0</v>
      </c>
      <c r="BF1719" s="232">
        <f>IF(N1719="snížená",J1719,0)</f>
        <v>0</v>
      </c>
      <c r="BG1719" s="232">
        <f>IF(N1719="zákl. přenesená",J1719,0)</f>
        <v>0</v>
      </c>
      <c r="BH1719" s="232">
        <f>IF(N1719="sníž. přenesená",J1719,0)</f>
        <v>0</v>
      </c>
      <c r="BI1719" s="232">
        <f>IF(N1719="nulová",J1719,0)</f>
        <v>0</v>
      </c>
      <c r="BJ1719" s="18" t="s">
        <v>88</v>
      </c>
      <c r="BK1719" s="232">
        <f>ROUND(I1719*H1719,2)</f>
        <v>0</v>
      </c>
      <c r="BL1719" s="18" t="s">
        <v>292</v>
      </c>
      <c r="BM1719" s="231" t="s">
        <v>2362</v>
      </c>
    </row>
    <row r="1720" s="2" customFormat="1">
      <c r="A1720" s="39"/>
      <c r="B1720" s="40"/>
      <c r="C1720" s="41"/>
      <c r="D1720" s="233" t="s">
        <v>222</v>
      </c>
      <c r="E1720" s="41"/>
      <c r="F1720" s="234" t="s">
        <v>2363</v>
      </c>
      <c r="G1720" s="41"/>
      <c r="H1720" s="41"/>
      <c r="I1720" s="235"/>
      <c r="J1720" s="41"/>
      <c r="K1720" s="41"/>
      <c r="L1720" s="45"/>
      <c r="M1720" s="236"/>
      <c r="N1720" s="237"/>
      <c r="O1720" s="92"/>
      <c r="P1720" s="92"/>
      <c r="Q1720" s="92"/>
      <c r="R1720" s="92"/>
      <c r="S1720" s="92"/>
      <c r="T1720" s="93"/>
      <c r="U1720" s="39"/>
      <c r="V1720" s="39"/>
      <c r="W1720" s="39"/>
      <c r="X1720" s="39"/>
      <c r="Y1720" s="39"/>
      <c r="Z1720" s="39"/>
      <c r="AA1720" s="39"/>
      <c r="AB1720" s="39"/>
      <c r="AC1720" s="39"/>
      <c r="AD1720" s="39"/>
      <c r="AE1720" s="39"/>
      <c r="AT1720" s="18" t="s">
        <v>222</v>
      </c>
      <c r="AU1720" s="18" t="s">
        <v>90</v>
      </c>
    </row>
    <row r="1721" s="2" customFormat="1" ht="16.5" customHeight="1">
      <c r="A1721" s="39"/>
      <c r="B1721" s="40"/>
      <c r="C1721" s="220" t="s">
        <v>2364</v>
      </c>
      <c r="D1721" s="220" t="s">
        <v>217</v>
      </c>
      <c r="E1721" s="221" t="s">
        <v>2365</v>
      </c>
      <c r="F1721" s="222" t="s">
        <v>2366</v>
      </c>
      <c r="G1721" s="223" t="s">
        <v>539</v>
      </c>
      <c r="H1721" s="224">
        <v>3</v>
      </c>
      <c r="I1721" s="225"/>
      <c r="J1721" s="226">
        <f>ROUND(I1721*H1721,2)</f>
        <v>0</v>
      </c>
      <c r="K1721" s="222" t="s">
        <v>359</v>
      </c>
      <c r="L1721" s="45"/>
      <c r="M1721" s="227" t="s">
        <v>1</v>
      </c>
      <c r="N1721" s="228" t="s">
        <v>46</v>
      </c>
      <c r="O1721" s="92"/>
      <c r="P1721" s="229">
        <f>O1721*H1721</f>
        <v>0</v>
      </c>
      <c r="Q1721" s="229">
        <v>0</v>
      </c>
      <c r="R1721" s="229">
        <f>Q1721*H1721</f>
        <v>0</v>
      </c>
      <c r="S1721" s="229">
        <v>0</v>
      </c>
      <c r="T1721" s="230">
        <f>S1721*H1721</f>
        <v>0</v>
      </c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R1721" s="231" t="s">
        <v>292</v>
      </c>
      <c r="AT1721" s="231" t="s">
        <v>217</v>
      </c>
      <c r="AU1721" s="231" t="s">
        <v>90</v>
      </c>
      <c r="AY1721" s="18" t="s">
        <v>216</v>
      </c>
      <c r="BE1721" s="232">
        <f>IF(N1721="základní",J1721,0)</f>
        <v>0</v>
      </c>
      <c r="BF1721" s="232">
        <f>IF(N1721="snížená",J1721,0)</f>
        <v>0</v>
      </c>
      <c r="BG1721" s="232">
        <f>IF(N1721="zákl. přenesená",J1721,0)</f>
        <v>0</v>
      </c>
      <c r="BH1721" s="232">
        <f>IF(N1721="sníž. přenesená",J1721,0)</f>
        <v>0</v>
      </c>
      <c r="BI1721" s="232">
        <f>IF(N1721="nulová",J1721,0)</f>
        <v>0</v>
      </c>
      <c r="BJ1721" s="18" t="s">
        <v>88</v>
      </c>
      <c r="BK1721" s="232">
        <f>ROUND(I1721*H1721,2)</f>
        <v>0</v>
      </c>
      <c r="BL1721" s="18" t="s">
        <v>292</v>
      </c>
      <c r="BM1721" s="231" t="s">
        <v>2367</v>
      </c>
    </row>
    <row r="1722" s="2" customFormat="1">
      <c r="A1722" s="39"/>
      <c r="B1722" s="40"/>
      <c r="C1722" s="41"/>
      <c r="D1722" s="233" t="s">
        <v>222</v>
      </c>
      <c r="E1722" s="41"/>
      <c r="F1722" s="234" t="s">
        <v>2368</v>
      </c>
      <c r="G1722" s="41"/>
      <c r="H1722" s="41"/>
      <c r="I1722" s="235"/>
      <c r="J1722" s="41"/>
      <c r="K1722" s="41"/>
      <c r="L1722" s="45"/>
      <c r="M1722" s="236"/>
      <c r="N1722" s="237"/>
      <c r="O1722" s="92"/>
      <c r="P1722" s="92"/>
      <c r="Q1722" s="92"/>
      <c r="R1722" s="92"/>
      <c r="S1722" s="92"/>
      <c r="T1722" s="93"/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T1722" s="18" t="s">
        <v>222</v>
      </c>
      <c r="AU1722" s="18" t="s">
        <v>90</v>
      </c>
    </row>
    <row r="1723" s="2" customFormat="1" ht="24.15" customHeight="1">
      <c r="A1723" s="39"/>
      <c r="B1723" s="40"/>
      <c r="C1723" s="293" t="s">
        <v>2369</v>
      </c>
      <c r="D1723" s="293" t="s">
        <v>467</v>
      </c>
      <c r="E1723" s="294" t="s">
        <v>2370</v>
      </c>
      <c r="F1723" s="295" t="s">
        <v>2371</v>
      </c>
      <c r="G1723" s="296" t="s">
        <v>539</v>
      </c>
      <c r="H1723" s="297">
        <v>3</v>
      </c>
      <c r="I1723" s="298"/>
      <c r="J1723" s="299">
        <f>ROUND(I1723*H1723,2)</f>
        <v>0</v>
      </c>
      <c r="K1723" s="295" t="s">
        <v>1</v>
      </c>
      <c r="L1723" s="300"/>
      <c r="M1723" s="301" t="s">
        <v>1</v>
      </c>
      <c r="N1723" s="302" t="s">
        <v>46</v>
      </c>
      <c r="O1723" s="92"/>
      <c r="P1723" s="229">
        <f>O1723*H1723</f>
        <v>0</v>
      </c>
      <c r="Q1723" s="229">
        <v>0.0023999999999999998</v>
      </c>
      <c r="R1723" s="229">
        <f>Q1723*H1723</f>
        <v>0.0071999999999999998</v>
      </c>
      <c r="S1723" s="229">
        <v>0</v>
      </c>
      <c r="T1723" s="230">
        <f>S1723*H1723</f>
        <v>0</v>
      </c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R1723" s="231" t="s">
        <v>569</v>
      </c>
      <c r="AT1723" s="231" t="s">
        <v>467</v>
      </c>
      <c r="AU1723" s="231" t="s">
        <v>90</v>
      </c>
      <c r="AY1723" s="18" t="s">
        <v>216</v>
      </c>
      <c r="BE1723" s="232">
        <f>IF(N1723="základní",J1723,0)</f>
        <v>0</v>
      </c>
      <c r="BF1723" s="232">
        <f>IF(N1723="snížená",J1723,0)</f>
        <v>0</v>
      </c>
      <c r="BG1723" s="232">
        <f>IF(N1723="zákl. přenesená",J1723,0)</f>
        <v>0</v>
      </c>
      <c r="BH1723" s="232">
        <f>IF(N1723="sníž. přenesená",J1723,0)</f>
        <v>0</v>
      </c>
      <c r="BI1723" s="232">
        <f>IF(N1723="nulová",J1723,0)</f>
        <v>0</v>
      </c>
      <c r="BJ1723" s="18" t="s">
        <v>88</v>
      </c>
      <c r="BK1723" s="232">
        <f>ROUND(I1723*H1723,2)</f>
        <v>0</v>
      </c>
      <c r="BL1723" s="18" t="s">
        <v>292</v>
      </c>
      <c r="BM1723" s="231" t="s">
        <v>2372</v>
      </c>
    </row>
    <row r="1724" s="2" customFormat="1" ht="16.5" customHeight="1">
      <c r="A1724" s="39"/>
      <c r="B1724" s="40"/>
      <c r="C1724" s="220" t="s">
        <v>2373</v>
      </c>
      <c r="D1724" s="220" t="s">
        <v>217</v>
      </c>
      <c r="E1724" s="221" t="s">
        <v>2374</v>
      </c>
      <c r="F1724" s="222" t="s">
        <v>2375</v>
      </c>
      <c r="G1724" s="223" t="s">
        <v>539</v>
      </c>
      <c r="H1724" s="224">
        <v>3</v>
      </c>
      <c r="I1724" s="225"/>
      <c r="J1724" s="226">
        <f>ROUND(I1724*H1724,2)</f>
        <v>0</v>
      </c>
      <c r="K1724" s="222" t="s">
        <v>359</v>
      </c>
      <c r="L1724" s="45"/>
      <c r="M1724" s="227" t="s">
        <v>1</v>
      </c>
      <c r="N1724" s="228" t="s">
        <v>46</v>
      </c>
      <c r="O1724" s="92"/>
      <c r="P1724" s="229">
        <f>O1724*H1724</f>
        <v>0</v>
      </c>
      <c r="Q1724" s="229">
        <v>0</v>
      </c>
      <c r="R1724" s="229">
        <f>Q1724*H1724</f>
        <v>0</v>
      </c>
      <c r="S1724" s="229">
        <v>0</v>
      </c>
      <c r="T1724" s="230">
        <f>S1724*H1724</f>
        <v>0</v>
      </c>
      <c r="U1724" s="39"/>
      <c r="V1724" s="39"/>
      <c r="W1724" s="39"/>
      <c r="X1724" s="39"/>
      <c r="Y1724" s="39"/>
      <c r="Z1724" s="39"/>
      <c r="AA1724" s="39"/>
      <c r="AB1724" s="39"/>
      <c r="AC1724" s="39"/>
      <c r="AD1724" s="39"/>
      <c r="AE1724" s="39"/>
      <c r="AR1724" s="231" t="s">
        <v>292</v>
      </c>
      <c r="AT1724" s="231" t="s">
        <v>217</v>
      </c>
      <c r="AU1724" s="231" t="s">
        <v>90</v>
      </c>
      <c r="AY1724" s="18" t="s">
        <v>216</v>
      </c>
      <c r="BE1724" s="232">
        <f>IF(N1724="základní",J1724,0)</f>
        <v>0</v>
      </c>
      <c r="BF1724" s="232">
        <f>IF(N1724="snížená",J1724,0)</f>
        <v>0</v>
      </c>
      <c r="BG1724" s="232">
        <f>IF(N1724="zákl. přenesená",J1724,0)</f>
        <v>0</v>
      </c>
      <c r="BH1724" s="232">
        <f>IF(N1724="sníž. přenesená",J1724,0)</f>
        <v>0</v>
      </c>
      <c r="BI1724" s="232">
        <f>IF(N1724="nulová",J1724,0)</f>
        <v>0</v>
      </c>
      <c r="BJ1724" s="18" t="s">
        <v>88</v>
      </c>
      <c r="BK1724" s="232">
        <f>ROUND(I1724*H1724,2)</f>
        <v>0</v>
      </c>
      <c r="BL1724" s="18" t="s">
        <v>292</v>
      </c>
      <c r="BM1724" s="231" t="s">
        <v>2376</v>
      </c>
    </row>
    <row r="1725" s="2" customFormat="1">
      <c r="A1725" s="39"/>
      <c r="B1725" s="40"/>
      <c r="C1725" s="41"/>
      <c r="D1725" s="233" t="s">
        <v>222</v>
      </c>
      <c r="E1725" s="41"/>
      <c r="F1725" s="234" t="s">
        <v>2377</v>
      </c>
      <c r="G1725" s="41"/>
      <c r="H1725" s="41"/>
      <c r="I1725" s="235"/>
      <c r="J1725" s="41"/>
      <c r="K1725" s="41"/>
      <c r="L1725" s="45"/>
      <c r="M1725" s="236"/>
      <c r="N1725" s="237"/>
      <c r="O1725" s="92"/>
      <c r="P1725" s="92"/>
      <c r="Q1725" s="92"/>
      <c r="R1725" s="92"/>
      <c r="S1725" s="92"/>
      <c r="T1725" s="93"/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T1725" s="18" t="s">
        <v>222</v>
      </c>
      <c r="AU1725" s="18" t="s">
        <v>90</v>
      </c>
    </row>
    <row r="1726" s="2" customFormat="1" ht="16.5" customHeight="1">
      <c r="A1726" s="39"/>
      <c r="B1726" s="40"/>
      <c r="C1726" s="293" t="s">
        <v>2378</v>
      </c>
      <c r="D1726" s="293" t="s">
        <v>467</v>
      </c>
      <c r="E1726" s="294" t="s">
        <v>2191</v>
      </c>
      <c r="F1726" s="295" t="s">
        <v>2192</v>
      </c>
      <c r="G1726" s="296" t="s">
        <v>539</v>
      </c>
      <c r="H1726" s="297">
        <v>3</v>
      </c>
      <c r="I1726" s="298"/>
      <c r="J1726" s="299">
        <f>ROUND(I1726*H1726,2)</f>
        <v>0</v>
      </c>
      <c r="K1726" s="295" t="s">
        <v>359</v>
      </c>
      <c r="L1726" s="300"/>
      <c r="M1726" s="301" t="s">
        <v>1</v>
      </c>
      <c r="N1726" s="302" t="s">
        <v>46</v>
      </c>
      <c r="O1726" s="92"/>
      <c r="P1726" s="229">
        <f>O1726*H1726</f>
        <v>0</v>
      </c>
      <c r="Q1726" s="229">
        <v>0.00021000000000000001</v>
      </c>
      <c r="R1726" s="229">
        <f>Q1726*H1726</f>
        <v>0.00063000000000000003</v>
      </c>
      <c r="S1726" s="229">
        <v>0</v>
      </c>
      <c r="T1726" s="230">
        <f>S1726*H1726</f>
        <v>0</v>
      </c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R1726" s="231" t="s">
        <v>569</v>
      </c>
      <c r="AT1726" s="231" t="s">
        <v>467</v>
      </c>
      <c r="AU1726" s="231" t="s">
        <v>90</v>
      </c>
      <c r="AY1726" s="18" t="s">
        <v>216</v>
      </c>
      <c r="BE1726" s="232">
        <f>IF(N1726="základní",J1726,0)</f>
        <v>0</v>
      </c>
      <c r="BF1726" s="232">
        <f>IF(N1726="snížená",J1726,0)</f>
        <v>0</v>
      </c>
      <c r="BG1726" s="232">
        <f>IF(N1726="zákl. přenesená",J1726,0)</f>
        <v>0</v>
      </c>
      <c r="BH1726" s="232">
        <f>IF(N1726="sníž. přenesená",J1726,0)</f>
        <v>0</v>
      </c>
      <c r="BI1726" s="232">
        <f>IF(N1726="nulová",J1726,0)</f>
        <v>0</v>
      </c>
      <c r="BJ1726" s="18" t="s">
        <v>88</v>
      </c>
      <c r="BK1726" s="232">
        <f>ROUND(I1726*H1726,2)</f>
        <v>0</v>
      </c>
      <c r="BL1726" s="18" t="s">
        <v>292</v>
      </c>
      <c r="BM1726" s="231" t="s">
        <v>2379</v>
      </c>
    </row>
    <row r="1727" s="2" customFormat="1">
      <c r="A1727" s="39"/>
      <c r="B1727" s="40"/>
      <c r="C1727" s="41"/>
      <c r="D1727" s="233" t="s">
        <v>222</v>
      </c>
      <c r="E1727" s="41"/>
      <c r="F1727" s="234" t="s">
        <v>2192</v>
      </c>
      <c r="G1727" s="41"/>
      <c r="H1727" s="41"/>
      <c r="I1727" s="235"/>
      <c r="J1727" s="41"/>
      <c r="K1727" s="41"/>
      <c r="L1727" s="45"/>
      <c r="M1727" s="236"/>
      <c r="N1727" s="237"/>
      <c r="O1727" s="92"/>
      <c r="P1727" s="92"/>
      <c r="Q1727" s="92"/>
      <c r="R1727" s="92"/>
      <c r="S1727" s="92"/>
      <c r="T1727" s="93"/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39"/>
      <c r="AE1727" s="39"/>
      <c r="AT1727" s="18" t="s">
        <v>222</v>
      </c>
      <c r="AU1727" s="18" t="s">
        <v>90</v>
      </c>
    </row>
    <row r="1728" s="2" customFormat="1" ht="16.5" customHeight="1">
      <c r="A1728" s="39"/>
      <c r="B1728" s="40"/>
      <c r="C1728" s="220" t="s">
        <v>2380</v>
      </c>
      <c r="D1728" s="220" t="s">
        <v>217</v>
      </c>
      <c r="E1728" s="221" t="s">
        <v>2381</v>
      </c>
      <c r="F1728" s="222" t="s">
        <v>2382</v>
      </c>
      <c r="G1728" s="223" t="s">
        <v>539</v>
      </c>
      <c r="H1728" s="224">
        <v>2</v>
      </c>
      <c r="I1728" s="225"/>
      <c r="J1728" s="226">
        <f>ROUND(I1728*H1728,2)</f>
        <v>0</v>
      </c>
      <c r="K1728" s="222" t="s">
        <v>359</v>
      </c>
      <c r="L1728" s="45"/>
      <c r="M1728" s="227" t="s">
        <v>1</v>
      </c>
      <c r="N1728" s="228" t="s">
        <v>46</v>
      </c>
      <c r="O1728" s="92"/>
      <c r="P1728" s="229">
        <f>O1728*H1728</f>
        <v>0</v>
      </c>
      <c r="Q1728" s="229">
        <v>4.0000000000000003E-05</v>
      </c>
      <c r="R1728" s="229">
        <f>Q1728*H1728</f>
        <v>8.0000000000000007E-05</v>
      </c>
      <c r="S1728" s="229">
        <v>0</v>
      </c>
      <c r="T1728" s="230">
        <f>S1728*H1728</f>
        <v>0</v>
      </c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R1728" s="231" t="s">
        <v>292</v>
      </c>
      <c r="AT1728" s="231" t="s">
        <v>217</v>
      </c>
      <c r="AU1728" s="231" t="s">
        <v>90</v>
      </c>
      <c r="AY1728" s="18" t="s">
        <v>216</v>
      </c>
      <c r="BE1728" s="232">
        <f>IF(N1728="základní",J1728,0)</f>
        <v>0</v>
      </c>
      <c r="BF1728" s="232">
        <f>IF(N1728="snížená",J1728,0)</f>
        <v>0</v>
      </c>
      <c r="BG1728" s="232">
        <f>IF(N1728="zákl. přenesená",J1728,0)</f>
        <v>0</v>
      </c>
      <c r="BH1728" s="232">
        <f>IF(N1728="sníž. přenesená",J1728,0)</f>
        <v>0</v>
      </c>
      <c r="BI1728" s="232">
        <f>IF(N1728="nulová",J1728,0)</f>
        <v>0</v>
      </c>
      <c r="BJ1728" s="18" t="s">
        <v>88</v>
      </c>
      <c r="BK1728" s="232">
        <f>ROUND(I1728*H1728,2)</f>
        <v>0</v>
      </c>
      <c r="BL1728" s="18" t="s">
        <v>292</v>
      </c>
      <c r="BM1728" s="231" t="s">
        <v>2383</v>
      </c>
    </row>
    <row r="1729" s="2" customFormat="1">
      <c r="A1729" s="39"/>
      <c r="B1729" s="40"/>
      <c r="C1729" s="41"/>
      <c r="D1729" s="233" t="s">
        <v>222</v>
      </c>
      <c r="E1729" s="41"/>
      <c r="F1729" s="234" t="s">
        <v>2384</v>
      </c>
      <c r="G1729" s="41"/>
      <c r="H1729" s="41"/>
      <c r="I1729" s="235"/>
      <c r="J1729" s="41"/>
      <c r="K1729" s="41"/>
      <c r="L1729" s="45"/>
      <c r="M1729" s="236"/>
      <c r="N1729" s="237"/>
      <c r="O1729" s="92"/>
      <c r="P1729" s="92"/>
      <c r="Q1729" s="92"/>
      <c r="R1729" s="92"/>
      <c r="S1729" s="92"/>
      <c r="T1729" s="93"/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T1729" s="18" t="s">
        <v>222</v>
      </c>
      <c r="AU1729" s="18" t="s">
        <v>90</v>
      </c>
    </row>
    <row r="1730" s="2" customFormat="1" ht="24.15" customHeight="1">
      <c r="A1730" s="39"/>
      <c r="B1730" s="40"/>
      <c r="C1730" s="293" t="s">
        <v>2385</v>
      </c>
      <c r="D1730" s="293" t="s">
        <v>467</v>
      </c>
      <c r="E1730" s="294" t="s">
        <v>2386</v>
      </c>
      <c r="F1730" s="295" t="s">
        <v>2387</v>
      </c>
      <c r="G1730" s="296" t="s">
        <v>539</v>
      </c>
      <c r="H1730" s="297">
        <v>2</v>
      </c>
      <c r="I1730" s="298"/>
      <c r="J1730" s="299">
        <f>ROUND(I1730*H1730,2)</f>
        <v>0</v>
      </c>
      <c r="K1730" s="295" t="s">
        <v>1</v>
      </c>
      <c r="L1730" s="300"/>
      <c r="M1730" s="301" t="s">
        <v>1</v>
      </c>
      <c r="N1730" s="302" t="s">
        <v>46</v>
      </c>
      <c r="O1730" s="92"/>
      <c r="P1730" s="229">
        <f>O1730*H1730</f>
        <v>0</v>
      </c>
      <c r="Q1730" s="229">
        <v>0.014999999999999999</v>
      </c>
      <c r="R1730" s="229">
        <f>Q1730*H1730</f>
        <v>0.029999999999999999</v>
      </c>
      <c r="S1730" s="229">
        <v>0</v>
      </c>
      <c r="T1730" s="230">
        <f>S1730*H1730</f>
        <v>0</v>
      </c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R1730" s="231" t="s">
        <v>569</v>
      </c>
      <c r="AT1730" s="231" t="s">
        <v>467</v>
      </c>
      <c r="AU1730" s="231" t="s">
        <v>90</v>
      </c>
      <c r="AY1730" s="18" t="s">
        <v>216</v>
      </c>
      <c r="BE1730" s="232">
        <f>IF(N1730="základní",J1730,0)</f>
        <v>0</v>
      </c>
      <c r="BF1730" s="232">
        <f>IF(N1730="snížená",J1730,0)</f>
        <v>0</v>
      </c>
      <c r="BG1730" s="232">
        <f>IF(N1730="zákl. přenesená",J1730,0)</f>
        <v>0</v>
      </c>
      <c r="BH1730" s="232">
        <f>IF(N1730="sníž. přenesená",J1730,0)</f>
        <v>0</v>
      </c>
      <c r="BI1730" s="232">
        <f>IF(N1730="nulová",J1730,0)</f>
        <v>0</v>
      </c>
      <c r="BJ1730" s="18" t="s">
        <v>88</v>
      </c>
      <c r="BK1730" s="232">
        <f>ROUND(I1730*H1730,2)</f>
        <v>0</v>
      </c>
      <c r="BL1730" s="18" t="s">
        <v>292</v>
      </c>
      <c r="BM1730" s="231" t="s">
        <v>2388</v>
      </c>
    </row>
    <row r="1731" s="2" customFormat="1" ht="16.5" customHeight="1">
      <c r="A1731" s="39"/>
      <c r="B1731" s="40"/>
      <c r="C1731" s="220" t="s">
        <v>2389</v>
      </c>
      <c r="D1731" s="220" t="s">
        <v>217</v>
      </c>
      <c r="E1731" s="221" t="s">
        <v>2390</v>
      </c>
      <c r="F1731" s="222" t="s">
        <v>2391</v>
      </c>
      <c r="G1731" s="223" t="s">
        <v>539</v>
      </c>
      <c r="H1731" s="224">
        <v>1</v>
      </c>
      <c r="I1731" s="225"/>
      <c r="J1731" s="226">
        <f>ROUND(I1731*H1731,2)</f>
        <v>0</v>
      </c>
      <c r="K1731" s="222" t="s">
        <v>359</v>
      </c>
      <c r="L1731" s="45"/>
      <c r="M1731" s="227" t="s">
        <v>1</v>
      </c>
      <c r="N1731" s="228" t="s">
        <v>46</v>
      </c>
      <c r="O1731" s="92"/>
      <c r="P1731" s="229">
        <f>O1731*H1731</f>
        <v>0</v>
      </c>
      <c r="Q1731" s="229">
        <v>0</v>
      </c>
      <c r="R1731" s="229">
        <f>Q1731*H1731</f>
        <v>0</v>
      </c>
      <c r="S1731" s="229">
        <v>0</v>
      </c>
      <c r="T1731" s="230">
        <f>S1731*H1731</f>
        <v>0</v>
      </c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R1731" s="231" t="s">
        <v>292</v>
      </c>
      <c r="AT1731" s="231" t="s">
        <v>217</v>
      </c>
      <c r="AU1731" s="231" t="s">
        <v>90</v>
      </c>
      <c r="AY1731" s="18" t="s">
        <v>216</v>
      </c>
      <c r="BE1731" s="232">
        <f>IF(N1731="základní",J1731,0)</f>
        <v>0</v>
      </c>
      <c r="BF1731" s="232">
        <f>IF(N1731="snížená",J1731,0)</f>
        <v>0</v>
      </c>
      <c r="BG1731" s="232">
        <f>IF(N1731="zákl. přenesená",J1731,0)</f>
        <v>0</v>
      </c>
      <c r="BH1731" s="232">
        <f>IF(N1731="sníž. přenesená",J1731,0)</f>
        <v>0</v>
      </c>
      <c r="BI1731" s="232">
        <f>IF(N1731="nulová",J1731,0)</f>
        <v>0</v>
      </c>
      <c r="BJ1731" s="18" t="s">
        <v>88</v>
      </c>
      <c r="BK1731" s="232">
        <f>ROUND(I1731*H1731,2)</f>
        <v>0</v>
      </c>
      <c r="BL1731" s="18" t="s">
        <v>292</v>
      </c>
      <c r="BM1731" s="231" t="s">
        <v>2392</v>
      </c>
    </row>
    <row r="1732" s="2" customFormat="1">
      <c r="A1732" s="39"/>
      <c r="B1732" s="40"/>
      <c r="C1732" s="41"/>
      <c r="D1732" s="233" t="s">
        <v>222</v>
      </c>
      <c r="E1732" s="41"/>
      <c r="F1732" s="234" t="s">
        <v>2393</v>
      </c>
      <c r="G1732" s="41"/>
      <c r="H1732" s="41"/>
      <c r="I1732" s="235"/>
      <c r="J1732" s="41"/>
      <c r="K1732" s="41"/>
      <c r="L1732" s="45"/>
      <c r="M1732" s="236"/>
      <c r="N1732" s="237"/>
      <c r="O1732" s="92"/>
      <c r="P1732" s="92"/>
      <c r="Q1732" s="92"/>
      <c r="R1732" s="92"/>
      <c r="S1732" s="92"/>
      <c r="T1732" s="93"/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T1732" s="18" t="s">
        <v>222</v>
      </c>
      <c r="AU1732" s="18" t="s">
        <v>90</v>
      </c>
    </row>
    <row r="1733" s="2" customFormat="1" ht="21.75" customHeight="1">
      <c r="A1733" s="39"/>
      <c r="B1733" s="40"/>
      <c r="C1733" s="293" t="s">
        <v>2394</v>
      </c>
      <c r="D1733" s="293" t="s">
        <v>467</v>
      </c>
      <c r="E1733" s="294" t="s">
        <v>2395</v>
      </c>
      <c r="F1733" s="295" t="s">
        <v>2396</v>
      </c>
      <c r="G1733" s="296" t="s">
        <v>539</v>
      </c>
      <c r="H1733" s="297">
        <v>1</v>
      </c>
      <c r="I1733" s="298"/>
      <c r="J1733" s="299">
        <f>ROUND(I1733*H1733,2)</f>
        <v>0</v>
      </c>
      <c r="K1733" s="295" t="s">
        <v>1</v>
      </c>
      <c r="L1733" s="300"/>
      <c r="M1733" s="301" t="s">
        <v>1</v>
      </c>
      <c r="N1733" s="302" t="s">
        <v>46</v>
      </c>
      <c r="O1733" s="92"/>
      <c r="P1733" s="229">
        <f>O1733*H1733</f>
        <v>0</v>
      </c>
      <c r="Q1733" s="229">
        <v>0.0030100000000000001</v>
      </c>
      <c r="R1733" s="229">
        <f>Q1733*H1733</f>
        <v>0.0030100000000000001</v>
      </c>
      <c r="S1733" s="229">
        <v>0</v>
      </c>
      <c r="T1733" s="230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31" t="s">
        <v>569</v>
      </c>
      <c r="AT1733" s="231" t="s">
        <v>467</v>
      </c>
      <c r="AU1733" s="231" t="s">
        <v>90</v>
      </c>
      <c r="AY1733" s="18" t="s">
        <v>216</v>
      </c>
      <c r="BE1733" s="232">
        <f>IF(N1733="základní",J1733,0)</f>
        <v>0</v>
      </c>
      <c r="BF1733" s="232">
        <f>IF(N1733="snížená",J1733,0)</f>
        <v>0</v>
      </c>
      <c r="BG1733" s="232">
        <f>IF(N1733="zákl. přenesená",J1733,0)</f>
        <v>0</v>
      </c>
      <c r="BH1733" s="232">
        <f>IF(N1733="sníž. přenesená",J1733,0)</f>
        <v>0</v>
      </c>
      <c r="BI1733" s="232">
        <f>IF(N1733="nulová",J1733,0)</f>
        <v>0</v>
      </c>
      <c r="BJ1733" s="18" t="s">
        <v>88</v>
      </c>
      <c r="BK1733" s="232">
        <f>ROUND(I1733*H1733,2)</f>
        <v>0</v>
      </c>
      <c r="BL1733" s="18" t="s">
        <v>292</v>
      </c>
      <c r="BM1733" s="231" t="s">
        <v>2397</v>
      </c>
    </row>
    <row r="1734" s="2" customFormat="1" ht="24.15" customHeight="1">
      <c r="A1734" s="39"/>
      <c r="B1734" s="40"/>
      <c r="C1734" s="220" t="s">
        <v>2398</v>
      </c>
      <c r="D1734" s="220" t="s">
        <v>217</v>
      </c>
      <c r="E1734" s="221" t="s">
        <v>2399</v>
      </c>
      <c r="F1734" s="222" t="s">
        <v>2400</v>
      </c>
      <c r="G1734" s="223" t="s">
        <v>453</v>
      </c>
      <c r="H1734" s="224">
        <v>5.7300000000000004</v>
      </c>
      <c r="I1734" s="225"/>
      <c r="J1734" s="226">
        <f>ROUND(I1734*H1734,2)</f>
        <v>0</v>
      </c>
      <c r="K1734" s="222" t="s">
        <v>359</v>
      </c>
      <c r="L1734" s="45"/>
      <c r="M1734" s="227" t="s">
        <v>1</v>
      </c>
      <c r="N1734" s="228" t="s">
        <v>46</v>
      </c>
      <c r="O1734" s="92"/>
      <c r="P1734" s="229">
        <f>O1734*H1734</f>
        <v>0</v>
      </c>
      <c r="Q1734" s="229">
        <v>0</v>
      </c>
      <c r="R1734" s="229">
        <f>Q1734*H1734</f>
        <v>0</v>
      </c>
      <c r="S1734" s="229">
        <v>0</v>
      </c>
      <c r="T1734" s="230">
        <f>S1734*H1734</f>
        <v>0</v>
      </c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R1734" s="231" t="s">
        <v>292</v>
      </c>
      <c r="AT1734" s="231" t="s">
        <v>217</v>
      </c>
      <c r="AU1734" s="231" t="s">
        <v>90</v>
      </c>
      <c r="AY1734" s="18" t="s">
        <v>216</v>
      </c>
      <c r="BE1734" s="232">
        <f>IF(N1734="základní",J1734,0)</f>
        <v>0</v>
      </c>
      <c r="BF1734" s="232">
        <f>IF(N1734="snížená",J1734,0)</f>
        <v>0</v>
      </c>
      <c r="BG1734" s="232">
        <f>IF(N1734="zákl. přenesená",J1734,0)</f>
        <v>0</v>
      </c>
      <c r="BH1734" s="232">
        <f>IF(N1734="sníž. přenesená",J1734,0)</f>
        <v>0</v>
      </c>
      <c r="BI1734" s="232">
        <f>IF(N1734="nulová",J1734,0)</f>
        <v>0</v>
      </c>
      <c r="BJ1734" s="18" t="s">
        <v>88</v>
      </c>
      <c r="BK1734" s="232">
        <f>ROUND(I1734*H1734,2)</f>
        <v>0</v>
      </c>
      <c r="BL1734" s="18" t="s">
        <v>292</v>
      </c>
      <c r="BM1734" s="231" t="s">
        <v>2401</v>
      </c>
    </row>
    <row r="1735" s="2" customFormat="1">
      <c r="A1735" s="39"/>
      <c r="B1735" s="40"/>
      <c r="C1735" s="41"/>
      <c r="D1735" s="233" t="s">
        <v>222</v>
      </c>
      <c r="E1735" s="41"/>
      <c r="F1735" s="234" t="s">
        <v>2400</v>
      </c>
      <c r="G1735" s="41"/>
      <c r="H1735" s="41"/>
      <c r="I1735" s="235"/>
      <c r="J1735" s="41"/>
      <c r="K1735" s="41"/>
      <c r="L1735" s="45"/>
      <c r="M1735" s="236"/>
      <c r="N1735" s="237"/>
      <c r="O1735" s="92"/>
      <c r="P1735" s="92"/>
      <c r="Q1735" s="92"/>
      <c r="R1735" s="92"/>
      <c r="S1735" s="92"/>
      <c r="T1735" s="93"/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T1735" s="18" t="s">
        <v>222</v>
      </c>
      <c r="AU1735" s="18" t="s">
        <v>90</v>
      </c>
    </row>
    <row r="1736" s="14" customFormat="1">
      <c r="A1736" s="14"/>
      <c r="B1736" s="260"/>
      <c r="C1736" s="261"/>
      <c r="D1736" s="233" t="s">
        <v>362</v>
      </c>
      <c r="E1736" s="262" t="s">
        <v>1</v>
      </c>
      <c r="F1736" s="263" t="s">
        <v>2402</v>
      </c>
      <c r="G1736" s="261"/>
      <c r="H1736" s="264">
        <v>5.7300000000000004</v>
      </c>
      <c r="I1736" s="265"/>
      <c r="J1736" s="261"/>
      <c r="K1736" s="261"/>
      <c r="L1736" s="266"/>
      <c r="M1736" s="267"/>
      <c r="N1736" s="268"/>
      <c r="O1736" s="268"/>
      <c r="P1736" s="268"/>
      <c r="Q1736" s="268"/>
      <c r="R1736" s="268"/>
      <c r="S1736" s="268"/>
      <c r="T1736" s="269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70" t="s">
        <v>362</v>
      </c>
      <c r="AU1736" s="270" t="s">
        <v>90</v>
      </c>
      <c r="AV1736" s="14" t="s">
        <v>90</v>
      </c>
      <c r="AW1736" s="14" t="s">
        <v>36</v>
      </c>
      <c r="AX1736" s="14" t="s">
        <v>81</v>
      </c>
      <c r="AY1736" s="270" t="s">
        <v>216</v>
      </c>
    </row>
    <row r="1737" s="16" customFormat="1">
      <c r="A1737" s="16"/>
      <c r="B1737" s="282"/>
      <c r="C1737" s="283"/>
      <c r="D1737" s="233" t="s">
        <v>362</v>
      </c>
      <c r="E1737" s="284" t="s">
        <v>1</v>
      </c>
      <c r="F1737" s="285" t="s">
        <v>369</v>
      </c>
      <c r="G1737" s="283"/>
      <c r="H1737" s="286">
        <v>5.7300000000000004</v>
      </c>
      <c r="I1737" s="287"/>
      <c r="J1737" s="283"/>
      <c r="K1737" s="283"/>
      <c r="L1737" s="288"/>
      <c r="M1737" s="289"/>
      <c r="N1737" s="290"/>
      <c r="O1737" s="290"/>
      <c r="P1737" s="290"/>
      <c r="Q1737" s="290"/>
      <c r="R1737" s="290"/>
      <c r="S1737" s="290"/>
      <c r="T1737" s="291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T1737" s="292" t="s">
        <v>362</v>
      </c>
      <c r="AU1737" s="292" t="s">
        <v>90</v>
      </c>
      <c r="AV1737" s="16" t="s">
        <v>215</v>
      </c>
      <c r="AW1737" s="16" t="s">
        <v>36</v>
      </c>
      <c r="AX1737" s="16" t="s">
        <v>88</v>
      </c>
      <c r="AY1737" s="292" t="s">
        <v>216</v>
      </c>
    </row>
    <row r="1738" s="2" customFormat="1" ht="33" customHeight="1">
      <c r="A1738" s="39"/>
      <c r="B1738" s="40"/>
      <c r="C1738" s="293" t="s">
        <v>2403</v>
      </c>
      <c r="D1738" s="293" t="s">
        <v>467</v>
      </c>
      <c r="E1738" s="294" t="s">
        <v>2404</v>
      </c>
      <c r="F1738" s="295" t="s">
        <v>2405</v>
      </c>
      <c r="G1738" s="296" t="s">
        <v>453</v>
      </c>
      <c r="H1738" s="297">
        <v>5.7300000000000004</v>
      </c>
      <c r="I1738" s="298"/>
      <c r="J1738" s="299">
        <f>ROUND(I1738*H1738,2)</f>
        <v>0</v>
      </c>
      <c r="K1738" s="295" t="s">
        <v>359</v>
      </c>
      <c r="L1738" s="300"/>
      <c r="M1738" s="301" t="s">
        <v>1</v>
      </c>
      <c r="N1738" s="302" t="s">
        <v>46</v>
      </c>
      <c r="O1738" s="92"/>
      <c r="P1738" s="229">
        <f>O1738*H1738</f>
        <v>0</v>
      </c>
      <c r="Q1738" s="229">
        <v>0.0035000000000000001</v>
      </c>
      <c r="R1738" s="229">
        <f>Q1738*H1738</f>
        <v>0.020055000000000003</v>
      </c>
      <c r="S1738" s="229">
        <v>0</v>
      </c>
      <c r="T1738" s="230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31" t="s">
        <v>569</v>
      </c>
      <c r="AT1738" s="231" t="s">
        <v>467</v>
      </c>
      <c r="AU1738" s="231" t="s">
        <v>90</v>
      </c>
      <c r="AY1738" s="18" t="s">
        <v>216</v>
      </c>
      <c r="BE1738" s="232">
        <f>IF(N1738="základní",J1738,0)</f>
        <v>0</v>
      </c>
      <c r="BF1738" s="232">
        <f>IF(N1738="snížená",J1738,0)</f>
        <v>0</v>
      </c>
      <c r="BG1738" s="232">
        <f>IF(N1738="zákl. přenesená",J1738,0)</f>
        <v>0</v>
      </c>
      <c r="BH1738" s="232">
        <f>IF(N1738="sníž. přenesená",J1738,0)</f>
        <v>0</v>
      </c>
      <c r="BI1738" s="232">
        <f>IF(N1738="nulová",J1738,0)</f>
        <v>0</v>
      </c>
      <c r="BJ1738" s="18" t="s">
        <v>88</v>
      </c>
      <c r="BK1738" s="232">
        <f>ROUND(I1738*H1738,2)</f>
        <v>0</v>
      </c>
      <c r="BL1738" s="18" t="s">
        <v>292</v>
      </c>
      <c r="BM1738" s="231" t="s">
        <v>2406</v>
      </c>
    </row>
    <row r="1739" s="2" customFormat="1">
      <c r="A1739" s="39"/>
      <c r="B1739" s="40"/>
      <c r="C1739" s="41"/>
      <c r="D1739" s="233" t="s">
        <v>222</v>
      </c>
      <c r="E1739" s="41"/>
      <c r="F1739" s="234" t="s">
        <v>2407</v>
      </c>
      <c r="G1739" s="41"/>
      <c r="H1739" s="41"/>
      <c r="I1739" s="235"/>
      <c r="J1739" s="41"/>
      <c r="K1739" s="41"/>
      <c r="L1739" s="45"/>
      <c r="M1739" s="236"/>
      <c r="N1739" s="237"/>
      <c r="O1739" s="92"/>
      <c r="P1739" s="92"/>
      <c r="Q1739" s="92"/>
      <c r="R1739" s="92"/>
      <c r="S1739" s="92"/>
      <c r="T1739" s="93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T1739" s="18" t="s">
        <v>222</v>
      </c>
      <c r="AU1739" s="18" t="s">
        <v>90</v>
      </c>
    </row>
    <row r="1740" s="2" customFormat="1" ht="24.15" customHeight="1">
      <c r="A1740" s="39"/>
      <c r="B1740" s="40"/>
      <c r="C1740" s="220" t="s">
        <v>2408</v>
      </c>
      <c r="D1740" s="220" t="s">
        <v>217</v>
      </c>
      <c r="E1740" s="221" t="s">
        <v>2409</v>
      </c>
      <c r="F1740" s="222" t="s">
        <v>2410</v>
      </c>
      <c r="G1740" s="223" t="s">
        <v>539</v>
      </c>
      <c r="H1740" s="224">
        <v>10</v>
      </c>
      <c r="I1740" s="225"/>
      <c r="J1740" s="226">
        <f>ROUND(I1740*H1740,2)</f>
        <v>0</v>
      </c>
      <c r="K1740" s="222" t="s">
        <v>359</v>
      </c>
      <c r="L1740" s="45"/>
      <c r="M1740" s="227" t="s">
        <v>1</v>
      </c>
      <c r="N1740" s="228" t="s">
        <v>46</v>
      </c>
      <c r="O1740" s="92"/>
      <c r="P1740" s="229">
        <f>O1740*H1740</f>
        <v>0</v>
      </c>
      <c r="Q1740" s="229">
        <v>0</v>
      </c>
      <c r="R1740" s="229">
        <f>Q1740*H1740</f>
        <v>0</v>
      </c>
      <c r="S1740" s="229">
        <v>0</v>
      </c>
      <c r="T1740" s="230">
        <f>S1740*H1740</f>
        <v>0</v>
      </c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R1740" s="231" t="s">
        <v>292</v>
      </c>
      <c r="AT1740" s="231" t="s">
        <v>217</v>
      </c>
      <c r="AU1740" s="231" t="s">
        <v>90</v>
      </c>
      <c r="AY1740" s="18" t="s">
        <v>216</v>
      </c>
      <c r="BE1740" s="232">
        <f>IF(N1740="základní",J1740,0)</f>
        <v>0</v>
      </c>
      <c r="BF1740" s="232">
        <f>IF(N1740="snížená",J1740,0)</f>
        <v>0</v>
      </c>
      <c r="BG1740" s="232">
        <f>IF(N1740="zákl. přenesená",J1740,0)</f>
        <v>0</v>
      </c>
      <c r="BH1740" s="232">
        <f>IF(N1740="sníž. přenesená",J1740,0)</f>
        <v>0</v>
      </c>
      <c r="BI1740" s="232">
        <f>IF(N1740="nulová",J1740,0)</f>
        <v>0</v>
      </c>
      <c r="BJ1740" s="18" t="s">
        <v>88</v>
      </c>
      <c r="BK1740" s="232">
        <f>ROUND(I1740*H1740,2)</f>
        <v>0</v>
      </c>
      <c r="BL1740" s="18" t="s">
        <v>292</v>
      </c>
      <c r="BM1740" s="231" t="s">
        <v>2411</v>
      </c>
    </row>
    <row r="1741" s="2" customFormat="1">
      <c r="A1741" s="39"/>
      <c r="B1741" s="40"/>
      <c r="C1741" s="41"/>
      <c r="D1741" s="233" t="s">
        <v>222</v>
      </c>
      <c r="E1741" s="41"/>
      <c r="F1741" s="234" t="s">
        <v>2412</v>
      </c>
      <c r="G1741" s="41"/>
      <c r="H1741" s="41"/>
      <c r="I1741" s="235"/>
      <c r="J1741" s="41"/>
      <c r="K1741" s="41"/>
      <c r="L1741" s="45"/>
      <c r="M1741" s="236"/>
      <c r="N1741" s="237"/>
      <c r="O1741" s="92"/>
      <c r="P1741" s="92"/>
      <c r="Q1741" s="92"/>
      <c r="R1741" s="92"/>
      <c r="S1741" s="92"/>
      <c r="T1741" s="93"/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T1741" s="18" t="s">
        <v>222</v>
      </c>
      <c r="AU1741" s="18" t="s">
        <v>90</v>
      </c>
    </row>
    <row r="1742" s="2" customFormat="1" ht="24.15" customHeight="1">
      <c r="A1742" s="39"/>
      <c r="B1742" s="40"/>
      <c r="C1742" s="293" t="s">
        <v>2413</v>
      </c>
      <c r="D1742" s="293" t="s">
        <v>467</v>
      </c>
      <c r="E1742" s="294" t="s">
        <v>2414</v>
      </c>
      <c r="F1742" s="295" t="s">
        <v>2415</v>
      </c>
      <c r="G1742" s="296" t="s">
        <v>539</v>
      </c>
      <c r="H1742" s="297">
        <v>10</v>
      </c>
      <c r="I1742" s="298"/>
      <c r="J1742" s="299">
        <f>ROUND(I1742*H1742,2)</f>
        <v>0</v>
      </c>
      <c r="K1742" s="295" t="s">
        <v>359</v>
      </c>
      <c r="L1742" s="300"/>
      <c r="M1742" s="301" t="s">
        <v>1</v>
      </c>
      <c r="N1742" s="302" t="s">
        <v>46</v>
      </c>
      <c r="O1742" s="92"/>
      <c r="P1742" s="229">
        <f>O1742*H1742</f>
        <v>0</v>
      </c>
      <c r="Q1742" s="229">
        <v>0.0041000000000000003</v>
      </c>
      <c r="R1742" s="229">
        <f>Q1742*H1742</f>
        <v>0.041000000000000002</v>
      </c>
      <c r="S1742" s="229">
        <v>0</v>
      </c>
      <c r="T1742" s="230">
        <f>S1742*H1742</f>
        <v>0</v>
      </c>
      <c r="U1742" s="39"/>
      <c r="V1742" s="39"/>
      <c r="W1742" s="39"/>
      <c r="X1742" s="39"/>
      <c r="Y1742" s="39"/>
      <c r="Z1742" s="39"/>
      <c r="AA1742" s="39"/>
      <c r="AB1742" s="39"/>
      <c r="AC1742" s="39"/>
      <c r="AD1742" s="39"/>
      <c r="AE1742" s="39"/>
      <c r="AR1742" s="231" t="s">
        <v>569</v>
      </c>
      <c r="AT1742" s="231" t="s">
        <v>467</v>
      </c>
      <c r="AU1742" s="231" t="s">
        <v>90</v>
      </c>
      <c r="AY1742" s="18" t="s">
        <v>216</v>
      </c>
      <c r="BE1742" s="232">
        <f>IF(N1742="základní",J1742,0)</f>
        <v>0</v>
      </c>
      <c r="BF1742" s="232">
        <f>IF(N1742="snížená",J1742,0)</f>
        <v>0</v>
      </c>
      <c r="BG1742" s="232">
        <f>IF(N1742="zákl. přenesená",J1742,0)</f>
        <v>0</v>
      </c>
      <c r="BH1742" s="232">
        <f>IF(N1742="sníž. přenesená",J1742,0)</f>
        <v>0</v>
      </c>
      <c r="BI1742" s="232">
        <f>IF(N1742="nulová",J1742,0)</f>
        <v>0</v>
      </c>
      <c r="BJ1742" s="18" t="s">
        <v>88</v>
      </c>
      <c r="BK1742" s="232">
        <f>ROUND(I1742*H1742,2)</f>
        <v>0</v>
      </c>
      <c r="BL1742" s="18" t="s">
        <v>292</v>
      </c>
      <c r="BM1742" s="231" t="s">
        <v>2416</v>
      </c>
    </row>
    <row r="1743" s="2" customFormat="1">
      <c r="A1743" s="39"/>
      <c r="B1743" s="40"/>
      <c r="C1743" s="41"/>
      <c r="D1743" s="233" t="s">
        <v>222</v>
      </c>
      <c r="E1743" s="41"/>
      <c r="F1743" s="234" t="s">
        <v>2415</v>
      </c>
      <c r="G1743" s="41"/>
      <c r="H1743" s="41"/>
      <c r="I1743" s="235"/>
      <c r="J1743" s="41"/>
      <c r="K1743" s="41"/>
      <c r="L1743" s="45"/>
      <c r="M1743" s="236"/>
      <c r="N1743" s="237"/>
      <c r="O1743" s="92"/>
      <c r="P1743" s="92"/>
      <c r="Q1743" s="92"/>
      <c r="R1743" s="92"/>
      <c r="S1743" s="92"/>
      <c r="T1743" s="93"/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T1743" s="18" t="s">
        <v>222</v>
      </c>
      <c r="AU1743" s="18" t="s">
        <v>90</v>
      </c>
    </row>
    <row r="1744" s="2" customFormat="1" ht="24.15" customHeight="1">
      <c r="A1744" s="39"/>
      <c r="B1744" s="40"/>
      <c r="C1744" s="220" t="s">
        <v>2417</v>
      </c>
      <c r="D1744" s="220" t="s">
        <v>217</v>
      </c>
      <c r="E1744" s="221" t="s">
        <v>2418</v>
      </c>
      <c r="F1744" s="222" t="s">
        <v>2419</v>
      </c>
      <c r="G1744" s="223" t="s">
        <v>539</v>
      </c>
      <c r="H1744" s="224">
        <v>1</v>
      </c>
      <c r="I1744" s="225"/>
      <c r="J1744" s="226">
        <f>ROUND(I1744*H1744,2)</f>
        <v>0</v>
      </c>
      <c r="K1744" s="222" t="s">
        <v>359</v>
      </c>
      <c r="L1744" s="45"/>
      <c r="M1744" s="227" t="s">
        <v>1</v>
      </c>
      <c r="N1744" s="228" t="s">
        <v>46</v>
      </c>
      <c r="O1744" s="92"/>
      <c r="P1744" s="229">
        <f>O1744*H1744</f>
        <v>0</v>
      </c>
      <c r="Q1744" s="229">
        <v>0</v>
      </c>
      <c r="R1744" s="229">
        <f>Q1744*H1744</f>
        <v>0</v>
      </c>
      <c r="S1744" s="229">
        <v>0</v>
      </c>
      <c r="T1744" s="230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31" t="s">
        <v>292</v>
      </c>
      <c r="AT1744" s="231" t="s">
        <v>217</v>
      </c>
      <c r="AU1744" s="231" t="s">
        <v>90</v>
      </c>
      <c r="AY1744" s="18" t="s">
        <v>216</v>
      </c>
      <c r="BE1744" s="232">
        <f>IF(N1744="základní",J1744,0)</f>
        <v>0</v>
      </c>
      <c r="BF1744" s="232">
        <f>IF(N1744="snížená",J1744,0)</f>
        <v>0</v>
      </c>
      <c r="BG1744" s="232">
        <f>IF(N1744="zákl. přenesená",J1744,0)</f>
        <v>0</v>
      </c>
      <c r="BH1744" s="232">
        <f>IF(N1744="sníž. přenesená",J1744,0)</f>
        <v>0</v>
      </c>
      <c r="BI1744" s="232">
        <f>IF(N1744="nulová",J1744,0)</f>
        <v>0</v>
      </c>
      <c r="BJ1744" s="18" t="s">
        <v>88</v>
      </c>
      <c r="BK1744" s="232">
        <f>ROUND(I1744*H1744,2)</f>
        <v>0</v>
      </c>
      <c r="BL1744" s="18" t="s">
        <v>292</v>
      </c>
      <c r="BM1744" s="231" t="s">
        <v>2420</v>
      </c>
    </row>
    <row r="1745" s="2" customFormat="1">
      <c r="A1745" s="39"/>
      <c r="B1745" s="40"/>
      <c r="C1745" s="41"/>
      <c r="D1745" s="233" t="s">
        <v>222</v>
      </c>
      <c r="E1745" s="41"/>
      <c r="F1745" s="234" t="s">
        <v>2421</v>
      </c>
      <c r="G1745" s="41"/>
      <c r="H1745" s="41"/>
      <c r="I1745" s="235"/>
      <c r="J1745" s="41"/>
      <c r="K1745" s="41"/>
      <c r="L1745" s="45"/>
      <c r="M1745" s="236"/>
      <c r="N1745" s="237"/>
      <c r="O1745" s="92"/>
      <c r="P1745" s="92"/>
      <c r="Q1745" s="92"/>
      <c r="R1745" s="92"/>
      <c r="S1745" s="92"/>
      <c r="T1745" s="93"/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T1745" s="18" t="s">
        <v>222</v>
      </c>
      <c r="AU1745" s="18" t="s">
        <v>90</v>
      </c>
    </row>
    <row r="1746" s="2" customFormat="1" ht="33" customHeight="1">
      <c r="A1746" s="39"/>
      <c r="B1746" s="40"/>
      <c r="C1746" s="293" t="s">
        <v>2422</v>
      </c>
      <c r="D1746" s="293" t="s">
        <v>467</v>
      </c>
      <c r="E1746" s="294" t="s">
        <v>2423</v>
      </c>
      <c r="F1746" s="295" t="s">
        <v>2424</v>
      </c>
      <c r="G1746" s="296" t="s">
        <v>453</v>
      </c>
      <c r="H1746" s="297">
        <v>72</v>
      </c>
      <c r="I1746" s="298"/>
      <c r="J1746" s="299">
        <f>ROUND(I1746*H1746,2)</f>
        <v>0</v>
      </c>
      <c r="K1746" s="295" t="s">
        <v>359</v>
      </c>
      <c r="L1746" s="300"/>
      <c r="M1746" s="301" t="s">
        <v>1</v>
      </c>
      <c r="N1746" s="302" t="s">
        <v>46</v>
      </c>
      <c r="O1746" s="92"/>
      <c r="P1746" s="229">
        <f>O1746*H1746</f>
        <v>0</v>
      </c>
      <c r="Q1746" s="229">
        <v>0.00024000000000000001</v>
      </c>
      <c r="R1746" s="229">
        <f>Q1746*H1746</f>
        <v>0.01728</v>
      </c>
      <c r="S1746" s="229">
        <v>0</v>
      </c>
      <c r="T1746" s="230">
        <f>S1746*H1746</f>
        <v>0</v>
      </c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R1746" s="231" t="s">
        <v>569</v>
      </c>
      <c r="AT1746" s="231" t="s">
        <v>467</v>
      </c>
      <c r="AU1746" s="231" t="s">
        <v>90</v>
      </c>
      <c r="AY1746" s="18" t="s">
        <v>216</v>
      </c>
      <c r="BE1746" s="232">
        <f>IF(N1746="základní",J1746,0)</f>
        <v>0</v>
      </c>
      <c r="BF1746" s="232">
        <f>IF(N1746="snížená",J1746,0)</f>
        <v>0</v>
      </c>
      <c r="BG1746" s="232">
        <f>IF(N1746="zákl. přenesená",J1746,0)</f>
        <v>0</v>
      </c>
      <c r="BH1746" s="232">
        <f>IF(N1746="sníž. přenesená",J1746,0)</f>
        <v>0</v>
      </c>
      <c r="BI1746" s="232">
        <f>IF(N1746="nulová",J1746,0)</f>
        <v>0</v>
      </c>
      <c r="BJ1746" s="18" t="s">
        <v>88</v>
      </c>
      <c r="BK1746" s="232">
        <f>ROUND(I1746*H1746,2)</f>
        <v>0</v>
      </c>
      <c r="BL1746" s="18" t="s">
        <v>292</v>
      </c>
      <c r="BM1746" s="231" t="s">
        <v>2425</v>
      </c>
    </row>
    <row r="1747" s="2" customFormat="1">
      <c r="A1747" s="39"/>
      <c r="B1747" s="40"/>
      <c r="C1747" s="41"/>
      <c r="D1747" s="233" t="s">
        <v>222</v>
      </c>
      <c r="E1747" s="41"/>
      <c r="F1747" s="234" t="s">
        <v>2424</v>
      </c>
      <c r="G1747" s="41"/>
      <c r="H1747" s="41"/>
      <c r="I1747" s="235"/>
      <c r="J1747" s="41"/>
      <c r="K1747" s="41"/>
      <c r="L1747" s="45"/>
      <c r="M1747" s="236"/>
      <c r="N1747" s="237"/>
      <c r="O1747" s="92"/>
      <c r="P1747" s="92"/>
      <c r="Q1747" s="92"/>
      <c r="R1747" s="92"/>
      <c r="S1747" s="92"/>
      <c r="T1747" s="93"/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T1747" s="18" t="s">
        <v>222</v>
      </c>
      <c r="AU1747" s="18" t="s">
        <v>90</v>
      </c>
    </row>
    <row r="1748" s="2" customFormat="1" ht="37.8" customHeight="1">
      <c r="A1748" s="39"/>
      <c r="B1748" s="40"/>
      <c r="C1748" s="293" t="s">
        <v>2426</v>
      </c>
      <c r="D1748" s="293" t="s">
        <v>467</v>
      </c>
      <c r="E1748" s="294" t="s">
        <v>2427</v>
      </c>
      <c r="F1748" s="295" t="s">
        <v>2428</v>
      </c>
      <c r="G1748" s="296" t="s">
        <v>539</v>
      </c>
      <c r="H1748" s="297">
        <v>1</v>
      </c>
      <c r="I1748" s="298"/>
      <c r="J1748" s="299">
        <f>ROUND(I1748*H1748,2)</f>
        <v>0</v>
      </c>
      <c r="K1748" s="295" t="s">
        <v>359</v>
      </c>
      <c r="L1748" s="300"/>
      <c r="M1748" s="301" t="s">
        <v>1</v>
      </c>
      <c r="N1748" s="302" t="s">
        <v>46</v>
      </c>
      <c r="O1748" s="92"/>
      <c r="P1748" s="229">
        <f>O1748*H1748</f>
        <v>0</v>
      </c>
      <c r="Q1748" s="229">
        <v>0.00084000000000000003</v>
      </c>
      <c r="R1748" s="229">
        <f>Q1748*H1748</f>
        <v>0.00084000000000000003</v>
      </c>
      <c r="S1748" s="229">
        <v>0</v>
      </c>
      <c r="T1748" s="230">
        <f>S1748*H1748</f>
        <v>0</v>
      </c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R1748" s="231" t="s">
        <v>569</v>
      </c>
      <c r="AT1748" s="231" t="s">
        <v>467</v>
      </c>
      <c r="AU1748" s="231" t="s">
        <v>90</v>
      </c>
      <c r="AY1748" s="18" t="s">
        <v>216</v>
      </c>
      <c r="BE1748" s="232">
        <f>IF(N1748="základní",J1748,0)</f>
        <v>0</v>
      </c>
      <c r="BF1748" s="232">
        <f>IF(N1748="snížená",J1748,0)</f>
        <v>0</v>
      </c>
      <c r="BG1748" s="232">
        <f>IF(N1748="zákl. přenesená",J1748,0)</f>
        <v>0</v>
      </c>
      <c r="BH1748" s="232">
        <f>IF(N1748="sníž. přenesená",J1748,0)</f>
        <v>0</v>
      </c>
      <c r="BI1748" s="232">
        <f>IF(N1748="nulová",J1748,0)</f>
        <v>0</v>
      </c>
      <c r="BJ1748" s="18" t="s">
        <v>88</v>
      </c>
      <c r="BK1748" s="232">
        <f>ROUND(I1748*H1748,2)</f>
        <v>0</v>
      </c>
      <c r="BL1748" s="18" t="s">
        <v>292</v>
      </c>
      <c r="BM1748" s="231" t="s">
        <v>2429</v>
      </c>
    </row>
    <row r="1749" s="2" customFormat="1">
      <c r="A1749" s="39"/>
      <c r="B1749" s="40"/>
      <c r="C1749" s="41"/>
      <c r="D1749" s="233" t="s">
        <v>222</v>
      </c>
      <c r="E1749" s="41"/>
      <c r="F1749" s="234" t="s">
        <v>2428</v>
      </c>
      <c r="G1749" s="41"/>
      <c r="H1749" s="41"/>
      <c r="I1749" s="235"/>
      <c r="J1749" s="41"/>
      <c r="K1749" s="41"/>
      <c r="L1749" s="45"/>
      <c r="M1749" s="236"/>
      <c r="N1749" s="237"/>
      <c r="O1749" s="92"/>
      <c r="P1749" s="92"/>
      <c r="Q1749" s="92"/>
      <c r="R1749" s="92"/>
      <c r="S1749" s="92"/>
      <c r="T1749" s="93"/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T1749" s="18" t="s">
        <v>222</v>
      </c>
      <c r="AU1749" s="18" t="s">
        <v>90</v>
      </c>
    </row>
    <row r="1750" s="2" customFormat="1" ht="24.15" customHeight="1">
      <c r="A1750" s="39"/>
      <c r="B1750" s="40"/>
      <c r="C1750" s="293" t="s">
        <v>2430</v>
      </c>
      <c r="D1750" s="293" t="s">
        <v>467</v>
      </c>
      <c r="E1750" s="294" t="s">
        <v>2431</v>
      </c>
      <c r="F1750" s="295" t="s">
        <v>2432</v>
      </c>
      <c r="G1750" s="296" t="s">
        <v>539</v>
      </c>
      <c r="H1750" s="297">
        <v>1</v>
      </c>
      <c r="I1750" s="298"/>
      <c r="J1750" s="299">
        <f>ROUND(I1750*H1750,2)</f>
        <v>0</v>
      </c>
      <c r="K1750" s="295" t="s">
        <v>359</v>
      </c>
      <c r="L1750" s="300"/>
      <c r="M1750" s="301" t="s">
        <v>1</v>
      </c>
      <c r="N1750" s="302" t="s">
        <v>46</v>
      </c>
      <c r="O1750" s="92"/>
      <c r="P1750" s="229">
        <f>O1750*H1750</f>
        <v>0</v>
      </c>
      <c r="Q1750" s="229">
        <v>0.00032000000000000003</v>
      </c>
      <c r="R1750" s="229">
        <f>Q1750*H1750</f>
        <v>0.00032000000000000003</v>
      </c>
      <c r="S1750" s="229">
        <v>0</v>
      </c>
      <c r="T1750" s="230">
        <f>S1750*H1750</f>
        <v>0</v>
      </c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R1750" s="231" t="s">
        <v>569</v>
      </c>
      <c r="AT1750" s="231" t="s">
        <v>467</v>
      </c>
      <c r="AU1750" s="231" t="s">
        <v>90</v>
      </c>
      <c r="AY1750" s="18" t="s">
        <v>216</v>
      </c>
      <c r="BE1750" s="232">
        <f>IF(N1750="základní",J1750,0)</f>
        <v>0</v>
      </c>
      <c r="BF1750" s="232">
        <f>IF(N1750="snížená",J1750,0)</f>
        <v>0</v>
      </c>
      <c r="BG1750" s="232">
        <f>IF(N1750="zákl. přenesená",J1750,0)</f>
        <v>0</v>
      </c>
      <c r="BH1750" s="232">
        <f>IF(N1750="sníž. přenesená",J1750,0)</f>
        <v>0</v>
      </c>
      <c r="BI1750" s="232">
        <f>IF(N1750="nulová",J1750,0)</f>
        <v>0</v>
      </c>
      <c r="BJ1750" s="18" t="s">
        <v>88</v>
      </c>
      <c r="BK1750" s="232">
        <f>ROUND(I1750*H1750,2)</f>
        <v>0</v>
      </c>
      <c r="BL1750" s="18" t="s">
        <v>292</v>
      </c>
      <c r="BM1750" s="231" t="s">
        <v>2433</v>
      </c>
    </row>
    <row r="1751" s="2" customFormat="1">
      <c r="A1751" s="39"/>
      <c r="B1751" s="40"/>
      <c r="C1751" s="41"/>
      <c r="D1751" s="233" t="s">
        <v>222</v>
      </c>
      <c r="E1751" s="41"/>
      <c r="F1751" s="234" t="s">
        <v>2432</v>
      </c>
      <c r="G1751" s="41"/>
      <c r="H1751" s="41"/>
      <c r="I1751" s="235"/>
      <c r="J1751" s="41"/>
      <c r="K1751" s="41"/>
      <c r="L1751" s="45"/>
      <c r="M1751" s="236"/>
      <c r="N1751" s="237"/>
      <c r="O1751" s="92"/>
      <c r="P1751" s="92"/>
      <c r="Q1751" s="92"/>
      <c r="R1751" s="92"/>
      <c r="S1751" s="92"/>
      <c r="T1751" s="93"/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T1751" s="18" t="s">
        <v>222</v>
      </c>
      <c r="AU1751" s="18" t="s">
        <v>90</v>
      </c>
    </row>
    <row r="1752" s="2" customFormat="1" ht="16.5" customHeight="1">
      <c r="A1752" s="39"/>
      <c r="B1752" s="40"/>
      <c r="C1752" s="293" t="s">
        <v>2434</v>
      </c>
      <c r="D1752" s="293" t="s">
        <v>467</v>
      </c>
      <c r="E1752" s="294" t="s">
        <v>2435</v>
      </c>
      <c r="F1752" s="295" t="s">
        <v>2436</v>
      </c>
      <c r="G1752" s="296" t="s">
        <v>539</v>
      </c>
      <c r="H1752" s="297">
        <v>1</v>
      </c>
      <c r="I1752" s="298"/>
      <c r="J1752" s="299">
        <f>ROUND(I1752*H1752,2)</f>
        <v>0</v>
      </c>
      <c r="K1752" s="295" t="s">
        <v>1</v>
      </c>
      <c r="L1752" s="300"/>
      <c r="M1752" s="301" t="s">
        <v>1</v>
      </c>
      <c r="N1752" s="302" t="s">
        <v>46</v>
      </c>
      <c r="O1752" s="92"/>
      <c r="P1752" s="229">
        <f>O1752*H1752</f>
        <v>0</v>
      </c>
      <c r="Q1752" s="229">
        <v>0</v>
      </c>
      <c r="R1752" s="229">
        <f>Q1752*H1752</f>
        <v>0</v>
      </c>
      <c r="S1752" s="229">
        <v>0</v>
      </c>
      <c r="T1752" s="230">
        <f>S1752*H1752</f>
        <v>0</v>
      </c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R1752" s="231" t="s">
        <v>569</v>
      </c>
      <c r="AT1752" s="231" t="s">
        <v>467</v>
      </c>
      <c r="AU1752" s="231" t="s">
        <v>90</v>
      </c>
      <c r="AY1752" s="18" t="s">
        <v>216</v>
      </c>
      <c r="BE1752" s="232">
        <f>IF(N1752="základní",J1752,0)</f>
        <v>0</v>
      </c>
      <c r="BF1752" s="232">
        <f>IF(N1752="snížená",J1752,0)</f>
        <v>0</v>
      </c>
      <c r="BG1752" s="232">
        <f>IF(N1752="zákl. přenesená",J1752,0)</f>
        <v>0</v>
      </c>
      <c r="BH1752" s="232">
        <f>IF(N1752="sníž. přenesená",J1752,0)</f>
        <v>0</v>
      </c>
      <c r="BI1752" s="232">
        <f>IF(N1752="nulová",J1752,0)</f>
        <v>0</v>
      </c>
      <c r="BJ1752" s="18" t="s">
        <v>88</v>
      </c>
      <c r="BK1752" s="232">
        <f>ROUND(I1752*H1752,2)</f>
        <v>0</v>
      </c>
      <c r="BL1752" s="18" t="s">
        <v>292</v>
      </c>
      <c r="BM1752" s="231" t="s">
        <v>2437</v>
      </c>
    </row>
    <row r="1753" s="2" customFormat="1">
      <c r="A1753" s="39"/>
      <c r="B1753" s="40"/>
      <c r="C1753" s="41"/>
      <c r="D1753" s="233" t="s">
        <v>222</v>
      </c>
      <c r="E1753" s="41"/>
      <c r="F1753" s="234" t="s">
        <v>2436</v>
      </c>
      <c r="G1753" s="41"/>
      <c r="H1753" s="41"/>
      <c r="I1753" s="235"/>
      <c r="J1753" s="41"/>
      <c r="K1753" s="41"/>
      <c r="L1753" s="45"/>
      <c r="M1753" s="236"/>
      <c r="N1753" s="237"/>
      <c r="O1753" s="92"/>
      <c r="P1753" s="92"/>
      <c r="Q1753" s="92"/>
      <c r="R1753" s="92"/>
      <c r="S1753" s="92"/>
      <c r="T1753" s="93"/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T1753" s="18" t="s">
        <v>222</v>
      </c>
      <c r="AU1753" s="18" t="s">
        <v>90</v>
      </c>
    </row>
    <row r="1754" s="2" customFormat="1" ht="33" customHeight="1">
      <c r="A1754" s="39"/>
      <c r="B1754" s="40"/>
      <c r="C1754" s="293" t="s">
        <v>2438</v>
      </c>
      <c r="D1754" s="293" t="s">
        <v>467</v>
      </c>
      <c r="E1754" s="294" t="s">
        <v>2439</v>
      </c>
      <c r="F1754" s="295" t="s">
        <v>2440</v>
      </c>
      <c r="G1754" s="296" t="s">
        <v>539</v>
      </c>
      <c r="H1754" s="297">
        <v>1</v>
      </c>
      <c r="I1754" s="298"/>
      <c r="J1754" s="299">
        <f>ROUND(I1754*H1754,2)</f>
        <v>0</v>
      </c>
      <c r="K1754" s="295" t="s">
        <v>359</v>
      </c>
      <c r="L1754" s="300"/>
      <c r="M1754" s="301" t="s">
        <v>1</v>
      </c>
      <c r="N1754" s="302" t="s">
        <v>46</v>
      </c>
      <c r="O1754" s="92"/>
      <c r="P1754" s="229">
        <f>O1754*H1754</f>
        <v>0</v>
      </c>
      <c r="Q1754" s="229">
        <v>0.00023000000000000001</v>
      </c>
      <c r="R1754" s="229">
        <f>Q1754*H1754</f>
        <v>0.00023000000000000001</v>
      </c>
      <c r="S1754" s="229">
        <v>0</v>
      </c>
      <c r="T1754" s="230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231" t="s">
        <v>569</v>
      </c>
      <c r="AT1754" s="231" t="s">
        <v>467</v>
      </c>
      <c r="AU1754" s="231" t="s">
        <v>90</v>
      </c>
      <c r="AY1754" s="18" t="s">
        <v>216</v>
      </c>
      <c r="BE1754" s="232">
        <f>IF(N1754="základní",J1754,0)</f>
        <v>0</v>
      </c>
      <c r="BF1754" s="232">
        <f>IF(N1754="snížená",J1754,0)</f>
        <v>0</v>
      </c>
      <c r="BG1754" s="232">
        <f>IF(N1754="zákl. přenesená",J1754,0)</f>
        <v>0</v>
      </c>
      <c r="BH1754" s="232">
        <f>IF(N1754="sníž. přenesená",J1754,0)</f>
        <v>0</v>
      </c>
      <c r="BI1754" s="232">
        <f>IF(N1754="nulová",J1754,0)</f>
        <v>0</v>
      </c>
      <c r="BJ1754" s="18" t="s">
        <v>88</v>
      </c>
      <c r="BK1754" s="232">
        <f>ROUND(I1754*H1754,2)</f>
        <v>0</v>
      </c>
      <c r="BL1754" s="18" t="s">
        <v>292</v>
      </c>
      <c r="BM1754" s="231" t="s">
        <v>2441</v>
      </c>
    </row>
    <row r="1755" s="2" customFormat="1">
      <c r="A1755" s="39"/>
      <c r="B1755" s="40"/>
      <c r="C1755" s="41"/>
      <c r="D1755" s="233" t="s">
        <v>222</v>
      </c>
      <c r="E1755" s="41"/>
      <c r="F1755" s="234" t="s">
        <v>2440</v>
      </c>
      <c r="G1755" s="41"/>
      <c r="H1755" s="41"/>
      <c r="I1755" s="235"/>
      <c r="J1755" s="41"/>
      <c r="K1755" s="41"/>
      <c r="L1755" s="45"/>
      <c r="M1755" s="236"/>
      <c r="N1755" s="237"/>
      <c r="O1755" s="92"/>
      <c r="P1755" s="92"/>
      <c r="Q1755" s="92"/>
      <c r="R1755" s="92"/>
      <c r="S1755" s="92"/>
      <c r="T1755" s="93"/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T1755" s="18" t="s">
        <v>222</v>
      </c>
      <c r="AU1755" s="18" t="s">
        <v>90</v>
      </c>
    </row>
    <row r="1756" s="2" customFormat="1" ht="16.5" customHeight="1">
      <c r="A1756" s="39"/>
      <c r="B1756" s="40"/>
      <c r="C1756" s="293" t="s">
        <v>2442</v>
      </c>
      <c r="D1756" s="293" t="s">
        <v>467</v>
      </c>
      <c r="E1756" s="294" t="s">
        <v>2443</v>
      </c>
      <c r="F1756" s="295" t="s">
        <v>2444</v>
      </c>
      <c r="G1756" s="296" t="s">
        <v>539</v>
      </c>
      <c r="H1756" s="297">
        <v>3</v>
      </c>
      <c r="I1756" s="298"/>
      <c r="J1756" s="299">
        <f>ROUND(I1756*H1756,2)</f>
        <v>0</v>
      </c>
      <c r="K1756" s="295" t="s">
        <v>1</v>
      </c>
      <c r="L1756" s="300"/>
      <c r="M1756" s="301" t="s">
        <v>1</v>
      </c>
      <c r="N1756" s="302" t="s">
        <v>46</v>
      </c>
      <c r="O1756" s="92"/>
      <c r="P1756" s="229">
        <f>O1756*H1756</f>
        <v>0</v>
      </c>
      <c r="Q1756" s="229">
        <v>0</v>
      </c>
      <c r="R1756" s="229">
        <f>Q1756*H1756</f>
        <v>0</v>
      </c>
      <c r="S1756" s="229">
        <v>0</v>
      </c>
      <c r="T1756" s="230">
        <f>S1756*H1756</f>
        <v>0</v>
      </c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  <c r="AR1756" s="231" t="s">
        <v>569</v>
      </c>
      <c r="AT1756" s="231" t="s">
        <v>467</v>
      </c>
      <c r="AU1756" s="231" t="s">
        <v>90</v>
      </c>
      <c r="AY1756" s="18" t="s">
        <v>216</v>
      </c>
      <c r="BE1756" s="232">
        <f>IF(N1756="základní",J1756,0)</f>
        <v>0</v>
      </c>
      <c r="BF1756" s="232">
        <f>IF(N1756="snížená",J1756,0)</f>
        <v>0</v>
      </c>
      <c r="BG1756" s="232">
        <f>IF(N1756="zákl. přenesená",J1756,0)</f>
        <v>0</v>
      </c>
      <c r="BH1756" s="232">
        <f>IF(N1756="sníž. přenesená",J1756,0)</f>
        <v>0</v>
      </c>
      <c r="BI1756" s="232">
        <f>IF(N1756="nulová",J1756,0)</f>
        <v>0</v>
      </c>
      <c r="BJ1756" s="18" t="s">
        <v>88</v>
      </c>
      <c r="BK1756" s="232">
        <f>ROUND(I1756*H1756,2)</f>
        <v>0</v>
      </c>
      <c r="BL1756" s="18" t="s">
        <v>292</v>
      </c>
      <c r="BM1756" s="231" t="s">
        <v>2445</v>
      </c>
    </row>
    <row r="1757" s="2" customFormat="1" ht="16.5" customHeight="1">
      <c r="A1757" s="39"/>
      <c r="B1757" s="40"/>
      <c r="C1757" s="220" t="s">
        <v>2446</v>
      </c>
      <c r="D1757" s="220" t="s">
        <v>217</v>
      </c>
      <c r="E1757" s="221" t="s">
        <v>2447</v>
      </c>
      <c r="F1757" s="222" t="s">
        <v>2448</v>
      </c>
      <c r="G1757" s="223" t="s">
        <v>220</v>
      </c>
      <c r="H1757" s="224">
        <v>1</v>
      </c>
      <c r="I1757" s="225"/>
      <c r="J1757" s="226">
        <f>ROUND(I1757*H1757,2)</f>
        <v>0</v>
      </c>
      <c r="K1757" s="222" t="s">
        <v>1</v>
      </c>
      <c r="L1757" s="45"/>
      <c r="M1757" s="227" t="s">
        <v>1</v>
      </c>
      <c r="N1757" s="228" t="s">
        <v>46</v>
      </c>
      <c r="O1757" s="92"/>
      <c r="P1757" s="229">
        <f>O1757*H1757</f>
        <v>0</v>
      </c>
      <c r="Q1757" s="229">
        <v>0</v>
      </c>
      <c r="R1757" s="229">
        <f>Q1757*H1757</f>
        <v>0</v>
      </c>
      <c r="S1757" s="229">
        <v>0</v>
      </c>
      <c r="T1757" s="230">
        <f>S1757*H1757</f>
        <v>0</v>
      </c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R1757" s="231" t="s">
        <v>292</v>
      </c>
      <c r="AT1757" s="231" t="s">
        <v>217</v>
      </c>
      <c r="AU1757" s="231" t="s">
        <v>90</v>
      </c>
      <c r="AY1757" s="18" t="s">
        <v>216</v>
      </c>
      <c r="BE1757" s="232">
        <f>IF(N1757="základní",J1757,0)</f>
        <v>0</v>
      </c>
      <c r="BF1757" s="232">
        <f>IF(N1757="snížená",J1757,0)</f>
        <v>0</v>
      </c>
      <c r="BG1757" s="232">
        <f>IF(N1757="zákl. přenesená",J1757,0)</f>
        <v>0</v>
      </c>
      <c r="BH1757" s="232">
        <f>IF(N1757="sníž. přenesená",J1757,0)</f>
        <v>0</v>
      </c>
      <c r="BI1757" s="232">
        <f>IF(N1757="nulová",J1757,0)</f>
        <v>0</v>
      </c>
      <c r="BJ1757" s="18" t="s">
        <v>88</v>
      </c>
      <c r="BK1757" s="232">
        <f>ROUND(I1757*H1757,2)</f>
        <v>0</v>
      </c>
      <c r="BL1757" s="18" t="s">
        <v>292</v>
      </c>
      <c r="BM1757" s="231" t="s">
        <v>2449</v>
      </c>
    </row>
    <row r="1758" s="2" customFormat="1" ht="24.15" customHeight="1">
      <c r="A1758" s="39"/>
      <c r="B1758" s="40"/>
      <c r="C1758" s="220" t="s">
        <v>2450</v>
      </c>
      <c r="D1758" s="220" t="s">
        <v>217</v>
      </c>
      <c r="E1758" s="221" t="s">
        <v>2451</v>
      </c>
      <c r="F1758" s="222" t="s">
        <v>2452</v>
      </c>
      <c r="G1758" s="223" t="s">
        <v>941</v>
      </c>
      <c r="H1758" s="224">
        <v>734</v>
      </c>
      <c r="I1758" s="225"/>
      <c r="J1758" s="226">
        <f>ROUND(I1758*H1758,2)</f>
        <v>0</v>
      </c>
      <c r="K1758" s="222" t="s">
        <v>359</v>
      </c>
      <c r="L1758" s="45"/>
      <c r="M1758" s="227" t="s">
        <v>1</v>
      </c>
      <c r="N1758" s="228" t="s">
        <v>46</v>
      </c>
      <c r="O1758" s="92"/>
      <c r="P1758" s="229">
        <f>O1758*H1758</f>
        <v>0</v>
      </c>
      <c r="Q1758" s="229">
        <v>5.0000000000000002E-05</v>
      </c>
      <c r="R1758" s="229">
        <f>Q1758*H1758</f>
        <v>0.036700000000000003</v>
      </c>
      <c r="S1758" s="229">
        <v>0</v>
      </c>
      <c r="T1758" s="230">
        <f>S1758*H1758</f>
        <v>0</v>
      </c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R1758" s="231" t="s">
        <v>292</v>
      </c>
      <c r="AT1758" s="231" t="s">
        <v>217</v>
      </c>
      <c r="AU1758" s="231" t="s">
        <v>90</v>
      </c>
      <c r="AY1758" s="18" t="s">
        <v>216</v>
      </c>
      <c r="BE1758" s="232">
        <f>IF(N1758="základní",J1758,0)</f>
        <v>0</v>
      </c>
      <c r="BF1758" s="232">
        <f>IF(N1758="snížená",J1758,0)</f>
        <v>0</v>
      </c>
      <c r="BG1758" s="232">
        <f>IF(N1758="zákl. přenesená",J1758,0)</f>
        <v>0</v>
      </c>
      <c r="BH1758" s="232">
        <f>IF(N1758="sníž. přenesená",J1758,0)</f>
        <v>0</v>
      </c>
      <c r="BI1758" s="232">
        <f>IF(N1758="nulová",J1758,0)</f>
        <v>0</v>
      </c>
      <c r="BJ1758" s="18" t="s">
        <v>88</v>
      </c>
      <c r="BK1758" s="232">
        <f>ROUND(I1758*H1758,2)</f>
        <v>0</v>
      </c>
      <c r="BL1758" s="18" t="s">
        <v>292</v>
      </c>
      <c r="BM1758" s="231" t="s">
        <v>2453</v>
      </c>
    </row>
    <row r="1759" s="2" customFormat="1">
      <c r="A1759" s="39"/>
      <c r="B1759" s="40"/>
      <c r="C1759" s="41"/>
      <c r="D1759" s="233" t="s">
        <v>222</v>
      </c>
      <c r="E1759" s="41"/>
      <c r="F1759" s="234" t="s">
        <v>2454</v>
      </c>
      <c r="G1759" s="41"/>
      <c r="H1759" s="41"/>
      <c r="I1759" s="235"/>
      <c r="J1759" s="41"/>
      <c r="K1759" s="41"/>
      <c r="L1759" s="45"/>
      <c r="M1759" s="236"/>
      <c r="N1759" s="237"/>
      <c r="O1759" s="92"/>
      <c r="P1759" s="92"/>
      <c r="Q1759" s="92"/>
      <c r="R1759" s="92"/>
      <c r="S1759" s="92"/>
      <c r="T1759" s="93"/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39"/>
      <c r="AE1759" s="39"/>
      <c r="AT1759" s="18" t="s">
        <v>222</v>
      </c>
      <c r="AU1759" s="18" t="s">
        <v>90</v>
      </c>
    </row>
    <row r="1760" s="2" customFormat="1" ht="16.5" customHeight="1">
      <c r="A1760" s="39"/>
      <c r="B1760" s="40"/>
      <c r="C1760" s="293" t="s">
        <v>2455</v>
      </c>
      <c r="D1760" s="293" t="s">
        <v>467</v>
      </c>
      <c r="E1760" s="294" t="s">
        <v>2456</v>
      </c>
      <c r="F1760" s="295" t="s">
        <v>2457</v>
      </c>
      <c r="G1760" s="296" t="s">
        <v>435</v>
      </c>
      <c r="H1760" s="297">
        <v>0.73399999999999999</v>
      </c>
      <c r="I1760" s="298"/>
      <c r="J1760" s="299">
        <f>ROUND(I1760*H1760,2)</f>
        <v>0</v>
      </c>
      <c r="K1760" s="295" t="s">
        <v>1</v>
      </c>
      <c r="L1760" s="300"/>
      <c r="M1760" s="301" t="s">
        <v>1</v>
      </c>
      <c r="N1760" s="302" t="s">
        <v>46</v>
      </c>
      <c r="O1760" s="92"/>
      <c r="P1760" s="229">
        <f>O1760*H1760</f>
        <v>0</v>
      </c>
      <c r="Q1760" s="229">
        <v>1</v>
      </c>
      <c r="R1760" s="229">
        <f>Q1760*H1760</f>
        <v>0.73399999999999999</v>
      </c>
      <c r="S1760" s="229">
        <v>0</v>
      </c>
      <c r="T1760" s="230">
        <f>S1760*H1760</f>
        <v>0</v>
      </c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R1760" s="231" t="s">
        <v>569</v>
      </c>
      <c r="AT1760" s="231" t="s">
        <v>467</v>
      </c>
      <c r="AU1760" s="231" t="s">
        <v>90</v>
      </c>
      <c r="AY1760" s="18" t="s">
        <v>216</v>
      </c>
      <c r="BE1760" s="232">
        <f>IF(N1760="základní",J1760,0)</f>
        <v>0</v>
      </c>
      <c r="BF1760" s="232">
        <f>IF(N1760="snížená",J1760,0)</f>
        <v>0</v>
      </c>
      <c r="BG1760" s="232">
        <f>IF(N1760="zákl. přenesená",J1760,0)</f>
        <v>0</v>
      </c>
      <c r="BH1760" s="232">
        <f>IF(N1760="sníž. přenesená",J1760,0)</f>
        <v>0</v>
      </c>
      <c r="BI1760" s="232">
        <f>IF(N1760="nulová",J1760,0)</f>
        <v>0</v>
      </c>
      <c r="BJ1760" s="18" t="s">
        <v>88</v>
      </c>
      <c r="BK1760" s="232">
        <f>ROUND(I1760*H1760,2)</f>
        <v>0</v>
      </c>
      <c r="BL1760" s="18" t="s">
        <v>292</v>
      </c>
      <c r="BM1760" s="231" t="s">
        <v>2458</v>
      </c>
    </row>
    <row r="1761" s="2" customFormat="1" ht="16.5" customHeight="1">
      <c r="A1761" s="39"/>
      <c r="B1761" s="40"/>
      <c r="C1761" s="293" t="s">
        <v>2459</v>
      </c>
      <c r="D1761" s="293" t="s">
        <v>467</v>
      </c>
      <c r="E1761" s="294" t="s">
        <v>2460</v>
      </c>
      <c r="F1761" s="295" t="s">
        <v>2461</v>
      </c>
      <c r="G1761" s="296" t="s">
        <v>941</v>
      </c>
      <c r="H1761" s="297">
        <v>734</v>
      </c>
      <c r="I1761" s="298"/>
      <c r="J1761" s="299">
        <f>ROUND(I1761*H1761,2)</f>
        <v>0</v>
      </c>
      <c r="K1761" s="295" t="s">
        <v>1</v>
      </c>
      <c r="L1761" s="300"/>
      <c r="M1761" s="301" t="s">
        <v>1</v>
      </c>
      <c r="N1761" s="302" t="s">
        <v>46</v>
      </c>
      <c r="O1761" s="92"/>
      <c r="P1761" s="229">
        <f>O1761*H1761</f>
        <v>0</v>
      </c>
      <c r="Q1761" s="229">
        <v>0</v>
      </c>
      <c r="R1761" s="229">
        <f>Q1761*H1761</f>
        <v>0</v>
      </c>
      <c r="S1761" s="229">
        <v>0</v>
      </c>
      <c r="T1761" s="230">
        <f>S1761*H1761</f>
        <v>0</v>
      </c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R1761" s="231" t="s">
        <v>569</v>
      </c>
      <c r="AT1761" s="231" t="s">
        <v>467</v>
      </c>
      <c r="AU1761" s="231" t="s">
        <v>90</v>
      </c>
      <c r="AY1761" s="18" t="s">
        <v>216</v>
      </c>
      <c r="BE1761" s="232">
        <f>IF(N1761="základní",J1761,0)</f>
        <v>0</v>
      </c>
      <c r="BF1761" s="232">
        <f>IF(N1761="snížená",J1761,0)</f>
        <v>0</v>
      </c>
      <c r="BG1761" s="232">
        <f>IF(N1761="zákl. přenesená",J1761,0)</f>
        <v>0</v>
      </c>
      <c r="BH1761" s="232">
        <f>IF(N1761="sníž. přenesená",J1761,0)</f>
        <v>0</v>
      </c>
      <c r="BI1761" s="232">
        <f>IF(N1761="nulová",J1761,0)</f>
        <v>0</v>
      </c>
      <c r="BJ1761" s="18" t="s">
        <v>88</v>
      </c>
      <c r="BK1761" s="232">
        <f>ROUND(I1761*H1761,2)</f>
        <v>0</v>
      </c>
      <c r="BL1761" s="18" t="s">
        <v>292</v>
      </c>
      <c r="BM1761" s="231" t="s">
        <v>2462</v>
      </c>
    </row>
    <row r="1762" s="2" customFormat="1" ht="33" customHeight="1">
      <c r="A1762" s="39"/>
      <c r="B1762" s="40"/>
      <c r="C1762" s="220" t="s">
        <v>2463</v>
      </c>
      <c r="D1762" s="220" t="s">
        <v>217</v>
      </c>
      <c r="E1762" s="221" t="s">
        <v>2464</v>
      </c>
      <c r="F1762" s="222" t="s">
        <v>2465</v>
      </c>
      <c r="G1762" s="223" t="s">
        <v>539</v>
      </c>
      <c r="H1762" s="224">
        <v>1</v>
      </c>
      <c r="I1762" s="225"/>
      <c r="J1762" s="226">
        <f>ROUND(I1762*H1762,2)</f>
        <v>0</v>
      </c>
      <c r="K1762" s="222" t="s">
        <v>1</v>
      </c>
      <c r="L1762" s="45"/>
      <c r="M1762" s="227" t="s">
        <v>1</v>
      </c>
      <c r="N1762" s="228" t="s">
        <v>46</v>
      </c>
      <c r="O1762" s="92"/>
      <c r="P1762" s="229">
        <f>O1762*H1762</f>
        <v>0</v>
      </c>
      <c r="Q1762" s="229">
        <v>0.112</v>
      </c>
      <c r="R1762" s="229">
        <f>Q1762*H1762</f>
        <v>0.112</v>
      </c>
      <c r="S1762" s="229">
        <v>0</v>
      </c>
      <c r="T1762" s="230">
        <f>S1762*H1762</f>
        <v>0</v>
      </c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R1762" s="231" t="s">
        <v>292</v>
      </c>
      <c r="AT1762" s="231" t="s">
        <v>217</v>
      </c>
      <c r="AU1762" s="231" t="s">
        <v>90</v>
      </c>
      <c r="AY1762" s="18" t="s">
        <v>216</v>
      </c>
      <c r="BE1762" s="232">
        <f>IF(N1762="základní",J1762,0)</f>
        <v>0</v>
      </c>
      <c r="BF1762" s="232">
        <f>IF(N1762="snížená",J1762,0)</f>
        <v>0</v>
      </c>
      <c r="BG1762" s="232">
        <f>IF(N1762="zákl. přenesená",J1762,0)</f>
        <v>0</v>
      </c>
      <c r="BH1762" s="232">
        <f>IF(N1762="sníž. přenesená",J1762,0)</f>
        <v>0</v>
      </c>
      <c r="BI1762" s="232">
        <f>IF(N1762="nulová",J1762,0)</f>
        <v>0</v>
      </c>
      <c r="BJ1762" s="18" t="s">
        <v>88</v>
      </c>
      <c r="BK1762" s="232">
        <f>ROUND(I1762*H1762,2)</f>
        <v>0</v>
      </c>
      <c r="BL1762" s="18" t="s">
        <v>292</v>
      </c>
      <c r="BM1762" s="231" t="s">
        <v>2466</v>
      </c>
    </row>
    <row r="1763" s="2" customFormat="1" ht="33" customHeight="1">
      <c r="A1763" s="39"/>
      <c r="B1763" s="40"/>
      <c r="C1763" s="220" t="s">
        <v>2467</v>
      </c>
      <c r="D1763" s="220" t="s">
        <v>217</v>
      </c>
      <c r="E1763" s="221" t="s">
        <v>2468</v>
      </c>
      <c r="F1763" s="222" t="s">
        <v>2469</v>
      </c>
      <c r="G1763" s="223" t="s">
        <v>539</v>
      </c>
      <c r="H1763" s="224">
        <v>1</v>
      </c>
      <c r="I1763" s="225"/>
      <c r="J1763" s="226">
        <f>ROUND(I1763*H1763,2)</f>
        <v>0</v>
      </c>
      <c r="K1763" s="222" t="s">
        <v>1</v>
      </c>
      <c r="L1763" s="45"/>
      <c r="M1763" s="227" t="s">
        <v>1</v>
      </c>
      <c r="N1763" s="228" t="s">
        <v>46</v>
      </c>
      <c r="O1763" s="92"/>
      <c r="P1763" s="229">
        <f>O1763*H1763</f>
        <v>0</v>
      </c>
      <c r="Q1763" s="229">
        <v>0.092999999999999999</v>
      </c>
      <c r="R1763" s="229">
        <f>Q1763*H1763</f>
        <v>0.092999999999999999</v>
      </c>
      <c r="S1763" s="229">
        <v>0</v>
      </c>
      <c r="T1763" s="230">
        <f>S1763*H1763</f>
        <v>0</v>
      </c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39"/>
      <c r="AE1763" s="39"/>
      <c r="AR1763" s="231" t="s">
        <v>292</v>
      </c>
      <c r="AT1763" s="231" t="s">
        <v>217</v>
      </c>
      <c r="AU1763" s="231" t="s">
        <v>90</v>
      </c>
      <c r="AY1763" s="18" t="s">
        <v>216</v>
      </c>
      <c r="BE1763" s="232">
        <f>IF(N1763="základní",J1763,0)</f>
        <v>0</v>
      </c>
      <c r="BF1763" s="232">
        <f>IF(N1763="snížená",J1763,0)</f>
        <v>0</v>
      </c>
      <c r="BG1763" s="232">
        <f>IF(N1763="zákl. přenesená",J1763,0)</f>
        <v>0</v>
      </c>
      <c r="BH1763" s="232">
        <f>IF(N1763="sníž. přenesená",J1763,0)</f>
        <v>0</v>
      </c>
      <c r="BI1763" s="232">
        <f>IF(N1763="nulová",J1763,0)</f>
        <v>0</v>
      </c>
      <c r="BJ1763" s="18" t="s">
        <v>88</v>
      </c>
      <c r="BK1763" s="232">
        <f>ROUND(I1763*H1763,2)</f>
        <v>0</v>
      </c>
      <c r="BL1763" s="18" t="s">
        <v>292</v>
      </c>
      <c r="BM1763" s="231" t="s">
        <v>2470</v>
      </c>
    </row>
    <row r="1764" s="2" customFormat="1" ht="24.15" customHeight="1">
      <c r="A1764" s="39"/>
      <c r="B1764" s="40"/>
      <c r="C1764" s="220" t="s">
        <v>2471</v>
      </c>
      <c r="D1764" s="220" t="s">
        <v>217</v>
      </c>
      <c r="E1764" s="221" t="s">
        <v>2472</v>
      </c>
      <c r="F1764" s="222" t="s">
        <v>2473</v>
      </c>
      <c r="G1764" s="223" t="s">
        <v>539</v>
      </c>
      <c r="H1764" s="224">
        <v>2</v>
      </c>
      <c r="I1764" s="225"/>
      <c r="J1764" s="226">
        <f>ROUND(I1764*H1764,2)</f>
        <v>0</v>
      </c>
      <c r="K1764" s="222" t="s">
        <v>1</v>
      </c>
      <c r="L1764" s="45"/>
      <c r="M1764" s="227" t="s">
        <v>1</v>
      </c>
      <c r="N1764" s="228" t="s">
        <v>46</v>
      </c>
      <c r="O1764" s="92"/>
      <c r="P1764" s="229">
        <f>O1764*H1764</f>
        <v>0</v>
      </c>
      <c r="Q1764" s="229">
        <v>0.14999999999999999</v>
      </c>
      <c r="R1764" s="229">
        <f>Q1764*H1764</f>
        <v>0.29999999999999999</v>
      </c>
      <c r="S1764" s="229">
        <v>0</v>
      </c>
      <c r="T1764" s="230">
        <f>S1764*H1764</f>
        <v>0</v>
      </c>
      <c r="U1764" s="39"/>
      <c r="V1764" s="39"/>
      <c r="W1764" s="39"/>
      <c r="X1764" s="39"/>
      <c r="Y1764" s="39"/>
      <c r="Z1764" s="39"/>
      <c r="AA1764" s="39"/>
      <c r="AB1764" s="39"/>
      <c r="AC1764" s="39"/>
      <c r="AD1764" s="39"/>
      <c r="AE1764" s="39"/>
      <c r="AR1764" s="231" t="s">
        <v>292</v>
      </c>
      <c r="AT1764" s="231" t="s">
        <v>217</v>
      </c>
      <c r="AU1764" s="231" t="s">
        <v>90</v>
      </c>
      <c r="AY1764" s="18" t="s">
        <v>216</v>
      </c>
      <c r="BE1764" s="232">
        <f>IF(N1764="základní",J1764,0)</f>
        <v>0</v>
      </c>
      <c r="BF1764" s="232">
        <f>IF(N1764="snížená",J1764,0)</f>
        <v>0</v>
      </c>
      <c r="BG1764" s="232">
        <f>IF(N1764="zákl. přenesená",J1764,0)</f>
        <v>0</v>
      </c>
      <c r="BH1764" s="232">
        <f>IF(N1764="sníž. přenesená",J1764,0)</f>
        <v>0</v>
      </c>
      <c r="BI1764" s="232">
        <f>IF(N1764="nulová",J1764,0)</f>
        <v>0</v>
      </c>
      <c r="BJ1764" s="18" t="s">
        <v>88</v>
      </c>
      <c r="BK1764" s="232">
        <f>ROUND(I1764*H1764,2)</f>
        <v>0</v>
      </c>
      <c r="BL1764" s="18" t="s">
        <v>292</v>
      </c>
      <c r="BM1764" s="231" t="s">
        <v>2474</v>
      </c>
    </row>
    <row r="1765" s="2" customFormat="1" ht="24.15" customHeight="1">
      <c r="A1765" s="39"/>
      <c r="B1765" s="40"/>
      <c r="C1765" s="220" t="s">
        <v>2475</v>
      </c>
      <c r="D1765" s="220" t="s">
        <v>217</v>
      </c>
      <c r="E1765" s="221" t="s">
        <v>2476</v>
      </c>
      <c r="F1765" s="222" t="s">
        <v>2477</v>
      </c>
      <c r="G1765" s="223" t="s">
        <v>435</v>
      </c>
      <c r="H1765" s="224">
        <v>1.462</v>
      </c>
      <c r="I1765" s="225"/>
      <c r="J1765" s="226">
        <f>ROUND(I1765*H1765,2)</f>
        <v>0</v>
      </c>
      <c r="K1765" s="222" t="s">
        <v>359</v>
      </c>
      <c r="L1765" s="45"/>
      <c r="M1765" s="227" t="s">
        <v>1</v>
      </c>
      <c r="N1765" s="228" t="s">
        <v>46</v>
      </c>
      <c r="O1765" s="92"/>
      <c r="P1765" s="229">
        <f>O1765*H1765</f>
        <v>0</v>
      </c>
      <c r="Q1765" s="229">
        <v>0</v>
      </c>
      <c r="R1765" s="229">
        <f>Q1765*H1765</f>
        <v>0</v>
      </c>
      <c r="S1765" s="229">
        <v>0</v>
      </c>
      <c r="T1765" s="230">
        <f>S1765*H1765</f>
        <v>0</v>
      </c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R1765" s="231" t="s">
        <v>292</v>
      </c>
      <c r="AT1765" s="231" t="s">
        <v>217</v>
      </c>
      <c r="AU1765" s="231" t="s">
        <v>90</v>
      </c>
      <c r="AY1765" s="18" t="s">
        <v>216</v>
      </c>
      <c r="BE1765" s="232">
        <f>IF(N1765="základní",J1765,0)</f>
        <v>0</v>
      </c>
      <c r="BF1765" s="232">
        <f>IF(N1765="snížená",J1765,0)</f>
        <v>0</v>
      </c>
      <c r="BG1765" s="232">
        <f>IF(N1765="zákl. přenesená",J1765,0)</f>
        <v>0</v>
      </c>
      <c r="BH1765" s="232">
        <f>IF(N1765="sníž. přenesená",J1765,0)</f>
        <v>0</v>
      </c>
      <c r="BI1765" s="232">
        <f>IF(N1765="nulová",J1765,0)</f>
        <v>0</v>
      </c>
      <c r="BJ1765" s="18" t="s">
        <v>88</v>
      </c>
      <c r="BK1765" s="232">
        <f>ROUND(I1765*H1765,2)</f>
        <v>0</v>
      </c>
      <c r="BL1765" s="18" t="s">
        <v>292</v>
      </c>
      <c r="BM1765" s="231" t="s">
        <v>2478</v>
      </c>
    </row>
    <row r="1766" s="2" customFormat="1">
      <c r="A1766" s="39"/>
      <c r="B1766" s="40"/>
      <c r="C1766" s="41"/>
      <c r="D1766" s="233" t="s">
        <v>222</v>
      </c>
      <c r="E1766" s="41"/>
      <c r="F1766" s="234" t="s">
        <v>2479</v>
      </c>
      <c r="G1766" s="41"/>
      <c r="H1766" s="41"/>
      <c r="I1766" s="235"/>
      <c r="J1766" s="41"/>
      <c r="K1766" s="41"/>
      <c r="L1766" s="45"/>
      <c r="M1766" s="236"/>
      <c r="N1766" s="237"/>
      <c r="O1766" s="92"/>
      <c r="P1766" s="92"/>
      <c r="Q1766" s="92"/>
      <c r="R1766" s="92"/>
      <c r="S1766" s="92"/>
      <c r="T1766" s="93"/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T1766" s="18" t="s">
        <v>222</v>
      </c>
      <c r="AU1766" s="18" t="s">
        <v>90</v>
      </c>
    </row>
    <row r="1767" s="11" customFormat="1" ht="22.8" customHeight="1">
      <c r="A1767" s="11"/>
      <c r="B1767" s="206"/>
      <c r="C1767" s="207"/>
      <c r="D1767" s="208" t="s">
        <v>80</v>
      </c>
      <c r="E1767" s="248" t="s">
        <v>2480</v>
      </c>
      <c r="F1767" s="248" t="s">
        <v>2481</v>
      </c>
      <c r="G1767" s="207"/>
      <c r="H1767" s="207"/>
      <c r="I1767" s="210"/>
      <c r="J1767" s="249">
        <f>BK1767</f>
        <v>0</v>
      </c>
      <c r="K1767" s="207"/>
      <c r="L1767" s="212"/>
      <c r="M1767" s="213"/>
      <c r="N1767" s="214"/>
      <c r="O1767" s="214"/>
      <c r="P1767" s="215">
        <f>SUM(P1768:P1809)</f>
        <v>0</v>
      </c>
      <c r="Q1767" s="214"/>
      <c r="R1767" s="215">
        <f>SUM(R1768:R1809)</f>
        <v>0.67049890000000001</v>
      </c>
      <c r="S1767" s="214"/>
      <c r="T1767" s="216">
        <f>SUM(T1768:T1809)</f>
        <v>0</v>
      </c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R1767" s="217" t="s">
        <v>90</v>
      </c>
      <c r="AT1767" s="218" t="s">
        <v>80</v>
      </c>
      <c r="AU1767" s="218" t="s">
        <v>88</v>
      </c>
      <c r="AY1767" s="217" t="s">
        <v>216</v>
      </c>
      <c r="BK1767" s="219">
        <f>SUM(BK1768:BK1809)</f>
        <v>0</v>
      </c>
    </row>
    <row r="1768" s="2" customFormat="1" ht="16.5" customHeight="1">
      <c r="A1768" s="39"/>
      <c r="B1768" s="40"/>
      <c r="C1768" s="220" t="s">
        <v>2482</v>
      </c>
      <c r="D1768" s="220" t="s">
        <v>217</v>
      </c>
      <c r="E1768" s="221" t="s">
        <v>2483</v>
      </c>
      <c r="F1768" s="222" t="s">
        <v>2484</v>
      </c>
      <c r="G1768" s="223" t="s">
        <v>303</v>
      </c>
      <c r="H1768" s="224">
        <v>16.43</v>
      </c>
      <c r="I1768" s="225"/>
      <c r="J1768" s="226">
        <f>ROUND(I1768*H1768,2)</f>
        <v>0</v>
      </c>
      <c r="K1768" s="222" t="s">
        <v>359</v>
      </c>
      <c r="L1768" s="45"/>
      <c r="M1768" s="227" t="s">
        <v>1</v>
      </c>
      <c r="N1768" s="228" t="s">
        <v>46</v>
      </c>
      <c r="O1768" s="92"/>
      <c r="P1768" s="229">
        <f>O1768*H1768</f>
        <v>0</v>
      </c>
      <c r="Q1768" s="229">
        <v>0</v>
      </c>
      <c r="R1768" s="229">
        <f>Q1768*H1768</f>
        <v>0</v>
      </c>
      <c r="S1768" s="229">
        <v>0</v>
      </c>
      <c r="T1768" s="230">
        <f>S1768*H1768</f>
        <v>0</v>
      </c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R1768" s="231" t="s">
        <v>292</v>
      </c>
      <c r="AT1768" s="231" t="s">
        <v>217</v>
      </c>
      <c r="AU1768" s="231" t="s">
        <v>90</v>
      </c>
      <c r="AY1768" s="18" t="s">
        <v>216</v>
      </c>
      <c r="BE1768" s="232">
        <f>IF(N1768="základní",J1768,0)</f>
        <v>0</v>
      </c>
      <c r="BF1768" s="232">
        <f>IF(N1768="snížená",J1768,0)</f>
        <v>0</v>
      </c>
      <c r="BG1768" s="232">
        <f>IF(N1768="zákl. přenesená",J1768,0)</f>
        <v>0</v>
      </c>
      <c r="BH1768" s="232">
        <f>IF(N1768="sníž. přenesená",J1768,0)</f>
        <v>0</v>
      </c>
      <c r="BI1768" s="232">
        <f>IF(N1768="nulová",J1768,0)</f>
        <v>0</v>
      </c>
      <c r="BJ1768" s="18" t="s">
        <v>88</v>
      </c>
      <c r="BK1768" s="232">
        <f>ROUND(I1768*H1768,2)</f>
        <v>0</v>
      </c>
      <c r="BL1768" s="18" t="s">
        <v>292</v>
      </c>
      <c r="BM1768" s="231" t="s">
        <v>2485</v>
      </c>
    </row>
    <row r="1769" s="2" customFormat="1">
      <c r="A1769" s="39"/>
      <c r="B1769" s="40"/>
      <c r="C1769" s="41"/>
      <c r="D1769" s="233" t="s">
        <v>222</v>
      </c>
      <c r="E1769" s="41"/>
      <c r="F1769" s="234" t="s">
        <v>2486</v>
      </c>
      <c r="G1769" s="41"/>
      <c r="H1769" s="41"/>
      <c r="I1769" s="235"/>
      <c r="J1769" s="41"/>
      <c r="K1769" s="41"/>
      <c r="L1769" s="45"/>
      <c r="M1769" s="236"/>
      <c r="N1769" s="237"/>
      <c r="O1769" s="92"/>
      <c r="P1769" s="92"/>
      <c r="Q1769" s="92"/>
      <c r="R1769" s="92"/>
      <c r="S1769" s="92"/>
      <c r="T1769" s="93"/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T1769" s="18" t="s">
        <v>222</v>
      </c>
      <c r="AU1769" s="18" t="s">
        <v>90</v>
      </c>
    </row>
    <row r="1770" s="14" customFormat="1">
      <c r="A1770" s="14"/>
      <c r="B1770" s="260"/>
      <c r="C1770" s="261"/>
      <c r="D1770" s="233" t="s">
        <v>362</v>
      </c>
      <c r="E1770" s="262" t="s">
        <v>1</v>
      </c>
      <c r="F1770" s="263" t="s">
        <v>308</v>
      </c>
      <c r="G1770" s="261"/>
      <c r="H1770" s="264">
        <v>16.43</v>
      </c>
      <c r="I1770" s="265"/>
      <c r="J1770" s="261"/>
      <c r="K1770" s="261"/>
      <c r="L1770" s="266"/>
      <c r="M1770" s="267"/>
      <c r="N1770" s="268"/>
      <c r="O1770" s="268"/>
      <c r="P1770" s="268"/>
      <c r="Q1770" s="268"/>
      <c r="R1770" s="268"/>
      <c r="S1770" s="268"/>
      <c r="T1770" s="269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70" t="s">
        <v>362</v>
      </c>
      <c r="AU1770" s="270" t="s">
        <v>90</v>
      </c>
      <c r="AV1770" s="14" t="s">
        <v>90</v>
      </c>
      <c r="AW1770" s="14" t="s">
        <v>36</v>
      </c>
      <c r="AX1770" s="14" t="s">
        <v>81</v>
      </c>
      <c r="AY1770" s="270" t="s">
        <v>216</v>
      </c>
    </row>
    <row r="1771" s="16" customFormat="1">
      <c r="A1771" s="16"/>
      <c r="B1771" s="282"/>
      <c r="C1771" s="283"/>
      <c r="D1771" s="233" t="s">
        <v>362</v>
      </c>
      <c r="E1771" s="284" t="s">
        <v>1</v>
      </c>
      <c r="F1771" s="285" t="s">
        <v>369</v>
      </c>
      <c r="G1771" s="283"/>
      <c r="H1771" s="286">
        <v>16.43</v>
      </c>
      <c r="I1771" s="287"/>
      <c r="J1771" s="283"/>
      <c r="K1771" s="283"/>
      <c r="L1771" s="288"/>
      <c r="M1771" s="289"/>
      <c r="N1771" s="290"/>
      <c r="O1771" s="290"/>
      <c r="P1771" s="290"/>
      <c r="Q1771" s="290"/>
      <c r="R1771" s="290"/>
      <c r="S1771" s="290"/>
      <c r="T1771" s="291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T1771" s="292" t="s">
        <v>362</v>
      </c>
      <c r="AU1771" s="292" t="s">
        <v>90</v>
      </c>
      <c r="AV1771" s="16" t="s">
        <v>215</v>
      </c>
      <c r="AW1771" s="16" t="s">
        <v>36</v>
      </c>
      <c r="AX1771" s="16" t="s">
        <v>88</v>
      </c>
      <c r="AY1771" s="292" t="s">
        <v>216</v>
      </c>
    </row>
    <row r="1772" s="2" customFormat="1" ht="16.5" customHeight="1">
      <c r="A1772" s="39"/>
      <c r="B1772" s="40"/>
      <c r="C1772" s="220" t="s">
        <v>2487</v>
      </c>
      <c r="D1772" s="220" t="s">
        <v>217</v>
      </c>
      <c r="E1772" s="221" t="s">
        <v>2488</v>
      </c>
      <c r="F1772" s="222" t="s">
        <v>2489</v>
      </c>
      <c r="G1772" s="223" t="s">
        <v>303</v>
      </c>
      <c r="H1772" s="224">
        <v>16.43</v>
      </c>
      <c r="I1772" s="225"/>
      <c r="J1772" s="226">
        <f>ROUND(I1772*H1772,2)</f>
        <v>0</v>
      </c>
      <c r="K1772" s="222" t="s">
        <v>359</v>
      </c>
      <c r="L1772" s="45"/>
      <c r="M1772" s="227" t="s">
        <v>1</v>
      </c>
      <c r="N1772" s="228" t="s">
        <v>46</v>
      </c>
      <c r="O1772" s="92"/>
      <c r="P1772" s="229">
        <f>O1772*H1772</f>
        <v>0</v>
      </c>
      <c r="Q1772" s="229">
        <v>0.00029999999999999997</v>
      </c>
      <c r="R1772" s="229">
        <f>Q1772*H1772</f>
        <v>0.0049289999999999994</v>
      </c>
      <c r="S1772" s="229">
        <v>0</v>
      </c>
      <c r="T1772" s="230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31" t="s">
        <v>292</v>
      </c>
      <c r="AT1772" s="231" t="s">
        <v>217</v>
      </c>
      <c r="AU1772" s="231" t="s">
        <v>90</v>
      </c>
      <c r="AY1772" s="18" t="s">
        <v>216</v>
      </c>
      <c r="BE1772" s="232">
        <f>IF(N1772="základní",J1772,0)</f>
        <v>0</v>
      </c>
      <c r="BF1772" s="232">
        <f>IF(N1772="snížená",J1772,0)</f>
        <v>0</v>
      </c>
      <c r="BG1772" s="232">
        <f>IF(N1772="zákl. přenesená",J1772,0)</f>
        <v>0</v>
      </c>
      <c r="BH1772" s="232">
        <f>IF(N1772="sníž. přenesená",J1772,0)</f>
        <v>0</v>
      </c>
      <c r="BI1772" s="232">
        <f>IF(N1772="nulová",J1772,0)</f>
        <v>0</v>
      </c>
      <c r="BJ1772" s="18" t="s">
        <v>88</v>
      </c>
      <c r="BK1772" s="232">
        <f>ROUND(I1772*H1772,2)</f>
        <v>0</v>
      </c>
      <c r="BL1772" s="18" t="s">
        <v>292</v>
      </c>
      <c r="BM1772" s="231" t="s">
        <v>2490</v>
      </c>
    </row>
    <row r="1773" s="2" customFormat="1">
      <c r="A1773" s="39"/>
      <c r="B1773" s="40"/>
      <c r="C1773" s="41"/>
      <c r="D1773" s="233" t="s">
        <v>222</v>
      </c>
      <c r="E1773" s="41"/>
      <c r="F1773" s="234" t="s">
        <v>2491</v>
      </c>
      <c r="G1773" s="41"/>
      <c r="H1773" s="41"/>
      <c r="I1773" s="235"/>
      <c r="J1773" s="41"/>
      <c r="K1773" s="41"/>
      <c r="L1773" s="45"/>
      <c r="M1773" s="236"/>
      <c r="N1773" s="237"/>
      <c r="O1773" s="92"/>
      <c r="P1773" s="92"/>
      <c r="Q1773" s="92"/>
      <c r="R1773" s="92"/>
      <c r="S1773" s="92"/>
      <c r="T1773" s="93"/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39"/>
      <c r="AE1773" s="39"/>
      <c r="AT1773" s="18" t="s">
        <v>222</v>
      </c>
      <c r="AU1773" s="18" t="s">
        <v>90</v>
      </c>
    </row>
    <row r="1774" s="2" customFormat="1" ht="37.8" customHeight="1">
      <c r="A1774" s="39"/>
      <c r="B1774" s="40"/>
      <c r="C1774" s="220" t="s">
        <v>2492</v>
      </c>
      <c r="D1774" s="220" t="s">
        <v>217</v>
      </c>
      <c r="E1774" s="221" t="s">
        <v>2493</v>
      </c>
      <c r="F1774" s="222" t="s">
        <v>2494</v>
      </c>
      <c r="G1774" s="223" t="s">
        <v>303</v>
      </c>
      <c r="H1774" s="224">
        <v>16.43</v>
      </c>
      <c r="I1774" s="225"/>
      <c r="J1774" s="226">
        <f>ROUND(I1774*H1774,2)</f>
        <v>0</v>
      </c>
      <c r="K1774" s="222" t="s">
        <v>359</v>
      </c>
      <c r="L1774" s="45"/>
      <c r="M1774" s="227" t="s">
        <v>1</v>
      </c>
      <c r="N1774" s="228" t="s">
        <v>46</v>
      </c>
      <c r="O1774" s="92"/>
      <c r="P1774" s="229">
        <f>O1774*H1774</f>
        <v>0</v>
      </c>
      <c r="Q1774" s="229">
        <v>0.0089999999999999993</v>
      </c>
      <c r="R1774" s="229">
        <f>Q1774*H1774</f>
        <v>0.14786999999999997</v>
      </c>
      <c r="S1774" s="229">
        <v>0</v>
      </c>
      <c r="T1774" s="230">
        <f>S1774*H1774</f>
        <v>0</v>
      </c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R1774" s="231" t="s">
        <v>292</v>
      </c>
      <c r="AT1774" s="231" t="s">
        <v>217</v>
      </c>
      <c r="AU1774" s="231" t="s">
        <v>90</v>
      </c>
      <c r="AY1774" s="18" t="s">
        <v>216</v>
      </c>
      <c r="BE1774" s="232">
        <f>IF(N1774="základní",J1774,0)</f>
        <v>0</v>
      </c>
      <c r="BF1774" s="232">
        <f>IF(N1774="snížená",J1774,0)</f>
        <v>0</v>
      </c>
      <c r="BG1774" s="232">
        <f>IF(N1774="zákl. přenesená",J1774,0)</f>
        <v>0</v>
      </c>
      <c r="BH1774" s="232">
        <f>IF(N1774="sníž. přenesená",J1774,0)</f>
        <v>0</v>
      </c>
      <c r="BI1774" s="232">
        <f>IF(N1774="nulová",J1774,0)</f>
        <v>0</v>
      </c>
      <c r="BJ1774" s="18" t="s">
        <v>88</v>
      </c>
      <c r="BK1774" s="232">
        <f>ROUND(I1774*H1774,2)</f>
        <v>0</v>
      </c>
      <c r="BL1774" s="18" t="s">
        <v>292</v>
      </c>
      <c r="BM1774" s="231" t="s">
        <v>2495</v>
      </c>
    </row>
    <row r="1775" s="2" customFormat="1">
      <c r="A1775" s="39"/>
      <c r="B1775" s="40"/>
      <c r="C1775" s="41"/>
      <c r="D1775" s="233" t="s">
        <v>222</v>
      </c>
      <c r="E1775" s="41"/>
      <c r="F1775" s="234" t="s">
        <v>2496</v>
      </c>
      <c r="G1775" s="41"/>
      <c r="H1775" s="41"/>
      <c r="I1775" s="235"/>
      <c r="J1775" s="41"/>
      <c r="K1775" s="41"/>
      <c r="L1775" s="45"/>
      <c r="M1775" s="236"/>
      <c r="N1775" s="237"/>
      <c r="O1775" s="92"/>
      <c r="P1775" s="92"/>
      <c r="Q1775" s="92"/>
      <c r="R1775" s="92"/>
      <c r="S1775" s="92"/>
      <c r="T1775" s="93"/>
      <c r="U1775" s="39"/>
      <c r="V1775" s="39"/>
      <c r="W1775" s="39"/>
      <c r="X1775" s="39"/>
      <c r="Y1775" s="39"/>
      <c r="Z1775" s="39"/>
      <c r="AA1775" s="39"/>
      <c r="AB1775" s="39"/>
      <c r="AC1775" s="39"/>
      <c r="AD1775" s="39"/>
      <c r="AE1775" s="39"/>
      <c r="AT1775" s="18" t="s">
        <v>222</v>
      </c>
      <c r="AU1775" s="18" t="s">
        <v>90</v>
      </c>
    </row>
    <row r="1776" s="2" customFormat="1" ht="44.25" customHeight="1">
      <c r="A1776" s="39"/>
      <c r="B1776" s="40"/>
      <c r="C1776" s="293" t="s">
        <v>2497</v>
      </c>
      <c r="D1776" s="293" t="s">
        <v>467</v>
      </c>
      <c r="E1776" s="294" t="s">
        <v>2498</v>
      </c>
      <c r="F1776" s="295" t="s">
        <v>2499</v>
      </c>
      <c r="G1776" s="296" t="s">
        <v>303</v>
      </c>
      <c r="H1776" s="297">
        <v>18.895</v>
      </c>
      <c r="I1776" s="298"/>
      <c r="J1776" s="299">
        <f>ROUND(I1776*H1776,2)</f>
        <v>0</v>
      </c>
      <c r="K1776" s="295" t="s">
        <v>359</v>
      </c>
      <c r="L1776" s="300"/>
      <c r="M1776" s="301" t="s">
        <v>1</v>
      </c>
      <c r="N1776" s="302" t="s">
        <v>46</v>
      </c>
      <c r="O1776" s="92"/>
      <c r="P1776" s="229">
        <f>O1776*H1776</f>
        <v>0</v>
      </c>
      <c r="Q1776" s="229">
        <v>0.025000000000000001</v>
      </c>
      <c r="R1776" s="229">
        <f>Q1776*H1776</f>
        <v>0.47237499999999999</v>
      </c>
      <c r="S1776" s="229">
        <v>0</v>
      </c>
      <c r="T1776" s="230">
        <f>S1776*H1776</f>
        <v>0</v>
      </c>
      <c r="U1776" s="39"/>
      <c r="V1776" s="39"/>
      <c r="W1776" s="39"/>
      <c r="X1776" s="39"/>
      <c r="Y1776" s="39"/>
      <c r="Z1776" s="39"/>
      <c r="AA1776" s="39"/>
      <c r="AB1776" s="39"/>
      <c r="AC1776" s="39"/>
      <c r="AD1776" s="39"/>
      <c r="AE1776" s="39"/>
      <c r="AR1776" s="231" t="s">
        <v>569</v>
      </c>
      <c r="AT1776" s="231" t="s">
        <v>467</v>
      </c>
      <c r="AU1776" s="231" t="s">
        <v>90</v>
      </c>
      <c r="AY1776" s="18" t="s">
        <v>216</v>
      </c>
      <c r="BE1776" s="232">
        <f>IF(N1776="základní",J1776,0)</f>
        <v>0</v>
      </c>
      <c r="BF1776" s="232">
        <f>IF(N1776="snížená",J1776,0)</f>
        <v>0</v>
      </c>
      <c r="BG1776" s="232">
        <f>IF(N1776="zákl. přenesená",J1776,0)</f>
        <v>0</v>
      </c>
      <c r="BH1776" s="232">
        <f>IF(N1776="sníž. přenesená",J1776,0)</f>
        <v>0</v>
      </c>
      <c r="BI1776" s="232">
        <f>IF(N1776="nulová",J1776,0)</f>
        <v>0</v>
      </c>
      <c r="BJ1776" s="18" t="s">
        <v>88</v>
      </c>
      <c r="BK1776" s="232">
        <f>ROUND(I1776*H1776,2)</f>
        <v>0</v>
      </c>
      <c r="BL1776" s="18" t="s">
        <v>292</v>
      </c>
      <c r="BM1776" s="231" t="s">
        <v>2500</v>
      </c>
    </row>
    <row r="1777" s="14" customFormat="1">
      <c r="A1777" s="14"/>
      <c r="B1777" s="260"/>
      <c r="C1777" s="261"/>
      <c r="D1777" s="233" t="s">
        <v>362</v>
      </c>
      <c r="E1777" s="262" t="s">
        <v>1</v>
      </c>
      <c r="F1777" s="263" t="s">
        <v>2501</v>
      </c>
      <c r="G1777" s="261"/>
      <c r="H1777" s="264">
        <v>18.895</v>
      </c>
      <c r="I1777" s="265"/>
      <c r="J1777" s="261"/>
      <c r="K1777" s="261"/>
      <c r="L1777" s="266"/>
      <c r="M1777" s="267"/>
      <c r="N1777" s="268"/>
      <c r="O1777" s="268"/>
      <c r="P1777" s="268"/>
      <c r="Q1777" s="268"/>
      <c r="R1777" s="268"/>
      <c r="S1777" s="268"/>
      <c r="T1777" s="269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70" t="s">
        <v>362</v>
      </c>
      <c r="AU1777" s="270" t="s">
        <v>90</v>
      </c>
      <c r="AV1777" s="14" t="s">
        <v>90</v>
      </c>
      <c r="AW1777" s="14" t="s">
        <v>36</v>
      </c>
      <c r="AX1777" s="14" t="s">
        <v>81</v>
      </c>
      <c r="AY1777" s="270" t="s">
        <v>216</v>
      </c>
    </row>
    <row r="1778" s="16" customFormat="1">
      <c r="A1778" s="16"/>
      <c r="B1778" s="282"/>
      <c r="C1778" s="283"/>
      <c r="D1778" s="233" t="s">
        <v>362</v>
      </c>
      <c r="E1778" s="284" t="s">
        <v>1</v>
      </c>
      <c r="F1778" s="285" t="s">
        <v>369</v>
      </c>
      <c r="G1778" s="283"/>
      <c r="H1778" s="286">
        <v>18.895</v>
      </c>
      <c r="I1778" s="287"/>
      <c r="J1778" s="283"/>
      <c r="K1778" s="283"/>
      <c r="L1778" s="288"/>
      <c r="M1778" s="289"/>
      <c r="N1778" s="290"/>
      <c r="O1778" s="290"/>
      <c r="P1778" s="290"/>
      <c r="Q1778" s="290"/>
      <c r="R1778" s="290"/>
      <c r="S1778" s="290"/>
      <c r="T1778" s="291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T1778" s="292" t="s">
        <v>362</v>
      </c>
      <c r="AU1778" s="292" t="s">
        <v>90</v>
      </c>
      <c r="AV1778" s="16" t="s">
        <v>215</v>
      </c>
      <c r="AW1778" s="16" t="s">
        <v>36</v>
      </c>
      <c r="AX1778" s="16" t="s">
        <v>88</v>
      </c>
      <c r="AY1778" s="292" t="s">
        <v>216</v>
      </c>
    </row>
    <row r="1779" s="2" customFormat="1" ht="24.15" customHeight="1">
      <c r="A1779" s="39"/>
      <c r="B1779" s="40"/>
      <c r="C1779" s="220" t="s">
        <v>2502</v>
      </c>
      <c r="D1779" s="220" t="s">
        <v>217</v>
      </c>
      <c r="E1779" s="221" t="s">
        <v>2503</v>
      </c>
      <c r="F1779" s="222" t="s">
        <v>2504</v>
      </c>
      <c r="G1779" s="223" t="s">
        <v>303</v>
      </c>
      <c r="H1779" s="224">
        <v>16.43</v>
      </c>
      <c r="I1779" s="225"/>
      <c r="J1779" s="226">
        <f>ROUND(I1779*H1779,2)</f>
        <v>0</v>
      </c>
      <c r="K1779" s="222" t="s">
        <v>359</v>
      </c>
      <c r="L1779" s="45"/>
      <c r="M1779" s="227" t="s">
        <v>1</v>
      </c>
      <c r="N1779" s="228" t="s">
        <v>46</v>
      </c>
      <c r="O1779" s="92"/>
      <c r="P1779" s="229">
        <f>O1779*H1779</f>
        <v>0</v>
      </c>
      <c r="Q1779" s="229">
        <v>0</v>
      </c>
      <c r="R1779" s="229">
        <f>Q1779*H1779</f>
        <v>0</v>
      </c>
      <c r="S1779" s="229">
        <v>0</v>
      </c>
      <c r="T1779" s="230">
        <f>S1779*H1779</f>
        <v>0</v>
      </c>
      <c r="U1779" s="39"/>
      <c r="V1779" s="39"/>
      <c r="W1779" s="39"/>
      <c r="X1779" s="39"/>
      <c r="Y1779" s="39"/>
      <c r="Z1779" s="39"/>
      <c r="AA1779" s="39"/>
      <c r="AB1779" s="39"/>
      <c r="AC1779" s="39"/>
      <c r="AD1779" s="39"/>
      <c r="AE1779" s="39"/>
      <c r="AR1779" s="231" t="s">
        <v>292</v>
      </c>
      <c r="AT1779" s="231" t="s">
        <v>217</v>
      </c>
      <c r="AU1779" s="231" t="s">
        <v>90</v>
      </c>
      <c r="AY1779" s="18" t="s">
        <v>216</v>
      </c>
      <c r="BE1779" s="232">
        <f>IF(N1779="základní",J1779,0)</f>
        <v>0</v>
      </c>
      <c r="BF1779" s="232">
        <f>IF(N1779="snížená",J1779,0)</f>
        <v>0</v>
      </c>
      <c r="BG1779" s="232">
        <f>IF(N1779="zákl. přenesená",J1779,0)</f>
        <v>0</v>
      </c>
      <c r="BH1779" s="232">
        <f>IF(N1779="sníž. přenesená",J1779,0)</f>
        <v>0</v>
      </c>
      <c r="BI1779" s="232">
        <f>IF(N1779="nulová",J1779,0)</f>
        <v>0</v>
      </c>
      <c r="BJ1779" s="18" t="s">
        <v>88</v>
      </c>
      <c r="BK1779" s="232">
        <f>ROUND(I1779*H1779,2)</f>
        <v>0</v>
      </c>
      <c r="BL1779" s="18" t="s">
        <v>292</v>
      </c>
      <c r="BM1779" s="231" t="s">
        <v>2505</v>
      </c>
    </row>
    <row r="1780" s="2" customFormat="1">
      <c r="A1780" s="39"/>
      <c r="B1780" s="40"/>
      <c r="C1780" s="41"/>
      <c r="D1780" s="233" t="s">
        <v>222</v>
      </c>
      <c r="E1780" s="41"/>
      <c r="F1780" s="234" t="s">
        <v>2506</v>
      </c>
      <c r="G1780" s="41"/>
      <c r="H1780" s="41"/>
      <c r="I1780" s="235"/>
      <c r="J1780" s="41"/>
      <c r="K1780" s="41"/>
      <c r="L1780" s="45"/>
      <c r="M1780" s="236"/>
      <c r="N1780" s="237"/>
      <c r="O1780" s="92"/>
      <c r="P1780" s="92"/>
      <c r="Q1780" s="92"/>
      <c r="R1780" s="92"/>
      <c r="S1780" s="92"/>
      <c r="T1780" s="93"/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T1780" s="18" t="s">
        <v>222</v>
      </c>
      <c r="AU1780" s="18" t="s">
        <v>90</v>
      </c>
    </row>
    <row r="1781" s="2" customFormat="1" ht="24.15" customHeight="1">
      <c r="A1781" s="39"/>
      <c r="B1781" s="40"/>
      <c r="C1781" s="220" t="s">
        <v>2507</v>
      </c>
      <c r="D1781" s="220" t="s">
        <v>217</v>
      </c>
      <c r="E1781" s="221" t="s">
        <v>2508</v>
      </c>
      <c r="F1781" s="222" t="s">
        <v>2509</v>
      </c>
      <c r="G1781" s="223" t="s">
        <v>303</v>
      </c>
      <c r="H1781" s="224">
        <v>16.43</v>
      </c>
      <c r="I1781" s="225"/>
      <c r="J1781" s="226">
        <f>ROUND(I1781*H1781,2)</f>
        <v>0</v>
      </c>
      <c r="K1781" s="222" t="s">
        <v>359</v>
      </c>
      <c r="L1781" s="45"/>
      <c r="M1781" s="227" t="s">
        <v>1</v>
      </c>
      <c r="N1781" s="228" t="s">
        <v>46</v>
      </c>
      <c r="O1781" s="92"/>
      <c r="P1781" s="229">
        <f>O1781*H1781</f>
        <v>0</v>
      </c>
      <c r="Q1781" s="229">
        <v>0.0015</v>
      </c>
      <c r="R1781" s="229">
        <f>Q1781*H1781</f>
        <v>0.024645</v>
      </c>
      <c r="S1781" s="229">
        <v>0</v>
      </c>
      <c r="T1781" s="230">
        <f>S1781*H1781</f>
        <v>0</v>
      </c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R1781" s="231" t="s">
        <v>292</v>
      </c>
      <c r="AT1781" s="231" t="s">
        <v>217</v>
      </c>
      <c r="AU1781" s="231" t="s">
        <v>90</v>
      </c>
      <c r="AY1781" s="18" t="s">
        <v>216</v>
      </c>
      <c r="BE1781" s="232">
        <f>IF(N1781="základní",J1781,0)</f>
        <v>0</v>
      </c>
      <c r="BF1781" s="232">
        <f>IF(N1781="snížená",J1781,0)</f>
        <v>0</v>
      </c>
      <c r="BG1781" s="232">
        <f>IF(N1781="zákl. přenesená",J1781,0)</f>
        <v>0</v>
      </c>
      <c r="BH1781" s="232">
        <f>IF(N1781="sníž. přenesená",J1781,0)</f>
        <v>0</v>
      </c>
      <c r="BI1781" s="232">
        <f>IF(N1781="nulová",J1781,0)</f>
        <v>0</v>
      </c>
      <c r="BJ1781" s="18" t="s">
        <v>88</v>
      </c>
      <c r="BK1781" s="232">
        <f>ROUND(I1781*H1781,2)</f>
        <v>0</v>
      </c>
      <c r="BL1781" s="18" t="s">
        <v>292</v>
      </c>
      <c r="BM1781" s="231" t="s">
        <v>2510</v>
      </c>
    </row>
    <row r="1782" s="2" customFormat="1">
      <c r="A1782" s="39"/>
      <c r="B1782" s="40"/>
      <c r="C1782" s="41"/>
      <c r="D1782" s="233" t="s">
        <v>222</v>
      </c>
      <c r="E1782" s="41"/>
      <c r="F1782" s="234" t="s">
        <v>2511</v>
      </c>
      <c r="G1782" s="41"/>
      <c r="H1782" s="41"/>
      <c r="I1782" s="235"/>
      <c r="J1782" s="41"/>
      <c r="K1782" s="41"/>
      <c r="L1782" s="45"/>
      <c r="M1782" s="236"/>
      <c r="N1782" s="237"/>
      <c r="O1782" s="92"/>
      <c r="P1782" s="92"/>
      <c r="Q1782" s="92"/>
      <c r="R1782" s="92"/>
      <c r="S1782" s="92"/>
      <c r="T1782" s="93"/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T1782" s="18" t="s">
        <v>222</v>
      </c>
      <c r="AU1782" s="18" t="s">
        <v>90</v>
      </c>
    </row>
    <row r="1783" s="2" customFormat="1" ht="16.5" customHeight="1">
      <c r="A1783" s="39"/>
      <c r="B1783" s="40"/>
      <c r="C1783" s="220" t="s">
        <v>2512</v>
      </c>
      <c r="D1783" s="220" t="s">
        <v>217</v>
      </c>
      <c r="E1783" s="221" t="s">
        <v>2513</v>
      </c>
      <c r="F1783" s="222" t="s">
        <v>2514</v>
      </c>
      <c r="G1783" s="223" t="s">
        <v>539</v>
      </c>
      <c r="H1783" s="224">
        <v>26</v>
      </c>
      <c r="I1783" s="225"/>
      <c r="J1783" s="226">
        <f>ROUND(I1783*H1783,2)</f>
        <v>0</v>
      </c>
      <c r="K1783" s="222" t="s">
        <v>359</v>
      </c>
      <c r="L1783" s="45"/>
      <c r="M1783" s="227" t="s">
        <v>1</v>
      </c>
      <c r="N1783" s="228" t="s">
        <v>46</v>
      </c>
      <c r="O1783" s="92"/>
      <c r="P1783" s="229">
        <f>O1783*H1783</f>
        <v>0</v>
      </c>
      <c r="Q1783" s="229">
        <v>0.00021000000000000001</v>
      </c>
      <c r="R1783" s="229">
        <f>Q1783*H1783</f>
        <v>0.0054600000000000004</v>
      </c>
      <c r="S1783" s="229">
        <v>0</v>
      </c>
      <c r="T1783" s="230">
        <f>S1783*H1783</f>
        <v>0</v>
      </c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R1783" s="231" t="s">
        <v>292</v>
      </c>
      <c r="AT1783" s="231" t="s">
        <v>217</v>
      </c>
      <c r="AU1783" s="231" t="s">
        <v>90</v>
      </c>
      <c r="AY1783" s="18" t="s">
        <v>216</v>
      </c>
      <c r="BE1783" s="232">
        <f>IF(N1783="základní",J1783,0)</f>
        <v>0</v>
      </c>
      <c r="BF1783" s="232">
        <f>IF(N1783="snížená",J1783,0)</f>
        <v>0</v>
      </c>
      <c r="BG1783" s="232">
        <f>IF(N1783="zákl. přenesená",J1783,0)</f>
        <v>0</v>
      </c>
      <c r="BH1783" s="232">
        <f>IF(N1783="sníž. přenesená",J1783,0)</f>
        <v>0</v>
      </c>
      <c r="BI1783" s="232">
        <f>IF(N1783="nulová",J1783,0)</f>
        <v>0</v>
      </c>
      <c r="BJ1783" s="18" t="s">
        <v>88</v>
      </c>
      <c r="BK1783" s="232">
        <f>ROUND(I1783*H1783,2)</f>
        <v>0</v>
      </c>
      <c r="BL1783" s="18" t="s">
        <v>292</v>
      </c>
      <c r="BM1783" s="231" t="s">
        <v>2515</v>
      </c>
    </row>
    <row r="1784" s="2" customFormat="1">
      <c r="A1784" s="39"/>
      <c r="B1784" s="40"/>
      <c r="C1784" s="41"/>
      <c r="D1784" s="233" t="s">
        <v>222</v>
      </c>
      <c r="E1784" s="41"/>
      <c r="F1784" s="234" t="s">
        <v>2516</v>
      </c>
      <c r="G1784" s="41"/>
      <c r="H1784" s="41"/>
      <c r="I1784" s="235"/>
      <c r="J1784" s="41"/>
      <c r="K1784" s="41"/>
      <c r="L1784" s="45"/>
      <c r="M1784" s="236"/>
      <c r="N1784" s="237"/>
      <c r="O1784" s="92"/>
      <c r="P1784" s="92"/>
      <c r="Q1784" s="92"/>
      <c r="R1784" s="92"/>
      <c r="S1784" s="92"/>
      <c r="T1784" s="93"/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T1784" s="18" t="s">
        <v>222</v>
      </c>
      <c r="AU1784" s="18" t="s">
        <v>90</v>
      </c>
    </row>
    <row r="1785" s="13" customFormat="1">
      <c r="A1785" s="13"/>
      <c r="B1785" s="250"/>
      <c r="C1785" s="251"/>
      <c r="D1785" s="233" t="s">
        <v>362</v>
      </c>
      <c r="E1785" s="252" t="s">
        <v>1</v>
      </c>
      <c r="F1785" s="253" t="s">
        <v>602</v>
      </c>
      <c r="G1785" s="251"/>
      <c r="H1785" s="252" t="s">
        <v>1</v>
      </c>
      <c r="I1785" s="254"/>
      <c r="J1785" s="251"/>
      <c r="K1785" s="251"/>
      <c r="L1785" s="255"/>
      <c r="M1785" s="256"/>
      <c r="N1785" s="257"/>
      <c r="O1785" s="257"/>
      <c r="P1785" s="257"/>
      <c r="Q1785" s="257"/>
      <c r="R1785" s="257"/>
      <c r="S1785" s="257"/>
      <c r="T1785" s="258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9" t="s">
        <v>362</v>
      </c>
      <c r="AU1785" s="259" t="s">
        <v>90</v>
      </c>
      <c r="AV1785" s="13" t="s">
        <v>88</v>
      </c>
      <c r="AW1785" s="13" t="s">
        <v>36</v>
      </c>
      <c r="AX1785" s="13" t="s">
        <v>81</v>
      </c>
      <c r="AY1785" s="259" t="s">
        <v>216</v>
      </c>
    </row>
    <row r="1786" s="13" customFormat="1">
      <c r="A1786" s="13"/>
      <c r="B1786" s="250"/>
      <c r="C1786" s="251"/>
      <c r="D1786" s="233" t="s">
        <v>362</v>
      </c>
      <c r="E1786" s="252" t="s">
        <v>1</v>
      </c>
      <c r="F1786" s="253" t="s">
        <v>1066</v>
      </c>
      <c r="G1786" s="251"/>
      <c r="H1786" s="252" t="s">
        <v>1</v>
      </c>
      <c r="I1786" s="254"/>
      <c r="J1786" s="251"/>
      <c r="K1786" s="251"/>
      <c r="L1786" s="255"/>
      <c r="M1786" s="256"/>
      <c r="N1786" s="257"/>
      <c r="O1786" s="257"/>
      <c r="P1786" s="257"/>
      <c r="Q1786" s="257"/>
      <c r="R1786" s="257"/>
      <c r="S1786" s="257"/>
      <c r="T1786" s="258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9" t="s">
        <v>362</v>
      </c>
      <c r="AU1786" s="259" t="s">
        <v>90</v>
      </c>
      <c r="AV1786" s="13" t="s">
        <v>88</v>
      </c>
      <c r="AW1786" s="13" t="s">
        <v>36</v>
      </c>
      <c r="AX1786" s="13" t="s">
        <v>81</v>
      </c>
      <c r="AY1786" s="259" t="s">
        <v>216</v>
      </c>
    </row>
    <row r="1787" s="14" customFormat="1">
      <c r="A1787" s="14"/>
      <c r="B1787" s="260"/>
      <c r="C1787" s="261"/>
      <c r="D1787" s="233" t="s">
        <v>362</v>
      </c>
      <c r="E1787" s="262" t="s">
        <v>1</v>
      </c>
      <c r="F1787" s="263" t="s">
        <v>2517</v>
      </c>
      <c r="G1787" s="261"/>
      <c r="H1787" s="264">
        <v>8</v>
      </c>
      <c r="I1787" s="265"/>
      <c r="J1787" s="261"/>
      <c r="K1787" s="261"/>
      <c r="L1787" s="266"/>
      <c r="M1787" s="267"/>
      <c r="N1787" s="268"/>
      <c r="O1787" s="268"/>
      <c r="P1787" s="268"/>
      <c r="Q1787" s="268"/>
      <c r="R1787" s="268"/>
      <c r="S1787" s="268"/>
      <c r="T1787" s="269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70" t="s">
        <v>362</v>
      </c>
      <c r="AU1787" s="270" t="s">
        <v>90</v>
      </c>
      <c r="AV1787" s="14" t="s">
        <v>90</v>
      </c>
      <c r="AW1787" s="14" t="s">
        <v>36</v>
      </c>
      <c r="AX1787" s="14" t="s">
        <v>81</v>
      </c>
      <c r="AY1787" s="270" t="s">
        <v>216</v>
      </c>
    </row>
    <row r="1788" s="14" customFormat="1">
      <c r="A1788" s="14"/>
      <c r="B1788" s="260"/>
      <c r="C1788" s="261"/>
      <c r="D1788" s="233" t="s">
        <v>362</v>
      </c>
      <c r="E1788" s="262" t="s">
        <v>1</v>
      </c>
      <c r="F1788" s="263" t="s">
        <v>2518</v>
      </c>
      <c r="G1788" s="261"/>
      <c r="H1788" s="264">
        <v>10</v>
      </c>
      <c r="I1788" s="265"/>
      <c r="J1788" s="261"/>
      <c r="K1788" s="261"/>
      <c r="L1788" s="266"/>
      <c r="M1788" s="267"/>
      <c r="N1788" s="268"/>
      <c r="O1788" s="268"/>
      <c r="P1788" s="268"/>
      <c r="Q1788" s="268"/>
      <c r="R1788" s="268"/>
      <c r="S1788" s="268"/>
      <c r="T1788" s="269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70" t="s">
        <v>362</v>
      </c>
      <c r="AU1788" s="270" t="s">
        <v>90</v>
      </c>
      <c r="AV1788" s="14" t="s">
        <v>90</v>
      </c>
      <c r="AW1788" s="14" t="s">
        <v>36</v>
      </c>
      <c r="AX1788" s="14" t="s">
        <v>81</v>
      </c>
      <c r="AY1788" s="270" t="s">
        <v>216</v>
      </c>
    </row>
    <row r="1789" s="14" customFormat="1">
      <c r="A1789" s="14"/>
      <c r="B1789" s="260"/>
      <c r="C1789" s="261"/>
      <c r="D1789" s="233" t="s">
        <v>362</v>
      </c>
      <c r="E1789" s="262" t="s">
        <v>1</v>
      </c>
      <c r="F1789" s="263" t="s">
        <v>2517</v>
      </c>
      <c r="G1789" s="261"/>
      <c r="H1789" s="264">
        <v>8</v>
      </c>
      <c r="I1789" s="265"/>
      <c r="J1789" s="261"/>
      <c r="K1789" s="261"/>
      <c r="L1789" s="266"/>
      <c r="M1789" s="267"/>
      <c r="N1789" s="268"/>
      <c r="O1789" s="268"/>
      <c r="P1789" s="268"/>
      <c r="Q1789" s="268"/>
      <c r="R1789" s="268"/>
      <c r="S1789" s="268"/>
      <c r="T1789" s="269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70" t="s">
        <v>362</v>
      </c>
      <c r="AU1789" s="270" t="s">
        <v>90</v>
      </c>
      <c r="AV1789" s="14" t="s">
        <v>90</v>
      </c>
      <c r="AW1789" s="14" t="s">
        <v>36</v>
      </c>
      <c r="AX1789" s="14" t="s">
        <v>81</v>
      </c>
      <c r="AY1789" s="270" t="s">
        <v>216</v>
      </c>
    </row>
    <row r="1790" s="16" customFormat="1">
      <c r="A1790" s="16"/>
      <c r="B1790" s="282"/>
      <c r="C1790" s="283"/>
      <c r="D1790" s="233" t="s">
        <v>362</v>
      </c>
      <c r="E1790" s="284" t="s">
        <v>1</v>
      </c>
      <c r="F1790" s="285" t="s">
        <v>369</v>
      </c>
      <c r="G1790" s="283"/>
      <c r="H1790" s="286">
        <v>26</v>
      </c>
      <c r="I1790" s="287"/>
      <c r="J1790" s="283"/>
      <c r="K1790" s="283"/>
      <c r="L1790" s="288"/>
      <c r="M1790" s="289"/>
      <c r="N1790" s="290"/>
      <c r="O1790" s="290"/>
      <c r="P1790" s="290"/>
      <c r="Q1790" s="290"/>
      <c r="R1790" s="290"/>
      <c r="S1790" s="290"/>
      <c r="T1790" s="291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T1790" s="292" t="s">
        <v>362</v>
      </c>
      <c r="AU1790" s="292" t="s">
        <v>90</v>
      </c>
      <c r="AV1790" s="16" t="s">
        <v>215</v>
      </c>
      <c r="AW1790" s="16" t="s">
        <v>36</v>
      </c>
      <c r="AX1790" s="16" t="s">
        <v>88</v>
      </c>
      <c r="AY1790" s="292" t="s">
        <v>216</v>
      </c>
    </row>
    <row r="1791" s="2" customFormat="1" ht="16.5" customHeight="1">
      <c r="A1791" s="39"/>
      <c r="B1791" s="40"/>
      <c r="C1791" s="220" t="s">
        <v>2519</v>
      </c>
      <c r="D1791" s="220" t="s">
        <v>217</v>
      </c>
      <c r="E1791" s="221" t="s">
        <v>2520</v>
      </c>
      <c r="F1791" s="222" t="s">
        <v>2521</v>
      </c>
      <c r="G1791" s="223" t="s">
        <v>539</v>
      </c>
      <c r="H1791" s="224">
        <v>3</v>
      </c>
      <c r="I1791" s="225"/>
      <c r="J1791" s="226">
        <f>ROUND(I1791*H1791,2)</f>
        <v>0</v>
      </c>
      <c r="K1791" s="222" t="s">
        <v>359</v>
      </c>
      <c r="L1791" s="45"/>
      <c r="M1791" s="227" t="s">
        <v>1</v>
      </c>
      <c r="N1791" s="228" t="s">
        <v>46</v>
      </c>
      <c r="O1791" s="92"/>
      <c r="P1791" s="229">
        <f>O1791*H1791</f>
        <v>0</v>
      </c>
      <c r="Q1791" s="229">
        <v>0.00020000000000000001</v>
      </c>
      <c r="R1791" s="229">
        <f>Q1791*H1791</f>
        <v>0.00060000000000000006</v>
      </c>
      <c r="S1791" s="229">
        <v>0</v>
      </c>
      <c r="T1791" s="230">
        <f>S1791*H1791</f>
        <v>0</v>
      </c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39"/>
      <c r="AE1791" s="39"/>
      <c r="AR1791" s="231" t="s">
        <v>292</v>
      </c>
      <c r="AT1791" s="231" t="s">
        <v>217</v>
      </c>
      <c r="AU1791" s="231" t="s">
        <v>90</v>
      </c>
      <c r="AY1791" s="18" t="s">
        <v>216</v>
      </c>
      <c r="BE1791" s="232">
        <f>IF(N1791="základní",J1791,0)</f>
        <v>0</v>
      </c>
      <c r="BF1791" s="232">
        <f>IF(N1791="snížená",J1791,0)</f>
        <v>0</v>
      </c>
      <c r="BG1791" s="232">
        <f>IF(N1791="zákl. přenesená",J1791,0)</f>
        <v>0</v>
      </c>
      <c r="BH1791" s="232">
        <f>IF(N1791="sníž. přenesená",J1791,0)</f>
        <v>0</v>
      </c>
      <c r="BI1791" s="232">
        <f>IF(N1791="nulová",J1791,0)</f>
        <v>0</v>
      </c>
      <c r="BJ1791" s="18" t="s">
        <v>88</v>
      </c>
      <c r="BK1791" s="232">
        <f>ROUND(I1791*H1791,2)</f>
        <v>0</v>
      </c>
      <c r="BL1791" s="18" t="s">
        <v>292</v>
      </c>
      <c r="BM1791" s="231" t="s">
        <v>2522</v>
      </c>
    </row>
    <row r="1792" s="2" customFormat="1">
      <c r="A1792" s="39"/>
      <c r="B1792" s="40"/>
      <c r="C1792" s="41"/>
      <c r="D1792" s="233" t="s">
        <v>222</v>
      </c>
      <c r="E1792" s="41"/>
      <c r="F1792" s="234" t="s">
        <v>2523</v>
      </c>
      <c r="G1792" s="41"/>
      <c r="H1792" s="41"/>
      <c r="I1792" s="235"/>
      <c r="J1792" s="41"/>
      <c r="K1792" s="41"/>
      <c r="L1792" s="45"/>
      <c r="M1792" s="236"/>
      <c r="N1792" s="237"/>
      <c r="O1792" s="92"/>
      <c r="P1792" s="92"/>
      <c r="Q1792" s="92"/>
      <c r="R1792" s="92"/>
      <c r="S1792" s="92"/>
      <c r="T1792" s="93"/>
      <c r="U1792" s="39"/>
      <c r="V1792" s="39"/>
      <c r="W1792" s="39"/>
      <c r="X1792" s="39"/>
      <c r="Y1792" s="39"/>
      <c r="Z1792" s="39"/>
      <c r="AA1792" s="39"/>
      <c r="AB1792" s="39"/>
      <c r="AC1792" s="39"/>
      <c r="AD1792" s="39"/>
      <c r="AE1792" s="39"/>
      <c r="AT1792" s="18" t="s">
        <v>222</v>
      </c>
      <c r="AU1792" s="18" t="s">
        <v>90</v>
      </c>
    </row>
    <row r="1793" s="13" customFormat="1">
      <c r="A1793" s="13"/>
      <c r="B1793" s="250"/>
      <c r="C1793" s="251"/>
      <c r="D1793" s="233" t="s">
        <v>362</v>
      </c>
      <c r="E1793" s="252" t="s">
        <v>1</v>
      </c>
      <c r="F1793" s="253" t="s">
        <v>602</v>
      </c>
      <c r="G1793" s="251"/>
      <c r="H1793" s="252" t="s">
        <v>1</v>
      </c>
      <c r="I1793" s="254"/>
      <c r="J1793" s="251"/>
      <c r="K1793" s="251"/>
      <c r="L1793" s="255"/>
      <c r="M1793" s="256"/>
      <c r="N1793" s="257"/>
      <c r="O1793" s="257"/>
      <c r="P1793" s="257"/>
      <c r="Q1793" s="257"/>
      <c r="R1793" s="257"/>
      <c r="S1793" s="257"/>
      <c r="T1793" s="258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9" t="s">
        <v>362</v>
      </c>
      <c r="AU1793" s="259" t="s">
        <v>90</v>
      </c>
      <c r="AV1793" s="13" t="s">
        <v>88</v>
      </c>
      <c r="AW1793" s="13" t="s">
        <v>36</v>
      </c>
      <c r="AX1793" s="13" t="s">
        <v>81</v>
      </c>
      <c r="AY1793" s="259" t="s">
        <v>216</v>
      </c>
    </row>
    <row r="1794" s="13" customFormat="1">
      <c r="A1794" s="13"/>
      <c r="B1794" s="250"/>
      <c r="C1794" s="251"/>
      <c r="D1794" s="233" t="s">
        <v>362</v>
      </c>
      <c r="E1794" s="252" t="s">
        <v>1</v>
      </c>
      <c r="F1794" s="253" t="s">
        <v>1066</v>
      </c>
      <c r="G1794" s="251"/>
      <c r="H1794" s="252" t="s">
        <v>1</v>
      </c>
      <c r="I1794" s="254"/>
      <c r="J1794" s="251"/>
      <c r="K1794" s="251"/>
      <c r="L1794" s="255"/>
      <c r="M1794" s="256"/>
      <c r="N1794" s="257"/>
      <c r="O1794" s="257"/>
      <c r="P1794" s="257"/>
      <c r="Q1794" s="257"/>
      <c r="R1794" s="257"/>
      <c r="S1794" s="257"/>
      <c r="T1794" s="258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9" t="s">
        <v>362</v>
      </c>
      <c r="AU1794" s="259" t="s">
        <v>90</v>
      </c>
      <c r="AV1794" s="13" t="s">
        <v>88</v>
      </c>
      <c r="AW1794" s="13" t="s">
        <v>36</v>
      </c>
      <c r="AX1794" s="13" t="s">
        <v>81</v>
      </c>
      <c r="AY1794" s="259" t="s">
        <v>216</v>
      </c>
    </row>
    <row r="1795" s="14" customFormat="1">
      <c r="A1795" s="14"/>
      <c r="B1795" s="260"/>
      <c r="C1795" s="261"/>
      <c r="D1795" s="233" t="s">
        <v>362</v>
      </c>
      <c r="E1795" s="262" t="s">
        <v>1</v>
      </c>
      <c r="F1795" s="263" t="s">
        <v>88</v>
      </c>
      <c r="G1795" s="261"/>
      <c r="H1795" s="264">
        <v>1</v>
      </c>
      <c r="I1795" s="265"/>
      <c r="J1795" s="261"/>
      <c r="K1795" s="261"/>
      <c r="L1795" s="266"/>
      <c r="M1795" s="267"/>
      <c r="N1795" s="268"/>
      <c r="O1795" s="268"/>
      <c r="P1795" s="268"/>
      <c r="Q1795" s="268"/>
      <c r="R1795" s="268"/>
      <c r="S1795" s="268"/>
      <c r="T1795" s="269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70" t="s">
        <v>362</v>
      </c>
      <c r="AU1795" s="270" t="s">
        <v>90</v>
      </c>
      <c r="AV1795" s="14" t="s">
        <v>90</v>
      </c>
      <c r="AW1795" s="14" t="s">
        <v>36</v>
      </c>
      <c r="AX1795" s="14" t="s">
        <v>81</v>
      </c>
      <c r="AY1795" s="270" t="s">
        <v>216</v>
      </c>
    </row>
    <row r="1796" s="14" customFormat="1">
      <c r="A1796" s="14"/>
      <c r="B1796" s="260"/>
      <c r="C1796" s="261"/>
      <c r="D1796" s="233" t="s">
        <v>362</v>
      </c>
      <c r="E1796" s="262" t="s">
        <v>1</v>
      </c>
      <c r="F1796" s="263" t="s">
        <v>2524</v>
      </c>
      <c r="G1796" s="261"/>
      <c r="H1796" s="264">
        <v>2</v>
      </c>
      <c r="I1796" s="265"/>
      <c r="J1796" s="261"/>
      <c r="K1796" s="261"/>
      <c r="L1796" s="266"/>
      <c r="M1796" s="267"/>
      <c r="N1796" s="268"/>
      <c r="O1796" s="268"/>
      <c r="P1796" s="268"/>
      <c r="Q1796" s="268"/>
      <c r="R1796" s="268"/>
      <c r="S1796" s="268"/>
      <c r="T1796" s="269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70" t="s">
        <v>362</v>
      </c>
      <c r="AU1796" s="270" t="s">
        <v>90</v>
      </c>
      <c r="AV1796" s="14" t="s">
        <v>90</v>
      </c>
      <c r="AW1796" s="14" t="s">
        <v>36</v>
      </c>
      <c r="AX1796" s="14" t="s">
        <v>81</v>
      </c>
      <c r="AY1796" s="270" t="s">
        <v>216</v>
      </c>
    </row>
    <row r="1797" s="16" customFormat="1">
      <c r="A1797" s="16"/>
      <c r="B1797" s="282"/>
      <c r="C1797" s="283"/>
      <c r="D1797" s="233" t="s">
        <v>362</v>
      </c>
      <c r="E1797" s="284" t="s">
        <v>1</v>
      </c>
      <c r="F1797" s="285" t="s">
        <v>369</v>
      </c>
      <c r="G1797" s="283"/>
      <c r="H1797" s="286">
        <v>3</v>
      </c>
      <c r="I1797" s="287"/>
      <c r="J1797" s="283"/>
      <c r="K1797" s="283"/>
      <c r="L1797" s="288"/>
      <c r="M1797" s="289"/>
      <c r="N1797" s="290"/>
      <c r="O1797" s="290"/>
      <c r="P1797" s="290"/>
      <c r="Q1797" s="290"/>
      <c r="R1797" s="290"/>
      <c r="S1797" s="290"/>
      <c r="T1797" s="291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T1797" s="292" t="s">
        <v>362</v>
      </c>
      <c r="AU1797" s="292" t="s">
        <v>90</v>
      </c>
      <c r="AV1797" s="16" t="s">
        <v>215</v>
      </c>
      <c r="AW1797" s="16" t="s">
        <v>36</v>
      </c>
      <c r="AX1797" s="16" t="s">
        <v>88</v>
      </c>
      <c r="AY1797" s="292" t="s">
        <v>216</v>
      </c>
    </row>
    <row r="1798" s="2" customFormat="1" ht="16.5" customHeight="1">
      <c r="A1798" s="39"/>
      <c r="B1798" s="40"/>
      <c r="C1798" s="220" t="s">
        <v>2525</v>
      </c>
      <c r="D1798" s="220" t="s">
        <v>217</v>
      </c>
      <c r="E1798" s="221" t="s">
        <v>2526</v>
      </c>
      <c r="F1798" s="222" t="s">
        <v>2527</v>
      </c>
      <c r="G1798" s="223" t="s">
        <v>453</v>
      </c>
      <c r="H1798" s="224">
        <v>43.119999999999997</v>
      </c>
      <c r="I1798" s="225"/>
      <c r="J1798" s="226">
        <f>ROUND(I1798*H1798,2)</f>
        <v>0</v>
      </c>
      <c r="K1798" s="222" t="s">
        <v>359</v>
      </c>
      <c r="L1798" s="45"/>
      <c r="M1798" s="227" t="s">
        <v>1</v>
      </c>
      <c r="N1798" s="228" t="s">
        <v>46</v>
      </c>
      <c r="O1798" s="92"/>
      <c r="P1798" s="229">
        <f>O1798*H1798</f>
        <v>0</v>
      </c>
      <c r="Q1798" s="229">
        <v>0.00032000000000000003</v>
      </c>
      <c r="R1798" s="229">
        <f>Q1798*H1798</f>
        <v>0.013798400000000001</v>
      </c>
      <c r="S1798" s="229">
        <v>0</v>
      </c>
      <c r="T1798" s="230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31" t="s">
        <v>292</v>
      </c>
      <c r="AT1798" s="231" t="s">
        <v>217</v>
      </c>
      <c r="AU1798" s="231" t="s">
        <v>90</v>
      </c>
      <c r="AY1798" s="18" t="s">
        <v>216</v>
      </c>
      <c r="BE1798" s="232">
        <f>IF(N1798="základní",J1798,0)</f>
        <v>0</v>
      </c>
      <c r="BF1798" s="232">
        <f>IF(N1798="snížená",J1798,0)</f>
        <v>0</v>
      </c>
      <c r="BG1798" s="232">
        <f>IF(N1798="zákl. přenesená",J1798,0)</f>
        <v>0</v>
      </c>
      <c r="BH1798" s="232">
        <f>IF(N1798="sníž. přenesená",J1798,0)</f>
        <v>0</v>
      </c>
      <c r="BI1798" s="232">
        <f>IF(N1798="nulová",J1798,0)</f>
        <v>0</v>
      </c>
      <c r="BJ1798" s="18" t="s">
        <v>88</v>
      </c>
      <c r="BK1798" s="232">
        <f>ROUND(I1798*H1798,2)</f>
        <v>0</v>
      </c>
      <c r="BL1798" s="18" t="s">
        <v>292</v>
      </c>
      <c r="BM1798" s="231" t="s">
        <v>2528</v>
      </c>
    </row>
    <row r="1799" s="2" customFormat="1">
      <c r="A1799" s="39"/>
      <c r="B1799" s="40"/>
      <c r="C1799" s="41"/>
      <c r="D1799" s="233" t="s">
        <v>222</v>
      </c>
      <c r="E1799" s="41"/>
      <c r="F1799" s="234" t="s">
        <v>2529</v>
      </c>
      <c r="G1799" s="41"/>
      <c r="H1799" s="41"/>
      <c r="I1799" s="235"/>
      <c r="J1799" s="41"/>
      <c r="K1799" s="41"/>
      <c r="L1799" s="45"/>
      <c r="M1799" s="236"/>
      <c r="N1799" s="237"/>
      <c r="O1799" s="92"/>
      <c r="P1799" s="92"/>
      <c r="Q1799" s="92"/>
      <c r="R1799" s="92"/>
      <c r="S1799" s="92"/>
      <c r="T1799" s="93"/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T1799" s="18" t="s">
        <v>222</v>
      </c>
      <c r="AU1799" s="18" t="s">
        <v>90</v>
      </c>
    </row>
    <row r="1800" s="13" customFormat="1">
      <c r="A1800" s="13"/>
      <c r="B1800" s="250"/>
      <c r="C1800" s="251"/>
      <c r="D1800" s="233" t="s">
        <v>362</v>
      </c>
      <c r="E1800" s="252" t="s">
        <v>1</v>
      </c>
      <c r="F1800" s="253" t="s">
        <v>602</v>
      </c>
      <c r="G1800" s="251"/>
      <c r="H1800" s="252" t="s">
        <v>1</v>
      </c>
      <c r="I1800" s="254"/>
      <c r="J1800" s="251"/>
      <c r="K1800" s="251"/>
      <c r="L1800" s="255"/>
      <c r="M1800" s="256"/>
      <c r="N1800" s="257"/>
      <c r="O1800" s="257"/>
      <c r="P1800" s="257"/>
      <c r="Q1800" s="257"/>
      <c r="R1800" s="257"/>
      <c r="S1800" s="257"/>
      <c r="T1800" s="258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59" t="s">
        <v>362</v>
      </c>
      <c r="AU1800" s="259" t="s">
        <v>90</v>
      </c>
      <c r="AV1800" s="13" t="s">
        <v>88</v>
      </c>
      <c r="AW1800" s="13" t="s">
        <v>36</v>
      </c>
      <c r="AX1800" s="13" t="s">
        <v>81</v>
      </c>
      <c r="AY1800" s="259" t="s">
        <v>216</v>
      </c>
    </row>
    <row r="1801" s="13" customFormat="1">
      <c r="A1801" s="13"/>
      <c r="B1801" s="250"/>
      <c r="C1801" s="251"/>
      <c r="D1801" s="233" t="s">
        <v>362</v>
      </c>
      <c r="E1801" s="252" t="s">
        <v>1</v>
      </c>
      <c r="F1801" s="253" t="s">
        <v>1066</v>
      </c>
      <c r="G1801" s="251"/>
      <c r="H1801" s="252" t="s">
        <v>1</v>
      </c>
      <c r="I1801" s="254"/>
      <c r="J1801" s="251"/>
      <c r="K1801" s="251"/>
      <c r="L1801" s="255"/>
      <c r="M1801" s="256"/>
      <c r="N1801" s="257"/>
      <c r="O1801" s="257"/>
      <c r="P1801" s="257"/>
      <c r="Q1801" s="257"/>
      <c r="R1801" s="257"/>
      <c r="S1801" s="257"/>
      <c r="T1801" s="258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59" t="s">
        <v>362</v>
      </c>
      <c r="AU1801" s="259" t="s">
        <v>90</v>
      </c>
      <c r="AV1801" s="13" t="s">
        <v>88</v>
      </c>
      <c r="AW1801" s="13" t="s">
        <v>36</v>
      </c>
      <c r="AX1801" s="13" t="s">
        <v>81</v>
      </c>
      <c r="AY1801" s="259" t="s">
        <v>216</v>
      </c>
    </row>
    <row r="1802" s="14" customFormat="1">
      <c r="A1802" s="14"/>
      <c r="B1802" s="260"/>
      <c r="C1802" s="261"/>
      <c r="D1802" s="233" t="s">
        <v>362</v>
      </c>
      <c r="E1802" s="262" t="s">
        <v>1</v>
      </c>
      <c r="F1802" s="263" t="s">
        <v>1383</v>
      </c>
      <c r="G1802" s="261"/>
      <c r="H1802" s="264">
        <v>11.800000000000001</v>
      </c>
      <c r="I1802" s="265"/>
      <c r="J1802" s="261"/>
      <c r="K1802" s="261"/>
      <c r="L1802" s="266"/>
      <c r="M1802" s="267"/>
      <c r="N1802" s="268"/>
      <c r="O1802" s="268"/>
      <c r="P1802" s="268"/>
      <c r="Q1802" s="268"/>
      <c r="R1802" s="268"/>
      <c r="S1802" s="268"/>
      <c r="T1802" s="269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70" t="s">
        <v>362</v>
      </c>
      <c r="AU1802" s="270" t="s">
        <v>90</v>
      </c>
      <c r="AV1802" s="14" t="s">
        <v>90</v>
      </c>
      <c r="AW1802" s="14" t="s">
        <v>36</v>
      </c>
      <c r="AX1802" s="14" t="s">
        <v>81</v>
      </c>
      <c r="AY1802" s="270" t="s">
        <v>216</v>
      </c>
    </row>
    <row r="1803" s="14" customFormat="1">
      <c r="A1803" s="14"/>
      <c r="B1803" s="260"/>
      <c r="C1803" s="261"/>
      <c r="D1803" s="233" t="s">
        <v>362</v>
      </c>
      <c r="E1803" s="262" t="s">
        <v>1</v>
      </c>
      <c r="F1803" s="263" t="s">
        <v>1384</v>
      </c>
      <c r="G1803" s="261"/>
      <c r="H1803" s="264">
        <v>17</v>
      </c>
      <c r="I1803" s="265"/>
      <c r="J1803" s="261"/>
      <c r="K1803" s="261"/>
      <c r="L1803" s="266"/>
      <c r="M1803" s="267"/>
      <c r="N1803" s="268"/>
      <c r="O1803" s="268"/>
      <c r="P1803" s="268"/>
      <c r="Q1803" s="268"/>
      <c r="R1803" s="268"/>
      <c r="S1803" s="268"/>
      <c r="T1803" s="269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70" t="s">
        <v>362</v>
      </c>
      <c r="AU1803" s="270" t="s">
        <v>90</v>
      </c>
      <c r="AV1803" s="14" t="s">
        <v>90</v>
      </c>
      <c r="AW1803" s="14" t="s">
        <v>36</v>
      </c>
      <c r="AX1803" s="14" t="s">
        <v>81</v>
      </c>
      <c r="AY1803" s="270" t="s">
        <v>216</v>
      </c>
    </row>
    <row r="1804" s="14" customFormat="1">
      <c r="A1804" s="14"/>
      <c r="B1804" s="260"/>
      <c r="C1804" s="261"/>
      <c r="D1804" s="233" t="s">
        <v>362</v>
      </c>
      <c r="E1804" s="262" t="s">
        <v>1</v>
      </c>
      <c r="F1804" s="263" t="s">
        <v>1385</v>
      </c>
      <c r="G1804" s="261"/>
      <c r="H1804" s="264">
        <v>14.32</v>
      </c>
      <c r="I1804" s="265"/>
      <c r="J1804" s="261"/>
      <c r="K1804" s="261"/>
      <c r="L1804" s="266"/>
      <c r="M1804" s="267"/>
      <c r="N1804" s="268"/>
      <c r="O1804" s="268"/>
      <c r="P1804" s="268"/>
      <c r="Q1804" s="268"/>
      <c r="R1804" s="268"/>
      <c r="S1804" s="268"/>
      <c r="T1804" s="269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70" t="s">
        <v>362</v>
      </c>
      <c r="AU1804" s="270" t="s">
        <v>90</v>
      </c>
      <c r="AV1804" s="14" t="s">
        <v>90</v>
      </c>
      <c r="AW1804" s="14" t="s">
        <v>36</v>
      </c>
      <c r="AX1804" s="14" t="s">
        <v>81</v>
      </c>
      <c r="AY1804" s="270" t="s">
        <v>216</v>
      </c>
    </row>
    <row r="1805" s="16" customFormat="1">
      <c r="A1805" s="16"/>
      <c r="B1805" s="282"/>
      <c r="C1805" s="283"/>
      <c r="D1805" s="233" t="s">
        <v>362</v>
      </c>
      <c r="E1805" s="284" t="s">
        <v>1</v>
      </c>
      <c r="F1805" s="285" t="s">
        <v>369</v>
      </c>
      <c r="G1805" s="283"/>
      <c r="H1805" s="286">
        <v>43.119999999999997</v>
      </c>
      <c r="I1805" s="287"/>
      <c r="J1805" s="283"/>
      <c r="K1805" s="283"/>
      <c r="L1805" s="288"/>
      <c r="M1805" s="289"/>
      <c r="N1805" s="290"/>
      <c r="O1805" s="290"/>
      <c r="P1805" s="290"/>
      <c r="Q1805" s="290"/>
      <c r="R1805" s="290"/>
      <c r="S1805" s="290"/>
      <c r="T1805" s="291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T1805" s="292" t="s">
        <v>362</v>
      </c>
      <c r="AU1805" s="292" t="s">
        <v>90</v>
      </c>
      <c r="AV1805" s="16" t="s">
        <v>215</v>
      </c>
      <c r="AW1805" s="16" t="s">
        <v>36</v>
      </c>
      <c r="AX1805" s="16" t="s">
        <v>88</v>
      </c>
      <c r="AY1805" s="292" t="s">
        <v>216</v>
      </c>
    </row>
    <row r="1806" s="2" customFormat="1" ht="24.15" customHeight="1">
      <c r="A1806" s="39"/>
      <c r="B1806" s="40"/>
      <c r="C1806" s="220" t="s">
        <v>2530</v>
      </c>
      <c r="D1806" s="220" t="s">
        <v>217</v>
      </c>
      <c r="E1806" s="221" t="s">
        <v>2531</v>
      </c>
      <c r="F1806" s="222" t="s">
        <v>2532</v>
      </c>
      <c r="G1806" s="223" t="s">
        <v>303</v>
      </c>
      <c r="H1806" s="224">
        <v>16.43</v>
      </c>
      <c r="I1806" s="225"/>
      <c r="J1806" s="226">
        <f>ROUND(I1806*H1806,2)</f>
        <v>0</v>
      </c>
      <c r="K1806" s="222" t="s">
        <v>359</v>
      </c>
      <c r="L1806" s="45"/>
      <c r="M1806" s="227" t="s">
        <v>1</v>
      </c>
      <c r="N1806" s="228" t="s">
        <v>46</v>
      </c>
      <c r="O1806" s="92"/>
      <c r="P1806" s="229">
        <f>O1806*H1806</f>
        <v>0</v>
      </c>
      <c r="Q1806" s="229">
        <v>5.0000000000000002E-05</v>
      </c>
      <c r="R1806" s="229">
        <f>Q1806*H1806</f>
        <v>0.00082150000000000007</v>
      </c>
      <c r="S1806" s="229">
        <v>0</v>
      </c>
      <c r="T1806" s="230">
        <f>S1806*H1806</f>
        <v>0</v>
      </c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R1806" s="231" t="s">
        <v>292</v>
      </c>
      <c r="AT1806" s="231" t="s">
        <v>217</v>
      </c>
      <c r="AU1806" s="231" t="s">
        <v>90</v>
      </c>
      <c r="AY1806" s="18" t="s">
        <v>216</v>
      </c>
      <c r="BE1806" s="232">
        <f>IF(N1806="základní",J1806,0)</f>
        <v>0</v>
      </c>
      <c r="BF1806" s="232">
        <f>IF(N1806="snížená",J1806,0)</f>
        <v>0</v>
      </c>
      <c r="BG1806" s="232">
        <f>IF(N1806="zákl. přenesená",J1806,0)</f>
        <v>0</v>
      </c>
      <c r="BH1806" s="232">
        <f>IF(N1806="sníž. přenesená",J1806,0)</f>
        <v>0</v>
      </c>
      <c r="BI1806" s="232">
        <f>IF(N1806="nulová",J1806,0)</f>
        <v>0</v>
      </c>
      <c r="BJ1806" s="18" t="s">
        <v>88</v>
      </c>
      <c r="BK1806" s="232">
        <f>ROUND(I1806*H1806,2)</f>
        <v>0</v>
      </c>
      <c r="BL1806" s="18" t="s">
        <v>292</v>
      </c>
      <c r="BM1806" s="231" t="s">
        <v>2533</v>
      </c>
    </row>
    <row r="1807" s="2" customFormat="1">
      <c r="A1807" s="39"/>
      <c r="B1807" s="40"/>
      <c r="C1807" s="41"/>
      <c r="D1807" s="233" t="s">
        <v>222</v>
      </c>
      <c r="E1807" s="41"/>
      <c r="F1807" s="234" t="s">
        <v>2534</v>
      </c>
      <c r="G1807" s="41"/>
      <c r="H1807" s="41"/>
      <c r="I1807" s="235"/>
      <c r="J1807" s="41"/>
      <c r="K1807" s="41"/>
      <c r="L1807" s="45"/>
      <c r="M1807" s="236"/>
      <c r="N1807" s="237"/>
      <c r="O1807" s="92"/>
      <c r="P1807" s="92"/>
      <c r="Q1807" s="92"/>
      <c r="R1807" s="92"/>
      <c r="S1807" s="92"/>
      <c r="T1807" s="93"/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T1807" s="18" t="s">
        <v>222</v>
      </c>
      <c r="AU1807" s="18" t="s">
        <v>90</v>
      </c>
    </row>
    <row r="1808" s="2" customFormat="1" ht="24.15" customHeight="1">
      <c r="A1808" s="39"/>
      <c r="B1808" s="40"/>
      <c r="C1808" s="220" t="s">
        <v>2535</v>
      </c>
      <c r="D1808" s="220" t="s">
        <v>217</v>
      </c>
      <c r="E1808" s="221" t="s">
        <v>2536</v>
      </c>
      <c r="F1808" s="222" t="s">
        <v>2537</v>
      </c>
      <c r="G1808" s="223" t="s">
        <v>435</v>
      </c>
      <c r="H1808" s="224">
        <v>0.67000000000000004</v>
      </c>
      <c r="I1808" s="225"/>
      <c r="J1808" s="226">
        <f>ROUND(I1808*H1808,2)</f>
        <v>0</v>
      </c>
      <c r="K1808" s="222" t="s">
        <v>359</v>
      </c>
      <c r="L1808" s="45"/>
      <c r="M1808" s="227" t="s">
        <v>1</v>
      </c>
      <c r="N1808" s="228" t="s">
        <v>46</v>
      </c>
      <c r="O1808" s="92"/>
      <c r="P1808" s="229">
        <f>O1808*H1808</f>
        <v>0</v>
      </c>
      <c r="Q1808" s="229">
        <v>0</v>
      </c>
      <c r="R1808" s="229">
        <f>Q1808*H1808</f>
        <v>0</v>
      </c>
      <c r="S1808" s="229">
        <v>0</v>
      </c>
      <c r="T1808" s="230">
        <f>S1808*H1808</f>
        <v>0</v>
      </c>
      <c r="U1808" s="39"/>
      <c r="V1808" s="39"/>
      <c r="W1808" s="39"/>
      <c r="X1808" s="39"/>
      <c r="Y1808" s="39"/>
      <c r="Z1808" s="39"/>
      <c r="AA1808" s="39"/>
      <c r="AB1808" s="39"/>
      <c r="AC1808" s="39"/>
      <c r="AD1808" s="39"/>
      <c r="AE1808" s="39"/>
      <c r="AR1808" s="231" t="s">
        <v>292</v>
      </c>
      <c r="AT1808" s="231" t="s">
        <v>217</v>
      </c>
      <c r="AU1808" s="231" t="s">
        <v>90</v>
      </c>
      <c r="AY1808" s="18" t="s">
        <v>216</v>
      </c>
      <c r="BE1808" s="232">
        <f>IF(N1808="základní",J1808,0)</f>
        <v>0</v>
      </c>
      <c r="BF1808" s="232">
        <f>IF(N1808="snížená",J1808,0)</f>
        <v>0</v>
      </c>
      <c r="BG1808" s="232">
        <f>IF(N1808="zákl. přenesená",J1808,0)</f>
        <v>0</v>
      </c>
      <c r="BH1808" s="232">
        <f>IF(N1808="sníž. přenesená",J1808,0)</f>
        <v>0</v>
      </c>
      <c r="BI1808" s="232">
        <f>IF(N1808="nulová",J1808,0)</f>
        <v>0</v>
      </c>
      <c r="BJ1808" s="18" t="s">
        <v>88</v>
      </c>
      <c r="BK1808" s="232">
        <f>ROUND(I1808*H1808,2)</f>
        <v>0</v>
      </c>
      <c r="BL1808" s="18" t="s">
        <v>292</v>
      </c>
      <c r="BM1808" s="231" t="s">
        <v>2538</v>
      </c>
    </row>
    <row r="1809" s="2" customFormat="1">
      <c r="A1809" s="39"/>
      <c r="B1809" s="40"/>
      <c r="C1809" s="41"/>
      <c r="D1809" s="233" t="s">
        <v>222</v>
      </c>
      <c r="E1809" s="41"/>
      <c r="F1809" s="234" t="s">
        <v>2539</v>
      </c>
      <c r="G1809" s="41"/>
      <c r="H1809" s="41"/>
      <c r="I1809" s="235"/>
      <c r="J1809" s="41"/>
      <c r="K1809" s="41"/>
      <c r="L1809" s="45"/>
      <c r="M1809" s="236"/>
      <c r="N1809" s="237"/>
      <c r="O1809" s="92"/>
      <c r="P1809" s="92"/>
      <c r="Q1809" s="92"/>
      <c r="R1809" s="92"/>
      <c r="S1809" s="92"/>
      <c r="T1809" s="93"/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T1809" s="18" t="s">
        <v>222</v>
      </c>
      <c r="AU1809" s="18" t="s">
        <v>90</v>
      </c>
    </row>
    <row r="1810" s="11" customFormat="1" ht="22.8" customHeight="1">
      <c r="A1810" s="11"/>
      <c r="B1810" s="206"/>
      <c r="C1810" s="207"/>
      <c r="D1810" s="208" t="s">
        <v>80</v>
      </c>
      <c r="E1810" s="248" t="s">
        <v>2540</v>
      </c>
      <c r="F1810" s="248" t="s">
        <v>2541</v>
      </c>
      <c r="G1810" s="207"/>
      <c r="H1810" s="207"/>
      <c r="I1810" s="210"/>
      <c r="J1810" s="249">
        <f>BK1810</f>
        <v>0</v>
      </c>
      <c r="K1810" s="207"/>
      <c r="L1810" s="212"/>
      <c r="M1810" s="213"/>
      <c r="N1810" s="214"/>
      <c r="O1810" s="214"/>
      <c r="P1810" s="215">
        <f>SUM(P1811:P1861)</f>
        <v>0</v>
      </c>
      <c r="Q1810" s="214"/>
      <c r="R1810" s="215">
        <f>SUM(R1811:R1861)</f>
        <v>1.32056226</v>
      </c>
      <c r="S1810" s="214"/>
      <c r="T1810" s="216">
        <f>SUM(T1811:T1861)</f>
        <v>0</v>
      </c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R1810" s="217" t="s">
        <v>90</v>
      </c>
      <c r="AT1810" s="218" t="s">
        <v>80</v>
      </c>
      <c r="AU1810" s="218" t="s">
        <v>88</v>
      </c>
      <c r="AY1810" s="217" t="s">
        <v>216</v>
      </c>
      <c r="BK1810" s="219">
        <f>SUM(BK1811:BK1861)</f>
        <v>0</v>
      </c>
    </row>
    <row r="1811" s="2" customFormat="1" ht="16.5" customHeight="1">
      <c r="A1811" s="39"/>
      <c r="B1811" s="40"/>
      <c r="C1811" s="220" t="s">
        <v>2542</v>
      </c>
      <c r="D1811" s="220" t="s">
        <v>217</v>
      </c>
      <c r="E1811" s="221" t="s">
        <v>2543</v>
      </c>
      <c r="F1811" s="222" t="s">
        <v>2544</v>
      </c>
      <c r="G1811" s="223" t="s">
        <v>303</v>
      </c>
      <c r="H1811" s="224">
        <v>119.66</v>
      </c>
      <c r="I1811" s="225"/>
      <c r="J1811" s="226">
        <f>ROUND(I1811*H1811,2)</f>
        <v>0</v>
      </c>
      <c r="K1811" s="222" t="s">
        <v>359</v>
      </c>
      <c r="L1811" s="45"/>
      <c r="M1811" s="227" t="s">
        <v>1</v>
      </c>
      <c r="N1811" s="228" t="s">
        <v>46</v>
      </c>
      <c r="O1811" s="92"/>
      <c r="P1811" s="229">
        <f>O1811*H1811</f>
        <v>0</v>
      </c>
      <c r="Q1811" s="229">
        <v>0</v>
      </c>
      <c r="R1811" s="229">
        <f>Q1811*H1811</f>
        <v>0</v>
      </c>
      <c r="S1811" s="229">
        <v>0</v>
      </c>
      <c r="T1811" s="230">
        <f>S1811*H1811</f>
        <v>0</v>
      </c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R1811" s="231" t="s">
        <v>292</v>
      </c>
      <c r="AT1811" s="231" t="s">
        <v>217</v>
      </c>
      <c r="AU1811" s="231" t="s">
        <v>90</v>
      </c>
      <c r="AY1811" s="18" t="s">
        <v>216</v>
      </c>
      <c r="BE1811" s="232">
        <f>IF(N1811="základní",J1811,0)</f>
        <v>0</v>
      </c>
      <c r="BF1811" s="232">
        <f>IF(N1811="snížená",J1811,0)</f>
        <v>0</v>
      </c>
      <c r="BG1811" s="232">
        <f>IF(N1811="zákl. přenesená",J1811,0)</f>
        <v>0</v>
      </c>
      <c r="BH1811" s="232">
        <f>IF(N1811="sníž. přenesená",J1811,0)</f>
        <v>0</v>
      </c>
      <c r="BI1811" s="232">
        <f>IF(N1811="nulová",J1811,0)</f>
        <v>0</v>
      </c>
      <c r="BJ1811" s="18" t="s">
        <v>88</v>
      </c>
      <c r="BK1811" s="232">
        <f>ROUND(I1811*H1811,2)</f>
        <v>0</v>
      </c>
      <c r="BL1811" s="18" t="s">
        <v>292</v>
      </c>
      <c r="BM1811" s="231" t="s">
        <v>2545</v>
      </c>
    </row>
    <row r="1812" s="2" customFormat="1">
      <c r="A1812" s="39"/>
      <c r="B1812" s="40"/>
      <c r="C1812" s="41"/>
      <c r="D1812" s="233" t="s">
        <v>222</v>
      </c>
      <c r="E1812" s="41"/>
      <c r="F1812" s="234" t="s">
        <v>2546</v>
      </c>
      <c r="G1812" s="41"/>
      <c r="H1812" s="41"/>
      <c r="I1812" s="235"/>
      <c r="J1812" s="41"/>
      <c r="K1812" s="41"/>
      <c r="L1812" s="45"/>
      <c r="M1812" s="236"/>
      <c r="N1812" s="237"/>
      <c r="O1812" s="92"/>
      <c r="P1812" s="92"/>
      <c r="Q1812" s="92"/>
      <c r="R1812" s="92"/>
      <c r="S1812" s="92"/>
      <c r="T1812" s="93"/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T1812" s="18" t="s">
        <v>222</v>
      </c>
      <c r="AU1812" s="18" t="s">
        <v>90</v>
      </c>
    </row>
    <row r="1813" s="14" customFormat="1">
      <c r="A1813" s="14"/>
      <c r="B1813" s="260"/>
      <c r="C1813" s="261"/>
      <c r="D1813" s="233" t="s">
        <v>362</v>
      </c>
      <c r="E1813" s="262" t="s">
        <v>1</v>
      </c>
      <c r="F1813" s="263" t="s">
        <v>301</v>
      </c>
      <c r="G1813" s="261"/>
      <c r="H1813" s="264">
        <v>87.239999999999995</v>
      </c>
      <c r="I1813" s="265"/>
      <c r="J1813" s="261"/>
      <c r="K1813" s="261"/>
      <c r="L1813" s="266"/>
      <c r="M1813" s="267"/>
      <c r="N1813" s="268"/>
      <c r="O1813" s="268"/>
      <c r="P1813" s="268"/>
      <c r="Q1813" s="268"/>
      <c r="R1813" s="268"/>
      <c r="S1813" s="268"/>
      <c r="T1813" s="269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70" t="s">
        <v>362</v>
      </c>
      <c r="AU1813" s="270" t="s">
        <v>90</v>
      </c>
      <c r="AV1813" s="14" t="s">
        <v>90</v>
      </c>
      <c r="AW1813" s="14" t="s">
        <v>36</v>
      </c>
      <c r="AX1813" s="14" t="s">
        <v>81</v>
      </c>
      <c r="AY1813" s="270" t="s">
        <v>216</v>
      </c>
    </row>
    <row r="1814" s="14" customFormat="1">
      <c r="A1814" s="14"/>
      <c r="B1814" s="260"/>
      <c r="C1814" s="261"/>
      <c r="D1814" s="233" t="s">
        <v>362</v>
      </c>
      <c r="E1814" s="262" t="s">
        <v>1</v>
      </c>
      <c r="F1814" s="263" t="s">
        <v>305</v>
      </c>
      <c r="G1814" s="261"/>
      <c r="H1814" s="264">
        <v>32.420000000000002</v>
      </c>
      <c r="I1814" s="265"/>
      <c r="J1814" s="261"/>
      <c r="K1814" s="261"/>
      <c r="L1814" s="266"/>
      <c r="M1814" s="267"/>
      <c r="N1814" s="268"/>
      <c r="O1814" s="268"/>
      <c r="P1814" s="268"/>
      <c r="Q1814" s="268"/>
      <c r="R1814" s="268"/>
      <c r="S1814" s="268"/>
      <c r="T1814" s="269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70" t="s">
        <v>362</v>
      </c>
      <c r="AU1814" s="270" t="s">
        <v>90</v>
      </c>
      <c r="AV1814" s="14" t="s">
        <v>90</v>
      </c>
      <c r="AW1814" s="14" t="s">
        <v>36</v>
      </c>
      <c r="AX1814" s="14" t="s">
        <v>81</v>
      </c>
      <c r="AY1814" s="270" t="s">
        <v>216</v>
      </c>
    </row>
    <row r="1815" s="16" customFormat="1">
      <c r="A1815" s="16"/>
      <c r="B1815" s="282"/>
      <c r="C1815" s="283"/>
      <c r="D1815" s="233" t="s">
        <v>362</v>
      </c>
      <c r="E1815" s="284" t="s">
        <v>1</v>
      </c>
      <c r="F1815" s="285" t="s">
        <v>369</v>
      </c>
      <c r="G1815" s="283"/>
      <c r="H1815" s="286">
        <v>119.66</v>
      </c>
      <c r="I1815" s="287"/>
      <c r="J1815" s="283"/>
      <c r="K1815" s="283"/>
      <c r="L1815" s="288"/>
      <c r="M1815" s="289"/>
      <c r="N1815" s="290"/>
      <c r="O1815" s="290"/>
      <c r="P1815" s="290"/>
      <c r="Q1815" s="290"/>
      <c r="R1815" s="290"/>
      <c r="S1815" s="290"/>
      <c r="T1815" s="291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T1815" s="292" t="s">
        <v>362</v>
      </c>
      <c r="AU1815" s="292" t="s">
        <v>90</v>
      </c>
      <c r="AV1815" s="16" t="s">
        <v>215</v>
      </c>
      <c r="AW1815" s="16" t="s">
        <v>36</v>
      </c>
      <c r="AX1815" s="16" t="s">
        <v>88</v>
      </c>
      <c r="AY1815" s="292" t="s">
        <v>216</v>
      </c>
    </row>
    <row r="1816" s="2" customFormat="1" ht="24.15" customHeight="1">
      <c r="A1816" s="39"/>
      <c r="B1816" s="40"/>
      <c r="C1816" s="220" t="s">
        <v>2547</v>
      </c>
      <c r="D1816" s="220" t="s">
        <v>217</v>
      </c>
      <c r="E1816" s="221" t="s">
        <v>2548</v>
      </c>
      <c r="F1816" s="222" t="s">
        <v>2549</v>
      </c>
      <c r="G1816" s="223" t="s">
        <v>303</v>
      </c>
      <c r="H1816" s="224">
        <v>119.66</v>
      </c>
      <c r="I1816" s="225"/>
      <c r="J1816" s="226">
        <f>ROUND(I1816*H1816,2)</f>
        <v>0</v>
      </c>
      <c r="K1816" s="222" t="s">
        <v>359</v>
      </c>
      <c r="L1816" s="45"/>
      <c r="M1816" s="227" t="s">
        <v>1</v>
      </c>
      <c r="N1816" s="228" t="s">
        <v>46</v>
      </c>
      <c r="O1816" s="92"/>
      <c r="P1816" s="229">
        <f>O1816*H1816</f>
        <v>0</v>
      </c>
      <c r="Q1816" s="229">
        <v>3.0000000000000001E-05</v>
      </c>
      <c r="R1816" s="229">
        <f>Q1816*H1816</f>
        <v>0.0035898000000000002</v>
      </c>
      <c r="S1816" s="229">
        <v>0</v>
      </c>
      <c r="T1816" s="230">
        <f>S1816*H1816</f>
        <v>0</v>
      </c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R1816" s="231" t="s">
        <v>292</v>
      </c>
      <c r="AT1816" s="231" t="s">
        <v>217</v>
      </c>
      <c r="AU1816" s="231" t="s">
        <v>90</v>
      </c>
      <c r="AY1816" s="18" t="s">
        <v>216</v>
      </c>
      <c r="BE1816" s="232">
        <f>IF(N1816="základní",J1816,0)</f>
        <v>0</v>
      </c>
      <c r="BF1816" s="232">
        <f>IF(N1816="snížená",J1816,0)</f>
        <v>0</v>
      </c>
      <c r="BG1816" s="232">
        <f>IF(N1816="zákl. přenesená",J1816,0)</f>
        <v>0</v>
      </c>
      <c r="BH1816" s="232">
        <f>IF(N1816="sníž. přenesená",J1816,0)</f>
        <v>0</v>
      </c>
      <c r="BI1816" s="232">
        <f>IF(N1816="nulová",J1816,0)</f>
        <v>0</v>
      </c>
      <c r="BJ1816" s="18" t="s">
        <v>88</v>
      </c>
      <c r="BK1816" s="232">
        <f>ROUND(I1816*H1816,2)</f>
        <v>0</v>
      </c>
      <c r="BL1816" s="18" t="s">
        <v>292</v>
      </c>
      <c r="BM1816" s="231" t="s">
        <v>2550</v>
      </c>
    </row>
    <row r="1817" s="2" customFormat="1">
      <c r="A1817" s="39"/>
      <c r="B1817" s="40"/>
      <c r="C1817" s="41"/>
      <c r="D1817" s="233" t="s">
        <v>222</v>
      </c>
      <c r="E1817" s="41"/>
      <c r="F1817" s="234" t="s">
        <v>2551</v>
      </c>
      <c r="G1817" s="41"/>
      <c r="H1817" s="41"/>
      <c r="I1817" s="235"/>
      <c r="J1817" s="41"/>
      <c r="K1817" s="41"/>
      <c r="L1817" s="45"/>
      <c r="M1817" s="236"/>
      <c r="N1817" s="237"/>
      <c r="O1817" s="92"/>
      <c r="P1817" s="92"/>
      <c r="Q1817" s="92"/>
      <c r="R1817" s="92"/>
      <c r="S1817" s="92"/>
      <c r="T1817" s="93"/>
      <c r="U1817" s="39"/>
      <c r="V1817" s="39"/>
      <c r="W1817" s="39"/>
      <c r="X1817" s="39"/>
      <c r="Y1817" s="39"/>
      <c r="Z1817" s="39"/>
      <c r="AA1817" s="39"/>
      <c r="AB1817" s="39"/>
      <c r="AC1817" s="39"/>
      <c r="AD1817" s="39"/>
      <c r="AE1817" s="39"/>
      <c r="AT1817" s="18" t="s">
        <v>222</v>
      </c>
      <c r="AU1817" s="18" t="s">
        <v>90</v>
      </c>
    </row>
    <row r="1818" s="2" customFormat="1" ht="33" customHeight="1">
      <c r="A1818" s="39"/>
      <c r="B1818" s="40"/>
      <c r="C1818" s="220" t="s">
        <v>2552</v>
      </c>
      <c r="D1818" s="220" t="s">
        <v>217</v>
      </c>
      <c r="E1818" s="221" t="s">
        <v>2553</v>
      </c>
      <c r="F1818" s="222" t="s">
        <v>2554</v>
      </c>
      <c r="G1818" s="223" t="s">
        <v>303</v>
      </c>
      <c r="H1818" s="224">
        <v>119.66</v>
      </c>
      <c r="I1818" s="225"/>
      <c r="J1818" s="226">
        <f>ROUND(I1818*H1818,2)</f>
        <v>0</v>
      </c>
      <c r="K1818" s="222" t="s">
        <v>359</v>
      </c>
      <c r="L1818" s="45"/>
      <c r="M1818" s="227" t="s">
        <v>1</v>
      </c>
      <c r="N1818" s="228" t="s">
        <v>46</v>
      </c>
      <c r="O1818" s="92"/>
      <c r="P1818" s="229">
        <f>O1818*H1818</f>
        <v>0</v>
      </c>
      <c r="Q1818" s="229">
        <v>0.0074999999999999997</v>
      </c>
      <c r="R1818" s="229">
        <f>Q1818*H1818</f>
        <v>0.89744999999999997</v>
      </c>
      <c r="S1818" s="229">
        <v>0</v>
      </c>
      <c r="T1818" s="230">
        <f>S1818*H1818</f>
        <v>0</v>
      </c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R1818" s="231" t="s">
        <v>292</v>
      </c>
      <c r="AT1818" s="231" t="s">
        <v>217</v>
      </c>
      <c r="AU1818" s="231" t="s">
        <v>90</v>
      </c>
      <c r="AY1818" s="18" t="s">
        <v>216</v>
      </c>
      <c r="BE1818" s="232">
        <f>IF(N1818="základní",J1818,0)</f>
        <v>0</v>
      </c>
      <c r="BF1818" s="232">
        <f>IF(N1818="snížená",J1818,0)</f>
        <v>0</v>
      </c>
      <c r="BG1818" s="232">
        <f>IF(N1818="zákl. přenesená",J1818,0)</f>
        <v>0</v>
      </c>
      <c r="BH1818" s="232">
        <f>IF(N1818="sníž. přenesená",J1818,0)</f>
        <v>0</v>
      </c>
      <c r="BI1818" s="232">
        <f>IF(N1818="nulová",J1818,0)</f>
        <v>0</v>
      </c>
      <c r="BJ1818" s="18" t="s">
        <v>88</v>
      </c>
      <c r="BK1818" s="232">
        <f>ROUND(I1818*H1818,2)</f>
        <v>0</v>
      </c>
      <c r="BL1818" s="18" t="s">
        <v>292</v>
      </c>
      <c r="BM1818" s="231" t="s">
        <v>2555</v>
      </c>
    </row>
    <row r="1819" s="2" customFormat="1">
      <c r="A1819" s="39"/>
      <c r="B1819" s="40"/>
      <c r="C1819" s="41"/>
      <c r="D1819" s="233" t="s">
        <v>222</v>
      </c>
      <c r="E1819" s="41"/>
      <c r="F1819" s="234" t="s">
        <v>2556</v>
      </c>
      <c r="G1819" s="41"/>
      <c r="H1819" s="41"/>
      <c r="I1819" s="235"/>
      <c r="J1819" s="41"/>
      <c r="K1819" s="41"/>
      <c r="L1819" s="45"/>
      <c r="M1819" s="236"/>
      <c r="N1819" s="237"/>
      <c r="O1819" s="92"/>
      <c r="P1819" s="92"/>
      <c r="Q1819" s="92"/>
      <c r="R1819" s="92"/>
      <c r="S1819" s="92"/>
      <c r="T1819" s="93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T1819" s="18" t="s">
        <v>222</v>
      </c>
      <c r="AU1819" s="18" t="s">
        <v>90</v>
      </c>
    </row>
    <row r="1820" s="2" customFormat="1" ht="16.5" customHeight="1">
      <c r="A1820" s="39"/>
      <c r="B1820" s="40"/>
      <c r="C1820" s="220" t="s">
        <v>2557</v>
      </c>
      <c r="D1820" s="220" t="s">
        <v>217</v>
      </c>
      <c r="E1820" s="221" t="s">
        <v>2558</v>
      </c>
      <c r="F1820" s="222" t="s">
        <v>2559</v>
      </c>
      <c r="G1820" s="223" t="s">
        <v>303</v>
      </c>
      <c r="H1820" s="224">
        <v>95.963999999999999</v>
      </c>
      <c r="I1820" s="225"/>
      <c r="J1820" s="226">
        <f>ROUND(I1820*H1820,2)</f>
        <v>0</v>
      </c>
      <c r="K1820" s="222" t="s">
        <v>359</v>
      </c>
      <c r="L1820" s="45"/>
      <c r="M1820" s="227" t="s">
        <v>1</v>
      </c>
      <c r="N1820" s="228" t="s">
        <v>46</v>
      </c>
      <c r="O1820" s="92"/>
      <c r="P1820" s="229">
        <f>O1820*H1820</f>
        <v>0</v>
      </c>
      <c r="Q1820" s="229">
        <v>0.00029999999999999997</v>
      </c>
      <c r="R1820" s="229">
        <f>Q1820*H1820</f>
        <v>0.028789199999999997</v>
      </c>
      <c r="S1820" s="229">
        <v>0</v>
      </c>
      <c r="T1820" s="230">
        <f>S1820*H1820</f>
        <v>0</v>
      </c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R1820" s="231" t="s">
        <v>292</v>
      </c>
      <c r="AT1820" s="231" t="s">
        <v>217</v>
      </c>
      <c r="AU1820" s="231" t="s">
        <v>90</v>
      </c>
      <c r="AY1820" s="18" t="s">
        <v>216</v>
      </c>
      <c r="BE1820" s="232">
        <f>IF(N1820="základní",J1820,0)</f>
        <v>0</v>
      </c>
      <c r="BF1820" s="232">
        <f>IF(N1820="snížená",J1820,0)</f>
        <v>0</v>
      </c>
      <c r="BG1820" s="232">
        <f>IF(N1820="zákl. přenesená",J1820,0)</f>
        <v>0</v>
      </c>
      <c r="BH1820" s="232">
        <f>IF(N1820="sníž. přenesená",J1820,0)</f>
        <v>0</v>
      </c>
      <c r="BI1820" s="232">
        <f>IF(N1820="nulová",J1820,0)</f>
        <v>0</v>
      </c>
      <c r="BJ1820" s="18" t="s">
        <v>88</v>
      </c>
      <c r="BK1820" s="232">
        <f>ROUND(I1820*H1820,2)</f>
        <v>0</v>
      </c>
      <c r="BL1820" s="18" t="s">
        <v>292</v>
      </c>
      <c r="BM1820" s="231" t="s">
        <v>2560</v>
      </c>
    </row>
    <row r="1821" s="2" customFormat="1">
      <c r="A1821" s="39"/>
      <c r="B1821" s="40"/>
      <c r="C1821" s="41"/>
      <c r="D1821" s="233" t="s">
        <v>222</v>
      </c>
      <c r="E1821" s="41"/>
      <c r="F1821" s="234" t="s">
        <v>2561</v>
      </c>
      <c r="G1821" s="41"/>
      <c r="H1821" s="41"/>
      <c r="I1821" s="235"/>
      <c r="J1821" s="41"/>
      <c r="K1821" s="41"/>
      <c r="L1821" s="45"/>
      <c r="M1821" s="236"/>
      <c r="N1821" s="237"/>
      <c r="O1821" s="92"/>
      <c r="P1821" s="92"/>
      <c r="Q1821" s="92"/>
      <c r="R1821" s="92"/>
      <c r="S1821" s="92"/>
      <c r="T1821" s="93"/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T1821" s="18" t="s">
        <v>222</v>
      </c>
      <c r="AU1821" s="18" t="s">
        <v>90</v>
      </c>
    </row>
    <row r="1822" s="2" customFormat="1" ht="24.15" customHeight="1">
      <c r="A1822" s="39"/>
      <c r="B1822" s="40"/>
      <c r="C1822" s="293" t="s">
        <v>2562</v>
      </c>
      <c r="D1822" s="293" t="s">
        <v>467</v>
      </c>
      <c r="E1822" s="294" t="s">
        <v>2563</v>
      </c>
      <c r="F1822" s="295" t="s">
        <v>2564</v>
      </c>
      <c r="G1822" s="296" t="s">
        <v>303</v>
      </c>
      <c r="H1822" s="297">
        <v>95.963999999999999</v>
      </c>
      <c r="I1822" s="298"/>
      <c r="J1822" s="299">
        <f>ROUND(I1822*H1822,2)</f>
        <v>0</v>
      </c>
      <c r="K1822" s="295" t="s">
        <v>1</v>
      </c>
      <c r="L1822" s="300"/>
      <c r="M1822" s="301" t="s">
        <v>1</v>
      </c>
      <c r="N1822" s="302" t="s">
        <v>46</v>
      </c>
      <c r="O1822" s="92"/>
      <c r="P1822" s="229">
        <f>O1822*H1822</f>
        <v>0</v>
      </c>
      <c r="Q1822" s="229">
        <v>0.0027000000000000001</v>
      </c>
      <c r="R1822" s="229">
        <f>Q1822*H1822</f>
        <v>0.25910280000000002</v>
      </c>
      <c r="S1822" s="229">
        <v>0</v>
      </c>
      <c r="T1822" s="230">
        <f>S1822*H1822</f>
        <v>0</v>
      </c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R1822" s="231" t="s">
        <v>569</v>
      </c>
      <c r="AT1822" s="231" t="s">
        <v>467</v>
      </c>
      <c r="AU1822" s="231" t="s">
        <v>90</v>
      </c>
      <c r="AY1822" s="18" t="s">
        <v>216</v>
      </c>
      <c r="BE1822" s="232">
        <f>IF(N1822="základní",J1822,0)</f>
        <v>0</v>
      </c>
      <c r="BF1822" s="232">
        <f>IF(N1822="snížená",J1822,0)</f>
        <v>0</v>
      </c>
      <c r="BG1822" s="232">
        <f>IF(N1822="zákl. přenesená",J1822,0)</f>
        <v>0</v>
      </c>
      <c r="BH1822" s="232">
        <f>IF(N1822="sníž. přenesená",J1822,0)</f>
        <v>0</v>
      </c>
      <c r="BI1822" s="232">
        <f>IF(N1822="nulová",J1822,0)</f>
        <v>0</v>
      </c>
      <c r="BJ1822" s="18" t="s">
        <v>88</v>
      </c>
      <c r="BK1822" s="232">
        <f>ROUND(I1822*H1822,2)</f>
        <v>0</v>
      </c>
      <c r="BL1822" s="18" t="s">
        <v>292</v>
      </c>
      <c r="BM1822" s="231" t="s">
        <v>2565</v>
      </c>
    </row>
    <row r="1823" s="14" customFormat="1">
      <c r="A1823" s="14"/>
      <c r="B1823" s="260"/>
      <c r="C1823" s="261"/>
      <c r="D1823" s="233" t="s">
        <v>362</v>
      </c>
      <c r="E1823" s="262" t="s">
        <v>1</v>
      </c>
      <c r="F1823" s="263" t="s">
        <v>2566</v>
      </c>
      <c r="G1823" s="261"/>
      <c r="H1823" s="264">
        <v>95.963999999999999</v>
      </c>
      <c r="I1823" s="265"/>
      <c r="J1823" s="261"/>
      <c r="K1823" s="261"/>
      <c r="L1823" s="266"/>
      <c r="M1823" s="267"/>
      <c r="N1823" s="268"/>
      <c r="O1823" s="268"/>
      <c r="P1823" s="268"/>
      <c r="Q1823" s="268"/>
      <c r="R1823" s="268"/>
      <c r="S1823" s="268"/>
      <c r="T1823" s="269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70" t="s">
        <v>362</v>
      </c>
      <c r="AU1823" s="270" t="s">
        <v>90</v>
      </c>
      <c r="AV1823" s="14" t="s">
        <v>90</v>
      </c>
      <c r="AW1823" s="14" t="s">
        <v>36</v>
      </c>
      <c r="AX1823" s="14" t="s">
        <v>81</v>
      </c>
      <c r="AY1823" s="270" t="s">
        <v>216</v>
      </c>
    </row>
    <row r="1824" s="16" customFormat="1">
      <c r="A1824" s="16"/>
      <c r="B1824" s="282"/>
      <c r="C1824" s="283"/>
      <c r="D1824" s="233" t="s">
        <v>362</v>
      </c>
      <c r="E1824" s="284" t="s">
        <v>1</v>
      </c>
      <c r="F1824" s="285" t="s">
        <v>369</v>
      </c>
      <c r="G1824" s="283"/>
      <c r="H1824" s="286">
        <v>95.963999999999999</v>
      </c>
      <c r="I1824" s="287"/>
      <c r="J1824" s="283"/>
      <c r="K1824" s="283"/>
      <c r="L1824" s="288"/>
      <c r="M1824" s="289"/>
      <c r="N1824" s="290"/>
      <c r="O1824" s="290"/>
      <c r="P1824" s="290"/>
      <c r="Q1824" s="290"/>
      <c r="R1824" s="290"/>
      <c r="S1824" s="290"/>
      <c r="T1824" s="291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T1824" s="292" t="s">
        <v>362</v>
      </c>
      <c r="AU1824" s="292" t="s">
        <v>90</v>
      </c>
      <c r="AV1824" s="16" t="s">
        <v>215</v>
      </c>
      <c r="AW1824" s="16" t="s">
        <v>36</v>
      </c>
      <c r="AX1824" s="16" t="s">
        <v>88</v>
      </c>
      <c r="AY1824" s="292" t="s">
        <v>216</v>
      </c>
    </row>
    <row r="1825" s="2" customFormat="1" ht="24.15" customHeight="1">
      <c r="A1825" s="39"/>
      <c r="B1825" s="40"/>
      <c r="C1825" s="293" t="s">
        <v>2567</v>
      </c>
      <c r="D1825" s="293" t="s">
        <v>467</v>
      </c>
      <c r="E1825" s="294" t="s">
        <v>2568</v>
      </c>
      <c r="F1825" s="295" t="s">
        <v>2569</v>
      </c>
      <c r="G1825" s="296" t="s">
        <v>303</v>
      </c>
      <c r="H1825" s="297">
        <v>35.661999999999999</v>
      </c>
      <c r="I1825" s="298"/>
      <c r="J1825" s="299">
        <f>ROUND(I1825*H1825,2)</f>
        <v>0</v>
      </c>
      <c r="K1825" s="295" t="s">
        <v>1</v>
      </c>
      <c r="L1825" s="300"/>
      <c r="M1825" s="301" t="s">
        <v>1</v>
      </c>
      <c r="N1825" s="302" t="s">
        <v>46</v>
      </c>
      <c r="O1825" s="92"/>
      <c r="P1825" s="229">
        <f>O1825*H1825</f>
        <v>0</v>
      </c>
      <c r="Q1825" s="229">
        <v>0.0024599999999999999</v>
      </c>
      <c r="R1825" s="229">
        <f>Q1825*H1825</f>
        <v>0.08772851999999999</v>
      </c>
      <c r="S1825" s="229">
        <v>0</v>
      </c>
      <c r="T1825" s="230">
        <f>S1825*H1825</f>
        <v>0</v>
      </c>
      <c r="U1825" s="39"/>
      <c r="V1825" s="39"/>
      <c r="W1825" s="39"/>
      <c r="X1825" s="39"/>
      <c r="Y1825" s="39"/>
      <c r="Z1825" s="39"/>
      <c r="AA1825" s="39"/>
      <c r="AB1825" s="39"/>
      <c r="AC1825" s="39"/>
      <c r="AD1825" s="39"/>
      <c r="AE1825" s="39"/>
      <c r="AR1825" s="231" t="s">
        <v>569</v>
      </c>
      <c r="AT1825" s="231" t="s">
        <v>467</v>
      </c>
      <c r="AU1825" s="231" t="s">
        <v>90</v>
      </c>
      <c r="AY1825" s="18" t="s">
        <v>216</v>
      </c>
      <c r="BE1825" s="232">
        <f>IF(N1825="základní",J1825,0)</f>
        <v>0</v>
      </c>
      <c r="BF1825" s="232">
        <f>IF(N1825="snížená",J1825,0)</f>
        <v>0</v>
      </c>
      <c r="BG1825" s="232">
        <f>IF(N1825="zákl. přenesená",J1825,0)</f>
        <v>0</v>
      </c>
      <c r="BH1825" s="232">
        <f>IF(N1825="sníž. přenesená",J1825,0)</f>
        <v>0</v>
      </c>
      <c r="BI1825" s="232">
        <f>IF(N1825="nulová",J1825,0)</f>
        <v>0</v>
      </c>
      <c r="BJ1825" s="18" t="s">
        <v>88</v>
      </c>
      <c r="BK1825" s="232">
        <f>ROUND(I1825*H1825,2)</f>
        <v>0</v>
      </c>
      <c r="BL1825" s="18" t="s">
        <v>292</v>
      </c>
      <c r="BM1825" s="231" t="s">
        <v>2570</v>
      </c>
    </row>
    <row r="1826" s="14" customFormat="1">
      <c r="A1826" s="14"/>
      <c r="B1826" s="260"/>
      <c r="C1826" s="261"/>
      <c r="D1826" s="233" t="s">
        <v>362</v>
      </c>
      <c r="E1826" s="262" t="s">
        <v>1</v>
      </c>
      <c r="F1826" s="263" t="s">
        <v>2571</v>
      </c>
      <c r="G1826" s="261"/>
      <c r="H1826" s="264">
        <v>35.661999999999999</v>
      </c>
      <c r="I1826" s="265"/>
      <c r="J1826" s="261"/>
      <c r="K1826" s="261"/>
      <c r="L1826" s="266"/>
      <c r="M1826" s="267"/>
      <c r="N1826" s="268"/>
      <c r="O1826" s="268"/>
      <c r="P1826" s="268"/>
      <c r="Q1826" s="268"/>
      <c r="R1826" s="268"/>
      <c r="S1826" s="268"/>
      <c r="T1826" s="269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70" t="s">
        <v>362</v>
      </c>
      <c r="AU1826" s="270" t="s">
        <v>90</v>
      </c>
      <c r="AV1826" s="14" t="s">
        <v>90</v>
      </c>
      <c r="AW1826" s="14" t="s">
        <v>36</v>
      </c>
      <c r="AX1826" s="14" t="s">
        <v>81</v>
      </c>
      <c r="AY1826" s="270" t="s">
        <v>216</v>
      </c>
    </row>
    <row r="1827" s="16" customFormat="1">
      <c r="A1827" s="16"/>
      <c r="B1827" s="282"/>
      <c r="C1827" s="283"/>
      <c r="D1827" s="233" t="s">
        <v>362</v>
      </c>
      <c r="E1827" s="284" t="s">
        <v>1</v>
      </c>
      <c r="F1827" s="285" t="s">
        <v>369</v>
      </c>
      <c r="G1827" s="283"/>
      <c r="H1827" s="286">
        <v>35.661999999999999</v>
      </c>
      <c r="I1827" s="287"/>
      <c r="J1827" s="283"/>
      <c r="K1827" s="283"/>
      <c r="L1827" s="288"/>
      <c r="M1827" s="289"/>
      <c r="N1827" s="290"/>
      <c r="O1827" s="290"/>
      <c r="P1827" s="290"/>
      <c r="Q1827" s="290"/>
      <c r="R1827" s="290"/>
      <c r="S1827" s="290"/>
      <c r="T1827" s="291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T1827" s="292" t="s">
        <v>362</v>
      </c>
      <c r="AU1827" s="292" t="s">
        <v>90</v>
      </c>
      <c r="AV1827" s="16" t="s">
        <v>215</v>
      </c>
      <c r="AW1827" s="16" t="s">
        <v>36</v>
      </c>
      <c r="AX1827" s="16" t="s">
        <v>88</v>
      </c>
      <c r="AY1827" s="292" t="s">
        <v>216</v>
      </c>
    </row>
    <row r="1828" s="2" customFormat="1" ht="16.5" customHeight="1">
      <c r="A1828" s="39"/>
      <c r="B1828" s="40"/>
      <c r="C1828" s="220" t="s">
        <v>2572</v>
      </c>
      <c r="D1828" s="220" t="s">
        <v>217</v>
      </c>
      <c r="E1828" s="221" t="s">
        <v>2573</v>
      </c>
      <c r="F1828" s="222" t="s">
        <v>2574</v>
      </c>
      <c r="G1828" s="223" t="s">
        <v>453</v>
      </c>
      <c r="H1828" s="224">
        <v>124.2</v>
      </c>
      <c r="I1828" s="225"/>
      <c r="J1828" s="226">
        <f>ROUND(I1828*H1828,2)</f>
        <v>0</v>
      </c>
      <c r="K1828" s="222" t="s">
        <v>359</v>
      </c>
      <c r="L1828" s="45"/>
      <c r="M1828" s="227" t="s">
        <v>1</v>
      </c>
      <c r="N1828" s="228" t="s">
        <v>46</v>
      </c>
      <c r="O1828" s="92"/>
      <c r="P1828" s="229">
        <f>O1828*H1828</f>
        <v>0</v>
      </c>
      <c r="Q1828" s="229">
        <v>5.0000000000000002E-05</v>
      </c>
      <c r="R1828" s="229">
        <f>Q1828*H1828</f>
        <v>0.0062100000000000002</v>
      </c>
      <c r="S1828" s="229">
        <v>0</v>
      </c>
      <c r="T1828" s="230">
        <f>S1828*H1828</f>
        <v>0</v>
      </c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R1828" s="231" t="s">
        <v>292</v>
      </c>
      <c r="AT1828" s="231" t="s">
        <v>217</v>
      </c>
      <c r="AU1828" s="231" t="s">
        <v>90</v>
      </c>
      <c r="AY1828" s="18" t="s">
        <v>216</v>
      </c>
      <c r="BE1828" s="232">
        <f>IF(N1828="základní",J1828,0)</f>
        <v>0</v>
      </c>
      <c r="BF1828" s="232">
        <f>IF(N1828="snížená",J1828,0)</f>
        <v>0</v>
      </c>
      <c r="BG1828" s="232">
        <f>IF(N1828="zákl. přenesená",J1828,0)</f>
        <v>0</v>
      </c>
      <c r="BH1828" s="232">
        <f>IF(N1828="sníž. přenesená",J1828,0)</f>
        <v>0</v>
      </c>
      <c r="BI1828" s="232">
        <f>IF(N1828="nulová",J1828,0)</f>
        <v>0</v>
      </c>
      <c r="BJ1828" s="18" t="s">
        <v>88</v>
      </c>
      <c r="BK1828" s="232">
        <f>ROUND(I1828*H1828,2)</f>
        <v>0</v>
      </c>
      <c r="BL1828" s="18" t="s">
        <v>292</v>
      </c>
      <c r="BM1828" s="231" t="s">
        <v>2575</v>
      </c>
    </row>
    <row r="1829" s="13" customFormat="1">
      <c r="A1829" s="13"/>
      <c r="B1829" s="250"/>
      <c r="C1829" s="251"/>
      <c r="D1829" s="233" t="s">
        <v>362</v>
      </c>
      <c r="E1829" s="252" t="s">
        <v>1</v>
      </c>
      <c r="F1829" s="253" t="s">
        <v>602</v>
      </c>
      <c r="G1829" s="251"/>
      <c r="H1829" s="252" t="s">
        <v>1</v>
      </c>
      <c r="I1829" s="254"/>
      <c r="J1829" s="251"/>
      <c r="K1829" s="251"/>
      <c r="L1829" s="255"/>
      <c r="M1829" s="256"/>
      <c r="N1829" s="257"/>
      <c r="O1829" s="257"/>
      <c r="P1829" s="257"/>
      <c r="Q1829" s="257"/>
      <c r="R1829" s="257"/>
      <c r="S1829" s="257"/>
      <c r="T1829" s="258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9" t="s">
        <v>362</v>
      </c>
      <c r="AU1829" s="259" t="s">
        <v>90</v>
      </c>
      <c r="AV1829" s="13" t="s">
        <v>88</v>
      </c>
      <c r="AW1829" s="13" t="s">
        <v>36</v>
      </c>
      <c r="AX1829" s="13" t="s">
        <v>81</v>
      </c>
      <c r="AY1829" s="259" t="s">
        <v>216</v>
      </c>
    </row>
    <row r="1830" s="13" customFormat="1">
      <c r="A1830" s="13"/>
      <c r="B1830" s="250"/>
      <c r="C1830" s="251"/>
      <c r="D1830" s="233" t="s">
        <v>362</v>
      </c>
      <c r="E1830" s="252" t="s">
        <v>1</v>
      </c>
      <c r="F1830" s="253" t="s">
        <v>1049</v>
      </c>
      <c r="G1830" s="251"/>
      <c r="H1830" s="252" t="s">
        <v>1</v>
      </c>
      <c r="I1830" s="254"/>
      <c r="J1830" s="251"/>
      <c r="K1830" s="251"/>
      <c r="L1830" s="255"/>
      <c r="M1830" s="256"/>
      <c r="N1830" s="257"/>
      <c r="O1830" s="257"/>
      <c r="P1830" s="257"/>
      <c r="Q1830" s="257"/>
      <c r="R1830" s="257"/>
      <c r="S1830" s="257"/>
      <c r="T1830" s="258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9" t="s">
        <v>362</v>
      </c>
      <c r="AU1830" s="259" t="s">
        <v>90</v>
      </c>
      <c r="AV1830" s="13" t="s">
        <v>88</v>
      </c>
      <c r="AW1830" s="13" t="s">
        <v>36</v>
      </c>
      <c r="AX1830" s="13" t="s">
        <v>81</v>
      </c>
      <c r="AY1830" s="259" t="s">
        <v>216</v>
      </c>
    </row>
    <row r="1831" s="14" customFormat="1">
      <c r="A1831" s="14"/>
      <c r="B1831" s="260"/>
      <c r="C1831" s="261"/>
      <c r="D1831" s="233" t="s">
        <v>362</v>
      </c>
      <c r="E1831" s="262" t="s">
        <v>1</v>
      </c>
      <c r="F1831" s="263" t="s">
        <v>2576</v>
      </c>
      <c r="G1831" s="261"/>
      <c r="H1831" s="264">
        <v>14.9</v>
      </c>
      <c r="I1831" s="265"/>
      <c r="J1831" s="261"/>
      <c r="K1831" s="261"/>
      <c r="L1831" s="266"/>
      <c r="M1831" s="267"/>
      <c r="N1831" s="268"/>
      <c r="O1831" s="268"/>
      <c r="P1831" s="268"/>
      <c r="Q1831" s="268"/>
      <c r="R1831" s="268"/>
      <c r="S1831" s="268"/>
      <c r="T1831" s="269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70" t="s">
        <v>362</v>
      </c>
      <c r="AU1831" s="270" t="s">
        <v>90</v>
      </c>
      <c r="AV1831" s="14" t="s">
        <v>90</v>
      </c>
      <c r="AW1831" s="14" t="s">
        <v>36</v>
      </c>
      <c r="AX1831" s="14" t="s">
        <v>81</v>
      </c>
      <c r="AY1831" s="270" t="s">
        <v>216</v>
      </c>
    </row>
    <row r="1832" s="14" customFormat="1">
      <c r="A1832" s="14"/>
      <c r="B1832" s="260"/>
      <c r="C1832" s="261"/>
      <c r="D1832" s="233" t="s">
        <v>362</v>
      </c>
      <c r="E1832" s="262" t="s">
        <v>1</v>
      </c>
      <c r="F1832" s="263" t="s">
        <v>2577</v>
      </c>
      <c r="G1832" s="261"/>
      <c r="H1832" s="264">
        <v>-0.80000000000000004</v>
      </c>
      <c r="I1832" s="265"/>
      <c r="J1832" s="261"/>
      <c r="K1832" s="261"/>
      <c r="L1832" s="266"/>
      <c r="M1832" s="267"/>
      <c r="N1832" s="268"/>
      <c r="O1832" s="268"/>
      <c r="P1832" s="268"/>
      <c r="Q1832" s="268"/>
      <c r="R1832" s="268"/>
      <c r="S1832" s="268"/>
      <c r="T1832" s="269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70" t="s">
        <v>362</v>
      </c>
      <c r="AU1832" s="270" t="s">
        <v>90</v>
      </c>
      <c r="AV1832" s="14" t="s">
        <v>90</v>
      </c>
      <c r="AW1832" s="14" t="s">
        <v>36</v>
      </c>
      <c r="AX1832" s="14" t="s">
        <v>81</v>
      </c>
      <c r="AY1832" s="270" t="s">
        <v>216</v>
      </c>
    </row>
    <row r="1833" s="14" customFormat="1">
      <c r="A1833" s="14"/>
      <c r="B1833" s="260"/>
      <c r="C1833" s="261"/>
      <c r="D1833" s="233" t="s">
        <v>362</v>
      </c>
      <c r="E1833" s="262" t="s">
        <v>1</v>
      </c>
      <c r="F1833" s="263" t="s">
        <v>2578</v>
      </c>
      <c r="G1833" s="261"/>
      <c r="H1833" s="264">
        <v>-1.05</v>
      </c>
      <c r="I1833" s="265"/>
      <c r="J1833" s="261"/>
      <c r="K1833" s="261"/>
      <c r="L1833" s="266"/>
      <c r="M1833" s="267"/>
      <c r="N1833" s="268"/>
      <c r="O1833" s="268"/>
      <c r="P1833" s="268"/>
      <c r="Q1833" s="268"/>
      <c r="R1833" s="268"/>
      <c r="S1833" s="268"/>
      <c r="T1833" s="269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70" t="s">
        <v>362</v>
      </c>
      <c r="AU1833" s="270" t="s">
        <v>90</v>
      </c>
      <c r="AV1833" s="14" t="s">
        <v>90</v>
      </c>
      <c r="AW1833" s="14" t="s">
        <v>36</v>
      </c>
      <c r="AX1833" s="14" t="s">
        <v>81</v>
      </c>
      <c r="AY1833" s="270" t="s">
        <v>216</v>
      </c>
    </row>
    <row r="1834" s="14" customFormat="1">
      <c r="A1834" s="14"/>
      <c r="B1834" s="260"/>
      <c r="C1834" s="261"/>
      <c r="D1834" s="233" t="s">
        <v>362</v>
      </c>
      <c r="E1834" s="262" t="s">
        <v>1</v>
      </c>
      <c r="F1834" s="263" t="s">
        <v>2579</v>
      </c>
      <c r="G1834" s="261"/>
      <c r="H1834" s="264">
        <v>36.700000000000003</v>
      </c>
      <c r="I1834" s="265"/>
      <c r="J1834" s="261"/>
      <c r="K1834" s="261"/>
      <c r="L1834" s="266"/>
      <c r="M1834" s="267"/>
      <c r="N1834" s="268"/>
      <c r="O1834" s="268"/>
      <c r="P1834" s="268"/>
      <c r="Q1834" s="268"/>
      <c r="R1834" s="268"/>
      <c r="S1834" s="268"/>
      <c r="T1834" s="269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70" t="s">
        <v>362</v>
      </c>
      <c r="AU1834" s="270" t="s">
        <v>90</v>
      </c>
      <c r="AV1834" s="14" t="s">
        <v>90</v>
      </c>
      <c r="AW1834" s="14" t="s">
        <v>36</v>
      </c>
      <c r="AX1834" s="14" t="s">
        <v>81</v>
      </c>
      <c r="AY1834" s="270" t="s">
        <v>216</v>
      </c>
    </row>
    <row r="1835" s="14" customFormat="1">
      <c r="A1835" s="14"/>
      <c r="B1835" s="260"/>
      <c r="C1835" s="261"/>
      <c r="D1835" s="233" t="s">
        <v>362</v>
      </c>
      <c r="E1835" s="262" t="s">
        <v>1</v>
      </c>
      <c r="F1835" s="263" t="s">
        <v>2580</v>
      </c>
      <c r="G1835" s="261"/>
      <c r="H1835" s="264">
        <v>-1.6499999999999999</v>
      </c>
      <c r="I1835" s="265"/>
      <c r="J1835" s="261"/>
      <c r="K1835" s="261"/>
      <c r="L1835" s="266"/>
      <c r="M1835" s="267"/>
      <c r="N1835" s="268"/>
      <c r="O1835" s="268"/>
      <c r="P1835" s="268"/>
      <c r="Q1835" s="268"/>
      <c r="R1835" s="268"/>
      <c r="S1835" s="268"/>
      <c r="T1835" s="269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70" t="s">
        <v>362</v>
      </c>
      <c r="AU1835" s="270" t="s">
        <v>90</v>
      </c>
      <c r="AV1835" s="14" t="s">
        <v>90</v>
      </c>
      <c r="AW1835" s="14" t="s">
        <v>36</v>
      </c>
      <c r="AX1835" s="14" t="s">
        <v>81</v>
      </c>
      <c r="AY1835" s="270" t="s">
        <v>216</v>
      </c>
    </row>
    <row r="1836" s="14" customFormat="1">
      <c r="A1836" s="14"/>
      <c r="B1836" s="260"/>
      <c r="C1836" s="261"/>
      <c r="D1836" s="233" t="s">
        <v>362</v>
      </c>
      <c r="E1836" s="262" t="s">
        <v>1</v>
      </c>
      <c r="F1836" s="263" t="s">
        <v>2581</v>
      </c>
      <c r="G1836" s="261"/>
      <c r="H1836" s="264">
        <v>-0.59999999999999998</v>
      </c>
      <c r="I1836" s="265"/>
      <c r="J1836" s="261"/>
      <c r="K1836" s="261"/>
      <c r="L1836" s="266"/>
      <c r="M1836" s="267"/>
      <c r="N1836" s="268"/>
      <c r="O1836" s="268"/>
      <c r="P1836" s="268"/>
      <c r="Q1836" s="268"/>
      <c r="R1836" s="268"/>
      <c r="S1836" s="268"/>
      <c r="T1836" s="269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70" t="s">
        <v>362</v>
      </c>
      <c r="AU1836" s="270" t="s">
        <v>90</v>
      </c>
      <c r="AV1836" s="14" t="s">
        <v>90</v>
      </c>
      <c r="AW1836" s="14" t="s">
        <v>36</v>
      </c>
      <c r="AX1836" s="14" t="s">
        <v>81</v>
      </c>
      <c r="AY1836" s="270" t="s">
        <v>216</v>
      </c>
    </row>
    <row r="1837" s="14" customFormat="1">
      <c r="A1837" s="14"/>
      <c r="B1837" s="260"/>
      <c r="C1837" s="261"/>
      <c r="D1837" s="233" t="s">
        <v>362</v>
      </c>
      <c r="E1837" s="262" t="s">
        <v>1</v>
      </c>
      <c r="F1837" s="263" t="s">
        <v>1063</v>
      </c>
      <c r="G1837" s="261"/>
      <c r="H1837" s="264">
        <v>-1.6000000000000001</v>
      </c>
      <c r="I1837" s="265"/>
      <c r="J1837" s="261"/>
      <c r="K1837" s="261"/>
      <c r="L1837" s="266"/>
      <c r="M1837" s="267"/>
      <c r="N1837" s="268"/>
      <c r="O1837" s="268"/>
      <c r="P1837" s="268"/>
      <c r="Q1837" s="268"/>
      <c r="R1837" s="268"/>
      <c r="S1837" s="268"/>
      <c r="T1837" s="269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70" t="s">
        <v>362</v>
      </c>
      <c r="AU1837" s="270" t="s">
        <v>90</v>
      </c>
      <c r="AV1837" s="14" t="s">
        <v>90</v>
      </c>
      <c r="AW1837" s="14" t="s">
        <v>36</v>
      </c>
      <c r="AX1837" s="14" t="s">
        <v>81</v>
      </c>
      <c r="AY1837" s="270" t="s">
        <v>216</v>
      </c>
    </row>
    <row r="1838" s="14" customFormat="1">
      <c r="A1838" s="14"/>
      <c r="B1838" s="260"/>
      <c r="C1838" s="261"/>
      <c r="D1838" s="233" t="s">
        <v>362</v>
      </c>
      <c r="E1838" s="262" t="s">
        <v>1</v>
      </c>
      <c r="F1838" s="263" t="s">
        <v>2582</v>
      </c>
      <c r="G1838" s="261"/>
      <c r="H1838" s="264">
        <v>-6.2999999999999998</v>
      </c>
      <c r="I1838" s="265"/>
      <c r="J1838" s="261"/>
      <c r="K1838" s="261"/>
      <c r="L1838" s="266"/>
      <c r="M1838" s="267"/>
      <c r="N1838" s="268"/>
      <c r="O1838" s="268"/>
      <c r="P1838" s="268"/>
      <c r="Q1838" s="268"/>
      <c r="R1838" s="268"/>
      <c r="S1838" s="268"/>
      <c r="T1838" s="269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70" t="s">
        <v>362</v>
      </c>
      <c r="AU1838" s="270" t="s">
        <v>90</v>
      </c>
      <c r="AV1838" s="14" t="s">
        <v>90</v>
      </c>
      <c r="AW1838" s="14" t="s">
        <v>36</v>
      </c>
      <c r="AX1838" s="14" t="s">
        <v>81</v>
      </c>
      <c r="AY1838" s="270" t="s">
        <v>216</v>
      </c>
    </row>
    <row r="1839" s="13" customFormat="1">
      <c r="A1839" s="13"/>
      <c r="B1839" s="250"/>
      <c r="C1839" s="251"/>
      <c r="D1839" s="233" t="s">
        <v>362</v>
      </c>
      <c r="E1839" s="252" t="s">
        <v>1</v>
      </c>
      <c r="F1839" s="253" t="s">
        <v>1058</v>
      </c>
      <c r="G1839" s="251"/>
      <c r="H1839" s="252" t="s">
        <v>1</v>
      </c>
      <c r="I1839" s="254"/>
      <c r="J1839" s="251"/>
      <c r="K1839" s="251"/>
      <c r="L1839" s="255"/>
      <c r="M1839" s="256"/>
      <c r="N1839" s="257"/>
      <c r="O1839" s="257"/>
      <c r="P1839" s="257"/>
      <c r="Q1839" s="257"/>
      <c r="R1839" s="257"/>
      <c r="S1839" s="257"/>
      <c r="T1839" s="258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9" t="s">
        <v>362</v>
      </c>
      <c r="AU1839" s="259" t="s">
        <v>90</v>
      </c>
      <c r="AV1839" s="13" t="s">
        <v>88</v>
      </c>
      <c r="AW1839" s="13" t="s">
        <v>36</v>
      </c>
      <c r="AX1839" s="13" t="s">
        <v>81</v>
      </c>
      <c r="AY1839" s="259" t="s">
        <v>216</v>
      </c>
    </row>
    <row r="1840" s="14" customFormat="1">
      <c r="A1840" s="14"/>
      <c r="B1840" s="260"/>
      <c r="C1840" s="261"/>
      <c r="D1840" s="233" t="s">
        <v>362</v>
      </c>
      <c r="E1840" s="262" t="s">
        <v>1</v>
      </c>
      <c r="F1840" s="263" t="s">
        <v>1381</v>
      </c>
      <c r="G1840" s="261"/>
      <c r="H1840" s="264">
        <v>56.600000000000001</v>
      </c>
      <c r="I1840" s="265"/>
      <c r="J1840" s="261"/>
      <c r="K1840" s="261"/>
      <c r="L1840" s="266"/>
      <c r="M1840" s="267"/>
      <c r="N1840" s="268"/>
      <c r="O1840" s="268"/>
      <c r="P1840" s="268"/>
      <c r="Q1840" s="268"/>
      <c r="R1840" s="268"/>
      <c r="S1840" s="268"/>
      <c r="T1840" s="269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70" t="s">
        <v>362</v>
      </c>
      <c r="AU1840" s="270" t="s">
        <v>90</v>
      </c>
      <c r="AV1840" s="14" t="s">
        <v>90</v>
      </c>
      <c r="AW1840" s="14" t="s">
        <v>36</v>
      </c>
      <c r="AX1840" s="14" t="s">
        <v>81</v>
      </c>
      <c r="AY1840" s="270" t="s">
        <v>216</v>
      </c>
    </row>
    <row r="1841" s="14" customFormat="1">
      <c r="A1841" s="14"/>
      <c r="B1841" s="260"/>
      <c r="C1841" s="261"/>
      <c r="D1841" s="233" t="s">
        <v>362</v>
      </c>
      <c r="E1841" s="262" t="s">
        <v>1</v>
      </c>
      <c r="F1841" s="263" t="s">
        <v>2583</v>
      </c>
      <c r="G1841" s="261"/>
      <c r="H1841" s="264">
        <v>-3.6000000000000001</v>
      </c>
      <c r="I1841" s="265"/>
      <c r="J1841" s="261"/>
      <c r="K1841" s="261"/>
      <c r="L1841" s="266"/>
      <c r="M1841" s="267"/>
      <c r="N1841" s="268"/>
      <c r="O1841" s="268"/>
      <c r="P1841" s="268"/>
      <c r="Q1841" s="268"/>
      <c r="R1841" s="268"/>
      <c r="S1841" s="268"/>
      <c r="T1841" s="269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70" t="s">
        <v>362</v>
      </c>
      <c r="AU1841" s="270" t="s">
        <v>90</v>
      </c>
      <c r="AV1841" s="14" t="s">
        <v>90</v>
      </c>
      <c r="AW1841" s="14" t="s">
        <v>36</v>
      </c>
      <c r="AX1841" s="14" t="s">
        <v>81</v>
      </c>
      <c r="AY1841" s="270" t="s">
        <v>216</v>
      </c>
    </row>
    <row r="1842" s="15" customFormat="1">
      <c r="A1842" s="15"/>
      <c r="B1842" s="271"/>
      <c r="C1842" s="272"/>
      <c r="D1842" s="233" t="s">
        <v>362</v>
      </c>
      <c r="E1842" s="273" t="s">
        <v>1</v>
      </c>
      <c r="F1842" s="274" t="s">
        <v>367</v>
      </c>
      <c r="G1842" s="272"/>
      <c r="H1842" s="275">
        <v>92.600000000000009</v>
      </c>
      <c r="I1842" s="276"/>
      <c r="J1842" s="272"/>
      <c r="K1842" s="272"/>
      <c r="L1842" s="277"/>
      <c r="M1842" s="278"/>
      <c r="N1842" s="279"/>
      <c r="O1842" s="279"/>
      <c r="P1842" s="279"/>
      <c r="Q1842" s="279"/>
      <c r="R1842" s="279"/>
      <c r="S1842" s="279"/>
      <c r="T1842" s="280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81" t="s">
        <v>362</v>
      </c>
      <c r="AU1842" s="281" t="s">
        <v>90</v>
      </c>
      <c r="AV1842" s="15" t="s">
        <v>228</v>
      </c>
      <c r="AW1842" s="15" t="s">
        <v>36</v>
      </c>
      <c r="AX1842" s="15" t="s">
        <v>81</v>
      </c>
      <c r="AY1842" s="281" t="s">
        <v>216</v>
      </c>
    </row>
    <row r="1843" s="13" customFormat="1">
      <c r="A1843" s="13"/>
      <c r="B1843" s="250"/>
      <c r="C1843" s="251"/>
      <c r="D1843" s="233" t="s">
        <v>362</v>
      </c>
      <c r="E1843" s="252" t="s">
        <v>1</v>
      </c>
      <c r="F1843" s="253" t="s">
        <v>1061</v>
      </c>
      <c r="G1843" s="251"/>
      <c r="H1843" s="252" t="s">
        <v>1</v>
      </c>
      <c r="I1843" s="254"/>
      <c r="J1843" s="251"/>
      <c r="K1843" s="251"/>
      <c r="L1843" s="255"/>
      <c r="M1843" s="256"/>
      <c r="N1843" s="257"/>
      <c r="O1843" s="257"/>
      <c r="P1843" s="257"/>
      <c r="Q1843" s="257"/>
      <c r="R1843" s="257"/>
      <c r="S1843" s="257"/>
      <c r="T1843" s="258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9" t="s">
        <v>362</v>
      </c>
      <c r="AU1843" s="259" t="s">
        <v>90</v>
      </c>
      <c r="AV1843" s="13" t="s">
        <v>88</v>
      </c>
      <c r="AW1843" s="13" t="s">
        <v>36</v>
      </c>
      <c r="AX1843" s="13" t="s">
        <v>81</v>
      </c>
      <c r="AY1843" s="259" t="s">
        <v>216</v>
      </c>
    </row>
    <row r="1844" s="14" customFormat="1">
      <c r="A1844" s="14"/>
      <c r="B1844" s="260"/>
      <c r="C1844" s="261"/>
      <c r="D1844" s="233" t="s">
        <v>362</v>
      </c>
      <c r="E1844" s="262" t="s">
        <v>1</v>
      </c>
      <c r="F1844" s="263" t="s">
        <v>1382</v>
      </c>
      <c r="G1844" s="261"/>
      <c r="H1844" s="264">
        <v>17.199999999999999</v>
      </c>
      <c r="I1844" s="265"/>
      <c r="J1844" s="261"/>
      <c r="K1844" s="261"/>
      <c r="L1844" s="266"/>
      <c r="M1844" s="267"/>
      <c r="N1844" s="268"/>
      <c r="O1844" s="268"/>
      <c r="P1844" s="268"/>
      <c r="Q1844" s="268"/>
      <c r="R1844" s="268"/>
      <c r="S1844" s="268"/>
      <c r="T1844" s="269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70" t="s">
        <v>362</v>
      </c>
      <c r="AU1844" s="270" t="s">
        <v>90</v>
      </c>
      <c r="AV1844" s="14" t="s">
        <v>90</v>
      </c>
      <c r="AW1844" s="14" t="s">
        <v>36</v>
      </c>
      <c r="AX1844" s="14" t="s">
        <v>81</v>
      </c>
      <c r="AY1844" s="270" t="s">
        <v>216</v>
      </c>
    </row>
    <row r="1845" s="14" customFormat="1">
      <c r="A1845" s="14"/>
      <c r="B1845" s="260"/>
      <c r="C1845" s="261"/>
      <c r="D1845" s="233" t="s">
        <v>362</v>
      </c>
      <c r="E1845" s="262" t="s">
        <v>1</v>
      </c>
      <c r="F1845" s="263" t="s">
        <v>2584</v>
      </c>
      <c r="G1845" s="261"/>
      <c r="H1845" s="264">
        <v>-0.80000000000000004</v>
      </c>
      <c r="I1845" s="265"/>
      <c r="J1845" s="261"/>
      <c r="K1845" s="261"/>
      <c r="L1845" s="266"/>
      <c r="M1845" s="267"/>
      <c r="N1845" s="268"/>
      <c r="O1845" s="268"/>
      <c r="P1845" s="268"/>
      <c r="Q1845" s="268"/>
      <c r="R1845" s="268"/>
      <c r="S1845" s="268"/>
      <c r="T1845" s="269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70" t="s">
        <v>362</v>
      </c>
      <c r="AU1845" s="270" t="s">
        <v>90</v>
      </c>
      <c r="AV1845" s="14" t="s">
        <v>90</v>
      </c>
      <c r="AW1845" s="14" t="s">
        <v>36</v>
      </c>
      <c r="AX1845" s="14" t="s">
        <v>81</v>
      </c>
      <c r="AY1845" s="270" t="s">
        <v>216</v>
      </c>
    </row>
    <row r="1846" s="14" customFormat="1">
      <c r="A1846" s="14"/>
      <c r="B1846" s="260"/>
      <c r="C1846" s="261"/>
      <c r="D1846" s="233" t="s">
        <v>362</v>
      </c>
      <c r="E1846" s="262" t="s">
        <v>1</v>
      </c>
      <c r="F1846" s="263" t="s">
        <v>2581</v>
      </c>
      <c r="G1846" s="261"/>
      <c r="H1846" s="264">
        <v>-0.59999999999999998</v>
      </c>
      <c r="I1846" s="265"/>
      <c r="J1846" s="261"/>
      <c r="K1846" s="261"/>
      <c r="L1846" s="266"/>
      <c r="M1846" s="267"/>
      <c r="N1846" s="268"/>
      <c r="O1846" s="268"/>
      <c r="P1846" s="268"/>
      <c r="Q1846" s="268"/>
      <c r="R1846" s="268"/>
      <c r="S1846" s="268"/>
      <c r="T1846" s="269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70" t="s">
        <v>362</v>
      </c>
      <c r="AU1846" s="270" t="s">
        <v>90</v>
      </c>
      <c r="AV1846" s="14" t="s">
        <v>90</v>
      </c>
      <c r="AW1846" s="14" t="s">
        <v>36</v>
      </c>
      <c r="AX1846" s="14" t="s">
        <v>81</v>
      </c>
      <c r="AY1846" s="270" t="s">
        <v>216</v>
      </c>
    </row>
    <row r="1847" s="13" customFormat="1">
      <c r="A1847" s="13"/>
      <c r="B1847" s="250"/>
      <c r="C1847" s="251"/>
      <c r="D1847" s="233" t="s">
        <v>362</v>
      </c>
      <c r="E1847" s="252" t="s">
        <v>1</v>
      </c>
      <c r="F1847" s="253" t="s">
        <v>1072</v>
      </c>
      <c r="G1847" s="251"/>
      <c r="H1847" s="252" t="s">
        <v>1</v>
      </c>
      <c r="I1847" s="254"/>
      <c r="J1847" s="251"/>
      <c r="K1847" s="251"/>
      <c r="L1847" s="255"/>
      <c r="M1847" s="256"/>
      <c r="N1847" s="257"/>
      <c r="O1847" s="257"/>
      <c r="P1847" s="257"/>
      <c r="Q1847" s="257"/>
      <c r="R1847" s="257"/>
      <c r="S1847" s="257"/>
      <c r="T1847" s="258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9" t="s">
        <v>362</v>
      </c>
      <c r="AU1847" s="259" t="s">
        <v>90</v>
      </c>
      <c r="AV1847" s="13" t="s">
        <v>88</v>
      </c>
      <c r="AW1847" s="13" t="s">
        <v>36</v>
      </c>
      <c r="AX1847" s="13" t="s">
        <v>81</v>
      </c>
      <c r="AY1847" s="259" t="s">
        <v>216</v>
      </c>
    </row>
    <row r="1848" s="14" customFormat="1">
      <c r="A1848" s="14"/>
      <c r="B1848" s="260"/>
      <c r="C1848" s="261"/>
      <c r="D1848" s="233" t="s">
        <v>362</v>
      </c>
      <c r="E1848" s="262" t="s">
        <v>1</v>
      </c>
      <c r="F1848" s="263" t="s">
        <v>1382</v>
      </c>
      <c r="G1848" s="261"/>
      <c r="H1848" s="264">
        <v>17.199999999999999</v>
      </c>
      <c r="I1848" s="265"/>
      <c r="J1848" s="261"/>
      <c r="K1848" s="261"/>
      <c r="L1848" s="266"/>
      <c r="M1848" s="267"/>
      <c r="N1848" s="268"/>
      <c r="O1848" s="268"/>
      <c r="P1848" s="268"/>
      <c r="Q1848" s="268"/>
      <c r="R1848" s="268"/>
      <c r="S1848" s="268"/>
      <c r="T1848" s="269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70" t="s">
        <v>362</v>
      </c>
      <c r="AU1848" s="270" t="s">
        <v>90</v>
      </c>
      <c r="AV1848" s="14" t="s">
        <v>90</v>
      </c>
      <c r="AW1848" s="14" t="s">
        <v>36</v>
      </c>
      <c r="AX1848" s="14" t="s">
        <v>81</v>
      </c>
      <c r="AY1848" s="270" t="s">
        <v>216</v>
      </c>
    </row>
    <row r="1849" s="14" customFormat="1">
      <c r="A1849" s="14"/>
      <c r="B1849" s="260"/>
      <c r="C1849" s="261"/>
      <c r="D1849" s="233" t="s">
        <v>362</v>
      </c>
      <c r="E1849" s="262" t="s">
        <v>1</v>
      </c>
      <c r="F1849" s="263" t="s">
        <v>2581</v>
      </c>
      <c r="G1849" s="261"/>
      <c r="H1849" s="264">
        <v>-0.59999999999999998</v>
      </c>
      <c r="I1849" s="265"/>
      <c r="J1849" s="261"/>
      <c r="K1849" s="261"/>
      <c r="L1849" s="266"/>
      <c r="M1849" s="267"/>
      <c r="N1849" s="268"/>
      <c r="O1849" s="268"/>
      <c r="P1849" s="268"/>
      <c r="Q1849" s="268"/>
      <c r="R1849" s="268"/>
      <c r="S1849" s="268"/>
      <c r="T1849" s="269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70" t="s">
        <v>362</v>
      </c>
      <c r="AU1849" s="270" t="s">
        <v>90</v>
      </c>
      <c r="AV1849" s="14" t="s">
        <v>90</v>
      </c>
      <c r="AW1849" s="14" t="s">
        <v>36</v>
      </c>
      <c r="AX1849" s="14" t="s">
        <v>81</v>
      </c>
      <c r="AY1849" s="270" t="s">
        <v>216</v>
      </c>
    </row>
    <row r="1850" s="14" customFormat="1">
      <c r="A1850" s="14"/>
      <c r="B1850" s="260"/>
      <c r="C1850" s="261"/>
      <c r="D1850" s="233" t="s">
        <v>362</v>
      </c>
      <c r="E1850" s="262" t="s">
        <v>1</v>
      </c>
      <c r="F1850" s="263" t="s">
        <v>2584</v>
      </c>
      <c r="G1850" s="261"/>
      <c r="H1850" s="264">
        <v>-0.80000000000000004</v>
      </c>
      <c r="I1850" s="265"/>
      <c r="J1850" s="261"/>
      <c r="K1850" s="261"/>
      <c r="L1850" s="266"/>
      <c r="M1850" s="267"/>
      <c r="N1850" s="268"/>
      <c r="O1850" s="268"/>
      <c r="P1850" s="268"/>
      <c r="Q1850" s="268"/>
      <c r="R1850" s="268"/>
      <c r="S1850" s="268"/>
      <c r="T1850" s="269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70" t="s">
        <v>362</v>
      </c>
      <c r="AU1850" s="270" t="s">
        <v>90</v>
      </c>
      <c r="AV1850" s="14" t="s">
        <v>90</v>
      </c>
      <c r="AW1850" s="14" t="s">
        <v>36</v>
      </c>
      <c r="AX1850" s="14" t="s">
        <v>81</v>
      </c>
      <c r="AY1850" s="270" t="s">
        <v>216</v>
      </c>
    </row>
    <row r="1851" s="15" customFormat="1">
      <c r="A1851" s="15"/>
      <c r="B1851" s="271"/>
      <c r="C1851" s="272"/>
      <c r="D1851" s="233" t="s">
        <v>362</v>
      </c>
      <c r="E1851" s="273" t="s">
        <v>1</v>
      </c>
      <c r="F1851" s="274" t="s">
        <v>367</v>
      </c>
      <c r="G1851" s="272"/>
      <c r="H1851" s="275">
        <v>31.599999999999998</v>
      </c>
      <c r="I1851" s="276"/>
      <c r="J1851" s="272"/>
      <c r="K1851" s="272"/>
      <c r="L1851" s="277"/>
      <c r="M1851" s="278"/>
      <c r="N1851" s="279"/>
      <c r="O1851" s="279"/>
      <c r="P1851" s="279"/>
      <c r="Q1851" s="279"/>
      <c r="R1851" s="279"/>
      <c r="S1851" s="279"/>
      <c r="T1851" s="280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81" t="s">
        <v>362</v>
      </c>
      <c r="AU1851" s="281" t="s">
        <v>90</v>
      </c>
      <c r="AV1851" s="15" t="s">
        <v>228</v>
      </c>
      <c r="AW1851" s="15" t="s">
        <v>36</v>
      </c>
      <c r="AX1851" s="15" t="s">
        <v>81</v>
      </c>
      <c r="AY1851" s="281" t="s">
        <v>216</v>
      </c>
    </row>
    <row r="1852" s="16" customFormat="1">
      <c r="A1852" s="16"/>
      <c r="B1852" s="282"/>
      <c r="C1852" s="283"/>
      <c r="D1852" s="233" t="s">
        <v>362</v>
      </c>
      <c r="E1852" s="284" t="s">
        <v>1</v>
      </c>
      <c r="F1852" s="285" t="s">
        <v>369</v>
      </c>
      <c r="G1852" s="283"/>
      <c r="H1852" s="286">
        <v>124.20000000000003</v>
      </c>
      <c r="I1852" s="287"/>
      <c r="J1852" s="283"/>
      <c r="K1852" s="283"/>
      <c r="L1852" s="288"/>
      <c r="M1852" s="289"/>
      <c r="N1852" s="290"/>
      <c r="O1852" s="290"/>
      <c r="P1852" s="290"/>
      <c r="Q1852" s="290"/>
      <c r="R1852" s="290"/>
      <c r="S1852" s="290"/>
      <c r="T1852" s="291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T1852" s="292" t="s">
        <v>362</v>
      </c>
      <c r="AU1852" s="292" t="s">
        <v>90</v>
      </c>
      <c r="AV1852" s="16" t="s">
        <v>215</v>
      </c>
      <c r="AW1852" s="16" t="s">
        <v>36</v>
      </c>
      <c r="AX1852" s="16" t="s">
        <v>88</v>
      </c>
      <c r="AY1852" s="292" t="s">
        <v>216</v>
      </c>
    </row>
    <row r="1853" s="2" customFormat="1" ht="24.15" customHeight="1">
      <c r="A1853" s="39"/>
      <c r="B1853" s="40"/>
      <c r="C1853" s="293" t="s">
        <v>2585</v>
      </c>
      <c r="D1853" s="293" t="s">
        <v>467</v>
      </c>
      <c r="E1853" s="294" t="s">
        <v>2563</v>
      </c>
      <c r="F1853" s="295" t="s">
        <v>2564</v>
      </c>
      <c r="G1853" s="296" t="s">
        <v>303</v>
      </c>
      <c r="H1853" s="297">
        <v>10.648999999999999</v>
      </c>
      <c r="I1853" s="298"/>
      <c r="J1853" s="299">
        <f>ROUND(I1853*H1853,2)</f>
        <v>0</v>
      </c>
      <c r="K1853" s="295" t="s">
        <v>1</v>
      </c>
      <c r="L1853" s="300"/>
      <c r="M1853" s="301" t="s">
        <v>1</v>
      </c>
      <c r="N1853" s="302" t="s">
        <v>46</v>
      </c>
      <c r="O1853" s="92"/>
      <c r="P1853" s="229">
        <f>O1853*H1853</f>
        <v>0</v>
      </c>
      <c r="Q1853" s="229">
        <v>0.0027000000000000001</v>
      </c>
      <c r="R1853" s="229">
        <f>Q1853*H1853</f>
        <v>0.028752299999999998</v>
      </c>
      <c r="S1853" s="229">
        <v>0</v>
      </c>
      <c r="T1853" s="230">
        <f>S1853*H1853</f>
        <v>0</v>
      </c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R1853" s="231" t="s">
        <v>569</v>
      </c>
      <c r="AT1853" s="231" t="s">
        <v>467</v>
      </c>
      <c r="AU1853" s="231" t="s">
        <v>90</v>
      </c>
      <c r="AY1853" s="18" t="s">
        <v>216</v>
      </c>
      <c r="BE1853" s="232">
        <f>IF(N1853="základní",J1853,0)</f>
        <v>0</v>
      </c>
      <c r="BF1853" s="232">
        <f>IF(N1853="snížená",J1853,0)</f>
        <v>0</v>
      </c>
      <c r="BG1853" s="232">
        <f>IF(N1853="zákl. přenesená",J1853,0)</f>
        <v>0</v>
      </c>
      <c r="BH1853" s="232">
        <f>IF(N1853="sníž. přenesená",J1853,0)</f>
        <v>0</v>
      </c>
      <c r="BI1853" s="232">
        <f>IF(N1853="nulová",J1853,0)</f>
        <v>0</v>
      </c>
      <c r="BJ1853" s="18" t="s">
        <v>88</v>
      </c>
      <c r="BK1853" s="232">
        <f>ROUND(I1853*H1853,2)</f>
        <v>0</v>
      </c>
      <c r="BL1853" s="18" t="s">
        <v>292</v>
      </c>
      <c r="BM1853" s="231" t="s">
        <v>2586</v>
      </c>
    </row>
    <row r="1854" s="14" customFormat="1">
      <c r="A1854" s="14"/>
      <c r="B1854" s="260"/>
      <c r="C1854" s="261"/>
      <c r="D1854" s="233" t="s">
        <v>362</v>
      </c>
      <c r="E1854" s="262" t="s">
        <v>1</v>
      </c>
      <c r="F1854" s="263" t="s">
        <v>2587</v>
      </c>
      <c r="G1854" s="261"/>
      <c r="H1854" s="264">
        <v>10.648999999999999</v>
      </c>
      <c r="I1854" s="265"/>
      <c r="J1854" s="261"/>
      <c r="K1854" s="261"/>
      <c r="L1854" s="266"/>
      <c r="M1854" s="267"/>
      <c r="N1854" s="268"/>
      <c r="O1854" s="268"/>
      <c r="P1854" s="268"/>
      <c r="Q1854" s="268"/>
      <c r="R1854" s="268"/>
      <c r="S1854" s="268"/>
      <c r="T1854" s="269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70" t="s">
        <v>362</v>
      </c>
      <c r="AU1854" s="270" t="s">
        <v>90</v>
      </c>
      <c r="AV1854" s="14" t="s">
        <v>90</v>
      </c>
      <c r="AW1854" s="14" t="s">
        <v>36</v>
      </c>
      <c r="AX1854" s="14" t="s">
        <v>81</v>
      </c>
      <c r="AY1854" s="270" t="s">
        <v>216</v>
      </c>
    </row>
    <row r="1855" s="16" customFormat="1">
      <c r="A1855" s="16"/>
      <c r="B1855" s="282"/>
      <c r="C1855" s="283"/>
      <c r="D1855" s="233" t="s">
        <v>362</v>
      </c>
      <c r="E1855" s="284" t="s">
        <v>1</v>
      </c>
      <c r="F1855" s="285" t="s">
        <v>369</v>
      </c>
      <c r="G1855" s="283"/>
      <c r="H1855" s="286">
        <v>10.648999999999999</v>
      </c>
      <c r="I1855" s="287"/>
      <c r="J1855" s="283"/>
      <c r="K1855" s="283"/>
      <c r="L1855" s="288"/>
      <c r="M1855" s="289"/>
      <c r="N1855" s="290"/>
      <c r="O1855" s="290"/>
      <c r="P1855" s="290"/>
      <c r="Q1855" s="290"/>
      <c r="R1855" s="290"/>
      <c r="S1855" s="290"/>
      <c r="T1855" s="291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T1855" s="292" t="s">
        <v>362</v>
      </c>
      <c r="AU1855" s="292" t="s">
        <v>90</v>
      </c>
      <c r="AV1855" s="16" t="s">
        <v>215</v>
      </c>
      <c r="AW1855" s="16" t="s">
        <v>36</v>
      </c>
      <c r="AX1855" s="16" t="s">
        <v>88</v>
      </c>
      <c r="AY1855" s="292" t="s">
        <v>216</v>
      </c>
    </row>
    <row r="1856" s="2" customFormat="1" ht="24.15" customHeight="1">
      <c r="A1856" s="39"/>
      <c r="B1856" s="40"/>
      <c r="C1856" s="293" t="s">
        <v>2588</v>
      </c>
      <c r="D1856" s="293" t="s">
        <v>467</v>
      </c>
      <c r="E1856" s="294" t="s">
        <v>2568</v>
      </c>
      <c r="F1856" s="295" t="s">
        <v>2569</v>
      </c>
      <c r="G1856" s="296" t="s">
        <v>303</v>
      </c>
      <c r="H1856" s="297">
        <v>3.6339999999999999</v>
      </c>
      <c r="I1856" s="298"/>
      <c r="J1856" s="299">
        <f>ROUND(I1856*H1856,2)</f>
        <v>0</v>
      </c>
      <c r="K1856" s="295" t="s">
        <v>1</v>
      </c>
      <c r="L1856" s="300"/>
      <c r="M1856" s="301" t="s">
        <v>1</v>
      </c>
      <c r="N1856" s="302" t="s">
        <v>46</v>
      </c>
      <c r="O1856" s="92"/>
      <c r="P1856" s="229">
        <f>O1856*H1856</f>
        <v>0</v>
      </c>
      <c r="Q1856" s="229">
        <v>0.0024599999999999999</v>
      </c>
      <c r="R1856" s="229">
        <f>Q1856*H1856</f>
        <v>0.0089396399999999987</v>
      </c>
      <c r="S1856" s="229">
        <v>0</v>
      </c>
      <c r="T1856" s="230">
        <f>S1856*H1856</f>
        <v>0</v>
      </c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R1856" s="231" t="s">
        <v>569</v>
      </c>
      <c r="AT1856" s="231" t="s">
        <v>467</v>
      </c>
      <c r="AU1856" s="231" t="s">
        <v>90</v>
      </c>
      <c r="AY1856" s="18" t="s">
        <v>216</v>
      </c>
      <c r="BE1856" s="232">
        <f>IF(N1856="základní",J1856,0)</f>
        <v>0</v>
      </c>
      <c r="BF1856" s="232">
        <f>IF(N1856="snížená",J1856,0)</f>
        <v>0</v>
      </c>
      <c r="BG1856" s="232">
        <f>IF(N1856="zákl. přenesená",J1856,0)</f>
        <v>0</v>
      </c>
      <c r="BH1856" s="232">
        <f>IF(N1856="sníž. přenesená",J1856,0)</f>
        <v>0</v>
      </c>
      <c r="BI1856" s="232">
        <f>IF(N1856="nulová",J1856,0)</f>
        <v>0</v>
      </c>
      <c r="BJ1856" s="18" t="s">
        <v>88</v>
      </c>
      <c r="BK1856" s="232">
        <f>ROUND(I1856*H1856,2)</f>
        <v>0</v>
      </c>
      <c r="BL1856" s="18" t="s">
        <v>292</v>
      </c>
      <c r="BM1856" s="231" t="s">
        <v>2589</v>
      </c>
    </row>
    <row r="1857" s="14" customFormat="1">
      <c r="A1857" s="14"/>
      <c r="B1857" s="260"/>
      <c r="C1857" s="261"/>
      <c r="D1857" s="233" t="s">
        <v>362</v>
      </c>
      <c r="E1857" s="262" t="s">
        <v>1</v>
      </c>
      <c r="F1857" s="263" t="s">
        <v>2590</v>
      </c>
      <c r="G1857" s="261"/>
      <c r="H1857" s="264">
        <v>3.6339999999999999</v>
      </c>
      <c r="I1857" s="265"/>
      <c r="J1857" s="261"/>
      <c r="K1857" s="261"/>
      <c r="L1857" s="266"/>
      <c r="M1857" s="267"/>
      <c r="N1857" s="268"/>
      <c r="O1857" s="268"/>
      <c r="P1857" s="268"/>
      <c r="Q1857" s="268"/>
      <c r="R1857" s="268"/>
      <c r="S1857" s="268"/>
      <c r="T1857" s="269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70" t="s">
        <v>362</v>
      </c>
      <c r="AU1857" s="270" t="s">
        <v>90</v>
      </c>
      <c r="AV1857" s="14" t="s">
        <v>90</v>
      </c>
      <c r="AW1857" s="14" t="s">
        <v>36</v>
      </c>
      <c r="AX1857" s="14" t="s">
        <v>81</v>
      </c>
      <c r="AY1857" s="270" t="s">
        <v>216</v>
      </c>
    </row>
    <row r="1858" s="16" customFormat="1">
      <c r="A1858" s="16"/>
      <c r="B1858" s="282"/>
      <c r="C1858" s="283"/>
      <c r="D1858" s="233" t="s">
        <v>362</v>
      </c>
      <c r="E1858" s="284" t="s">
        <v>1</v>
      </c>
      <c r="F1858" s="285" t="s">
        <v>369</v>
      </c>
      <c r="G1858" s="283"/>
      <c r="H1858" s="286">
        <v>3.6339999999999999</v>
      </c>
      <c r="I1858" s="287"/>
      <c r="J1858" s="283"/>
      <c r="K1858" s="283"/>
      <c r="L1858" s="288"/>
      <c r="M1858" s="289"/>
      <c r="N1858" s="290"/>
      <c r="O1858" s="290"/>
      <c r="P1858" s="290"/>
      <c r="Q1858" s="290"/>
      <c r="R1858" s="290"/>
      <c r="S1858" s="290"/>
      <c r="T1858" s="291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T1858" s="292" t="s">
        <v>362</v>
      </c>
      <c r="AU1858" s="292" t="s">
        <v>90</v>
      </c>
      <c r="AV1858" s="16" t="s">
        <v>215</v>
      </c>
      <c r="AW1858" s="16" t="s">
        <v>36</v>
      </c>
      <c r="AX1858" s="16" t="s">
        <v>88</v>
      </c>
      <c r="AY1858" s="292" t="s">
        <v>216</v>
      </c>
    </row>
    <row r="1859" s="2" customFormat="1" ht="16.5" customHeight="1">
      <c r="A1859" s="39"/>
      <c r="B1859" s="40"/>
      <c r="C1859" s="220" t="s">
        <v>2591</v>
      </c>
      <c r="D1859" s="220" t="s">
        <v>217</v>
      </c>
      <c r="E1859" s="221" t="s">
        <v>2592</v>
      </c>
      <c r="F1859" s="222" t="s">
        <v>2593</v>
      </c>
      <c r="G1859" s="223" t="s">
        <v>453</v>
      </c>
      <c r="H1859" s="224">
        <v>124.2</v>
      </c>
      <c r="I1859" s="225"/>
      <c r="J1859" s="226">
        <f>ROUND(I1859*H1859,2)</f>
        <v>0</v>
      </c>
      <c r="K1859" s="222" t="s">
        <v>1</v>
      </c>
      <c r="L1859" s="45"/>
      <c r="M1859" s="227" t="s">
        <v>1</v>
      </c>
      <c r="N1859" s="228" t="s">
        <v>46</v>
      </c>
      <c r="O1859" s="92"/>
      <c r="P1859" s="229">
        <f>O1859*H1859</f>
        <v>0</v>
      </c>
      <c r="Q1859" s="229">
        <v>0</v>
      </c>
      <c r="R1859" s="229">
        <f>Q1859*H1859</f>
        <v>0</v>
      </c>
      <c r="S1859" s="229">
        <v>0</v>
      </c>
      <c r="T1859" s="230">
        <f>S1859*H1859</f>
        <v>0</v>
      </c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R1859" s="231" t="s">
        <v>292</v>
      </c>
      <c r="AT1859" s="231" t="s">
        <v>217</v>
      </c>
      <c r="AU1859" s="231" t="s">
        <v>90</v>
      </c>
      <c r="AY1859" s="18" t="s">
        <v>216</v>
      </c>
      <c r="BE1859" s="232">
        <f>IF(N1859="základní",J1859,0)</f>
        <v>0</v>
      </c>
      <c r="BF1859" s="232">
        <f>IF(N1859="snížená",J1859,0)</f>
        <v>0</v>
      </c>
      <c r="BG1859" s="232">
        <f>IF(N1859="zákl. přenesená",J1859,0)</f>
        <v>0</v>
      </c>
      <c r="BH1859" s="232">
        <f>IF(N1859="sníž. přenesená",J1859,0)</f>
        <v>0</v>
      </c>
      <c r="BI1859" s="232">
        <f>IF(N1859="nulová",J1859,0)</f>
        <v>0</v>
      </c>
      <c r="BJ1859" s="18" t="s">
        <v>88</v>
      </c>
      <c r="BK1859" s="232">
        <f>ROUND(I1859*H1859,2)</f>
        <v>0</v>
      </c>
      <c r="BL1859" s="18" t="s">
        <v>292</v>
      </c>
      <c r="BM1859" s="231" t="s">
        <v>2594</v>
      </c>
    </row>
    <row r="1860" s="2" customFormat="1" ht="24.15" customHeight="1">
      <c r="A1860" s="39"/>
      <c r="B1860" s="40"/>
      <c r="C1860" s="220" t="s">
        <v>2595</v>
      </c>
      <c r="D1860" s="220" t="s">
        <v>217</v>
      </c>
      <c r="E1860" s="221" t="s">
        <v>2596</v>
      </c>
      <c r="F1860" s="222" t="s">
        <v>2597</v>
      </c>
      <c r="G1860" s="223" t="s">
        <v>435</v>
      </c>
      <c r="H1860" s="224">
        <v>1.321</v>
      </c>
      <c r="I1860" s="225"/>
      <c r="J1860" s="226">
        <f>ROUND(I1860*H1860,2)</f>
        <v>0</v>
      </c>
      <c r="K1860" s="222" t="s">
        <v>359</v>
      </c>
      <c r="L1860" s="45"/>
      <c r="M1860" s="227" t="s">
        <v>1</v>
      </c>
      <c r="N1860" s="228" t="s">
        <v>46</v>
      </c>
      <c r="O1860" s="92"/>
      <c r="P1860" s="229">
        <f>O1860*H1860</f>
        <v>0</v>
      </c>
      <c r="Q1860" s="229">
        <v>0</v>
      </c>
      <c r="R1860" s="229">
        <f>Q1860*H1860</f>
        <v>0</v>
      </c>
      <c r="S1860" s="229">
        <v>0</v>
      </c>
      <c r="T1860" s="230">
        <f>S1860*H1860</f>
        <v>0</v>
      </c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R1860" s="231" t="s">
        <v>292</v>
      </c>
      <c r="AT1860" s="231" t="s">
        <v>217</v>
      </c>
      <c r="AU1860" s="231" t="s">
        <v>90</v>
      </c>
      <c r="AY1860" s="18" t="s">
        <v>216</v>
      </c>
      <c r="BE1860" s="232">
        <f>IF(N1860="základní",J1860,0)</f>
        <v>0</v>
      </c>
      <c r="BF1860" s="232">
        <f>IF(N1860="snížená",J1860,0)</f>
        <v>0</v>
      </c>
      <c r="BG1860" s="232">
        <f>IF(N1860="zákl. přenesená",J1860,0)</f>
        <v>0</v>
      </c>
      <c r="BH1860" s="232">
        <f>IF(N1860="sníž. přenesená",J1860,0)</f>
        <v>0</v>
      </c>
      <c r="BI1860" s="232">
        <f>IF(N1860="nulová",J1860,0)</f>
        <v>0</v>
      </c>
      <c r="BJ1860" s="18" t="s">
        <v>88</v>
      </c>
      <c r="BK1860" s="232">
        <f>ROUND(I1860*H1860,2)</f>
        <v>0</v>
      </c>
      <c r="BL1860" s="18" t="s">
        <v>292</v>
      </c>
      <c r="BM1860" s="231" t="s">
        <v>2598</v>
      </c>
    </row>
    <row r="1861" s="2" customFormat="1">
      <c r="A1861" s="39"/>
      <c r="B1861" s="40"/>
      <c r="C1861" s="41"/>
      <c r="D1861" s="233" t="s">
        <v>222</v>
      </c>
      <c r="E1861" s="41"/>
      <c r="F1861" s="234" t="s">
        <v>2599</v>
      </c>
      <c r="G1861" s="41"/>
      <c r="H1861" s="41"/>
      <c r="I1861" s="235"/>
      <c r="J1861" s="41"/>
      <c r="K1861" s="41"/>
      <c r="L1861" s="45"/>
      <c r="M1861" s="236"/>
      <c r="N1861" s="237"/>
      <c r="O1861" s="92"/>
      <c r="P1861" s="92"/>
      <c r="Q1861" s="92"/>
      <c r="R1861" s="92"/>
      <c r="S1861" s="92"/>
      <c r="T1861" s="93"/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T1861" s="18" t="s">
        <v>222</v>
      </c>
      <c r="AU1861" s="18" t="s">
        <v>90</v>
      </c>
    </row>
    <row r="1862" s="11" customFormat="1" ht="22.8" customHeight="1">
      <c r="A1862" s="11"/>
      <c r="B1862" s="206"/>
      <c r="C1862" s="207"/>
      <c r="D1862" s="208" t="s">
        <v>80</v>
      </c>
      <c r="E1862" s="248" t="s">
        <v>2600</v>
      </c>
      <c r="F1862" s="248" t="s">
        <v>2601</v>
      </c>
      <c r="G1862" s="207"/>
      <c r="H1862" s="207"/>
      <c r="I1862" s="210"/>
      <c r="J1862" s="249">
        <f>BK1862</f>
        <v>0</v>
      </c>
      <c r="K1862" s="207"/>
      <c r="L1862" s="212"/>
      <c r="M1862" s="213"/>
      <c r="N1862" s="214"/>
      <c r="O1862" s="214"/>
      <c r="P1862" s="215">
        <f>SUM(P1863:P1892)</f>
        <v>0</v>
      </c>
      <c r="Q1862" s="214"/>
      <c r="R1862" s="215">
        <f>SUM(R1863:R1892)</f>
        <v>4.5157541999999999</v>
      </c>
      <c r="S1862" s="214"/>
      <c r="T1862" s="216">
        <f>SUM(T1863:T1892)</f>
        <v>0</v>
      </c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R1862" s="217" t="s">
        <v>90</v>
      </c>
      <c r="AT1862" s="218" t="s">
        <v>80</v>
      </c>
      <c r="AU1862" s="218" t="s">
        <v>88</v>
      </c>
      <c r="AY1862" s="217" t="s">
        <v>216</v>
      </c>
      <c r="BK1862" s="219">
        <f>SUM(BK1863:BK1892)</f>
        <v>0</v>
      </c>
    </row>
    <row r="1863" s="2" customFormat="1" ht="16.5" customHeight="1">
      <c r="A1863" s="39"/>
      <c r="B1863" s="40"/>
      <c r="C1863" s="220" t="s">
        <v>2602</v>
      </c>
      <c r="D1863" s="220" t="s">
        <v>217</v>
      </c>
      <c r="E1863" s="221" t="s">
        <v>2603</v>
      </c>
      <c r="F1863" s="222" t="s">
        <v>2604</v>
      </c>
      <c r="G1863" s="223" t="s">
        <v>303</v>
      </c>
      <c r="H1863" s="224">
        <v>126.61</v>
      </c>
      <c r="I1863" s="225"/>
      <c r="J1863" s="226">
        <f>ROUND(I1863*H1863,2)</f>
        <v>0</v>
      </c>
      <c r="K1863" s="222" t="s">
        <v>359</v>
      </c>
      <c r="L1863" s="45"/>
      <c r="M1863" s="227" t="s">
        <v>1</v>
      </c>
      <c r="N1863" s="228" t="s">
        <v>46</v>
      </c>
      <c r="O1863" s="92"/>
      <c r="P1863" s="229">
        <f>O1863*H1863</f>
        <v>0</v>
      </c>
      <c r="Q1863" s="229">
        <v>0.024</v>
      </c>
      <c r="R1863" s="229">
        <f>Q1863*H1863</f>
        <v>3.03864</v>
      </c>
      <c r="S1863" s="229">
        <v>0</v>
      </c>
      <c r="T1863" s="230">
        <f>S1863*H1863</f>
        <v>0</v>
      </c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R1863" s="231" t="s">
        <v>292</v>
      </c>
      <c r="AT1863" s="231" t="s">
        <v>217</v>
      </c>
      <c r="AU1863" s="231" t="s">
        <v>90</v>
      </c>
      <c r="AY1863" s="18" t="s">
        <v>216</v>
      </c>
      <c r="BE1863" s="232">
        <f>IF(N1863="základní",J1863,0)</f>
        <v>0</v>
      </c>
      <c r="BF1863" s="232">
        <f>IF(N1863="snížená",J1863,0)</f>
        <v>0</v>
      </c>
      <c r="BG1863" s="232">
        <f>IF(N1863="zákl. přenesená",J1863,0)</f>
        <v>0</v>
      </c>
      <c r="BH1863" s="232">
        <f>IF(N1863="sníž. přenesená",J1863,0)</f>
        <v>0</v>
      </c>
      <c r="BI1863" s="232">
        <f>IF(N1863="nulová",J1863,0)</f>
        <v>0</v>
      </c>
      <c r="BJ1863" s="18" t="s">
        <v>88</v>
      </c>
      <c r="BK1863" s="232">
        <f>ROUND(I1863*H1863,2)</f>
        <v>0</v>
      </c>
      <c r="BL1863" s="18" t="s">
        <v>292</v>
      </c>
      <c r="BM1863" s="231" t="s">
        <v>2605</v>
      </c>
    </row>
    <row r="1864" s="2" customFormat="1">
      <c r="A1864" s="39"/>
      <c r="B1864" s="40"/>
      <c r="C1864" s="41"/>
      <c r="D1864" s="233" t="s">
        <v>222</v>
      </c>
      <c r="E1864" s="41"/>
      <c r="F1864" s="234" t="s">
        <v>2606</v>
      </c>
      <c r="G1864" s="41"/>
      <c r="H1864" s="41"/>
      <c r="I1864" s="235"/>
      <c r="J1864" s="41"/>
      <c r="K1864" s="41"/>
      <c r="L1864" s="45"/>
      <c r="M1864" s="236"/>
      <c r="N1864" s="237"/>
      <c r="O1864" s="92"/>
      <c r="P1864" s="92"/>
      <c r="Q1864" s="92"/>
      <c r="R1864" s="92"/>
      <c r="S1864" s="92"/>
      <c r="T1864" s="93"/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T1864" s="18" t="s">
        <v>222</v>
      </c>
      <c r="AU1864" s="18" t="s">
        <v>90</v>
      </c>
    </row>
    <row r="1865" s="14" customFormat="1">
      <c r="A1865" s="14"/>
      <c r="B1865" s="260"/>
      <c r="C1865" s="261"/>
      <c r="D1865" s="233" t="s">
        <v>362</v>
      </c>
      <c r="E1865" s="262" t="s">
        <v>1</v>
      </c>
      <c r="F1865" s="263" t="s">
        <v>311</v>
      </c>
      <c r="G1865" s="261"/>
      <c r="H1865" s="264">
        <v>31.16</v>
      </c>
      <c r="I1865" s="265"/>
      <c r="J1865" s="261"/>
      <c r="K1865" s="261"/>
      <c r="L1865" s="266"/>
      <c r="M1865" s="267"/>
      <c r="N1865" s="268"/>
      <c r="O1865" s="268"/>
      <c r="P1865" s="268"/>
      <c r="Q1865" s="268"/>
      <c r="R1865" s="268"/>
      <c r="S1865" s="268"/>
      <c r="T1865" s="269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70" t="s">
        <v>362</v>
      </c>
      <c r="AU1865" s="270" t="s">
        <v>90</v>
      </c>
      <c r="AV1865" s="14" t="s">
        <v>90</v>
      </c>
      <c r="AW1865" s="14" t="s">
        <v>36</v>
      </c>
      <c r="AX1865" s="14" t="s">
        <v>81</v>
      </c>
      <c r="AY1865" s="270" t="s">
        <v>216</v>
      </c>
    </row>
    <row r="1866" s="14" customFormat="1">
      <c r="A1866" s="14"/>
      <c r="B1866" s="260"/>
      <c r="C1866" s="261"/>
      <c r="D1866" s="233" t="s">
        <v>362</v>
      </c>
      <c r="E1866" s="262" t="s">
        <v>1</v>
      </c>
      <c r="F1866" s="263" t="s">
        <v>314</v>
      </c>
      <c r="G1866" s="261"/>
      <c r="H1866" s="264">
        <v>95.450000000000003</v>
      </c>
      <c r="I1866" s="265"/>
      <c r="J1866" s="261"/>
      <c r="K1866" s="261"/>
      <c r="L1866" s="266"/>
      <c r="M1866" s="267"/>
      <c r="N1866" s="268"/>
      <c r="O1866" s="268"/>
      <c r="P1866" s="268"/>
      <c r="Q1866" s="268"/>
      <c r="R1866" s="268"/>
      <c r="S1866" s="268"/>
      <c r="T1866" s="269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70" t="s">
        <v>362</v>
      </c>
      <c r="AU1866" s="270" t="s">
        <v>90</v>
      </c>
      <c r="AV1866" s="14" t="s">
        <v>90</v>
      </c>
      <c r="AW1866" s="14" t="s">
        <v>36</v>
      </c>
      <c r="AX1866" s="14" t="s">
        <v>81</v>
      </c>
      <c r="AY1866" s="270" t="s">
        <v>216</v>
      </c>
    </row>
    <row r="1867" s="16" customFormat="1">
      <c r="A1867" s="16"/>
      <c r="B1867" s="282"/>
      <c r="C1867" s="283"/>
      <c r="D1867" s="233" t="s">
        <v>362</v>
      </c>
      <c r="E1867" s="284" t="s">
        <v>1</v>
      </c>
      <c r="F1867" s="285" t="s">
        <v>369</v>
      </c>
      <c r="G1867" s="283"/>
      <c r="H1867" s="286">
        <v>126.61</v>
      </c>
      <c r="I1867" s="287"/>
      <c r="J1867" s="283"/>
      <c r="K1867" s="283"/>
      <c r="L1867" s="288"/>
      <c r="M1867" s="289"/>
      <c r="N1867" s="290"/>
      <c r="O1867" s="290"/>
      <c r="P1867" s="290"/>
      <c r="Q1867" s="290"/>
      <c r="R1867" s="290"/>
      <c r="S1867" s="290"/>
      <c r="T1867" s="291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T1867" s="292" t="s">
        <v>362</v>
      </c>
      <c r="AU1867" s="292" t="s">
        <v>90</v>
      </c>
      <c r="AV1867" s="16" t="s">
        <v>215</v>
      </c>
      <c r="AW1867" s="16" t="s">
        <v>36</v>
      </c>
      <c r="AX1867" s="16" t="s">
        <v>88</v>
      </c>
      <c r="AY1867" s="292" t="s">
        <v>216</v>
      </c>
    </row>
    <row r="1868" s="2" customFormat="1" ht="16.5" customHeight="1">
      <c r="A1868" s="39"/>
      <c r="B1868" s="40"/>
      <c r="C1868" s="220" t="s">
        <v>2607</v>
      </c>
      <c r="D1868" s="220" t="s">
        <v>217</v>
      </c>
      <c r="E1868" s="221" t="s">
        <v>2608</v>
      </c>
      <c r="F1868" s="222" t="s">
        <v>2609</v>
      </c>
      <c r="G1868" s="223" t="s">
        <v>303</v>
      </c>
      <c r="H1868" s="224">
        <v>126.61</v>
      </c>
      <c r="I1868" s="225"/>
      <c r="J1868" s="226">
        <f>ROUND(I1868*H1868,2)</f>
        <v>0</v>
      </c>
      <c r="K1868" s="222" t="s">
        <v>359</v>
      </c>
      <c r="L1868" s="45"/>
      <c r="M1868" s="227" t="s">
        <v>1</v>
      </c>
      <c r="N1868" s="228" t="s">
        <v>46</v>
      </c>
      <c r="O1868" s="92"/>
      <c r="P1868" s="229">
        <f>O1868*H1868</f>
        <v>0</v>
      </c>
      <c r="Q1868" s="229">
        <v>0</v>
      </c>
      <c r="R1868" s="229">
        <f>Q1868*H1868</f>
        <v>0</v>
      </c>
      <c r="S1868" s="229">
        <v>0</v>
      </c>
      <c r="T1868" s="230">
        <f>S1868*H1868</f>
        <v>0</v>
      </c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R1868" s="231" t="s">
        <v>292</v>
      </c>
      <c r="AT1868" s="231" t="s">
        <v>217</v>
      </c>
      <c r="AU1868" s="231" t="s">
        <v>90</v>
      </c>
      <c r="AY1868" s="18" t="s">
        <v>216</v>
      </c>
      <c r="BE1868" s="232">
        <f>IF(N1868="základní",J1868,0)</f>
        <v>0</v>
      </c>
      <c r="BF1868" s="232">
        <f>IF(N1868="snížená",J1868,0)</f>
        <v>0</v>
      </c>
      <c r="BG1868" s="232">
        <f>IF(N1868="zákl. přenesená",J1868,0)</f>
        <v>0</v>
      </c>
      <c r="BH1868" s="232">
        <f>IF(N1868="sníž. přenesená",J1868,0)</f>
        <v>0</v>
      </c>
      <c r="BI1868" s="232">
        <f>IF(N1868="nulová",J1868,0)</f>
        <v>0</v>
      </c>
      <c r="BJ1868" s="18" t="s">
        <v>88</v>
      </c>
      <c r="BK1868" s="232">
        <f>ROUND(I1868*H1868,2)</f>
        <v>0</v>
      </c>
      <c r="BL1868" s="18" t="s">
        <v>292</v>
      </c>
      <c r="BM1868" s="231" t="s">
        <v>2610</v>
      </c>
    </row>
    <row r="1869" s="2" customFormat="1">
      <c r="A1869" s="39"/>
      <c r="B1869" s="40"/>
      <c r="C1869" s="41"/>
      <c r="D1869" s="233" t="s">
        <v>222</v>
      </c>
      <c r="E1869" s="41"/>
      <c r="F1869" s="234" t="s">
        <v>2611</v>
      </c>
      <c r="G1869" s="41"/>
      <c r="H1869" s="41"/>
      <c r="I1869" s="235"/>
      <c r="J1869" s="41"/>
      <c r="K1869" s="41"/>
      <c r="L1869" s="45"/>
      <c r="M1869" s="236"/>
      <c r="N1869" s="237"/>
      <c r="O1869" s="92"/>
      <c r="P1869" s="92"/>
      <c r="Q1869" s="92"/>
      <c r="R1869" s="92"/>
      <c r="S1869" s="92"/>
      <c r="T1869" s="93"/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39"/>
      <c r="AE1869" s="39"/>
      <c r="AT1869" s="18" t="s">
        <v>222</v>
      </c>
      <c r="AU1869" s="18" t="s">
        <v>90</v>
      </c>
    </row>
    <row r="1870" s="2" customFormat="1" ht="33" customHeight="1">
      <c r="A1870" s="39"/>
      <c r="B1870" s="40"/>
      <c r="C1870" s="220" t="s">
        <v>2612</v>
      </c>
      <c r="D1870" s="220" t="s">
        <v>217</v>
      </c>
      <c r="E1870" s="221" t="s">
        <v>2613</v>
      </c>
      <c r="F1870" s="222" t="s">
        <v>2614</v>
      </c>
      <c r="G1870" s="223" t="s">
        <v>453</v>
      </c>
      <c r="H1870" s="224">
        <v>142.86000000000001</v>
      </c>
      <c r="I1870" s="225"/>
      <c r="J1870" s="226">
        <f>ROUND(I1870*H1870,2)</f>
        <v>0</v>
      </c>
      <c r="K1870" s="222" t="s">
        <v>359</v>
      </c>
      <c r="L1870" s="45"/>
      <c r="M1870" s="227" t="s">
        <v>1</v>
      </c>
      <c r="N1870" s="228" t="s">
        <v>46</v>
      </c>
      <c r="O1870" s="92"/>
      <c r="P1870" s="229">
        <f>O1870*H1870</f>
        <v>0</v>
      </c>
      <c r="Q1870" s="229">
        <v>2.0000000000000002E-05</v>
      </c>
      <c r="R1870" s="229">
        <f>Q1870*H1870</f>
        <v>0.0028572000000000007</v>
      </c>
      <c r="S1870" s="229">
        <v>0</v>
      </c>
      <c r="T1870" s="230">
        <f>S1870*H1870</f>
        <v>0</v>
      </c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R1870" s="231" t="s">
        <v>292</v>
      </c>
      <c r="AT1870" s="231" t="s">
        <v>217</v>
      </c>
      <c r="AU1870" s="231" t="s">
        <v>90</v>
      </c>
      <c r="AY1870" s="18" t="s">
        <v>216</v>
      </c>
      <c r="BE1870" s="232">
        <f>IF(N1870="základní",J1870,0)</f>
        <v>0</v>
      </c>
      <c r="BF1870" s="232">
        <f>IF(N1870="snížená",J1870,0)</f>
        <v>0</v>
      </c>
      <c r="BG1870" s="232">
        <f>IF(N1870="zákl. přenesená",J1870,0)</f>
        <v>0</v>
      </c>
      <c r="BH1870" s="232">
        <f>IF(N1870="sníž. přenesená",J1870,0)</f>
        <v>0</v>
      </c>
      <c r="BI1870" s="232">
        <f>IF(N1870="nulová",J1870,0)</f>
        <v>0</v>
      </c>
      <c r="BJ1870" s="18" t="s">
        <v>88</v>
      </c>
      <c r="BK1870" s="232">
        <f>ROUND(I1870*H1870,2)</f>
        <v>0</v>
      </c>
      <c r="BL1870" s="18" t="s">
        <v>292</v>
      </c>
      <c r="BM1870" s="231" t="s">
        <v>2615</v>
      </c>
    </row>
    <row r="1871" s="2" customFormat="1">
      <c r="A1871" s="39"/>
      <c r="B1871" s="40"/>
      <c r="C1871" s="41"/>
      <c r="D1871" s="233" t="s">
        <v>222</v>
      </c>
      <c r="E1871" s="41"/>
      <c r="F1871" s="234" t="s">
        <v>2616</v>
      </c>
      <c r="G1871" s="41"/>
      <c r="H1871" s="41"/>
      <c r="I1871" s="235"/>
      <c r="J1871" s="41"/>
      <c r="K1871" s="41"/>
      <c r="L1871" s="45"/>
      <c r="M1871" s="236"/>
      <c r="N1871" s="237"/>
      <c r="O1871" s="92"/>
      <c r="P1871" s="92"/>
      <c r="Q1871" s="92"/>
      <c r="R1871" s="92"/>
      <c r="S1871" s="92"/>
      <c r="T1871" s="93"/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T1871" s="18" t="s">
        <v>222</v>
      </c>
      <c r="AU1871" s="18" t="s">
        <v>90</v>
      </c>
    </row>
    <row r="1872" s="13" customFormat="1">
      <c r="A1872" s="13"/>
      <c r="B1872" s="250"/>
      <c r="C1872" s="251"/>
      <c r="D1872" s="233" t="s">
        <v>362</v>
      </c>
      <c r="E1872" s="252" t="s">
        <v>1</v>
      </c>
      <c r="F1872" s="253" t="s">
        <v>1074</v>
      </c>
      <c r="G1872" s="251"/>
      <c r="H1872" s="252" t="s">
        <v>1</v>
      </c>
      <c r="I1872" s="254"/>
      <c r="J1872" s="251"/>
      <c r="K1872" s="251"/>
      <c r="L1872" s="255"/>
      <c r="M1872" s="256"/>
      <c r="N1872" s="257"/>
      <c r="O1872" s="257"/>
      <c r="P1872" s="257"/>
      <c r="Q1872" s="257"/>
      <c r="R1872" s="257"/>
      <c r="S1872" s="257"/>
      <c r="T1872" s="258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59" t="s">
        <v>362</v>
      </c>
      <c r="AU1872" s="259" t="s">
        <v>90</v>
      </c>
      <c r="AV1872" s="13" t="s">
        <v>88</v>
      </c>
      <c r="AW1872" s="13" t="s">
        <v>36</v>
      </c>
      <c r="AX1872" s="13" t="s">
        <v>81</v>
      </c>
      <c r="AY1872" s="259" t="s">
        <v>216</v>
      </c>
    </row>
    <row r="1873" s="14" customFormat="1">
      <c r="A1873" s="14"/>
      <c r="B1873" s="260"/>
      <c r="C1873" s="261"/>
      <c r="D1873" s="233" t="s">
        <v>362</v>
      </c>
      <c r="E1873" s="262" t="s">
        <v>1</v>
      </c>
      <c r="F1873" s="263" t="s">
        <v>1386</v>
      </c>
      <c r="G1873" s="261"/>
      <c r="H1873" s="264">
        <v>34.100000000000001</v>
      </c>
      <c r="I1873" s="265"/>
      <c r="J1873" s="261"/>
      <c r="K1873" s="261"/>
      <c r="L1873" s="266"/>
      <c r="M1873" s="267"/>
      <c r="N1873" s="268"/>
      <c r="O1873" s="268"/>
      <c r="P1873" s="268"/>
      <c r="Q1873" s="268"/>
      <c r="R1873" s="268"/>
      <c r="S1873" s="268"/>
      <c r="T1873" s="269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70" t="s">
        <v>362</v>
      </c>
      <c r="AU1873" s="270" t="s">
        <v>90</v>
      </c>
      <c r="AV1873" s="14" t="s">
        <v>90</v>
      </c>
      <c r="AW1873" s="14" t="s">
        <v>36</v>
      </c>
      <c r="AX1873" s="14" t="s">
        <v>81</v>
      </c>
      <c r="AY1873" s="270" t="s">
        <v>216</v>
      </c>
    </row>
    <row r="1874" s="14" customFormat="1">
      <c r="A1874" s="14"/>
      <c r="B1874" s="260"/>
      <c r="C1874" s="261"/>
      <c r="D1874" s="233" t="s">
        <v>362</v>
      </c>
      <c r="E1874" s="262" t="s">
        <v>1</v>
      </c>
      <c r="F1874" s="263" t="s">
        <v>2617</v>
      </c>
      <c r="G1874" s="261"/>
      <c r="H1874" s="264">
        <v>-0.5</v>
      </c>
      <c r="I1874" s="265"/>
      <c r="J1874" s="261"/>
      <c r="K1874" s="261"/>
      <c r="L1874" s="266"/>
      <c r="M1874" s="267"/>
      <c r="N1874" s="268"/>
      <c r="O1874" s="268"/>
      <c r="P1874" s="268"/>
      <c r="Q1874" s="268"/>
      <c r="R1874" s="268"/>
      <c r="S1874" s="268"/>
      <c r="T1874" s="269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70" t="s">
        <v>362</v>
      </c>
      <c r="AU1874" s="270" t="s">
        <v>90</v>
      </c>
      <c r="AV1874" s="14" t="s">
        <v>90</v>
      </c>
      <c r="AW1874" s="14" t="s">
        <v>36</v>
      </c>
      <c r="AX1874" s="14" t="s">
        <v>81</v>
      </c>
      <c r="AY1874" s="270" t="s">
        <v>216</v>
      </c>
    </row>
    <row r="1875" s="14" customFormat="1">
      <c r="A1875" s="14"/>
      <c r="B1875" s="260"/>
      <c r="C1875" s="261"/>
      <c r="D1875" s="233" t="s">
        <v>362</v>
      </c>
      <c r="E1875" s="262" t="s">
        <v>1</v>
      </c>
      <c r="F1875" s="263" t="s">
        <v>2618</v>
      </c>
      <c r="G1875" s="261"/>
      <c r="H1875" s="264">
        <v>-2.8999999999999999</v>
      </c>
      <c r="I1875" s="265"/>
      <c r="J1875" s="261"/>
      <c r="K1875" s="261"/>
      <c r="L1875" s="266"/>
      <c r="M1875" s="267"/>
      <c r="N1875" s="268"/>
      <c r="O1875" s="268"/>
      <c r="P1875" s="268"/>
      <c r="Q1875" s="268"/>
      <c r="R1875" s="268"/>
      <c r="S1875" s="268"/>
      <c r="T1875" s="269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70" t="s">
        <v>362</v>
      </c>
      <c r="AU1875" s="270" t="s">
        <v>90</v>
      </c>
      <c r="AV1875" s="14" t="s">
        <v>90</v>
      </c>
      <c r="AW1875" s="14" t="s">
        <v>36</v>
      </c>
      <c r="AX1875" s="14" t="s">
        <v>81</v>
      </c>
      <c r="AY1875" s="270" t="s">
        <v>216</v>
      </c>
    </row>
    <row r="1876" s="13" customFormat="1">
      <c r="A1876" s="13"/>
      <c r="B1876" s="250"/>
      <c r="C1876" s="251"/>
      <c r="D1876" s="233" t="s">
        <v>362</v>
      </c>
      <c r="E1876" s="252" t="s">
        <v>1</v>
      </c>
      <c r="F1876" s="253" t="s">
        <v>864</v>
      </c>
      <c r="G1876" s="251"/>
      <c r="H1876" s="252" t="s">
        <v>1</v>
      </c>
      <c r="I1876" s="254"/>
      <c r="J1876" s="251"/>
      <c r="K1876" s="251"/>
      <c r="L1876" s="255"/>
      <c r="M1876" s="256"/>
      <c r="N1876" s="257"/>
      <c r="O1876" s="257"/>
      <c r="P1876" s="257"/>
      <c r="Q1876" s="257"/>
      <c r="R1876" s="257"/>
      <c r="S1876" s="257"/>
      <c r="T1876" s="258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9" t="s">
        <v>362</v>
      </c>
      <c r="AU1876" s="259" t="s">
        <v>90</v>
      </c>
      <c r="AV1876" s="13" t="s">
        <v>88</v>
      </c>
      <c r="AW1876" s="13" t="s">
        <v>36</v>
      </c>
      <c r="AX1876" s="13" t="s">
        <v>81</v>
      </c>
      <c r="AY1876" s="259" t="s">
        <v>216</v>
      </c>
    </row>
    <row r="1877" s="14" customFormat="1">
      <c r="A1877" s="14"/>
      <c r="B1877" s="260"/>
      <c r="C1877" s="261"/>
      <c r="D1877" s="233" t="s">
        <v>362</v>
      </c>
      <c r="E1877" s="262" t="s">
        <v>1</v>
      </c>
      <c r="F1877" s="263" t="s">
        <v>1387</v>
      </c>
      <c r="G1877" s="261"/>
      <c r="H1877" s="264">
        <v>34.380000000000003</v>
      </c>
      <c r="I1877" s="265"/>
      <c r="J1877" s="261"/>
      <c r="K1877" s="261"/>
      <c r="L1877" s="266"/>
      <c r="M1877" s="267"/>
      <c r="N1877" s="268"/>
      <c r="O1877" s="268"/>
      <c r="P1877" s="268"/>
      <c r="Q1877" s="268"/>
      <c r="R1877" s="268"/>
      <c r="S1877" s="268"/>
      <c r="T1877" s="269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70" t="s">
        <v>362</v>
      </c>
      <c r="AU1877" s="270" t="s">
        <v>90</v>
      </c>
      <c r="AV1877" s="14" t="s">
        <v>90</v>
      </c>
      <c r="AW1877" s="14" t="s">
        <v>36</v>
      </c>
      <c r="AX1877" s="14" t="s">
        <v>81</v>
      </c>
      <c r="AY1877" s="270" t="s">
        <v>216</v>
      </c>
    </row>
    <row r="1878" s="14" customFormat="1">
      <c r="A1878" s="14"/>
      <c r="B1878" s="260"/>
      <c r="C1878" s="261"/>
      <c r="D1878" s="233" t="s">
        <v>362</v>
      </c>
      <c r="E1878" s="262" t="s">
        <v>1</v>
      </c>
      <c r="F1878" s="263" t="s">
        <v>2619</v>
      </c>
      <c r="G1878" s="261"/>
      <c r="H1878" s="264">
        <v>-2.8999999999999999</v>
      </c>
      <c r="I1878" s="265"/>
      <c r="J1878" s="261"/>
      <c r="K1878" s="261"/>
      <c r="L1878" s="266"/>
      <c r="M1878" s="267"/>
      <c r="N1878" s="268"/>
      <c r="O1878" s="268"/>
      <c r="P1878" s="268"/>
      <c r="Q1878" s="268"/>
      <c r="R1878" s="268"/>
      <c r="S1878" s="268"/>
      <c r="T1878" s="269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70" t="s">
        <v>362</v>
      </c>
      <c r="AU1878" s="270" t="s">
        <v>90</v>
      </c>
      <c r="AV1878" s="14" t="s">
        <v>90</v>
      </c>
      <c r="AW1878" s="14" t="s">
        <v>36</v>
      </c>
      <c r="AX1878" s="14" t="s">
        <v>81</v>
      </c>
      <c r="AY1878" s="270" t="s">
        <v>216</v>
      </c>
    </row>
    <row r="1879" s="13" customFormat="1">
      <c r="A1879" s="13"/>
      <c r="B1879" s="250"/>
      <c r="C1879" s="251"/>
      <c r="D1879" s="233" t="s">
        <v>362</v>
      </c>
      <c r="E1879" s="252" t="s">
        <v>1</v>
      </c>
      <c r="F1879" s="253" t="s">
        <v>1082</v>
      </c>
      <c r="G1879" s="251"/>
      <c r="H1879" s="252" t="s">
        <v>1</v>
      </c>
      <c r="I1879" s="254"/>
      <c r="J1879" s="251"/>
      <c r="K1879" s="251"/>
      <c r="L1879" s="255"/>
      <c r="M1879" s="256"/>
      <c r="N1879" s="257"/>
      <c r="O1879" s="257"/>
      <c r="P1879" s="257"/>
      <c r="Q1879" s="257"/>
      <c r="R1879" s="257"/>
      <c r="S1879" s="257"/>
      <c r="T1879" s="258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59" t="s">
        <v>362</v>
      </c>
      <c r="AU1879" s="259" t="s">
        <v>90</v>
      </c>
      <c r="AV1879" s="13" t="s">
        <v>88</v>
      </c>
      <c r="AW1879" s="13" t="s">
        <v>36</v>
      </c>
      <c r="AX1879" s="13" t="s">
        <v>81</v>
      </c>
      <c r="AY1879" s="259" t="s">
        <v>216</v>
      </c>
    </row>
    <row r="1880" s="14" customFormat="1">
      <c r="A1880" s="14"/>
      <c r="B1880" s="260"/>
      <c r="C1880" s="261"/>
      <c r="D1880" s="233" t="s">
        <v>362</v>
      </c>
      <c r="E1880" s="262" t="s">
        <v>1</v>
      </c>
      <c r="F1880" s="263" t="s">
        <v>1388</v>
      </c>
      <c r="G1880" s="261"/>
      <c r="H1880" s="264">
        <v>90.579999999999998</v>
      </c>
      <c r="I1880" s="265"/>
      <c r="J1880" s="261"/>
      <c r="K1880" s="261"/>
      <c r="L1880" s="266"/>
      <c r="M1880" s="267"/>
      <c r="N1880" s="268"/>
      <c r="O1880" s="268"/>
      <c r="P1880" s="268"/>
      <c r="Q1880" s="268"/>
      <c r="R1880" s="268"/>
      <c r="S1880" s="268"/>
      <c r="T1880" s="269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70" t="s">
        <v>362</v>
      </c>
      <c r="AU1880" s="270" t="s">
        <v>90</v>
      </c>
      <c r="AV1880" s="14" t="s">
        <v>90</v>
      </c>
      <c r="AW1880" s="14" t="s">
        <v>36</v>
      </c>
      <c r="AX1880" s="14" t="s">
        <v>81</v>
      </c>
      <c r="AY1880" s="270" t="s">
        <v>216</v>
      </c>
    </row>
    <row r="1881" s="14" customFormat="1">
      <c r="A1881" s="14"/>
      <c r="B1881" s="260"/>
      <c r="C1881" s="261"/>
      <c r="D1881" s="233" t="s">
        <v>362</v>
      </c>
      <c r="E1881" s="262" t="s">
        <v>1</v>
      </c>
      <c r="F1881" s="263" t="s">
        <v>2617</v>
      </c>
      <c r="G1881" s="261"/>
      <c r="H1881" s="264">
        <v>-0.5</v>
      </c>
      <c r="I1881" s="265"/>
      <c r="J1881" s="261"/>
      <c r="K1881" s="261"/>
      <c r="L1881" s="266"/>
      <c r="M1881" s="267"/>
      <c r="N1881" s="268"/>
      <c r="O1881" s="268"/>
      <c r="P1881" s="268"/>
      <c r="Q1881" s="268"/>
      <c r="R1881" s="268"/>
      <c r="S1881" s="268"/>
      <c r="T1881" s="269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70" t="s">
        <v>362</v>
      </c>
      <c r="AU1881" s="270" t="s">
        <v>90</v>
      </c>
      <c r="AV1881" s="14" t="s">
        <v>90</v>
      </c>
      <c r="AW1881" s="14" t="s">
        <v>36</v>
      </c>
      <c r="AX1881" s="14" t="s">
        <v>81</v>
      </c>
      <c r="AY1881" s="270" t="s">
        <v>216</v>
      </c>
    </row>
    <row r="1882" s="14" customFormat="1">
      <c r="A1882" s="14"/>
      <c r="B1882" s="260"/>
      <c r="C1882" s="261"/>
      <c r="D1882" s="233" t="s">
        <v>362</v>
      </c>
      <c r="E1882" s="262" t="s">
        <v>1</v>
      </c>
      <c r="F1882" s="263" t="s">
        <v>2620</v>
      </c>
      <c r="G1882" s="261"/>
      <c r="H1882" s="264">
        <v>-0.69999999999999996</v>
      </c>
      <c r="I1882" s="265"/>
      <c r="J1882" s="261"/>
      <c r="K1882" s="261"/>
      <c r="L1882" s="266"/>
      <c r="M1882" s="267"/>
      <c r="N1882" s="268"/>
      <c r="O1882" s="268"/>
      <c r="P1882" s="268"/>
      <c r="Q1882" s="268"/>
      <c r="R1882" s="268"/>
      <c r="S1882" s="268"/>
      <c r="T1882" s="269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70" t="s">
        <v>362</v>
      </c>
      <c r="AU1882" s="270" t="s">
        <v>90</v>
      </c>
      <c r="AV1882" s="14" t="s">
        <v>90</v>
      </c>
      <c r="AW1882" s="14" t="s">
        <v>36</v>
      </c>
      <c r="AX1882" s="14" t="s">
        <v>81</v>
      </c>
      <c r="AY1882" s="270" t="s">
        <v>216</v>
      </c>
    </row>
    <row r="1883" s="14" customFormat="1">
      <c r="A1883" s="14"/>
      <c r="B1883" s="260"/>
      <c r="C1883" s="261"/>
      <c r="D1883" s="233" t="s">
        <v>362</v>
      </c>
      <c r="E1883" s="262" t="s">
        <v>1</v>
      </c>
      <c r="F1883" s="263" t="s">
        <v>2621</v>
      </c>
      <c r="G1883" s="261"/>
      <c r="H1883" s="264">
        <v>-2.7000000000000002</v>
      </c>
      <c r="I1883" s="265"/>
      <c r="J1883" s="261"/>
      <c r="K1883" s="261"/>
      <c r="L1883" s="266"/>
      <c r="M1883" s="267"/>
      <c r="N1883" s="268"/>
      <c r="O1883" s="268"/>
      <c r="P1883" s="268"/>
      <c r="Q1883" s="268"/>
      <c r="R1883" s="268"/>
      <c r="S1883" s="268"/>
      <c r="T1883" s="269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70" t="s">
        <v>362</v>
      </c>
      <c r="AU1883" s="270" t="s">
        <v>90</v>
      </c>
      <c r="AV1883" s="14" t="s">
        <v>90</v>
      </c>
      <c r="AW1883" s="14" t="s">
        <v>36</v>
      </c>
      <c r="AX1883" s="14" t="s">
        <v>81</v>
      </c>
      <c r="AY1883" s="270" t="s">
        <v>216</v>
      </c>
    </row>
    <row r="1884" s="14" customFormat="1">
      <c r="A1884" s="14"/>
      <c r="B1884" s="260"/>
      <c r="C1884" s="261"/>
      <c r="D1884" s="233" t="s">
        <v>362</v>
      </c>
      <c r="E1884" s="262" t="s">
        <v>1</v>
      </c>
      <c r="F1884" s="263" t="s">
        <v>1158</v>
      </c>
      <c r="G1884" s="261"/>
      <c r="H1884" s="264">
        <v>-6</v>
      </c>
      <c r="I1884" s="265"/>
      <c r="J1884" s="261"/>
      <c r="K1884" s="261"/>
      <c r="L1884" s="266"/>
      <c r="M1884" s="267"/>
      <c r="N1884" s="268"/>
      <c r="O1884" s="268"/>
      <c r="P1884" s="268"/>
      <c r="Q1884" s="268"/>
      <c r="R1884" s="268"/>
      <c r="S1884" s="268"/>
      <c r="T1884" s="269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70" t="s">
        <v>362</v>
      </c>
      <c r="AU1884" s="270" t="s">
        <v>90</v>
      </c>
      <c r="AV1884" s="14" t="s">
        <v>90</v>
      </c>
      <c r="AW1884" s="14" t="s">
        <v>36</v>
      </c>
      <c r="AX1884" s="14" t="s">
        <v>81</v>
      </c>
      <c r="AY1884" s="270" t="s">
        <v>216</v>
      </c>
    </row>
    <row r="1885" s="16" customFormat="1">
      <c r="A1885" s="16"/>
      <c r="B1885" s="282"/>
      <c r="C1885" s="283"/>
      <c r="D1885" s="233" t="s">
        <v>362</v>
      </c>
      <c r="E1885" s="284" t="s">
        <v>1</v>
      </c>
      <c r="F1885" s="285" t="s">
        <v>369</v>
      </c>
      <c r="G1885" s="283"/>
      <c r="H1885" s="286">
        <v>142.86000000000001</v>
      </c>
      <c r="I1885" s="287"/>
      <c r="J1885" s="283"/>
      <c r="K1885" s="283"/>
      <c r="L1885" s="288"/>
      <c r="M1885" s="289"/>
      <c r="N1885" s="290"/>
      <c r="O1885" s="290"/>
      <c r="P1885" s="290"/>
      <c r="Q1885" s="290"/>
      <c r="R1885" s="290"/>
      <c r="S1885" s="290"/>
      <c r="T1885" s="291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T1885" s="292" t="s">
        <v>362</v>
      </c>
      <c r="AU1885" s="292" t="s">
        <v>90</v>
      </c>
      <c r="AV1885" s="16" t="s">
        <v>215</v>
      </c>
      <c r="AW1885" s="16" t="s">
        <v>36</v>
      </c>
      <c r="AX1885" s="16" t="s">
        <v>88</v>
      </c>
      <c r="AY1885" s="292" t="s">
        <v>216</v>
      </c>
    </row>
    <row r="1886" s="2" customFormat="1" ht="24.15" customHeight="1">
      <c r="A1886" s="39"/>
      <c r="B1886" s="40"/>
      <c r="C1886" s="220" t="s">
        <v>2622</v>
      </c>
      <c r="D1886" s="220" t="s">
        <v>217</v>
      </c>
      <c r="E1886" s="221" t="s">
        <v>2623</v>
      </c>
      <c r="F1886" s="222" t="s">
        <v>2624</v>
      </c>
      <c r="G1886" s="223" t="s">
        <v>303</v>
      </c>
      <c r="H1886" s="224">
        <v>126.61</v>
      </c>
      <c r="I1886" s="225"/>
      <c r="J1886" s="226">
        <f>ROUND(I1886*H1886,2)</f>
        <v>0</v>
      </c>
      <c r="K1886" s="222" t="s">
        <v>359</v>
      </c>
      <c r="L1886" s="45"/>
      <c r="M1886" s="227" t="s">
        <v>1</v>
      </c>
      <c r="N1886" s="228" t="s">
        <v>46</v>
      </c>
      <c r="O1886" s="92"/>
      <c r="P1886" s="229">
        <f>O1886*H1886</f>
        <v>0</v>
      </c>
      <c r="Q1886" s="229">
        <v>0.00054000000000000001</v>
      </c>
      <c r="R1886" s="229">
        <f>Q1886*H1886</f>
        <v>0.068369399999999997</v>
      </c>
      <c r="S1886" s="229">
        <v>0</v>
      </c>
      <c r="T1886" s="230">
        <f>S1886*H1886</f>
        <v>0</v>
      </c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R1886" s="231" t="s">
        <v>292</v>
      </c>
      <c r="AT1886" s="231" t="s">
        <v>217</v>
      </c>
      <c r="AU1886" s="231" t="s">
        <v>90</v>
      </c>
      <c r="AY1886" s="18" t="s">
        <v>216</v>
      </c>
      <c r="BE1886" s="232">
        <f>IF(N1886="základní",J1886,0)</f>
        <v>0</v>
      </c>
      <c r="BF1886" s="232">
        <f>IF(N1886="snížená",J1886,0)</f>
        <v>0</v>
      </c>
      <c r="BG1886" s="232">
        <f>IF(N1886="zákl. přenesená",J1886,0)</f>
        <v>0</v>
      </c>
      <c r="BH1886" s="232">
        <f>IF(N1886="sníž. přenesená",J1886,0)</f>
        <v>0</v>
      </c>
      <c r="BI1886" s="232">
        <f>IF(N1886="nulová",J1886,0)</f>
        <v>0</v>
      </c>
      <c r="BJ1886" s="18" t="s">
        <v>88</v>
      </c>
      <c r="BK1886" s="232">
        <f>ROUND(I1886*H1886,2)</f>
        <v>0</v>
      </c>
      <c r="BL1886" s="18" t="s">
        <v>292</v>
      </c>
      <c r="BM1886" s="231" t="s">
        <v>2625</v>
      </c>
    </row>
    <row r="1887" s="2" customFormat="1">
      <c r="A1887" s="39"/>
      <c r="B1887" s="40"/>
      <c r="C1887" s="41"/>
      <c r="D1887" s="233" t="s">
        <v>222</v>
      </c>
      <c r="E1887" s="41"/>
      <c r="F1887" s="234" t="s">
        <v>2626</v>
      </c>
      <c r="G1887" s="41"/>
      <c r="H1887" s="41"/>
      <c r="I1887" s="235"/>
      <c r="J1887" s="41"/>
      <c r="K1887" s="41"/>
      <c r="L1887" s="45"/>
      <c r="M1887" s="236"/>
      <c r="N1887" s="237"/>
      <c r="O1887" s="92"/>
      <c r="P1887" s="92"/>
      <c r="Q1887" s="92"/>
      <c r="R1887" s="92"/>
      <c r="S1887" s="92"/>
      <c r="T1887" s="93"/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T1887" s="18" t="s">
        <v>222</v>
      </c>
      <c r="AU1887" s="18" t="s">
        <v>90</v>
      </c>
    </row>
    <row r="1888" s="2" customFormat="1" ht="24.15" customHeight="1">
      <c r="A1888" s="39"/>
      <c r="B1888" s="40"/>
      <c r="C1888" s="220" t="s">
        <v>2627</v>
      </c>
      <c r="D1888" s="220" t="s">
        <v>217</v>
      </c>
      <c r="E1888" s="221" t="s">
        <v>2628</v>
      </c>
      <c r="F1888" s="222" t="s">
        <v>2629</v>
      </c>
      <c r="G1888" s="223" t="s">
        <v>303</v>
      </c>
      <c r="H1888" s="224">
        <v>126.61</v>
      </c>
      <c r="I1888" s="225"/>
      <c r="J1888" s="226">
        <f>ROUND(I1888*H1888,2)</f>
        <v>0</v>
      </c>
      <c r="K1888" s="222" t="s">
        <v>1</v>
      </c>
      <c r="L1888" s="45"/>
      <c r="M1888" s="227" t="s">
        <v>1</v>
      </c>
      <c r="N1888" s="228" t="s">
        <v>46</v>
      </c>
      <c r="O1888" s="92"/>
      <c r="P1888" s="229">
        <f>O1888*H1888</f>
        <v>0</v>
      </c>
      <c r="Q1888" s="229">
        <v>0.0071999999999999998</v>
      </c>
      <c r="R1888" s="229">
        <f>Q1888*H1888</f>
        <v>0.91159199999999996</v>
      </c>
      <c r="S1888" s="229">
        <v>0</v>
      </c>
      <c r="T1888" s="230">
        <f>S1888*H1888</f>
        <v>0</v>
      </c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R1888" s="231" t="s">
        <v>292</v>
      </c>
      <c r="AT1888" s="231" t="s">
        <v>217</v>
      </c>
      <c r="AU1888" s="231" t="s">
        <v>90</v>
      </c>
      <c r="AY1888" s="18" t="s">
        <v>216</v>
      </c>
      <c r="BE1888" s="232">
        <f>IF(N1888="základní",J1888,0)</f>
        <v>0</v>
      </c>
      <c r="BF1888" s="232">
        <f>IF(N1888="snížená",J1888,0)</f>
        <v>0</v>
      </c>
      <c r="BG1888" s="232">
        <f>IF(N1888="zákl. přenesená",J1888,0)</f>
        <v>0</v>
      </c>
      <c r="BH1888" s="232">
        <f>IF(N1888="sníž. přenesená",J1888,0)</f>
        <v>0</v>
      </c>
      <c r="BI1888" s="232">
        <f>IF(N1888="nulová",J1888,0)</f>
        <v>0</v>
      </c>
      <c r="BJ1888" s="18" t="s">
        <v>88</v>
      </c>
      <c r="BK1888" s="232">
        <f>ROUND(I1888*H1888,2)</f>
        <v>0</v>
      </c>
      <c r="BL1888" s="18" t="s">
        <v>292</v>
      </c>
      <c r="BM1888" s="231" t="s">
        <v>2630</v>
      </c>
    </row>
    <row r="1889" s="2" customFormat="1">
      <c r="A1889" s="39"/>
      <c r="B1889" s="40"/>
      <c r="C1889" s="41"/>
      <c r="D1889" s="233" t="s">
        <v>222</v>
      </c>
      <c r="E1889" s="41"/>
      <c r="F1889" s="234" t="s">
        <v>2631</v>
      </c>
      <c r="G1889" s="41"/>
      <c r="H1889" s="41"/>
      <c r="I1889" s="235"/>
      <c r="J1889" s="41"/>
      <c r="K1889" s="41"/>
      <c r="L1889" s="45"/>
      <c r="M1889" s="236"/>
      <c r="N1889" s="237"/>
      <c r="O1889" s="92"/>
      <c r="P1889" s="92"/>
      <c r="Q1889" s="92"/>
      <c r="R1889" s="92"/>
      <c r="S1889" s="92"/>
      <c r="T1889" s="93"/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T1889" s="18" t="s">
        <v>222</v>
      </c>
      <c r="AU1889" s="18" t="s">
        <v>90</v>
      </c>
    </row>
    <row r="1890" s="2" customFormat="1" ht="21.75" customHeight="1">
      <c r="A1890" s="39"/>
      <c r="B1890" s="40"/>
      <c r="C1890" s="220" t="s">
        <v>2632</v>
      </c>
      <c r="D1890" s="220" t="s">
        <v>217</v>
      </c>
      <c r="E1890" s="221" t="s">
        <v>2633</v>
      </c>
      <c r="F1890" s="222" t="s">
        <v>2634</v>
      </c>
      <c r="G1890" s="223" t="s">
        <v>453</v>
      </c>
      <c r="H1890" s="224">
        <v>142.86000000000001</v>
      </c>
      <c r="I1890" s="225"/>
      <c r="J1890" s="226">
        <f>ROUND(I1890*H1890,2)</f>
        <v>0</v>
      </c>
      <c r="K1890" s="222" t="s">
        <v>359</v>
      </c>
      <c r="L1890" s="45"/>
      <c r="M1890" s="227" t="s">
        <v>1</v>
      </c>
      <c r="N1890" s="228" t="s">
        <v>46</v>
      </c>
      <c r="O1890" s="92"/>
      <c r="P1890" s="229">
        <f>O1890*H1890</f>
        <v>0</v>
      </c>
      <c r="Q1890" s="229">
        <v>0.00346</v>
      </c>
      <c r="R1890" s="229">
        <f>Q1890*H1890</f>
        <v>0.49429560000000006</v>
      </c>
      <c r="S1890" s="229">
        <v>0</v>
      </c>
      <c r="T1890" s="230">
        <f>S1890*H1890</f>
        <v>0</v>
      </c>
      <c r="U1890" s="39"/>
      <c r="V1890" s="39"/>
      <c r="W1890" s="39"/>
      <c r="X1890" s="39"/>
      <c r="Y1890" s="39"/>
      <c r="Z1890" s="39"/>
      <c r="AA1890" s="39"/>
      <c r="AB1890" s="39"/>
      <c r="AC1890" s="39"/>
      <c r="AD1890" s="39"/>
      <c r="AE1890" s="39"/>
      <c r="AR1890" s="231" t="s">
        <v>292</v>
      </c>
      <c r="AT1890" s="231" t="s">
        <v>217</v>
      </c>
      <c r="AU1890" s="231" t="s">
        <v>90</v>
      </c>
      <c r="AY1890" s="18" t="s">
        <v>216</v>
      </c>
      <c r="BE1890" s="232">
        <f>IF(N1890="základní",J1890,0)</f>
        <v>0</v>
      </c>
      <c r="BF1890" s="232">
        <f>IF(N1890="snížená",J1890,0)</f>
        <v>0</v>
      </c>
      <c r="BG1890" s="232">
        <f>IF(N1890="zákl. přenesená",J1890,0)</f>
        <v>0</v>
      </c>
      <c r="BH1890" s="232">
        <f>IF(N1890="sníž. přenesená",J1890,0)</f>
        <v>0</v>
      </c>
      <c r="BI1890" s="232">
        <f>IF(N1890="nulová",J1890,0)</f>
        <v>0</v>
      </c>
      <c r="BJ1890" s="18" t="s">
        <v>88</v>
      </c>
      <c r="BK1890" s="232">
        <f>ROUND(I1890*H1890,2)</f>
        <v>0</v>
      </c>
      <c r="BL1890" s="18" t="s">
        <v>292</v>
      </c>
      <c r="BM1890" s="231" t="s">
        <v>2635</v>
      </c>
    </row>
    <row r="1891" s="2" customFormat="1" ht="24.15" customHeight="1">
      <c r="A1891" s="39"/>
      <c r="B1891" s="40"/>
      <c r="C1891" s="220" t="s">
        <v>2636</v>
      </c>
      <c r="D1891" s="220" t="s">
        <v>217</v>
      </c>
      <c r="E1891" s="221" t="s">
        <v>2637</v>
      </c>
      <c r="F1891" s="222" t="s">
        <v>2638</v>
      </c>
      <c r="G1891" s="223" t="s">
        <v>435</v>
      </c>
      <c r="H1891" s="224">
        <v>4.516</v>
      </c>
      <c r="I1891" s="225"/>
      <c r="J1891" s="226">
        <f>ROUND(I1891*H1891,2)</f>
        <v>0</v>
      </c>
      <c r="K1891" s="222" t="s">
        <v>359</v>
      </c>
      <c r="L1891" s="45"/>
      <c r="M1891" s="227" t="s">
        <v>1</v>
      </c>
      <c r="N1891" s="228" t="s">
        <v>46</v>
      </c>
      <c r="O1891" s="92"/>
      <c r="P1891" s="229">
        <f>O1891*H1891</f>
        <v>0</v>
      </c>
      <c r="Q1891" s="229">
        <v>0</v>
      </c>
      <c r="R1891" s="229">
        <f>Q1891*H1891</f>
        <v>0</v>
      </c>
      <c r="S1891" s="229">
        <v>0</v>
      </c>
      <c r="T1891" s="230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31" t="s">
        <v>292</v>
      </c>
      <c r="AT1891" s="231" t="s">
        <v>217</v>
      </c>
      <c r="AU1891" s="231" t="s">
        <v>90</v>
      </c>
      <c r="AY1891" s="18" t="s">
        <v>216</v>
      </c>
      <c r="BE1891" s="232">
        <f>IF(N1891="základní",J1891,0)</f>
        <v>0</v>
      </c>
      <c r="BF1891" s="232">
        <f>IF(N1891="snížená",J1891,0)</f>
        <v>0</v>
      </c>
      <c r="BG1891" s="232">
        <f>IF(N1891="zákl. přenesená",J1891,0)</f>
        <v>0</v>
      </c>
      <c r="BH1891" s="232">
        <f>IF(N1891="sníž. přenesená",J1891,0)</f>
        <v>0</v>
      </c>
      <c r="BI1891" s="232">
        <f>IF(N1891="nulová",J1891,0)</f>
        <v>0</v>
      </c>
      <c r="BJ1891" s="18" t="s">
        <v>88</v>
      </c>
      <c r="BK1891" s="232">
        <f>ROUND(I1891*H1891,2)</f>
        <v>0</v>
      </c>
      <c r="BL1891" s="18" t="s">
        <v>292</v>
      </c>
      <c r="BM1891" s="231" t="s">
        <v>2639</v>
      </c>
    </row>
    <row r="1892" s="2" customFormat="1">
      <c r="A1892" s="39"/>
      <c r="B1892" s="40"/>
      <c r="C1892" s="41"/>
      <c r="D1892" s="233" t="s">
        <v>222</v>
      </c>
      <c r="E1892" s="41"/>
      <c r="F1892" s="234" t="s">
        <v>2640</v>
      </c>
      <c r="G1892" s="41"/>
      <c r="H1892" s="41"/>
      <c r="I1892" s="235"/>
      <c r="J1892" s="41"/>
      <c r="K1892" s="41"/>
      <c r="L1892" s="45"/>
      <c r="M1892" s="236"/>
      <c r="N1892" s="237"/>
      <c r="O1892" s="92"/>
      <c r="P1892" s="92"/>
      <c r="Q1892" s="92"/>
      <c r="R1892" s="92"/>
      <c r="S1892" s="92"/>
      <c r="T1892" s="93"/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T1892" s="18" t="s">
        <v>222</v>
      </c>
      <c r="AU1892" s="18" t="s">
        <v>90</v>
      </c>
    </row>
    <row r="1893" s="11" customFormat="1" ht="22.8" customHeight="1">
      <c r="A1893" s="11"/>
      <c r="B1893" s="206"/>
      <c r="C1893" s="207"/>
      <c r="D1893" s="208" t="s">
        <v>80</v>
      </c>
      <c r="E1893" s="248" t="s">
        <v>2641</v>
      </c>
      <c r="F1893" s="248" t="s">
        <v>2642</v>
      </c>
      <c r="G1893" s="207"/>
      <c r="H1893" s="207"/>
      <c r="I1893" s="210"/>
      <c r="J1893" s="249">
        <f>BK1893</f>
        <v>0</v>
      </c>
      <c r="K1893" s="207"/>
      <c r="L1893" s="212"/>
      <c r="M1893" s="213"/>
      <c r="N1893" s="214"/>
      <c r="O1893" s="214"/>
      <c r="P1893" s="215">
        <f>SUM(P1894:P1980)</f>
        <v>0</v>
      </c>
      <c r="Q1893" s="214"/>
      <c r="R1893" s="215">
        <f>SUM(R1894:R1980)</f>
        <v>5.2162936000000002</v>
      </c>
      <c r="S1893" s="214"/>
      <c r="T1893" s="216">
        <f>SUM(T1894:T1980)</f>
        <v>0</v>
      </c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R1893" s="217" t="s">
        <v>90</v>
      </c>
      <c r="AT1893" s="218" t="s">
        <v>80</v>
      </c>
      <c r="AU1893" s="218" t="s">
        <v>88</v>
      </c>
      <c r="AY1893" s="217" t="s">
        <v>216</v>
      </c>
      <c r="BK1893" s="219">
        <f>SUM(BK1894:BK1980)</f>
        <v>0</v>
      </c>
    </row>
    <row r="1894" s="2" customFormat="1" ht="16.5" customHeight="1">
      <c r="A1894" s="39"/>
      <c r="B1894" s="40"/>
      <c r="C1894" s="220" t="s">
        <v>2643</v>
      </c>
      <c r="D1894" s="220" t="s">
        <v>217</v>
      </c>
      <c r="E1894" s="221" t="s">
        <v>2644</v>
      </c>
      <c r="F1894" s="222" t="s">
        <v>2645</v>
      </c>
      <c r="G1894" s="223" t="s">
        <v>303</v>
      </c>
      <c r="H1894" s="224">
        <v>152.34</v>
      </c>
      <c r="I1894" s="225"/>
      <c r="J1894" s="226">
        <f>ROUND(I1894*H1894,2)</f>
        <v>0</v>
      </c>
      <c r="K1894" s="222" t="s">
        <v>359</v>
      </c>
      <c r="L1894" s="45"/>
      <c r="M1894" s="227" t="s">
        <v>1</v>
      </c>
      <c r="N1894" s="228" t="s">
        <v>46</v>
      </c>
      <c r="O1894" s="92"/>
      <c r="P1894" s="229">
        <f>O1894*H1894</f>
        <v>0</v>
      </c>
      <c r="Q1894" s="229">
        <v>0.00029999999999999997</v>
      </c>
      <c r="R1894" s="229">
        <f>Q1894*H1894</f>
        <v>0.045702</v>
      </c>
      <c r="S1894" s="229">
        <v>0</v>
      </c>
      <c r="T1894" s="230">
        <f>S1894*H1894</f>
        <v>0</v>
      </c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R1894" s="231" t="s">
        <v>292</v>
      </c>
      <c r="AT1894" s="231" t="s">
        <v>217</v>
      </c>
      <c r="AU1894" s="231" t="s">
        <v>90</v>
      </c>
      <c r="AY1894" s="18" t="s">
        <v>216</v>
      </c>
      <c r="BE1894" s="232">
        <f>IF(N1894="základní",J1894,0)</f>
        <v>0</v>
      </c>
      <c r="BF1894" s="232">
        <f>IF(N1894="snížená",J1894,0)</f>
        <v>0</v>
      </c>
      <c r="BG1894" s="232">
        <f>IF(N1894="zákl. přenesená",J1894,0)</f>
        <v>0</v>
      </c>
      <c r="BH1894" s="232">
        <f>IF(N1894="sníž. přenesená",J1894,0)</f>
        <v>0</v>
      </c>
      <c r="BI1894" s="232">
        <f>IF(N1894="nulová",J1894,0)</f>
        <v>0</v>
      </c>
      <c r="BJ1894" s="18" t="s">
        <v>88</v>
      </c>
      <c r="BK1894" s="232">
        <f>ROUND(I1894*H1894,2)</f>
        <v>0</v>
      </c>
      <c r="BL1894" s="18" t="s">
        <v>292</v>
      </c>
      <c r="BM1894" s="231" t="s">
        <v>2646</v>
      </c>
    </row>
    <row r="1895" s="2" customFormat="1">
      <c r="A1895" s="39"/>
      <c r="B1895" s="40"/>
      <c r="C1895" s="41"/>
      <c r="D1895" s="233" t="s">
        <v>222</v>
      </c>
      <c r="E1895" s="41"/>
      <c r="F1895" s="234" t="s">
        <v>2647</v>
      </c>
      <c r="G1895" s="41"/>
      <c r="H1895" s="41"/>
      <c r="I1895" s="235"/>
      <c r="J1895" s="41"/>
      <c r="K1895" s="41"/>
      <c r="L1895" s="45"/>
      <c r="M1895" s="236"/>
      <c r="N1895" s="237"/>
      <c r="O1895" s="92"/>
      <c r="P1895" s="92"/>
      <c r="Q1895" s="92"/>
      <c r="R1895" s="92"/>
      <c r="S1895" s="92"/>
      <c r="T1895" s="93"/>
      <c r="U1895" s="39"/>
      <c r="V1895" s="39"/>
      <c r="W1895" s="39"/>
      <c r="X1895" s="39"/>
      <c r="Y1895" s="39"/>
      <c r="Z1895" s="39"/>
      <c r="AA1895" s="39"/>
      <c r="AB1895" s="39"/>
      <c r="AC1895" s="39"/>
      <c r="AD1895" s="39"/>
      <c r="AE1895" s="39"/>
      <c r="AT1895" s="18" t="s">
        <v>222</v>
      </c>
      <c r="AU1895" s="18" t="s">
        <v>90</v>
      </c>
    </row>
    <row r="1896" s="13" customFormat="1">
      <c r="A1896" s="13"/>
      <c r="B1896" s="250"/>
      <c r="C1896" s="251"/>
      <c r="D1896" s="233" t="s">
        <v>362</v>
      </c>
      <c r="E1896" s="252" t="s">
        <v>1</v>
      </c>
      <c r="F1896" s="253" t="s">
        <v>602</v>
      </c>
      <c r="G1896" s="251"/>
      <c r="H1896" s="252" t="s">
        <v>1</v>
      </c>
      <c r="I1896" s="254"/>
      <c r="J1896" s="251"/>
      <c r="K1896" s="251"/>
      <c r="L1896" s="255"/>
      <c r="M1896" s="256"/>
      <c r="N1896" s="257"/>
      <c r="O1896" s="257"/>
      <c r="P1896" s="257"/>
      <c r="Q1896" s="257"/>
      <c r="R1896" s="257"/>
      <c r="S1896" s="257"/>
      <c r="T1896" s="258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59" t="s">
        <v>362</v>
      </c>
      <c r="AU1896" s="259" t="s">
        <v>90</v>
      </c>
      <c r="AV1896" s="13" t="s">
        <v>88</v>
      </c>
      <c r="AW1896" s="13" t="s">
        <v>36</v>
      </c>
      <c r="AX1896" s="13" t="s">
        <v>81</v>
      </c>
      <c r="AY1896" s="259" t="s">
        <v>216</v>
      </c>
    </row>
    <row r="1897" s="13" customFormat="1">
      <c r="A1897" s="13"/>
      <c r="B1897" s="250"/>
      <c r="C1897" s="251"/>
      <c r="D1897" s="233" t="s">
        <v>362</v>
      </c>
      <c r="E1897" s="252" t="s">
        <v>1</v>
      </c>
      <c r="F1897" s="253" t="s">
        <v>2648</v>
      </c>
      <c r="G1897" s="251"/>
      <c r="H1897" s="252" t="s">
        <v>1</v>
      </c>
      <c r="I1897" s="254"/>
      <c r="J1897" s="251"/>
      <c r="K1897" s="251"/>
      <c r="L1897" s="255"/>
      <c r="M1897" s="256"/>
      <c r="N1897" s="257"/>
      <c r="O1897" s="257"/>
      <c r="P1897" s="257"/>
      <c r="Q1897" s="257"/>
      <c r="R1897" s="257"/>
      <c r="S1897" s="257"/>
      <c r="T1897" s="258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59" t="s">
        <v>362</v>
      </c>
      <c r="AU1897" s="259" t="s">
        <v>90</v>
      </c>
      <c r="AV1897" s="13" t="s">
        <v>88</v>
      </c>
      <c r="AW1897" s="13" t="s">
        <v>36</v>
      </c>
      <c r="AX1897" s="13" t="s">
        <v>81</v>
      </c>
      <c r="AY1897" s="259" t="s">
        <v>216</v>
      </c>
    </row>
    <row r="1898" s="14" customFormat="1">
      <c r="A1898" s="14"/>
      <c r="B1898" s="260"/>
      <c r="C1898" s="261"/>
      <c r="D1898" s="233" t="s">
        <v>362</v>
      </c>
      <c r="E1898" s="262" t="s">
        <v>1</v>
      </c>
      <c r="F1898" s="263" t="s">
        <v>2649</v>
      </c>
      <c r="G1898" s="261"/>
      <c r="H1898" s="264">
        <v>3.4500000000000002</v>
      </c>
      <c r="I1898" s="265"/>
      <c r="J1898" s="261"/>
      <c r="K1898" s="261"/>
      <c r="L1898" s="266"/>
      <c r="M1898" s="267"/>
      <c r="N1898" s="268"/>
      <c r="O1898" s="268"/>
      <c r="P1898" s="268"/>
      <c r="Q1898" s="268"/>
      <c r="R1898" s="268"/>
      <c r="S1898" s="268"/>
      <c r="T1898" s="269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70" t="s">
        <v>362</v>
      </c>
      <c r="AU1898" s="270" t="s">
        <v>90</v>
      </c>
      <c r="AV1898" s="14" t="s">
        <v>90</v>
      </c>
      <c r="AW1898" s="14" t="s">
        <v>36</v>
      </c>
      <c r="AX1898" s="14" t="s">
        <v>81</v>
      </c>
      <c r="AY1898" s="270" t="s">
        <v>216</v>
      </c>
    </row>
    <row r="1899" s="14" customFormat="1">
      <c r="A1899" s="14"/>
      <c r="B1899" s="260"/>
      <c r="C1899" s="261"/>
      <c r="D1899" s="233" t="s">
        <v>362</v>
      </c>
      <c r="E1899" s="262" t="s">
        <v>1</v>
      </c>
      <c r="F1899" s="263" t="s">
        <v>2650</v>
      </c>
      <c r="G1899" s="261"/>
      <c r="H1899" s="264">
        <v>2.25</v>
      </c>
      <c r="I1899" s="265"/>
      <c r="J1899" s="261"/>
      <c r="K1899" s="261"/>
      <c r="L1899" s="266"/>
      <c r="M1899" s="267"/>
      <c r="N1899" s="268"/>
      <c r="O1899" s="268"/>
      <c r="P1899" s="268"/>
      <c r="Q1899" s="268"/>
      <c r="R1899" s="268"/>
      <c r="S1899" s="268"/>
      <c r="T1899" s="269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70" t="s">
        <v>362</v>
      </c>
      <c r="AU1899" s="270" t="s">
        <v>90</v>
      </c>
      <c r="AV1899" s="14" t="s">
        <v>90</v>
      </c>
      <c r="AW1899" s="14" t="s">
        <v>36</v>
      </c>
      <c r="AX1899" s="14" t="s">
        <v>81</v>
      </c>
      <c r="AY1899" s="270" t="s">
        <v>216</v>
      </c>
    </row>
    <row r="1900" s="13" customFormat="1">
      <c r="A1900" s="13"/>
      <c r="B1900" s="250"/>
      <c r="C1900" s="251"/>
      <c r="D1900" s="233" t="s">
        <v>362</v>
      </c>
      <c r="E1900" s="252" t="s">
        <v>1</v>
      </c>
      <c r="F1900" s="253" t="s">
        <v>1066</v>
      </c>
      <c r="G1900" s="251"/>
      <c r="H1900" s="252" t="s">
        <v>1</v>
      </c>
      <c r="I1900" s="254"/>
      <c r="J1900" s="251"/>
      <c r="K1900" s="251"/>
      <c r="L1900" s="255"/>
      <c r="M1900" s="256"/>
      <c r="N1900" s="257"/>
      <c r="O1900" s="257"/>
      <c r="P1900" s="257"/>
      <c r="Q1900" s="257"/>
      <c r="R1900" s="257"/>
      <c r="S1900" s="257"/>
      <c r="T1900" s="258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59" t="s">
        <v>362</v>
      </c>
      <c r="AU1900" s="259" t="s">
        <v>90</v>
      </c>
      <c r="AV1900" s="13" t="s">
        <v>88</v>
      </c>
      <c r="AW1900" s="13" t="s">
        <v>36</v>
      </c>
      <c r="AX1900" s="13" t="s">
        <v>81</v>
      </c>
      <c r="AY1900" s="259" t="s">
        <v>216</v>
      </c>
    </row>
    <row r="1901" s="14" customFormat="1">
      <c r="A1901" s="14"/>
      <c r="B1901" s="260"/>
      <c r="C1901" s="261"/>
      <c r="D1901" s="233" t="s">
        <v>362</v>
      </c>
      <c r="E1901" s="262" t="s">
        <v>1</v>
      </c>
      <c r="F1901" s="263" t="s">
        <v>2651</v>
      </c>
      <c r="G1901" s="261"/>
      <c r="H1901" s="264">
        <v>23.600000000000001</v>
      </c>
      <c r="I1901" s="265"/>
      <c r="J1901" s="261"/>
      <c r="K1901" s="261"/>
      <c r="L1901" s="266"/>
      <c r="M1901" s="267"/>
      <c r="N1901" s="268"/>
      <c r="O1901" s="268"/>
      <c r="P1901" s="268"/>
      <c r="Q1901" s="268"/>
      <c r="R1901" s="268"/>
      <c r="S1901" s="268"/>
      <c r="T1901" s="269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70" t="s">
        <v>362</v>
      </c>
      <c r="AU1901" s="270" t="s">
        <v>90</v>
      </c>
      <c r="AV1901" s="14" t="s">
        <v>90</v>
      </c>
      <c r="AW1901" s="14" t="s">
        <v>36</v>
      </c>
      <c r="AX1901" s="14" t="s">
        <v>81</v>
      </c>
      <c r="AY1901" s="270" t="s">
        <v>216</v>
      </c>
    </row>
    <row r="1902" s="14" customFormat="1">
      <c r="A1902" s="14"/>
      <c r="B1902" s="260"/>
      <c r="C1902" s="261"/>
      <c r="D1902" s="233" t="s">
        <v>362</v>
      </c>
      <c r="E1902" s="262" t="s">
        <v>1</v>
      </c>
      <c r="F1902" s="263" t="s">
        <v>2652</v>
      </c>
      <c r="G1902" s="261"/>
      <c r="H1902" s="264">
        <v>34</v>
      </c>
      <c r="I1902" s="265"/>
      <c r="J1902" s="261"/>
      <c r="K1902" s="261"/>
      <c r="L1902" s="266"/>
      <c r="M1902" s="267"/>
      <c r="N1902" s="268"/>
      <c r="O1902" s="268"/>
      <c r="P1902" s="268"/>
      <c r="Q1902" s="268"/>
      <c r="R1902" s="268"/>
      <c r="S1902" s="268"/>
      <c r="T1902" s="269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70" t="s">
        <v>362</v>
      </c>
      <c r="AU1902" s="270" t="s">
        <v>90</v>
      </c>
      <c r="AV1902" s="14" t="s">
        <v>90</v>
      </c>
      <c r="AW1902" s="14" t="s">
        <v>36</v>
      </c>
      <c r="AX1902" s="14" t="s">
        <v>81</v>
      </c>
      <c r="AY1902" s="270" t="s">
        <v>216</v>
      </c>
    </row>
    <row r="1903" s="14" customFormat="1">
      <c r="A1903" s="14"/>
      <c r="B1903" s="260"/>
      <c r="C1903" s="261"/>
      <c r="D1903" s="233" t="s">
        <v>362</v>
      </c>
      <c r="E1903" s="262" t="s">
        <v>1</v>
      </c>
      <c r="F1903" s="263" t="s">
        <v>2653</v>
      </c>
      <c r="G1903" s="261"/>
      <c r="H1903" s="264">
        <v>28.640000000000001</v>
      </c>
      <c r="I1903" s="265"/>
      <c r="J1903" s="261"/>
      <c r="K1903" s="261"/>
      <c r="L1903" s="266"/>
      <c r="M1903" s="267"/>
      <c r="N1903" s="268"/>
      <c r="O1903" s="268"/>
      <c r="P1903" s="268"/>
      <c r="Q1903" s="268"/>
      <c r="R1903" s="268"/>
      <c r="S1903" s="268"/>
      <c r="T1903" s="269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70" t="s">
        <v>362</v>
      </c>
      <c r="AU1903" s="270" t="s">
        <v>90</v>
      </c>
      <c r="AV1903" s="14" t="s">
        <v>90</v>
      </c>
      <c r="AW1903" s="14" t="s">
        <v>36</v>
      </c>
      <c r="AX1903" s="14" t="s">
        <v>81</v>
      </c>
      <c r="AY1903" s="270" t="s">
        <v>216</v>
      </c>
    </row>
    <row r="1904" s="14" customFormat="1">
      <c r="A1904" s="14"/>
      <c r="B1904" s="260"/>
      <c r="C1904" s="261"/>
      <c r="D1904" s="233" t="s">
        <v>362</v>
      </c>
      <c r="E1904" s="262" t="s">
        <v>1</v>
      </c>
      <c r="F1904" s="263" t="s">
        <v>2654</v>
      </c>
      <c r="G1904" s="261"/>
      <c r="H1904" s="264">
        <v>-16</v>
      </c>
      <c r="I1904" s="265"/>
      <c r="J1904" s="261"/>
      <c r="K1904" s="261"/>
      <c r="L1904" s="266"/>
      <c r="M1904" s="267"/>
      <c r="N1904" s="268"/>
      <c r="O1904" s="268"/>
      <c r="P1904" s="268"/>
      <c r="Q1904" s="268"/>
      <c r="R1904" s="268"/>
      <c r="S1904" s="268"/>
      <c r="T1904" s="269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70" t="s">
        <v>362</v>
      </c>
      <c r="AU1904" s="270" t="s">
        <v>90</v>
      </c>
      <c r="AV1904" s="14" t="s">
        <v>90</v>
      </c>
      <c r="AW1904" s="14" t="s">
        <v>36</v>
      </c>
      <c r="AX1904" s="14" t="s">
        <v>81</v>
      </c>
      <c r="AY1904" s="270" t="s">
        <v>216</v>
      </c>
    </row>
    <row r="1905" s="14" customFormat="1">
      <c r="A1905" s="14"/>
      <c r="B1905" s="260"/>
      <c r="C1905" s="261"/>
      <c r="D1905" s="233" t="s">
        <v>362</v>
      </c>
      <c r="E1905" s="262" t="s">
        <v>1</v>
      </c>
      <c r="F1905" s="263" t="s">
        <v>2655</v>
      </c>
      <c r="G1905" s="261"/>
      <c r="H1905" s="264">
        <v>-2</v>
      </c>
      <c r="I1905" s="265"/>
      <c r="J1905" s="261"/>
      <c r="K1905" s="261"/>
      <c r="L1905" s="266"/>
      <c r="M1905" s="267"/>
      <c r="N1905" s="268"/>
      <c r="O1905" s="268"/>
      <c r="P1905" s="268"/>
      <c r="Q1905" s="268"/>
      <c r="R1905" s="268"/>
      <c r="S1905" s="268"/>
      <c r="T1905" s="269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70" t="s">
        <v>362</v>
      </c>
      <c r="AU1905" s="270" t="s">
        <v>90</v>
      </c>
      <c r="AV1905" s="14" t="s">
        <v>90</v>
      </c>
      <c r="AW1905" s="14" t="s">
        <v>36</v>
      </c>
      <c r="AX1905" s="14" t="s">
        <v>81</v>
      </c>
      <c r="AY1905" s="270" t="s">
        <v>216</v>
      </c>
    </row>
    <row r="1906" s="13" customFormat="1">
      <c r="A1906" s="13"/>
      <c r="B1906" s="250"/>
      <c r="C1906" s="251"/>
      <c r="D1906" s="233" t="s">
        <v>362</v>
      </c>
      <c r="E1906" s="252" t="s">
        <v>1</v>
      </c>
      <c r="F1906" s="253" t="s">
        <v>897</v>
      </c>
      <c r="G1906" s="251"/>
      <c r="H1906" s="252" t="s">
        <v>1</v>
      </c>
      <c r="I1906" s="254"/>
      <c r="J1906" s="251"/>
      <c r="K1906" s="251"/>
      <c r="L1906" s="255"/>
      <c r="M1906" s="256"/>
      <c r="N1906" s="257"/>
      <c r="O1906" s="257"/>
      <c r="P1906" s="257"/>
      <c r="Q1906" s="257"/>
      <c r="R1906" s="257"/>
      <c r="S1906" s="257"/>
      <c r="T1906" s="258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9" t="s">
        <v>362</v>
      </c>
      <c r="AU1906" s="259" t="s">
        <v>90</v>
      </c>
      <c r="AV1906" s="13" t="s">
        <v>88</v>
      </c>
      <c r="AW1906" s="13" t="s">
        <v>36</v>
      </c>
      <c r="AX1906" s="13" t="s">
        <v>81</v>
      </c>
      <c r="AY1906" s="259" t="s">
        <v>216</v>
      </c>
    </row>
    <row r="1907" s="14" customFormat="1">
      <c r="A1907" s="14"/>
      <c r="B1907" s="260"/>
      <c r="C1907" s="261"/>
      <c r="D1907" s="233" t="s">
        <v>362</v>
      </c>
      <c r="E1907" s="262" t="s">
        <v>1</v>
      </c>
      <c r="F1907" s="263" t="s">
        <v>2656</v>
      </c>
      <c r="G1907" s="261"/>
      <c r="H1907" s="264">
        <v>37</v>
      </c>
      <c r="I1907" s="265"/>
      <c r="J1907" s="261"/>
      <c r="K1907" s="261"/>
      <c r="L1907" s="266"/>
      <c r="M1907" s="267"/>
      <c r="N1907" s="268"/>
      <c r="O1907" s="268"/>
      <c r="P1907" s="268"/>
      <c r="Q1907" s="268"/>
      <c r="R1907" s="268"/>
      <c r="S1907" s="268"/>
      <c r="T1907" s="269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70" t="s">
        <v>362</v>
      </c>
      <c r="AU1907" s="270" t="s">
        <v>90</v>
      </c>
      <c r="AV1907" s="14" t="s">
        <v>90</v>
      </c>
      <c r="AW1907" s="14" t="s">
        <v>36</v>
      </c>
      <c r="AX1907" s="14" t="s">
        <v>81</v>
      </c>
      <c r="AY1907" s="270" t="s">
        <v>216</v>
      </c>
    </row>
    <row r="1908" s="14" customFormat="1">
      <c r="A1908" s="14"/>
      <c r="B1908" s="260"/>
      <c r="C1908" s="261"/>
      <c r="D1908" s="233" t="s">
        <v>362</v>
      </c>
      <c r="E1908" s="262" t="s">
        <v>1</v>
      </c>
      <c r="F1908" s="263" t="s">
        <v>2657</v>
      </c>
      <c r="G1908" s="261"/>
      <c r="H1908" s="264">
        <v>-1</v>
      </c>
      <c r="I1908" s="265"/>
      <c r="J1908" s="261"/>
      <c r="K1908" s="261"/>
      <c r="L1908" s="266"/>
      <c r="M1908" s="267"/>
      <c r="N1908" s="268"/>
      <c r="O1908" s="268"/>
      <c r="P1908" s="268"/>
      <c r="Q1908" s="268"/>
      <c r="R1908" s="268"/>
      <c r="S1908" s="268"/>
      <c r="T1908" s="269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70" t="s">
        <v>362</v>
      </c>
      <c r="AU1908" s="270" t="s">
        <v>90</v>
      </c>
      <c r="AV1908" s="14" t="s">
        <v>90</v>
      </c>
      <c r="AW1908" s="14" t="s">
        <v>36</v>
      </c>
      <c r="AX1908" s="14" t="s">
        <v>81</v>
      </c>
      <c r="AY1908" s="270" t="s">
        <v>216</v>
      </c>
    </row>
    <row r="1909" s="14" customFormat="1">
      <c r="A1909" s="14"/>
      <c r="B1909" s="260"/>
      <c r="C1909" s="261"/>
      <c r="D1909" s="233" t="s">
        <v>362</v>
      </c>
      <c r="E1909" s="262" t="s">
        <v>1</v>
      </c>
      <c r="F1909" s="263" t="s">
        <v>2658</v>
      </c>
      <c r="G1909" s="261"/>
      <c r="H1909" s="264">
        <v>-5.7999999999999998</v>
      </c>
      <c r="I1909" s="265"/>
      <c r="J1909" s="261"/>
      <c r="K1909" s="261"/>
      <c r="L1909" s="266"/>
      <c r="M1909" s="267"/>
      <c r="N1909" s="268"/>
      <c r="O1909" s="268"/>
      <c r="P1909" s="268"/>
      <c r="Q1909" s="268"/>
      <c r="R1909" s="268"/>
      <c r="S1909" s="268"/>
      <c r="T1909" s="269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70" t="s">
        <v>362</v>
      </c>
      <c r="AU1909" s="270" t="s">
        <v>90</v>
      </c>
      <c r="AV1909" s="14" t="s">
        <v>90</v>
      </c>
      <c r="AW1909" s="14" t="s">
        <v>36</v>
      </c>
      <c r="AX1909" s="14" t="s">
        <v>81</v>
      </c>
      <c r="AY1909" s="270" t="s">
        <v>216</v>
      </c>
    </row>
    <row r="1910" s="13" customFormat="1">
      <c r="A1910" s="13"/>
      <c r="B1910" s="250"/>
      <c r="C1910" s="251"/>
      <c r="D1910" s="233" t="s">
        <v>362</v>
      </c>
      <c r="E1910" s="252" t="s">
        <v>1</v>
      </c>
      <c r="F1910" s="253" t="s">
        <v>2659</v>
      </c>
      <c r="G1910" s="251"/>
      <c r="H1910" s="252" t="s">
        <v>1</v>
      </c>
      <c r="I1910" s="254"/>
      <c r="J1910" s="251"/>
      <c r="K1910" s="251"/>
      <c r="L1910" s="255"/>
      <c r="M1910" s="256"/>
      <c r="N1910" s="257"/>
      <c r="O1910" s="257"/>
      <c r="P1910" s="257"/>
      <c r="Q1910" s="257"/>
      <c r="R1910" s="257"/>
      <c r="S1910" s="257"/>
      <c r="T1910" s="258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9" t="s">
        <v>362</v>
      </c>
      <c r="AU1910" s="259" t="s">
        <v>90</v>
      </c>
      <c r="AV1910" s="13" t="s">
        <v>88</v>
      </c>
      <c r="AW1910" s="13" t="s">
        <v>36</v>
      </c>
      <c r="AX1910" s="13" t="s">
        <v>81</v>
      </c>
      <c r="AY1910" s="259" t="s">
        <v>216</v>
      </c>
    </row>
    <row r="1911" s="14" customFormat="1">
      <c r="A1911" s="14"/>
      <c r="B1911" s="260"/>
      <c r="C1911" s="261"/>
      <c r="D1911" s="233" t="s">
        <v>362</v>
      </c>
      <c r="E1911" s="262" t="s">
        <v>1</v>
      </c>
      <c r="F1911" s="263" t="s">
        <v>2660</v>
      </c>
      <c r="G1911" s="261"/>
      <c r="H1911" s="264">
        <v>31.199999999999999</v>
      </c>
      <c r="I1911" s="265"/>
      <c r="J1911" s="261"/>
      <c r="K1911" s="261"/>
      <c r="L1911" s="266"/>
      <c r="M1911" s="267"/>
      <c r="N1911" s="268"/>
      <c r="O1911" s="268"/>
      <c r="P1911" s="268"/>
      <c r="Q1911" s="268"/>
      <c r="R1911" s="268"/>
      <c r="S1911" s="268"/>
      <c r="T1911" s="269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70" t="s">
        <v>362</v>
      </c>
      <c r="AU1911" s="270" t="s">
        <v>90</v>
      </c>
      <c r="AV1911" s="14" t="s">
        <v>90</v>
      </c>
      <c r="AW1911" s="14" t="s">
        <v>36</v>
      </c>
      <c r="AX1911" s="14" t="s">
        <v>81</v>
      </c>
      <c r="AY1911" s="270" t="s">
        <v>216</v>
      </c>
    </row>
    <row r="1912" s="14" customFormat="1">
      <c r="A1912" s="14"/>
      <c r="B1912" s="260"/>
      <c r="C1912" s="261"/>
      <c r="D1912" s="233" t="s">
        <v>362</v>
      </c>
      <c r="E1912" s="262" t="s">
        <v>1</v>
      </c>
      <c r="F1912" s="263" t="s">
        <v>863</v>
      </c>
      <c r="G1912" s="261"/>
      <c r="H1912" s="264">
        <v>-2.2000000000000002</v>
      </c>
      <c r="I1912" s="265"/>
      <c r="J1912" s="261"/>
      <c r="K1912" s="261"/>
      <c r="L1912" s="266"/>
      <c r="M1912" s="267"/>
      <c r="N1912" s="268"/>
      <c r="O1912" s="268"/>
      <c r="P1912" s="268"/>
      <c r="Q1912" s="268"/>
      <c r="R1912" s="268"/>
      <c r="S1912" s="268"/>
      <c r="T1912" s="269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70" t="s">
        <v>362</v>
      </c>
      <c r="AU1912" s="270" t="s">
        <v>90</v>
      </c>
      <c r="AV1912" s="14" t="s">
        <v>90</v>
      </c>
      <c r="AW1912" s="14" t="s">
        <v>36</v>
      </c>
      <c r="AX1912" s="14" t="s">
        <v>81</v>
      </c>
      <c r="AY1912" s="270" t="s">
        <v>216</v>
      </c>
    </row>
    <row r="1913" s="13" customFormat="1">
      <c r="A1913" s="13"/>
      <c r="B1913" s="250"/>
      <c r="C1913" s="251"/>
      <c r="D1913" s="233" t="s">
        <v>362</v>
      </c>
      <c r="E1913" s="252" t="s">
        <v>1</v>
      </c>
      <c r="F1913" s="253" t="s">
        <v>2661</v>
      </c>
      <c r="G1913" s="251"/>
      <c r="H1913" s="252" t="s">
        <v>1</v>
      </c>
      <c r="I1913" s="254"/>
      <c r="J1913" s="251"/>
      <c r="K1913" s="251"/>
      <c r="L1913" s="255"/>
      <c r="M1913" s="256"/>
      <c r="N1913" s="257"/>
      <c r="O1913" s="257"/>
      <c r="P1913" s="257"/>
      <c r="Q1913" s="257"/>
      <c r="R1913" s="257"/>
      <c r="S1913" s="257"/>
      <c r="T1913" s="258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59" t="s">
        <v>362</v>
      </c>
      <c r="AU1913" s="259" t="s">
        <v>90</v>
      </c>
      <c r="AV1913" s="13" t="s">
        <v>88</v>
      </c>
      <c r="AW1913" s="13" t="s">
        <v>36</v>
      </c>
      <c r="AX1913" s="13" t="s">
        <v>81</v>
      </c>
      <c r="AY1913" s="259" t="s">
        <v>216</v>
      </c>
    </row>
    <row r="1914" s="14" customFormat="1">
      <c r="A1914" s="14"/>
      <c r="B1914" s="260"/>
      <c r="C1914" s="261"/>
      <c r="D1914" s="233" t="s">
        <v>362</v>
      </c>
      <c r="E1914" s="262" t="s">
        <v>1</v>
      </c>
      <c r="F1914" s="263" t="s">
        <v>2662</v>
      </c>
      <c r="G1914" s="261"/>
      <c r="H1914" s="264">
        <v>21.399999999999999</v>
      </c>
      <c r="I1914" s="265"/>
      <c r="J1914" s="261"/>
      <c r="K1914" s="261"/>
      <c r="L1914" s="266"/>
      <c r="M1914" s="267"/>
      <c r="N1914" s="268"/>
      <c r="O1914" s="268"/>
      <c r="P1914" s="268"/>
      <c r="Q1914" s="268"/>
      <c r="R1914" s="268"/>
      <c r="S1914" s="268"/>
      <c r="T1914" s="269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70" t="s">
        <v>362</v>
      </c>
      <c r="AU1914" s="270" t="s">
        <v>90</v>
      </c>
      <c r="AV1914" s="14" t="s">
        <v>90</v>
      </c>
      <c r="AW1914" s="14" t="s">
        <v>36</v>
      </c>
      <c r="AX1914" s="14" t="s">
        <v>81</v>
      </c>
      <c r="AY1914" s="270" t="s">
        <v>216</v>
      </c>
    </row>
    <row r="1915" s="14" customFormat="1">
      <c r="A1915" s="14"/>
      <c r="B1915" s="260"/>
      <c r="C1915" s="261"/>
      <c r="D1915" s="233" t="s">
        <v>362</v>
      </c>
      <c r="E1915" s="262" t="s">
        <v>1</v>
      </c>
      <c r="F1915" s="263" t="s">
        <v>1063</v>
      </c>
      <c r="G1915" s="261"/>
      <c r="H1915" s="264">
        <v>-1.6000000000000001</v>
      </c>
      <c r="I1915" s="265"/>
      <c r="J1915" s="261"/>
      <c r="K1915" s="261"/>
      <c r="L1915" s="266"/>
      <c r="M1915" s="267"/>
      <c r="N1915" s="268"/>
      <c r="O1915" s="268"/>
      <c r="P1915" s="268"/>
      <c r="Q1915" s="268"/>
      <c r="R1915" s="268"/>
      <c r="S1915" s="268"/>
      <c r="T1915" s="269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70" t="s">
        <v>362</v>
      </c>
      <c r="AU1915" s="270" t="s">
        <v>90</v>
      </c>
      <c r="AV1915" s="14" t="s">
        <v>90</v>
      </c>
      <c r="AW1915" s="14" t="s">
        <v>36</v>
      </c>
      <c r="AX1915" s="14" t="s">
        <v>81</v>
      </c>
      <c r="AY1915" s="270" t="s">
        <v>216</v>
      </c>
    </row>
    <row r="1916" s="14" customFormat="1">
      <c r="A1916" s="14"/>
      <c r="B1916" s="260"/>
      <c r="C1916" s="261"/>
      <c r="D1916" s="233" t="s">
        <v>362</v>
      </c>
      <c r="E1916" s="262" t="s">
        <v>1</v>
      </c>
      <c r="F1916" s="263" t="s">
        <v>2663</v>
      </c>
      <c r="G1916" s="261"/>
      <c r="H1916" s="264">
        <v>-0.59999999999999998</v>
      </c>
      <c r="I1916" s="265"/>
      <c r="J1916" s="261"/>
      <c r="K1916" s="261"/>
      <c r="L1916" s="266"/>
      <c r="M1916" s="267"/>
      <c r="N1916" s="268"/>
      <c r="O1916" s="268"/>
      <c r="P1916" s="268"/>
      <c r="Q1916" s="268"/>
      <c r="R1916" s="268"/>
      <c r="S1916" s="268"/>
      <c r="T1916" s="269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70" t="s">
        <v>362</v>
      </c>
      <c r="AU1916" s="270" t="s">
        <v>90</v>
      </c>
      <c r="AV1916" s="14" t="s">
        <v>90</v>
      </c>
      <c r="AW1916" s="14" t="s">
        <v>36</v>
      </c>
      <c r="AX1916" s="14" t="s">
        <v>81</v>
      </c>
      <c r="AY1916" s="270" t="s">
        <v>216</v>
      </c>
    </row>
    <row r="1917" s="16" customFormat="1">
      <c r="A1917" s="16"/>
      <c r="B1917" s="282"/>
      <c r="C1917" s="283"/>
      <c r="D1917" s="233" t="s">
        <v>362</v>
      </c>
      <c r="E1917" s="284" t="s">
        <v>1</v>
      </c>
      <c r="F1917" s="285" t="s">
        <v>369</v>
      </c>
      <c r="G1917" s="283"/>
      <c r="H1917" s="286">
        <v>152.34</v>
      </c>
      <c r="I1917" s="287"/>
      <c r="J1917" s="283"/>
      <c r="K1917" s="283"/>
      <c r="L1917" s="288"/>
      <c r="M1917" s="289"/>
      <c r="N1917" s="290"/>
      <c r="O1917" s="290"/>
      <c r="P1917" s="290"/>
      <c r="Q1917" s="290"/>
      <c r="R1917" s="290"/>
      <c r="S1917" s="290"/>
      <c r="T1917" s="291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T1917" s="292" t="s">
        <v>362</v>
      </c>
      <c r="AU1917" s="292" t="s">
        <v>90</v>
      </c>
      <c r="AV1917" s="16" t="s">
        <v>215</v>
      </c>
      <c r="AW1917" s="16" t="s">
        <v>36</v>
      </c>
      <c r="AX1917" s="16" t="s">
        <v>88</v>
      </c>
      <c r="AY1917" s="292" t="s">
        <v>216</v>
      </c>
    </row>
    <row r="1918" s="2" customFormat="1" ht="24.15" customHeight="1">
      <c r="A1918" s="39"/>
      <c r="B1918" s="40"/>
      <c r="C1918" s="220" t="s">
        <v>2664</v>
      </c>
      <c r="D1918" s="220" t="s">
        <v>217</v>
      </c>
      <c r="E1918" s="221" t="s">
        <v>2665</v>
      </c>
      <c r="F1918" s="222" t="s">
        <v>2666</v>
      </c>
      <c r="G1918" s="223" t="s">
        <v>303</v>
      </c>
      <c r="H1918" s="224">
        <v>152.34</v>
      </c>
      <c r="I1918" s="225"/>
      <c r="J1918" s="226">
        <f>ROUND(I1918*H1918,2)</f>
        <v>0</v>
      </c>
      <c r="K1918" s="222" t="s">
        <v>359</v>
      </c>
      <c r="L1918" s="45"/>
      <c r="M1918" s="227" t="s">
        <v>1</v>
      </c>
      <c r="N1918" s="228" t="s">
        <v>46</v>
      </c>
      <c r="O1918" s="92"/>
      <c r="P1918" s="229">
        <f>O1918*H1918</f>
        <v>0</v>
      </c>
      <c r="Q1918" s="229">
        <v>0.0015</v>
      </c>
      <c r="R1918" s="229">
        <f>Q1918*H1918</f>
        <v>0.22851000000000002</v>
      </c>
      <c r="S1918" s="229">
        <v>0</v>
      </c>
      <c r="T1918" s="230">
        <f>S1918*H1918</f>
        <v>0</v>
      </c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R1918" s="231" t="s">
        <v>292</v>
      </c>
      <c r="AT1918" s="231" t="s">
        <v>217</v>
      </c>
      <c r="AU1918" s="231" t="s">
        <v>90</v>
      </c>
      <c r="AY1918" s="18" t="s">
        <v>216</v>
      </c>
      <c r="BE1918" s="232">
        <f>IF(N1918="základní",J1918,0)</f>
        <v>0</v>
      </c>
      <c r="BF1918" s="232">
        <f>IF(N1918="snížená",J1918,0)</f>
        <v>0</v>
      </c>
      <c r="BG1918" s="232">
        <f>IF(N1918="zákl. přenesená",J1918,0)</f>
        <v>0</v>
      </c>
      <c r="BH1918" s="232">
        <f>IF(N1918="sníž. přenesená",J1918,0)</f>
        <v>0</v>
      </c>
      <c r="BI1918" s="232">
        <f>IF(N1918="nulová",J1918,0)</f>
        <v>0</v>
      </c>
      <c r="BJ1918" s="18" t="s">
        <v>88</v>
      </c>
      <c r="BK1918" s="232">
        <f>ROUND(I1918*H1918,2)</f>
        <v>0</v>
      </c>
      <c r="BL1918" s="18" t="s">
        <v>292</v>
      </c>
      <c r="BM1918" s="231" t="s">
        <v>2667</v>
      </c>
    </row>
    <row r="1919" s="2" customFormat="1">
      <c r="A1919" s="39"/>
      <c r="B1919" s="40"/>
      <c r="C1919" s="41"/>
      <c r="D1919" s="233" t="s">
        <v>222</v>
      </c>
      <c r="E1919" s="41"/>
      <c r="F1919" s="234" t="s">
        <v>2668</v>
      </c>
      <c r="G1919" s="41"/>
      <c r="H1919" s="41"/>
      <c r="I1919" s="235"/>
      <c r="J1919" s="41"/>
      <c r="K1919" s="41"/>
      <c r="L1919" s="45"/>
      <c r="M1919" s="236"/>
      <c r="N1919" s="237"/>
      <c r="O1919" s="92"/>
      <c r="P1919" s="92"/>
      <c r="Q1919" s="92"/>
      <c r="R1919" s="92"/>
      <c r="S1919" s="92"/>
      <c r="T1919" s="93"/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T1919" s="18" t="s">
        <v>222</v>
      </c>
      <c r="AU1919" s="18" t="s">
        <v>90</v>
      </c>
    </row>
    <row r="1920" s="2" customFormat="1" ht="37.8" customHeight="1">
      <c r="A1920" s="39"/>
      <c r="B1920" s="40"/>
      <c r="C1920" s="220" t="s">
        <v>2669</v>
      </c>
      <c r="D1920" s="220" t="s">
        <v>217</v>
      </c>
      <c r="E1920" s="221" t="s">
        <v>2670</v>
      </c>
      <c r="F1920" s="222" t="s">
        <v>2671</v>
      </c>
      <c r="G1920" s="223" t="s">
        <v>303</v>
      </c>
      <c r="H1920" s="224">
        <v>152.34</v>
      </c>
      <c r="I1920" s="225"/>
      <c r="J1920" s="226">
        <f>ROUND(I1920*H1920,2)</f>
        <v>0</v>
      </c>
      <c r="K1920" s="222" t="s">
        <v>359</v>
      </c>
      <c r="L1920" s="45"/>
      <c r="M1920" s="227" t="s">
        <v>1</v>
      </c>
      <c r="N1920" s="228" t="s">
        <v>46</v>
      </c>
      <c r="O1920" s="92"/>
      <c r="P1920" s="229">
        <f>O1920*H1920</f>
        <v>0</v>
      </c>
      <c r="Q1920" s="229">
        <v>0.0089999999999999993</v>
      </c>
      <c r="R1920" s="229">
        <f>Q1920*H1920</f>
        <v>1.37106</v>
      </c>
      <c r="S1920" s="229">
        <v>0</v>
      </c>
      <c r="T1920" s="230">
        <f>S1920*H1920</f>
        <v>0</v>
      </c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R1920" s="231" t="s">
        <v>292</v>
      </c>
      <c r="AT1920" s="231" t="s">
        <v>217</v>
      </c>
      <c r="AU1920" s="231" t="s">
        <v>90</v>
      </c>
      <c r="AY1920" s="18" t="s">
        <v>216</v>
      </c>
      <c r="BE1920" s="232">
        <f>IF(N1920="základní",J1920,0)</f>
        <v>0</v>
      </c>
      <c r="BF1920" s="232">
        <f>IF(N1920="snížená",J1920,0)</f>
        <v>0</v>
      </c>
      <c r="BG1920" s="232">
        <f>IF(N1920="zákl. přenesená",J1920,0)</f>
        <v>0</v>
      </c>
      <c r="BH1920" s="232">
        <f>IF(N1920="sníž. přenesená",J1920,0)</f>
        <v>0</v>
      </c>
      <c r="BI1920" s="232">
        <f>IF(N1920="nulová",J1920,0)</f>
        <v>0</v>
      </c>
      <c r="BJ1920" s="18" t="s">
        <v>88</v>
      </c>
      <c r="BK1920" s="232">
        <f>ROUND(I1920*H1920,2)</f>
        <v>0</v>
      </c>
      <c r="BL1920" s="18" t="s">
        <v>292</v>
      </c>
      <c r="BM1920" s="231" t="s">
        <v>2672</v>
      </c>
    </row>
    <row r="1921" s="2" customFormat="1">
      <c r="A1921" s="39"/>
      <c r="B1921" s="40"/>
      <c r="C1921" s="41"/>
      <c r="D1921" s="233" t="s">
        <v>222</v>
      </c>
      <c r="E1921" s="41"/>
      <c r="F1921" s="234" t="s">
        <v>2673</v>
      </c>
      <c r="G1921" s="41"/>
      <c r="H1921" s="41"/>
      <c r="I1921" s="235"/>
      <c r="J1921" s="41"/>
      <c r="K1921" s="41"/>
      <c r="L1921" s="45"/>
      <c r="M1921" s="236"/>
      <c r="N1921" s="237"/>
      <c r="O1921" s="92"/>
      <c r="P1921" s="92"/>
      <c r="Q1921" s="92"/>
      <c r="R1921" s="92"/>
      <c r="S1921" s="92"/>
      <c r="T1921" s="93"/>
      <c r="U1921" s="39"/>
      <c r="V1921" s="39"/>
      <c r="W1921" s="39"/>
      <c r="X1921" s="39"/>
      <c r="Y1921" s="39"/>
      <c r="Z1921" s="39"/>
      <c r="AA1921" s="39"/>
      <c r="AB1921" s="39"/>
      <c r="AC1921" s="39"/>
      <c r="AD1921" s="39"/>
      <c r="AE1921" s="39"/>
      <c r="AT1921" s="18" t="s">
        <v>222</v>
      </c>
      <c r="AU1921" s="18" t="s">
        <v>90</v>
      </c>
    </row>
    <row r="1922" s="2" customFormat="1" ht="24.15" customHeight="1">
      <c r="A1922" s="39"/>
      <c r="B1922" s="40"/>
      <c r="C1922" s="293" t="s">
        <v>2674</v>
      </c>
      <c r="D1922" s="293" t="s">
        <v>467</v>
      </c>
      <c r="E1922" s="294" t="s">
        <v>2675</v>
      </c>
      <c r="F1922" s="295" t="s">
        <v>2676</v>
      </c>
      <c r="G1922" s="296" t="s">
        <v>303</v>
      </c>
      <c r="H1922" s="297">
        <v>175.191</v>
      </c>
      <c r="I1922" s="298"/>
      <c r="J1922" s="299">
        <f>ROUND(I1922*H1922,2)</f>
        <v>0</v>
      </c>
      <c r="K1922" s="295" t="s">
        <v>359</v>
      </c>
      <c r="L1922" s="300"/>
      <c r="M1922" s="301" t="s">
        <v>1</v>
      </c>
      <c r="N1922" s="302" t="s">
        <v>46</v>
      </c>
      <c r="O1922" s="92"/>
      <c r="P1922" s="229">
        <f>O1922*H1922</f>
        <v>0</v>
      </c>
      <c r="Q1922" s="229">
        <v>0.02</v>
      </c>
      <c r="R1922" s="229">
        <f>Q1922*H1922</f>
        <v>3.5038200000000002</v>
      </c>
      <c r="S1922" s="229">
        <v>0</v>
      </c>
      <c r="T1922" s="230">
        <f>S1922*H1922</f>
        <v>0</v>
      </c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  <c r="AR1922" s="231" t="s">
        <v>569</v>
      </c>
      <c r="AT1922" s="231" t="s">
        <v>467</v>
      </c>
      <c r="AU1922" s="231" t="s">
        <v>90</v>
      </c>
      <c r="AY1922" s="18" t="s">
        <v>216</v>
      </c>
      <c r="BE1922" s="232">
        <f>IF(N1922="základní",J1922,0)</f>
        <v>0</v>
      </c>
      <c r="BF1922" s="232">
        <f>IF(N1922="snížená",J1922,0)</f>
        <v>0</v>
      </c>
      <c r="BG1922" s="232">
        <f>IF(N1922="zákl. přenesená",J1922,0)</f>
        <v>0</v>
      </c>
      <c r="BH1922" s="232">
        <f>IF(N1922="sníž. přenesená",J1922,0)</f>
        <v>0</v>
      </c>
      <c r="BI1922" s="232">
        <f>IF(N1922="nulová",J1922,0)</f>
        <v>0</v>
      </c>
      <c r="BJ1922" s="18" t="s">
        <v>88</v>
      </c>
      <c r="BK1922" s="232">
        <f>ROUND(I1922*H1922,2)</f>
        <v>0</v>
      </c>
      <c r="BL1922" s="18" t="s">
        <v>292</v>
      </c>
      <c r="BM1922" s="231" t="s">
        <v>2677</v>
      </c>
    </row>
    <row r="1923" s="2" customFormat="1">
      <c r="A1923" s="39"/>
      <c r="B1923" s="40"/>
      <c r="C1923" s="41"/>
      <c r="D1923" s="233" t="s">
        <v>222</v>
      </c>
      <c r="E1923" s="41"/>
      <c r="F1923" s="234" t="s">
        <v>2676</v>
      </c>
      <c r="G1923" s="41"/>
      <c r="H1923" s="41"/>
      <c r="I1923" s="235"/>
      <c r="J1923" s="41"/>
      <c r="K1923" s="41"/>
      <c r="L1923" s="45"/>
      <c r="M1923" s="236"/>
      <c r="N1923" s="237"/>
      <c r="O1923" s="92"/>
      <c r="P1923" s="92"/>
      <c r="Q1923" s="92"/>
      <c r="R1923" s="92"/>
      <c r="S1923" s="92"/>
      <c r="T1923" s="93"/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T1923" s="18" t="s">
        <v>222</v>
      </c>
      <c r="AU1923" s="18" t="s">
        <v>90</v>
      </c>
    </row>
    <row r="1924" s="14" customFormat="1">
      <c r="A1924" s="14"/>
      <c r="B1924" s="260"/>
      <c r="C1924" s="261"/>
      <c r="D1924" s="233" t="s">
        <v>362</v>
      </c>
      <c r="E1924" s="262" t="s">
        <v>1</v>
      </c>
      <c r="F1924" s="263" t="s">
        <v>2678</v>
      </c>
      <c r="G1924" s="261"/>
      <c r="H1924" s="264">
        <v>175.191</v>
      </c>
      <c r="I1924" s="265"/>
      <c r="J1924" s="261"/>
      <c r="K1924" s="261"/>
      <c r="L1924" s="266"/>
      <c r="M1924" s="267"/>
      <c r="N1924" s="268"/>
      <c r="O1924" s="268"/>
      <c r="P1924" s="268"/>
      <c r="Q1924" s="268"/>
      <c r="R1924" s="268"/>
      <c r="S1924" s="268"/>
      <c r="T1924" s="269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70" t="s">
        <v>362</v>
      </c>
      <c r="AU1924" s="270" t="s">
        <v>90</v>
      </c>
      <c r="AV1924" s="14" t="s">
        <v>90</v>
      </c>
      <c r="AW1924" s="14" t="s">
        <v>36</v>
      </c>
      <c r="AX1924" s="14" t="s">
        <v>81</v>
      </c>
      <c r="AY1924" s="270" t="s">
        <v>216</v>
      </c>
    </row>
    <row r="1925" s="16" customFormat="1">
      <c r="A1925" s="16"/>
      <c r="B1925" s="282"/>
      <c r="C1925" s="283"/>
      <c r="D1925" s="233" t="s">
        <v>362</v>
      </c>
      <c r="E1925" s="284" t="s">
        <v>1</v>
      </c>
      <c r="F1925" s="285" t="s">
        <v>369</v>
      </c>
      <c r="G1925" s="283"/>
      <c r="H1925" s="286">
        <v>175.191</v>
      </c>
      <c r="I1925" s="287"/>
      <c r="J1925" s="283"/>
      <c r="K1925" s="283"/>
      <c r="L1925" s="288"/>
      <c r="M1925" s="289"/>
      <c r="N1925" s="290"/>
      <c r="O1925" s="290"/>
      <c r="P1925" s="290"/>
      <c r="Q1925" s="290"/>
      <c r="R1925" s="290"/>
      <c r="S1925" s="290"/>
      <c r="T1925" s="291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T1925" s="292" t="s">
        <v>362</v>
      </c>
      <c r="AU1925" s="292" t="s">
        <v>90</v>
      </c>
      <c r="AV1925" s="16" t="s">
        <v>215</v>
      </c>
      <c r="AW1925" s="16" t="s">
        <v>36</v>
      </c>
      <c r="AX1925" s="16" t="s">
        <v>88</v>
      </c>
      <c r="AY1925" s="292" t="s">
        <v>216</v>
      </c>
    </row>
    <row r="1926" s="2" customFormat="1" ht="21.75" customHeight="1">
      <c r="A1926" s="39"/>
      <c r="B1926" s="40"/>
      <c r="C1926" s="220" t="s">
        <v>2679</v>
      </c>
      <c r="D1926" s="220" t="s">
        <v>217</v>
      </c>
      <c r="E1926" s="221" t="s">
        <v>2680</v>
      </c>
      <c r="F1926" s="222" t="s">
        <v>2681</v>
      </c>
      <c r="G1926" s="223" t="s">
        <v>453</v>
      </c>
      <c r="H1926" s="224">
        <v>114.77</v>
      </c>
      <c r="I1926" s="225"/>
      <c r="J1926" s="226">
        <f>ROUND(I1926*H1926,2)</f>
        <v>0</v>
      </c>
      <c r="K1926" s="222" t="s">
        <v>359</v>
      </c>
      <c r="L1926" s="45"/>
      <c r="M1926" s="227" t="s">
        <v>1</v>
      </c>
      <c r="N1926" s="228" t="s">
        <v>46</v>
      </c>
      <c r="O1926" s="92"/>
      <c r="P1926" s="229">
        <f>O1926*H1926</f>
        <v>0</v>
      </c>
      <c r="Q1926" s="229">
        <v>0.00050000000000000001</v>
      </c>
      <c r="R1926" s="229">
        <f>Q1926*H1926</f>
        <v>0.057384999999999999</v>
      </c>
      <c r="S1926" s="229">
        <v>0</v>
      </c>
      <c r="T1926" s="230">
        <f>S1926*H1926</f>
        <v>0</v>
      </c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39"/>
      <c r="AE1926" s="39"/>
      <c r="AR1926" s="231" t="s">
        <v>292</v>
      </c>
      <c r="AT1926" s="231" t="s">
        <v>217</v>
      </c>
      <c r="AU1926" s="231" t="s">
        <v>90</v>
      </c>
      <c r="AY1926" s="18" t="s">
        <v>216</v>
      </c>
      <c r="BE1926" s="232">
        <f>IF(N1926="základní",J1926,0)</f>
        <v>0</v>
      </c>
      <c r="BF1926" s="232">
        <f>IF(N1926="snížená",J1926,0)</f>
        <v>0</v>
      </c>
      <c r="BG1926" s="232">
        <f>IF(N1926="zákl. přenesená",J1926,0)</f>
        <v>0</v>
      </c>
      <c r="BH1926" s="232">
        <f>IF(N1926="sníž. přenesená",J1926,0)</f>
        <v>0</v>
      </c>
      <c r="BI1926" s="232">
        <f>IF(N1926="nulová",J1926,0)</f>
        <v>0</v>
      </c>
      <c r="BJ1926" s="18" t="s">
        <v>88</v>
      </c>
      <c r="BK1926" s="232">
        <f>ROUND(I1926*H1926,2)</f>
        <v>0</v>
      </c>
      <c r="BL1926" s="18" t="s">
        <v>292</v>
      </c>
      <c r="BM1926" s="231" t="s">
        <v>2682</v>
      </c>
    </row>
    <row r="1927" s="2" customFormat="1">
      <c r="A1927" s="39"/>
      <c r="B1927" s="40"/>
      <c r="C1927" s="41"/>
      <c r="D1927" s="233" t="s">
        <v>222</v>
      </c>
      <c r="E1927" s="41"/>
      <c r="F1927" s="234" t="s">
        <v>2683</v>
      </c>
      <c r="G1927" s="41"/>
      <c r="H1927" s="41"/>
      <c r="I1927" s="235"/>
      <c r="J1927" s="41"/>
      <c r="K1927" s="41"/>
      <c r="L1927" s="45"/>
      <c r="M1927" s="236"/>
      <c r="N1927" s="237"/>
      <c r="O1927" s="92"/>
      <c r="P1927" s="92"/>
      <c r="Q1927" s="92"/>
      <c r="R1927" s="92"/>
      <c r="S1927" s="92"/>
      <c r="T1927" s="93"/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T1927" s="18" t="s">
        <v>222</v>
      </c>
      <c r="AU1927" s="18" t="s">
        <v>90</v>
      </c>
    </row>
    <row r="1928" s="13" customFormat="1">
      <c r="A1928" s="13"/>
      <c r="B1928" s="250"/>
      <c r="C1928" s="251"/>
      <c r="D1928" s="233" t="s">
        <v>362</v>
      </c>
      <c r="E1928" s="252" t="s">
        <v>1</v>
      </c>
      <c r="F1928" s="253" t="s">
        <v>602</v>
      </c>
      <c r="G1928" s="251"/>
      <c r="H1928" s="252" t="s">
        <v>1</v>
      </c>
      <c r="I1928" s="254"/>
      <c r="J1928" s="251"/>
      <c r="K1928" s="251"/>
      <c r="L1928" s="255"/>
      <c r="M1928" s="256"/>
      <c r="N1928" s="257"/>
      <c r="O1928" s="257"/>
      <c r="P1928" s="257"/>
      <c r="Q1928" s="257"/>
      <c r="R1928" s="257"/>
      <c r="S1928" s="257"/>
      <c r="T1928" s="258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9" t="s">
        <v>362</v>
      </c>
      <c r="AU1928" s="259" t="s">
        <v>90</v>
      </c>
      <c r="AV1928" s="13" t="s">
        <v>88</v>
      </c>
      <c r="AW1928" s="13" t="s">
        <v>36</v>
      </c>
      <c r="AX1928" s="13" t="s">
        <v>81</v>
      </c>
      <c r="AY1928" s="259" t="s">
        <v>216</v>
      </c>
    </row>
    <row r="1929" s="13" customFormat="1">
      <c r="A1929" s="13"/>
      <c r="B1929" s="250"/>
      <c r="C1929" s="251"/>
      <c r="D1929" s="233" t="s">
        <v>362</v>
      </c>
      <c r="E1929" s="252" t="s">
        <v>1</v>
      </c>
      <c r="F1929" s="253" t="s">
        <v>2648</v>
      </c>
      <c r="G1929" s="251"/>
      <c r="H1929" s="252" t="s">
        <v>1</v>
      </c>
      <c r="I1929" s="254"/>
      <c r="J1929" s="251"/>
      <c r="K1929" s="251"/>
      <c r="L1929" s="255"/>
      <c r="M1929" s="256"/>
      <c r="N1929" s="257"/>
      <c r="O1929" s="257"/>
      <c r="P1929" s="257"/>
      <c r="Q1929" s="257"/>
      <c r="R1929" s="257"/>
      <c r="S1929" s="257"/>
      <c r="T1929" s="258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59" t="s">
        <v>362</v>
      </c>
      <c r="AU1929" s="259" t="s">
        <v>90</v>
      </c>
      <c r="AV1929" s="13" t="s">
        <v>88</v>
      </c>
      <c r="AW1929" s="13" t="s">
        <v>36</v>
      </c>
      <c r="AX1929" s="13" t="s">
        <v>81</v>
      </c>
      <c r="AY1929" s="259" t="s">
        <v>216</v>
      </c>
    </row>
    <row r="1930" s="14" customFormat="1">
      <c r="A1930" s="14"/>
      <c r="B1930" s="260"/>
      <c r="C1930" s="261"/>
      <c r="D1930" s="233" t="s">
        <v>362</v>
      </c>
      <c r="E1930" s="262" t="s">
        <v>1</v>
      </c>
      <c r="F1930" s="263" t="s">
        <v>2684</v>
      </c>
      <c r="G1930" s="261"/>
      <c r="H1930" s="264">
        <v>6.9500000000000002</v>
      </c>
      <c r="I1930" s="265"/>
      <c r="J1930" s="261"/>
      <c r="K1930" s="261"/>
      <c r="L1930" s="266"/>
      <c r="M1930" s="267"/>
      <c r="N1930" s="268"/>
      <c r="O1930" s="268"/>
      <c r="P1930" s="268"/>
      <c r="Q1930" s="268"/>
      <c r="R1930" s="268"/>
      <c r="S1930" s="268"/>
      <c r="T1930" s="269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70" t="s">
        <v>362</v>
      </c>
      <c r="AU1930" s="270" t="s">
        <v>90</v>
      </c>
      <c r="AV1930" s="14" t="s">
        <v>90</v>
      </c>
      <c r="AW1930" s="14" t="s">
        <v>36</v>
      </c>
      <c r="AX1930" s="14" t="s">
        <v>81</v>
      </c>
      <c r="AY1930" s="270" t="s">
        <v>216</v>
      </c>
    </row>
    <row r="1931" s="14" customFormat="1">
      <c r="A1931" s="14"/>
      <c r="B1931" s="260"/>
      <c r="C1931" s="261"/>
      <c r="D1931" s="233" t="s">
        <v>362</v>
      </c>
      <c r="E1931" s="262" t="s">
        <v>1</v>
      </c>
      <c r="F1931" s="263" t="s">
        <v>2685</v>
      </c>
      <c r="G1931" s="261"/>
      <c r="H1931" s="264">
        <v>4.5</v>
      </c>
      <c r="I1931" s="265"/>
      <c r="J1931" s="261"/>
      <c r="K1931" s="261"/>
      <c r="L1931" s="266"/>
      <c r="M1931" s="267"/>
      <c r="N1931" s="268"/>
      <c r="O1931" s="268"/>
      <c r="P1931" s="268"/>
      <c r="Q1931" s="268"/>
      <c r="R1931" s="268"/>
      <c r="S1931" s="268"/>
      <c r="T1931" s="269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70" t="s">
        <v>362</v>
      </c>
      <c r="AU1931" s="270" t="s">
        <v>90</v>
      </c>
      <c r="AV1931" s="14" t="s">
        <v>90</v>
      </c>
      <c r="AW1931" s="14" t="s">
        <v>36</v>
      </c>
      <c r="AX1931" s="14" t="s">
        <v>81</v>
      </c>
      <c r="AY1931" s="270" t="s">
        <v>216</v>
      </c>
    </row>
    <row r="1932" s="13" customFormat="1">
      <c r="A1932" s="13"/>
      <c r="B1932" s="250"/>
      <c r="C1932" s="251"/>
      <c r="D1932" s="233" t="s">
        <v>362</v>
      </c>
      <c r="E1932" s="252" t="s">
        <v>1</v>
      </c>
      <c r="F1932" s="253" t="s">
        <v>1066</v>
      </c>
      <c r="G1932" s="251"/>
      <c r="H1932" s="252" t="s">
        <v>1</v>
      </c>
      <c r="I1932" s="254"/>
      <c r="J1932" s="251"/>
      <c r="K1932" s="251"/>
      <c r="L1932" s="255"/>
      <c r="M1932" s="256"/>
      <c r="N1932" s="257"/>
      <c r="O1932" s="257"/>
      <c r="P1932" s="257"/>
      <c r="Q1932" s="257"/>
      <c r="R1932" s="257"/>
      <c r="S1932" s="257"/>
      <c r="T1932" s="258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9" t="s">
        <v>362</v>
      </c>
      <c r="AU1932" s="259" t="s">
        <v>90</v>
      </c>
      <c r="AV1932" s="13" t="s">
        <v>88</v>
      </c>
      <c r="AW1932" s="13" t="s">
        <v>36</v>
      </c>
      <c r="AX1932" s="13" t="s">
        <v>81</v>
      </c>
      <c r="AY1932" s="259" t="s">
        <v>216</v>
      </c>
    </row>
    <row r="1933" s="14" customFormat="1">
      <c r="A1933" s="14"/>
      <c r="B1933" s="260"/>
      <c r="C1933" s="261"/>
      <c r="D1933" s="233" t="s">
        <v>362</v>
      </c>
      <c r="E1933" s="262" t="s">
        <v>1</v>
      </c>
      <c r="F1933" s="263" t="s">
        <v>1383</v>
      </c>
      <c r="G1933" s="261"/>
      <c r="H1933" s="264">
        <v>11.800000000000001</v>
      </c>
      <c r="I1933" s="265"/>
      <c r="J1933" s="261"/>
      <c r="K1933" s="261"/>
      <c r="L1933" s="266"/>
      <c r="M1933" s="267"/>
      <c r="N1933" s="268"/>
      <c r="O1933" s="268"/>
      <c r="P1933" s="268"/>
      <c r="Q1933" s="268"/>
      <c r="R1933" s="268"/>
      <c r="S1933" s="268"/>
      <c r="T1933" s="269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70" t="s">
        <v>362</v>
      </c>
      <c r="AU1933" s="270" t="s">
        <v>90</v>
      </c>
      <c r="AV1933" s="14" t="s">
        <v>90</v>
      </c>
      <c r="AW1933" s="14" t="s">
        <v>36</v>
      </c>
      <c r="AX1933" s="14" t="s">
        <v>81</v>
      </c>
      <c r="AY1933" s="270" t="s">
        <v>216</v>
      </c>
    </row>
    <row r="1934" s="14" customFormat="1">
      <c r="A1934" s="14"/>
      <c r="B1934" s="260"/>
      <c r="C1934" s="261"/>
      <c r="D1934" s="233" t="s">
        <v>362</v>
      </c>
      <c r="E1934" s="262" t="s">
        <v>1</v>
      </c>
      <c r="F1934" s="263" t="s">
        <v>1384</v>
      </c>
      <c r="G1934" s="261"/>
      <c r="H1934" s="264">
        <v>17</v>
      </c>
      <c r="I1934" s="265"/>
      <c r="J1934" s="261"/>
      <c r="K1934" s="261"/>
      <c r="L1934" s="266"/>
      <c r="M1934" s="267"/>
      <c r="N1934" s="268"/>
      <c r="O1934" s="268"/>
      <c r="P1934" s="268"/>
      <c r="Q1934" s="268"/>
      <c r="R1934" s="268"/>
      <c r="S1934" s="268"/>
      <c r="T1934" s="269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70" t="s">
        <v>362</v>
      </c>
      <c r="AU1934" s="270" t="s">
        <v>90</v>
      </c>
      <c r="AV1934" s="14" t="s">
        <v>90</v>
      </c>
      <c r="AW1934" s="14" t="s">
        <v>36</v>
      </c>
      <c r="AX1934" s="14" t="s">
        <v>81</v>
      </c>
      <c r="AY1934" s="270" t="s">
        <v>216</v>
      </c>
    </row>
    <row r="1935" s="14" customFormat="1">
      <c r="A1935" s="14"/>
      <c r="B1935" s="260"/>
      <c r="C1935" s="261"/>
      <c r="D1935" s="233" t="s">
        <v>362</v>
      </c>
      <c r="E1935" s="262" t="s">
        <v>1</v>
      </c>
      <c r="F1935" s="263" t="s">
        <v>1385</v>
      </c>
      <c r="G1935" s="261"/>
      <c r="H1935" s="264">
        <v>14.32</v>
      </c>
      <c r="I1935" s="265"/>
      <c r="J1935" s="261"/>
      <c r="K1935" s="261"/>
      <c r="L1935" s="266"/>
      <c r="M1935" s="267"/>
      <c r="N1935" s="268"/>
      <c r="O1935" s="268"/>
      <c r="P1935" s="268"/>
      <c r="Q1935" s="268"/>
      <c r="R1935" s="268"/>
      <c r="S1935" s="268"/>
      <c r="T1935" s="269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70" t="s">
        <v>362</v>
      </c>
      <c r="AU1935" s="270" t="s">
        <v>90</v>
      </c>
      <c r="AV1935" s="14" t="s">
        <v>90</v>
      </c>
      <c r="AW1935" s="14" t="s">
        <v>36</v>
      </c>
      <c r="AX1935" s="14" t="s">
        <v>81</v>
      </c>
      <c r="AY1935" s="270" t="s">
        <v>216</v>
      </c>
    </row>
    <row r="1936" s="14" customFormat="1">
      <c r="A1936" s="14"/>
      <c r="B1936" s="260"/>
      <c r="C1936" s="261"/>
      <c r="D1936" s="233" t="s">
        <v>362</v>
      </c>
      <c r="E1936" s="262" t="s">
        <v>1</v>
      </c>
      <c r="F1936" s="263" t="s">
        <v>2686</v>
      </c>
      <c r="G1936" s="261"/>
      <c r="H1936" s="264">
        <v>-8</v>
      </c>
      <c r="I1936" s="265"/>
      <c r="J1936" s="261"/>
      <c r="K1936" s="261"/>
      <c r="L1936" s="266"/>
      <c r="M1936" s="267"/>
      <c r="N1936" s="268"/>
      <c r="O1936" s="268"/>
      <c r="P1936" s="268"/>
      <c r="Q1936" s="268"/>
      <c r="R1936" s="268"/>
      <c r="S1936" s="268"/>
      <c r="T1936" s="269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70" t="s">
        <v>362</v>
      </c>
      <c r="AU1936" s="270" t="s">
        <v>90</v>
      </c>
      <c r="AV1936" s="14" t="s">
        <v>90</v>
      </c>
      <c r="AW1936" s="14" t="s">
        <v>36</v>
      </c>
      <c r="AX1936" s="14" t="s">
        <v>81</v>
      </c>
      <c r="AY1936" s="270" t="s">
        <v>216</v>
      </c>
    </row>
    <row r="1937" s="14" customFormat="1">
      <c r="A1937" s="14"/>
      <c r="B1937" s="260"/>
      <c r="C1937" s="261"/>
      <c r="D1937" s="233" t="s">
        <v>362</v>
      </c>
      <c r="E1937" s="262" t="s">
        <v>1</v>
      </c>
      <c r="F1937" s="263" t="s">
        <v>2687</v>
      </c>
      <c r="G1937" s="261"/>
      <c r="H1937" s="264">
        <v>11</v>
      </c>
      <c r="I1937" s="265"/>
      <c r="J1937" s="261"/>
      <c r="K1937" s="261"/>
      <c r="L1937" s="266"/>
      <c r="M1937" s="267"/>
      <c r="N1937" s="268"/>
      <c r="O1937" s="268"/>
      <c r="P1937" s="268"/>
      <c r="Q1937" s="268"/>
      <c r="R1937" s="268"/>
      <c r="S1937" s="268"/>
      <c r="T1937" s="269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70" t="s">
        <v>362</v>
      </c>
      <c r="AU1937" s="270" t="s">
        <v>90</v>
      </c>
      <c r="AV1937" s="14" t="s">
        <v>90</v>
      </c>
      <c r="AW1937" s="14" t="s">
        <v>36</v>
      </c>
      <c r="AX1937" s="14" t="s">
        <v>81</v>
      </c>
      <c r="AY1937" s="270" t="s">
        <v>216</v>
      </c>
    </row>
    <row r="1938" s="13" customFormat="1">
      <c r="A1938" s="13"/>
      <c r="B1938" s="250"/>
      <c r="C1938" s="251"/>
      <c r="D1938" s="233" t="s">
        <v>362</v>
      </c>
      <c r="E1938" s="252" t="s">
        <v>1</v>
      </c>
      <c r="F1938" s="253" t="s">
        <v>897</v>
      </c>
      <c r="G1938" s="251"/>
      <c r="H1938" s="252" t="s">
        <v>1</v>
      </c>
      <c r="I1938" s="254"/>
      <c r="J1938" s="251"/>
      <c r="K1938" s="251"/>
      <c r="L1938" s="255"/>
      <c r="M1938" s="256"/>
      <c r="N1938" s="257"/>
      <c r="O1938" s="257"/>
      <c r="P1938" s="257"/>
      <c r="Q1938" s="257"/>
      <c r="R1938" s="257"/>
      <c r="S1938" s="257"/>
      <c r="T1938" s="258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9" t="s">
        <v>362</v>
      </c>
      <c r="AU1938" s="259" t="s">
        <v>90</v>
      </c>
      <c r="AV1938" s="13" t="s">
        <v>88</v>
      </c>
      <c r="AW1938" s="13" t="s">
        <v>36</v>
      </c>
      <c r="AX1938" s="13" t="s">
        <v>81</v>
      </c>
      <c r="AY1938" s="259" t="s">
        <v>216</v>
      </c>
    </row>
    <row r="1939" s="14" customFormat="1">
      <c r="A1939" s="14"/>
      <c r="B1939" s="260"/>
      <c r="C1939" s="261"/>
      <c r="D1939" s="233" t="s">
        <v>362</v>
      </c>
      <c r="E1939" s="262" t="s">
        <v>1</v>
      </c>
      <c r="F1939" s="263" t="s">
        <v>2688</v>
      </c>
      <c r="G1939" s="261"/>
      <c r="H1939" s="264">
        <v>18.5</v>
      </c>
      <c r="I1939" s="265"/>
      <c r="J1939" s="261"/>
      <c r="K1939" s="261"/>
      <c r="L1939" s="266"/>
      <c r="M1939" s="267"/>
      <c r="N1939" s="268"/>
      <c r="O1939" s="268"/>
      <c r="P1939" s="268"/>
      <c r="Q1939" s="268"/>
      <c r="R1939" s="268"/>
      <c r="S1939" s="268"/>
      <c r="T1939" s="269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70" t="s">
        <v>362</v>
      </c>
      <c r="AU1939" s="270" t="s">
        <v>90</v>
      </c>
      <c r="AV1939" s="14" t="s">
        <v>90</v>
      </c>
      <c r="AW1939" s="14" t="s">
        <v>36</v>
      </c>
      <c r="AX1939" s="14" t="s">
        <v>81</v>
      </c>
      <c r="AY1939" s="270" t="s">
        <v>216</v>
      </c>
    </row>
    <row r="1940" s="14" customFormat="1">
      <c r="A1940" s="14"/>
      <c r="B1940" s="260"/>
      <c r="C1940" s="261"/>
      <c r="D1940" s="233" t="s">
        <v>362</v>
      </c>
      <c r="E1940" s="262" t="s">
        <v>1</v>
      </c>
      <c r="F1940" s="263" t="s">
        <v>2689</v>
      </c>
      <c r="G1940" s="261"/>
      <c r="H1940" s="264">
        <v>3.5</v>
      </c>
      <c r="I1940" s="265"/>
      <c r="J1940" s="261"/>
      <c r="K1940" s="261"/>
      <c r="L1940" s="266"/>
      <c r="M1940" s="267"/>
      <c r="N1940" s="268"/>
      <c r="O1940" s="268"/>
      <c r="P1940" s="268"/>
      <c r="Q1940" s="268"/>
      <c r="R1940" s="268"/>
      <c r="S1940" s="268"/>
      <c r="T1940" s="269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70" t="s">
        <v>362</v>
      </c>
      <c r="AU1940" s="270" t="s">
        <v>90</v>
      </c>
      <c r="AV1940" s="14" t="s">
        <v>90</v>
      </c>
      <c r="AW1940" s="14" t="s">
        <v>36</v>
      </c>
      <c r="AX1940" s="14" t="s">
        <v>81</v>
      </c>
      <c r="AY1940" s="270" t="s">
        <v>216</v>
      </c>
    </row>
    <row r="1941" s="14" customFormat="1">
      <c r="A1941" s="14"/>
      <c r="B1941" s="260"/>
      <c r="C1941" s="261"/>
      <c r="D1941" s="233" t="s">
        <v>362</v>
      </c>
      <c r="E1941" s="262" t="s">
        <v>1</v>
      </c>
      <c r="F1941" s="263" t="s">
        <v>2690</v>
      </c>
      <c r="G1941" s="261"/>
      <c r="H1941" s="264">
        <v>5.0999999999999996</v>
      </c>
      <c r="I1941" s="265"/>
      <c r="J1941" s="261"/>
      <c r="K1941" s="261"/>
      <c r="L1941" s="266"/>
      <c r="M1941" s="267"/>
      <c r="N1941" s="268"/>
      <c r="O1941" s="268"/>
      <c r="P1941" s="268"/>
      <c r="Q1941" s="268"/>
      <c r="R1941" s="268"/>
      <c r="S1941" s="268"/>
      <c r="T1941" s="269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70" t="s">
        <v>362</v>
      </c>
      <c r="AU1941" s="270" t="s">
        <v>90</v>
      </c>
      <c r="AV1941" s="14" t="s">
        <v>90</v>
      </c>
      <c r="AW1941" s="14" t="s">
        <v>36</v>
      </c>
      <c r="AX1941" s="14" t="s">
        <v>81</v>
      </c>
      <c r="AY1941" s="270" t="s">
        <v>216</v>
      </c>
    </row>
    <row r="1942" s="13" customFormat="1">
      <c r="A1942" s="13"/>
      <c r="B1942" s="250"/>
      <c r="C1942" s="251"/>
      <c r="D1942" s="233" t="s">
        <v>362</v>
      </c>
      <c r="E1942" s="252" t="s">
        <v>1</v>
      </c>
      <c r="F1942" s="253" t="s">
        <v>2659</v>
      </c>
      <c r="G1942" s="251"/>
      <c r="H1942" s="252" t="s">
        <v>1</v>
      </c>
      <c r="I1942" s="254"/>
      <c r="J1942" s="251"/>
      <c r="K1942" s="251"/>
      <c r="L1942" s="255"/>
      <c r="M1942" s="256"/>
      <c r="N1942" s="257"/>
      <c r="O1942" s="257"/>
      <c r="P1942" s="257"/>
      <c r="Q1942" s="257"/>
      <c r="R1942" s="257"/>
      <c r="S1942" s="257"/>
      <c r="T1942" s="258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9" t="s">
        <v>362</v>
      </c>
      <c r="AU1942" s="259" t="s">
        <v>90</v>
      </c>
      <c r="AV1942" s="13" t="s">
        <v>88</v>
      </c>
      <c r="AW1942" s="13" t="s">
        <v>36</v>
      </c>
      <c r="AX1942" s="13" t="s">
        <v>81</v>
      </c>
      <c r="AY1942" s="259" t="s">
        <v>216</v>
      </c>
    </row>
    <row r="1943" s="14" customFormat="1">
      <c r="A1943" s="14"/>
      <c r="B1943" s="260"/>
      <c r="C1943" s="261"/>
      <c r="D1943" s="233" t="s">
        <v>362</v>
      </c>
      <c r="E1943" s="262" t="s">
        <v>1</v>
      </c>
      <c r="F1943" s="263" t="s">
        <v>2691</v>
      </c>
      <c r="G1943" s="261"/>
      <c r="H1943" s="264">
        <v>15.6</v>
      </c>
      <c r="I1943" s="265"/>
      <c r="J1943" s="261"/>
      <c r="K1943" s="261"/>
      <c r="L1943" s="266"/>
      <c r="M1943" s="267"/>
      <c r="N1943" s="268"/>
      <c r="O1943" s="268"/>
      <c r="P1943" s="268"/>
      <c r="Q1943" s="268"/>
      <c r="R1943" s="268"/>
      <c r="S1943" s="268"/>
      <c r="T1943" s="269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70" t="s">
        <v>362</v>
      </c>
      <c r="AU1943" s="270" t="s">
        <v>90</v>
      </c>
      <c r="AV1943" s="14" t="s">
        <v>90</v>
      </c>
      <c r="AW1943" s="14" t="s">
        <v>36</v>
      </c>
      <c r="AX1943" s="14" t="s">
        <v>81</v>
      </c>
      <c r="AY1943" s="270" t="s">
        <v>216</v>
      </c>
    </row>
    <row r="1944" s="14" customFormat="1">
      <c r="A1944" s="14"/>
      <c r="B1944" s="260"/>
      <c r="C1944" s="261"/>
      <c r="D1944" s="233" t="s">
        <v>362</v>
      </c>
      <c r="E1944" s="262" t="s">
        <v>1</v>
      </c>
      <c r="F1944" s="263" t="s">
        <v>2692</v>
      </c>
      <c r="G1944" s="261"/>
      <c r="H1944" s="264">
        <v>0.90000000000000002</v>
      </c>
      <c r="I1944" s="265"/>
      <c r="J1944" s="261"/>
      <c r="K1944" s="261"/>
      <c r="L1944" s="266"/>
      <c r="M1944" s="267"/>
      <c r="N1944" s="268"/>
      <c r="O1944" s="268"/>
      <c r="P1944" s="268"/>
      <c r="Q1944" s="268"/>
      <c r="R1944" s="268"/>
      <c r="S1944" s="268"/>
      <c r="T1944" s="269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70" t="s">
        <v>362</v>
      </c>
      <c r="AU1944" s="270" t="s">
        <v>90</v>
      </c>
      <c r="AV1944" s="14" t="s">
        <v>90</v>
      </c>
      <c r="AW1944" s="14" t="s">
        <v>36</v>
      </c>
      <c r="AX1944" s="14" t="s">
        <v>81</v>
      </c>
      <c r="AY1944" s="270" t="s">
        <v>216</v>
      </c>
    </row>
    <row r="1945" s="13" customFormat="1">
      <c r="A1945" s="13"/>
      <c r="B1945" s="250"/>
      <c r="C1945" s="251"/>
      <c r="D1945" s="233" t="s">
        <v>362</v>
      </c>
      <c r="E1945" s="252" t="s">
        <v>1</v>
      </c>
      <c r="F1945" s="253" t="s">
        <v>2661</v>
      </c>
      <c r="G1945" s="251"/>
      <c r="H1945" s="252" t="s">
        <v>1</v>
      </c>
      <c r="I1945" s="254"/>
      <c r="J1945" s="251"/>
      <c r="K1945" s="251"/>
      <c r="L1945" s="255"/>
      <c r="M1945" s="256"/>
      <c r="N1945" s="257"/>
      <c r="O1945" s="257"/>
      <c r="P1945" s="257"/>
      <c r="Q1945" s="257"/>
      <c r="R1945" s="257"/>
      <c r="S1945" s="257"/>
      <c r="T1945" s="258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59" t="s">
        <v>362</v>
      </c>
      <c r="AU1945" s="259" t="s">
        <v>90</v>
      </c>
      <c r="AV1945" s="13" t="s">
        <v>88</v>
      </c>
      <c r="AW1945" s="13" t="s">
        <v>36</v>
      </c>
      <c r="AX1945" s="13" t="s">
        <v>81</v>
      </c>
      <c r="AY1945" s="259" t="s">
        <v>216</v>
      </c>
    </row>
    <row r="1946" s="14" customFormat="1">
      <c r="A1946" s="14"/>
      <c r="B1946" s="260"/>
      <c r="C1946" s="261"/>
      <c r="D1946" s="233" t="s">
        <v>362</v>
      </c>
      <c r="E1946" s="262" t="s">
        <v>1</v>
      </c>
      <c r="F1946" s="263" t="s">
        <v>2693</v>
      </c>
      <c r="G1946" s="261"/>
      <c r="H1946" s="264">
        <v>10.699999999999999</v>
      </c>
      <c r="I1946" s="265"/>
      <c r="J1946" s="261"/>
      <c r="K1946" s="261"/>
      <c r="L1946" s="266"/>
      <c r="M1946" s="267"/>
      <c r="N1946" s="268"/>
      <c r="O1946" s="268"/>
      <c r="P1946" s="268"/>
      <c r="Q1946" s="268"/>
      <c r="R1946" s="268"/>
      <c r="S1946" s="268"/>
      <c r="T1946" s="269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70" t="s">
        <v>362</v>
      </c>
      <c r="AU1946" s="270" t="s">
        <v>90</v>
      </c>
      <c r="AV1946" s="14" t="s">
        <v>90</v>
      </c>
      <c r="AW1946" s="14" t="s">
        <v>36</v>
      </c>
      <c r="AX1946" s="14" t="s">
        <v>81</v>
      </c>
      <c r="AY1946" s="270" t="s">
        <v>216</v>
      </c>
    </row>
    <row r="1947" s="14" customFormat="1">
      <c r="A1947" s="14"/>
      <c r="B1947" s="260"/>
      <c r="C1947" s="261"/>
      <c r="D1947" s="233" t="s">
        <v>362</v>
      </c>
      <c r="E1947" s="262" t="s">
        <v>1</v>
      </c>
      <c r="F1947" s="263" t="s">
        <v>2584</v>
      </c>
      <c r="G1947" s="261"/>
      <c r="H1947" s="264">
        <v>-0.80000000000000004</v>
      </c>
      <c r="I1947" s="265"/>
      <c r="J1947" s="261"/>
      <c r="K1947" s="261"/>
      <c r="L1947" s="266"/>
      <c r="M1947" s="267"/>
      <c r="N1947" s="268"/>
      <c r="O1947" s="268"/>
      <c r="P1947" s="268"/>
      <c r="Q1947" s="268"/>
      <c r="R1947" s="268"/>
      <c r="S1947" s="268"/>
      <c r="T1947" s="269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70" t="s">
        <v>362</v>
      </c>
      <c r="AU1947" s="270" t="s">
        <v>90</v>
      </c>
      <c r="AV1947" s="14" t="s">
        <v>90</v>
      </c>
      <c r="AW1947" s="14" t="s">
        <v>36</v>
      </c>
      <c r="AX1947" s="14" t="s">
        <v>81</v>
      </c>
      <c r="AY1947" s="270" t="s">
        <v>216</v>
      </c>
    </row>
    <row r="1948" s="14" customFormat="1">
      <c r="A1948" s="14"/>
      <c r="B1948" s="260"/>
      <c r="C1948" s="261"/>
      <c r="D1948" s="233" t="s">
        <v>362</v>
      </c>
      <c r="E1948" s="262" t="s">
        <v>1</v>
      </c>
      <c r="F1948" s="263" t="s">
        <v>2694</v>
      </c>
      <c r="G1948" s="261"/>
      <c r="H1948" s="264">
        <v>3.7000000000000002</v>
      </c>
      <c r="I1948" s="265"/>
      <c r="J1948" s="261"/>
      <c r="K1948" s="261"/>
      <c r="L1948" s="266"/>
      <c r="M1948" s="267"/>
      <c r="N1948" s="268"/>
      <c r="O1948" s="268"/>
      <c r="P1948" s="268"/>
      <c r="Q1948" s="268"/>
      <c r="R1948" s="268"/>
      <c r="S1948" s="268"/>
      <c r="T1948" s="269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70" t="s">
        <v>362</v>
      </c>
      <c r="AU1948" s="270" t="s">
        <v>90</v>
      </c>
      <c r="AV1948" s="14" t="s">
        <v>90</v>
      </c>
      <c r="AW1948" s="14" t="s">
        <v>36</v>
      </c>
      <c r="AX1948" s="14" t="s">
        <v>81</v>
      </c>
      <c r="AY1948" s="270" t="s">
        <v>216</v>
      </c>
    </row>
    <row r="1949" s="16" customFormat="1">
      <c r="A1949" s="16"/>
      <c r="B1949" s="282"/>
      <c r="C1949" s="283"/>
      <c r="D1949" s="233" t="s">
        <v>362</v>
      </c>
      <c r="E1949" s="284" t="s">
        <v>1</v>
      </c>
      <c r="F1949" s="285" t="s">
        <v>369</v>
      </c>
      <c r="G1949" s="283"/>
      <c r="H1949" s="286">
        <v>114.77</v>
      </c>
      <c r="I1949" s="287"/>
      <c r="J1949" s="283"/>
      <c r="K1949" s="283"/>
      <c r="L1949" s="288"/>
      <c r="M1949" s="289"/>
      <c r="N1949" s="290"/>
      <c r="O1949" s="290"/>
      <c r="P1949" s="290"/>
      <c r="Q1949" s="290"/>
      <c r="R1949" s="290"/>
      <c r="S1949" s="290"/>
      <c r="T1949" s="291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T1949" s="292" t="s">
        <v>362</v>
      </c>
      <c r="AU1949" s="292" t="s">
        <v>90</v>
      </c>
      <c r="AV1949" s="16" t="s">
        <v>215</v>
      </c>
      <c r="AW1949" s="16" t="s">
        <v>36</v>
      </c>
      <c r="AX1949" s="16" t="s">
        <v>88</v>
      </c>
      <c r="AY1949" s="292" t="s">
        <v>216</v>
      </c>
    </row>
    <row r="1950" s="2" customFormat="1" ht="16.5" customHeight="1">
      <c r="A1950" s="39"/>
      <c r="B1950" s="40"/>
      <c r="C1950" s="220" t="s">
        <v>2695</v>
      </c>
      <c r="D1950" s="220" t="s">
        <v>217</v>
      </c>
      <c r="E1950" s="221" t="s">
        <v>2696</v>
      </c>
      <c r="F1950" s="222" t="s">
        <v>2697</v>
      </c>
      <c r="G1950" s="223" t="s">
        <v>453</v>
      </c>
      <c r="H1950" s="224">
        <v>73.319999999999993</v>
      </c>
      <c r="I1950" s="225"/>
      <c r="J1950" s="226">
        <f>ROUND(I1950*H1950,2)</f>
        <v>0</v>
      </c>
      <c r="K1950" s="222" t="s">
        <v>359</v>
      </c>
      <c r="L1950" s="45"/>
      <c r="M1950" s="227" t="s">
        <v>1</v>
      </c>
      <c r="N1950" s="228" t="s">
        <v>46</v>
      </c>
      <c r="O1950" s="92"/>
      <c r="P1950" s="229">
        <f>O1950*H1950</f>
        <v>0</v>
      </c>
      <c r="Q1950" s="229">
        <v>3.0000000000000001E-05</v>
      </c>
      <c r="R1950" s="229">
        <f>Q1950*H1950</f>
        <v>0.0021995999999999999</v>
      </c>
      <c r="S1950" s="229">
        <v>0</v>
      </c>
      <c r="T1950" s="230">
        <f>S1950*H1950</f>
        <v>0</v>
      </c>
      <c r="U1950" s="39"/>
      <c r="V1950" s="39"/>
      <c r="W1950" s="39"/>
      <c r="X1950" s="39"/>
      <c r="Y1950" s="39"/>
      <c r="Z1950" s="39"/>
      <c r="AA1950" s="39"/>
      <c r="AB1950" s="39"/>
      <c r="AC1950" s="39"/>
      <c r="AD1950" s="39"/>
      <c r="AE1950" s="39"/>
      <c r="AR1950" s="231" t="s">
        <v>292</v>
      </c>
      <c r="AT1950" s="231" t="s">
        <v>217</v>
      </c>
      <c r="AU1950" s="231" t="s">
        <v>90</v>
      </c>
      <c r="AY1950" s="18" t="s">
        <v>216</v>
      </c>
      <c r="BE1950" s="232">
        <f>IF(N1950="základní",J1950,0)</f>
        <v>0</v>
      </c>
      <c r="BF1950" s="232">
        <f>IF(N1950="snížená",J1950,0)</f>
        <v>0</v>
      </c>
      <c r="BG1950" s="232">
        <f>IF(N1950="zákl. přenesená",J1950,0)</f>
        <v>0</v>
      </c>
      <c r="BH1950" s="232">
        <f>IF(N1950="sníž. přenesená",J1950,0)</f>
        <v>0</v>
      </c>
      <c r="BI1950" s="232">
        <f>IF(N1950="nulová",J1950,0)</f>
        <v>0</v>
      </c>
      <c r="BJ1950" s="18" t="s">
        <v>88</v>
      </c>
      <c r="BK1950" s="232">
        <f>ROUND(I1950*H1950,2)</f>
        <v>0</v>
      </c>
      <c r="BL1950" s="18" t="s">
        <v>292</v>
      </c>
      <c r="BM1950" s="231" t="s">
        <v>2698</v>
      </c>
    </row>
    <row r="1951" s="2" customFormat="1">
      <c r="A1951" s="39"/>
      <c r="B1951" s="40"/>
      <c r="C1951" s="41"/>
      <c r="D1951" s="233" t="s">
        <v>222</v>
      </c>
      <c r="E1951" s="41"/>
      <c r="F1951" s="234" t="s">
        <v>2699</v>
      </c>
      <c r="G1951" s="41"/>
      <c r="H1951" s="41"/>
      <c r="I1951" s="235"/>
      <c r="J1951" s="41"/>
      <c r="K1951" s="41"/>
      <c r="L1951" s="45"/>
      <c r="M1951" s="236"/>
      <c r="N1951" s="237"/>
      <c r="O1951" s="92"/>
      <c r="P1951" s="92"/>
      <c r="Q1951" s="92"/>
      <c r="R1951" s="92"/>
      <c r="S1951" s="92"/>
      <c r="T1951" s="93"/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39"/>
      <c r="AE1951" s="39"/>
      <c r="AT1951" s="18" t="s">
        <v>222</v>
      </c>
      <c r="AU1951" s="18" t="s">
        <v>90</v>
      </c>
    </row>
    <row r="1952" s="13" customFormat="1">
      <c r="A1952" s="13"/>
      <c r="B1952" s="250"/>
      <c r="C1952" s="251"/>
      <c r="D1952" s="233" t="s">
        <v>362</v>
      </c>
      <c r="E1952" s="252" t="s">
        <v>1</v>
      </c>
      <c r="F1952" s="253" t="s">
        <v>602</v>
      </c>
      <c r="G1952" s="251"/>
      <c r="H1952" s="252" t="s">
        <v>1</v>
      </c>
      <c r="I1952" s="254"/>
      <c r="J1952" s="251"/>
      <c r="K1952" s="251"/>
      <c r="L1952" s="255"/>
      <c r="M1952" s="256"/>
      <c r="N1952" s="257"/>
      <c r="O1952" s="257"/>
      <c r="P1952" s="257"/>
      <c r="Q1952" s="257"/>
      <c r="R1952" s="257"/>
      <c r="S1952" s="257"/>
      <c r="T1952" s="258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59" t="s">
        <v>362</v>
      </c>
      <c r="AU1952" s="259" t="s">
        <v>90</v>
      </c>
      <c r="AV1952" s="13" t="s">
        <v>88</v>
      </c>
      <c r="AW1952" s="13" t="s">
        <v>36</v>
      </c>
      <c r="AX1952" s="13" t="s">
        <v>81</v>
      </c>
      <c r="AY1952" s="259" t="s">
        <v>216</v>
      </c>
    </row>
    <row r="1953" s="13" customFormat="1">
      <c r="A1953" s="13"/>
      <c r="B1953" s="250"/>
      <c r="C1953" s="251"/>
      <c r="D1953" s="233" t="s">
        <v>362</v>
      </c>
      <c r="E1953" s="252" t="s">
        <v>1</v>
      </c>
      <c r="F1953" s="253" t="s">
        <v>1066</v>
      </c>
      <c r="G1953" s="251"/>
      <c r="H1953" s="252" t="s">
        <v>1</v>
      </c>
      <c r="I1953" s="254"/>
      <c r="J1953" s="251"/>
      <c r="K1953" s="251"/>
      <c r="L1953" s="255"/>
      <c r="M1953" s="256"/>
      <c r="N1953" s="257"/>
      <c r="O1953" s="257"/>
      <c r="P1953" s="257"/>
      <c r="Q1953" s="257"/>
      <c r="R1953" s="257"/>
      <c r="S1953" s="257"/>
      <c r="T1953" s="258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9" t="s">
        <v>362</v>
      </c>
      <c r="AU1953" s="259" t="s">
        <v>90</v>
      </c>
      <c r="AV1953" s="13" t="s">
        <v>88</v>
      </c>
      <c r="AW1953" s="13" t="s">
        <v>36</v>
      </c>
      <c r="AX1953" s="13" t="s">
        <v>81</v>
      </c>
      <c r="AY1953" s="259" t="s">
        <v>216</v>
      </c>
    </row>
    <row r="1954" s="14" customFormat="1">
      <c r="A1954" s="14"/>
      <c r="B1954" s="260"/>
      <c r="C1954" s="261"/>
      <c r="D1954" s="233" t="s">
        <v>362</v>
      </c>
      <c r="E1954" s="262" t="s">
        <v>1</v>
      </c>
      <c r="F1954" s="263" t="s">
        <v>1383</v>
      </c>
      <c r="G1954" s="261"/>
      <c r="H1954" s="264">
        <v>11.800000000000001</v>
      </c>
      <c r="I1954" s="265"/>
      <c r="J1954" s="261"/>
      <c r="K1954" s="261"/>
      <c r="L1954" s="266"/>
      <c r="M1954" s="267"/>
      <c r="N1954" s="268"/>
      <c r="O1954" s="268"/>
      <c r="P1954" s="268"/>
      <c r="Q1954" s="268"/>
      <c r="R1954" s="268"/>
      <c r="S1954" s="268"/>
      <c r="T1954" s="269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70" t="s">
        <v>362</v>
      </c>
      <c r="AU1954" s="270" t="s">
        <v>90</v>
      </c>
      <c r="AV1954" s="14" t="s">
        <v>90</v>
      </c>
      <c r="AW1954" s="14" t="s">
        <v>36</v>
      </c>
      <c r="AX1954" s="14" t="s">
        <v>81</v>
      </c>
      <c r="AY1954" s="270" t="s">
        <v>216</v>
      </c>
    </row>
    <row r="1955" s="14" customFormat="1">
      <c r="A1955" s="14"/>
      <c r="B1955" s="260"/>
      <c r="C1955" s="261"/>
      <c r="D1955" s="233" t="s">
        <v>362</v>
      </c>
      <c r="E1955" s="262" t="s">
        <v>1</v>
      </c>
      <c r="F1955" s="263" t="s">
        <v>1384</v>
      </c>
      <c r="G1955" s="261"/>
      <c r="H1955" s="264">
        <v>17</v>
      </c>
      <c r="I1955" s="265"/>
      <c r="J1955" s="261"/>
      <c r="K1955" s="261"/>
      <c r="L1955" s="266"/>
      <c r="M1955" s="267"/>
      <c r="N1955" s="268"/>
      <c r="O1955" s="268"/>
      <c r="P1955" s="268"/>
      <c r="Q1955" s="268"/>
      <c r="R1955" s="268"/>
      <c r="S1955" s="268"/>
      <c r="T1955" s="269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70" t="s">
        <v>362</v>
      </c>
      <c r="AU1955" s="270" t="s">
        <v>90</v>
      </c>
      <c r="AV1955" s="14" t="s">
        <v>90</v>
      </c>
      <c r="AW1955" s="14" t="s">
        <v>36</v>
      </c>
      <c r="AX1955" s="14" t="s">
        <v>81</v>
      </c>
      <c r="AY1955" s="270" t="s">
        <v>216</v>
      </c>
    </row>
    <row r="1956" s="14" customFormat="1">
      <c r="A1956" s="14"/>
      <c r="B1956" s="260"/>
      <c r="C1956" s="261"/>
      <c r="D1956" s="233" t="s">
        <v>362</v>
      </c>
      <c r="E1956" s="262" t="s">
        <v>1</v>
      </c>
      <c r="F1956" s="263" t="s">
        <v>1385</v>
      </c>
      <c r="G1956" s="261"/>
      <c r="H1956" s="264">
        <v>14.32</v>
      </c>
      <c r="I1956" s="265"/>
      <c r="J1956" s="261"/>
      <c r="K1956" s="261"/>
      <c r="L1956" s="266"/>
      <c r="M1956" s="267"/>
      <c r="N1956" s="268"/>
      <c r="O1956" s="268"/>
      <c r="P1956" s="268"/>
      <c r="Q1956" s="268"/>
      <c r="R1956" s="268"/>
      <c r="S1956" s="268"/>
      <c r="T1956" s="269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70" t="s">
        <v>362</v>
      </c>
      <c r="AU1956" s="270" t="s">
        <v>90</v>
      </c>
      <c r="AV1956" s="14" t="s">
        <v>90</v>
      </c>
      <c r="AW1956" s="14" t="s">
        <v>36</v>
      </c>
      <c r="AX1956" s="14" t="s">
        <v>81</v>
      </c>
      <c r="AY1956" s="270" t="s">
        <v>216</v>
      </c>
    </row>
    <row r="1957" s="14" customFormat="1">
      <c r="A1957" s="14"/>
      <c r="B1957" s="260"/>
      <c r="C1957" s="261"/>
      <c r="D1957" s="233" t="s">
        <v>362</v>
      </c>
      <c r="E1957" s="262" t="s">
        <v>1</v>
      </c>
      <c r="F1957" s="263" t="s">
        <v>2686</v>
      </c>
      <c r="G1957" s="261"/>
      <c r="H1957" s="264">
        <v>-8</v>
      </c>
      <c r="I1957" s="265"/>
      <c r="J1957" s="261"/>
      <c r="K1957" s="261"/>
      <c r="L1957" s="266"/>
      <c r="M1957" s="267"/>
      <c r="N1957" s="268"/>
      <c r="O1957" s="268"/>
      <c r="P1957" s="268"/>
      <c r="Q1957" s="268"/>
      <c r="R1957" s="268"/>
      <c r="S1957" s="268"/>
      <c r="T1957" s="269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70" t="s">
        <v>362</v>
      </c>
      <c r="AU1957" s="270" t="s">
        <v>90</v>
      </c>
      <c r="AV1957" s="14" t="s">
        <v>90</v>
      </c>
      <c r="AW1957" s="14" t="s">
        <v>36</v>
      </c>
      <c r="AX1957" s="14" t="s">
        <v>81</v>
      </c>
      <c r="AY1957" s="270" t="s">
        <v>216</v>
      </c>
    </row>
    <row r="1958" s="14" customFormat="1">
      <c r="A1958" s="14"/>
      <c r="B1958" s="260"/>
      <c r="C1958" s="261"/>
      <c r="D1958" s="233" t="s">
        <v>362</v>
      </c>
      <c r="E1958" s="262" t="s">
        <v>1</v>
      </c>
      <c r="F1958" s="263" t="s">
        <v>2657</v>
      </c>
      <c r="G1958" s="261"/>
      <c r="H1958" s="264">
        <v>-1</v>
      </c>
      <c r="I1958" s="265"/>
      <c r="J1958" s="261"/>
      <c r="K1958" s="261"/>
      <c r="L1958" s="266"/>
      <c r="M1958" s="267"/>
      <c r="N1958" s="268"/>
      <c r="O1958" s="268"/>
      <c r="P1958" s="268"/>
      <c r="Q1958" s="268"/>
      <c r="R1958" s="268"/>
      <c r="S1958" s="268"/>
      <c r="T1958" s="269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70" t="s">
        <v>362</v>
      </c>
      <c r="AU1958" s="270" t="s">
        <v>90</v>
      </c>
      <c r="AV1958" s="14" t="s">
        <v>90</v>
      </c>
      <c r="AW1958" s="14" t="s">
        <v>36</v>
      </c>
      <c r="AX1958" s="14" t="s">
        <v>81</v>
      </c>
      <c r="AY1958" s="270" t="s">
        <v>216</v>
      </c>
    </row>
    <row r="1959" s="13" customFormat="1">
      <c r="A1959" s="13"/>
      <c r="B1959" s="250"/>
      <c r="C1959" s="251"/>
      <c r="D1959" s="233" t="s">
        <v>362</v>
      </c>
      <c r="E1959" s="252" t="s">
        <v>1</v>
      </c>
      <c r="F1959" s="253" t="s">
        <v>897</v>
      </c>
      <c r="G1959" s="251"/>
      <c r="H1959" s="252" t="s">
        <v>1</v>
      </c>
      <c r="I1959" s="254"/>
      <c r="J1959" s="251"/>
      <c r="K1959" s="251"/>
      <c r="L1959" s="255"/>
      <c r="M1959" s="256"/>
      <c r="N1959" s="257"/>
      <c r="O1959" s="257"/>
      <c r="P1959" s="257"/>
      <c r="Q1959" s="257"/>
      <c r="R1959" s="257"/>
      <c r="S1959" s="257"/>
      <c r="T1959" s="258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9" t="s">
        <v>362</v>
      </c>
      <c r="AU1959" s="259" t="s">
        <v>90</v>
      </c>
      <c r="AV1959" s="13" t="s">
        <v>88</v>
      </c>
      <c r="AW1959" s="13" t="s">
        <v>36</v>
      </c>
      <c r="AX1959" s="13" t="s">
        <v>81</v>
      </c>
      <c r="AY1959" s="259" t="s">
        <v>216</v>
      </c>
    </row>
    <row r="1960" s="14" customFormat="1">
      <c r="A1960" s="14"/>
      <c r="B1960" s="260"/>
      <c r="C1960" s="261"/>
      <c r="D1960" s="233" t="s">
        <v>362</v>
      </c>
      <c r="E1960" s="262" t="s">
        <v>1</v>
      </c>
      <c r="F1960" s="263" t="s">
        <v>2688</v>
      </c>
      <c r="G1960" s="261"/>
      <c r="H1960" s="264">
        <v>18.5</v>
      </c>
      <c r="I1960" s="265"/>
      <c r="J1960" s="261"/>
      <c r="K1960" s="261"/>
      <c r="L1960" s="266"/>
      <c r="M1960" s="267"/>
      <c r="N1960" s="268"/>
      <c r="O1960" s="268"/>
      <c r="P1960" s="268"/>
      <c r="Q1960" s="268"/>
      <c r="R1960" s="268"/>
      <c r="S1960" s="268"/>
      <c r="T1960" s="269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70" t="s">
        <v>362</v>
      </c>
      <c r="AU1960" s="270" t="s">
        <v>90</v>
      </c>
      <c r="AV1960" s="14" t="s">
        <v>90</v>
      </c>
      <c r="AW1960" s="14" t="s">
        <v>36</v>
      </c>
      <c r="AX1960" s="14" t="s">
        <v>81</v>
      </c>
      <c r="AY1960" s="270" t="s">
        <v>216</v>
      </c>
    </row>
    <row r="1961" s="14" customFormat="1">
      <c r="A1961" s="14"/>
      <c r="B1961" s="260"/>
      <c r="C1961" s="261"/>
      <c r="D1961" s="233" t="s">
        <v>362</v>
      </c>
      <c r="E1961" s="262" t="s">
        <v>1</v>
      </c>
      <c r="F1961" s="263" t="s">
        <v>2617</v>
      </c>
      <c r="G1961" s="261"/>
      <c r="H1961" s="264">
        <v>-0.5</v>
      </c>
      <c r="I1961" s="265"/>
      <c r="J1961" s="261"/>
      <c r="K1961" s="261"/>
      <c r="L1961" s="266"/>
      <c r="M1961" s="267"/>
      <c r="N1961" s="268"/>
      <c r="O1961" s="268"/>
      <c r="P1961" s="268"/>
      <c r="Q1961" s="268"/>
      <c r="R1961" s="268"/>
      <c r="S1961" s="268"/>
      <c r="T1961" s="269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70" t="s">
        <v>362</v>
      </c>
      <c r="AU1961" s="270" t="s">
        <v>90</v>
      </c>
      <c r="AV1961" s="14" t="s">
        <v>90</v>
      </c>
      <c r="AW1961" s="14" t="s">
        <v>36</v>
      </c>
      <c r="AX1961" s="14" t="s">
        <v>81</v>
      </c>
      <c r="AY1961" s="270" t="s">
        <v>216</v>
      </c>
    </row>
    <row r="1962" s="14" customFormat="1">
      <c r="A1962" s="14"/>
      <c r="B1962" s="260"/>
      <c r="C1962" s="261"/>
      <c r="D1962" s="233" t="s">
        <v>362</v>
      </c>
      <c r="E1962" s="262" t="s">
        <v>1</v>
      </c>
      <c r="F1962" s="263" t="s">
        <v>2618</v>
      </c>
      <c r="G1962" s="261"/>
      <c r="H1962" s="264">
        <v>-2.8999999999999999</v>
      </c>
      <c r="I1962" s="265"/>
      <c r="J1962" s="261"/>
      <c r="K1962" s="261"/>
      <c r="L1962" s="266"/>
      <c r="M1962" s="267"/>
      <c r="N1962" s="268"/>
      <c r="O1962" s="268"/>
      <c r="P1962" s="268"/>
      <c r="Q1962" s="268"/>
      <c r="R1962" s="268"/>
      <c r="S1962" s="268"/>
      <c r="T1962" s="269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70" t="s">
        <v>362</v>
      </c>
      <c r="AU1962" s="270" t="s">
        <v>90</v>
      </c>
      <c r="AV1962" s="14" t="s">
        <v>90</v>
      </c>
      <c r="AW1962" s="14" t="s">
        <v>36</v>
      </c>
      <c r="AX1962" s="14" t="s">
        <v>81</v>
      </c>
      <c r="AY1962" s="270" t="s">
        <v>216</v>
      </c>
    </row>
    <row r="1963" s="13" customFormat="1">
      <c r="A1963" s="13"/>
      <c r="B1963" s="250"/>
      <c r="C1963" s="251"/>
      <c r="D1963" s="233" t="s">
        <v>362</v>
      </c>
      <c r="E1963" s="252" t="s">
        <v>1</v>
      </c>
      <c r="F1963" s="253" t="s">
        <v>2659</v>
      </c>
      <c r="G1963" s="251"/>
      <c r="H1963" s="252" t="s">
        <v>1</v>
      </c>
      <c r="I1963" s="254"/>
      <c r="J1963" s="251"/>
      <c r="K1963" s="251"/>
      <c r="L1963" s="255"/>
      <c r="M1963" s="256"/>
      <c r="N1963" s="257"/>
      <c r="O1963" s="257"/>
      <c r="P1963" s="257"/>
      <c r="Q1963" s="257"/>
      <c r="R1963" s="257"/>
      <c r="S1963" s="257"/>
      <c r="T1963" s="258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59" t="s">
        <v>362</v>
      </c>
      <c r="AU1963" s="259" t="s">
        <v>90</v>
      </c>
      <c r="AV1963" s="13" t="s">
        <v>88</v>
      </c>
      <c r="AW1963" s="13" t="s">
        <v>36</v>
      </c>
      <c r="AX1963" s="13" t="s">
        <v>81</v>
      </c>
      <c r="AY1963" s="259" t="s">
        <v>216</v>
      </c>
    </row>
    <row r="1964" s="14" customFormat="1">
      <c r="A1964" s="14"/>
      <c r="B1964" s="260"/>
      <c r="C1964" s="261"/>
      <c r="D1964" s="233" t="s">
        <v>362</v>
      </c>
      <c r="E1964" s="262" t="s">
        <v>1</v>
      </c>
      <c r="F1964" s="263" t="s">
        <v>2691</v>
      </c>
      <c r="G1964" s="261"/>
      <c r="H1964" s="264">
        <v>15.6</v>
      </c>
      <c r="I1964" s="265"/>
      <c r="J1964" s="261"/>
      <c r="K1964" s="261"/>
      <c r="L1964" s="266"/>
      <c r="M1964" s="267"/>
      <c r="N1964" s="268"/>
      <c r="O1964" s="268"/>
      <c r="P1964" s="268"/>
      <c r="Q1964" s="268"/>
      <c r="R1964" s="268"/>
      <c r="S1964" s="268"/>
      <c r="T1964" s="269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70" t="s">
        <v>362</v>
      </c>
      <c r="AU1964" s="270" t="s">
        <v>90</v>
      </c>
      <c r="AV1964" s="14" t="s">
        <v>90</v>
      </c>
      <c r="AW1964" s="14" t="s">
        <v>36</v>
      </c>
      <c r="AX1964" s="14" t="s">
        <v>81</v>
      </c>
      <c r="AY1964" s="270" t="s">
        <v>216</v>
      </c>
    </row>
    <row r="1965" s="14" customFormat="1">
      <c r="A1965" s="14"/>
      <c r="B1965" s="260"/>
      <c r="C1965" s="261"/>
      <c r="D1965" s="233" t="s">
        <v>362</v>
      </c>
      <c r="E1965" s="262" t="s">
        <v>1</v>
      </c>
      <c r="F1965" s="263" t="s">
        <v>2700</v>
      </c>
      <c r="G1965" s="261"/>
      <c r="H1965" s="264">
        <v>-1.1000000000000001</v>
      </c>
      <c r="I1965" s="265"/>
      <c r="J1965" s="261"/>
      <c r="K1965" s="261"/>
      <c r="L1965" s="266"/>
      <c r="M1965" s="267"/>
      <c r="N1965" s="268"/>
      <c r="O1965" s="268"/>
      <c r="P1965" s="268"/>
      <c r="Q1965" s="268"/>
      <c r="R1965" s="268"/>
      <c r="S1965" s="268"/>
      <c r="T1965" s="269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70" t="s">
        <v>362</v>
      </c>
      <c r="AU1965" s="270" t="s">
        <v>90</v>
      </c>
      <c r="AV1965" s="14" t="s">
        <v>90</v>
      </c>
      <c r="AW1965" s="14" t="s">
        <v>36</v>
      </c>
      <c r="AX1965" s="14" t="s">
        <v>81</v>
      </c>
      <c r="AY1965" s="270" t="s">
        <v>216</v>
      </c>
    </row>
    <row r="1966" s="13" customFormat="1">
      <c r="A1966" s="13"/>
      <c r="B1966" s="250"/>
      <c r="C1966" s="251"/>
      <c r="D1966" s="233" t="s">
        <v>362</v>
      </c>
      <c r="E1966" s="252" t="s">
        <v>1</v>
      </c>
      <c r="F1966" s="253" t="s">
        <v>2661</v>
      </c>
      <c r="G1966" s="251"/>
      <c r="H1966" s="252" t="s">
        <v>1</v>
      </c>
      <c r="I1966" s="254"/>
      <c r="J1966" s="251"/>
      <c r="K1966" s="251"/>
      <c r="L1966" s="255"/>
      <c r="M1966" s="256"/>
      <c r="N1966" s="257"/>
      <c r="O1966" s="257"/>
      <c r="P1966" s="257"/>
      <c r="Q1966" s="257"/>
      <c r="R1966" s="257"/>
      <c r="S1966" s="257"/>
      <c r="T1966" s="258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59" t="s">
        <v>362</v>
      </c>
      <c r="AU1966" s="259" t="s">
        <v>90</v>
      </c>
      <c r="AV1966" s="13" t="s">
        <v>88</v>
      </c>
      <c r="AW1966" s="13" t="s">
        <v>36</v>
      </c>
      <c r="AX1966" s="13" t="s">
        <v>81</v>
      </c>
      <c r="AY1966" s="259" t="s">
        <v>216</v>
      </c>
    </row>
    <row r="1967" s="14" customFormat="1">
      <c r="A1967" s="14"/>
      <c r="B1967" s="260"/>
      <c r="C1967" s="261"/>
      <c r="D1967" s="233" t="s">
        <v>362</v>
      </c>
      <c r="E1967" s="262" t="s">
        <v>1</v>
      </c>
      <c r="F1967" s="263" t="s">
        <v>2693</v>
      </c>
      <c r="G1967" s="261"/>
      <c r="H1967" s="264">
        <v>10.699999999999999</v>
      </c>
      <c r="I1967" s="265"/>
      <c r="J1967" s="261"/>
      <c r="K1967" s="261"/>
      <c r="L1967" s="266"/>
      <c r="M1967" s="267"/>
      <c r="N1967" s="268"/>
      <c r="O1967" s="268"/>
      <c r="P1967" s="268"/>
      <c r="Q1967" s="268"/>
      <c r="R1967" s="268"/>
      <c r="S1967" s="268"/>
      <c r="T1967" s="269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70" t="s">
        <v>362</v>
      </c>
      <c r="AU1967" s="270" t="s">
        <v>90</v>
      </c>
      <c r="AV1967" s="14" t="s">
        <v>90</v>
      </c>
      <c r="AW1967" s="14" t="s">
        <v>36</v>
      </c>
      <c r="AX1967" s="14" t="s">
        <v>81</v>
      </c>
      <c r="AY1967" s="270" t="s">
        <v>216</v>
      </c>
    </row>
    <row r="1968" s="14" customFormat="1">
      <c r="A1968" s="14"/>
      <c r="B1968" s="260"/>
      <c r="C1968" s="261"/>
      <c r="D1968" s="233" t="s">
        <v>362</v>
      </c>
      <c r="E1968" s="262" t="s">
        <v>1</v>
      </c>
      <c r="F1968" s="263" t="s">
        <v>2584</v>
      </c>
      <c r="G1968" s="261"/>
      <c r="H1968" s="264">
        <v>-0.80000000000000004</v>
      </c>
      <c r="I1968" s="265"/>
      <c r="J1968" s="261"/>
      <c r="K1968" s="261"/>
      <c r="L1968" s="266"/>
      <c r="M1968" s="267"/>
      <c r="N1968" s="268"/>
      <c r="O1968" s="268"/>
      <c r="P1968" s="268"/>
      <c r="Q1968" s="268"/>
      <c r="R1968" s="268"/>
      <c r="S1968" s="268"/>
      <c r="T1968" s="269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70" t="s">
        <v>362</v>
      </c>
      <c r="AU1968" s="270" t="s">
        <v>90</v>
      </c>
      <c r="AV1968" s="14" t="s">
        <v>90</v>
      </c>
      <c r="AW1968" s="14" t="s">
        <v>36</v>
      </c>
      <c r="AX1968" s="14" t="s">
        <v>81</v>
      </c>
      <c r="AY1968" s="270" t="s">
        <v>216</v>
      </c>
    </row>
    <row r="1969" s="14" customFormat="1">
      <c r="A1969" s="14"/>
      <c r="B1969" s="260"/>
      <c r="C1969" s="261"/>
      <c r="D1969" s="233" t="s">
        <v>362</v>
      </c>
      <c r="E1969" s="262" t="s">
        <v>1</v>
      </c>
      <c r="F1969" s="263" t="s">
        <v>2701</v>
      </c>
      <c r="G1969" s="261"/>
      <c r="H1969" s="264">
        <v>-0.29999999999999999</v>
      </c>
      <c r="I1969" s="265"/>
      <c r="J1969" s="261"/>
      <c r="K1969" s="261"/>
      <c r="L1969" s="266"/>
      <c r="M1969" s="267"/>
      <c r="N1969" s="268"/>
      <c r="O1969" s="268"/>
      <c r="P1969" s="268"/>
      <c r="Q1969" s="268"/>
      <c r="R1969" s="268"/>
      <c r="S1969" s="268"/>
      <c r="T1969" s="269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70" t="s">
        <v>362</v>
      </c>
      <c r="AU1969" s="270" t="s">
        <v>90</v>
      </c>
      <c r="AV1969" s="14" t="s">
        <v>90</v>
      </c>
      <c r="AW1969" s="14" t="s">
        <v>36</v>
      </c>
      <c r="AX1969" s="14" t="s">
        <v>81</v>
      </c>
      <c r="AY1969" s="270" t="s">
        <v>216</v>
      </c>
    </row>
    <row r="1970" s="16" customFormat="1">
      <c r="A1970" s="16"/>
      <c r="B1970" s="282"/>
      <c r="C1970" s="283"/>
      <c r="D1970" s="233" t="s">
        <v>362</v>
      </c>
      <c r="E1970" s="284" t="s">
        <v>1</v>
      </c>
      <c r="F1970" s="285" t="s">
        <v>369</v>
      </c>
      <c r="G1970" s="283"/>
      <c r="H1970" s="286">
        <v>73.319999999999993</v>
      </c>
      <c r="I1970" s="287"/>
      <c r="J1970" s="283"/>
      <c r="K1970" s="283"/>
      <c r="L1970" s="288"/>
      <c r="M1970" s="289"/>
      <c r="N1970" s="290"/>
      <c r="O1970" s="290"/>
      <c r="P1970" s="290"/>
      <c r="Q1970" s="290"/>
      <c r="R1970" s="290"/>
      <c r="S1970" s="290"/>
      <c r="T1970" s="291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T1970" s="292" t="s">
        <v>362</v>
      </c>
      <c r="AU1970" s="292" t="s">
        <v>90</v>
      </c>
      <c r="AV1970" s="16" t="s">
        <v>215</v>
      </c>
      <c r="AW1970" s="16" t="s">
        <v>36</v>
      </c>
      <c r="AX1970" s="16" t="s">
        <v>88</v>
      </c>
      <c r="AY1970" s="292" t="s">
        <v>216</v>
      </c>
    </row>
    <row r="1971" s="2" customFormat="1" ht="16.5" customHeight="1">
      <c r="A1971" s="39"/>
      <c r="B1971" s="40"/>
      <c r="C1971" s="220" t="s">
        <v>2702</v>
      </c>
      <c r="D1971" s="220" t="s">
        <v>217</v>
      </c>
      <c r="E1971" s="221" t="s">
        <v>2703</v>
      </c>
      <c r="F1971" s="222" t="s">
        <v>2704</v>
      </c>
      <c r="G1971" s="223" t="s">
        <v>539</v>
      </c>
      <c r="H1971" s="224">
        <v>20</v>
      </c>
      <c r="I1971" s="225"/>
      <c r="J1971" s="226">
        <f>ROUND(I1971*H1971,2)</f>
        <v>0</v>
      </c>
      <c r="K1971" s="222" t="s">
        <v>359</v>
      </c>
      <c r="L1971" s="45"/>
      <c r="M1971" s="227" t="s">
        <v>1</v>
      </c>
      <c r="N1971" s="228" t="s">
        <v>46</v>
      </c>
      <c r="O1971" s="92"/>
      <c r="P1971" s="229">
        <f>O1971*H1971</f>
        <v>0</v>
      </c>
      <c r="Q1971" s="229">
        <v>0</v>
      </c>
      <c r="R1971" s="229">
        <f>Q1971*H1971</f>
        <v>0</v>
      </c>
      <c r="S1971" s="229">
        <v>0</v>
      </c>
      <c r="T1971" s="230">
        <f>S1971*H1971</f>
        <v>0</v>
      </c>
      <c r="U1971" s="39"/>
      <c r="V1971" s="39"/>
      <c r="W1971" s="39"/>
      <c r="X1971" s="39"/>
      <c r="Y1971" s="39"/>
      <c r="Z1971" s="39"/>
      <c r="AA1971" s="39"/>
      <c r="AB1971" s="39"/>
      <c r="AC1971" s="39"/>
      <c r="AD1971" s="39"/>
      <c r="AE1971" s="39"/>
      <c r="AR1971" s="231" t="s">
        <v>292</v>
      </c>
      <c r="AT1971" s="231" t="s">
        <v>217</v>
      </c>
      <c r="AU1971" s="231" t="s">
        <v>90</v>
      </c>
      <c r="AY1971" s="18" t="s">
        <v>216</v>
      </c>
      <c r="BE1971" s="232">
        <f>IF(N1971="základní",J1971,0)</f>
        <v>0</v>
      </c>
      <c r="BF1971" s="232">
        <f>IF(N1971="snížená",J1971,0)</f>
        <v>0</v>
      </c>
      <c r="BG1971" s="232">
        <f>IF(N1971="zákl. přenesená",J1971,0)</f>
        <v>0</v>
      </c>
      <c r="BH1971" s="232">
        <f>IF(N1971="sníž. přenesená",J1971,0)</f>
        <v>0</v>
      </c>
      <c r="BI1971" s="232">
        <f>IF(N1971="nulová",J1971,0)</f>
        <v>0</v>
      </c>
      <c r="BJ1971" s="18" t="s">
        <v>88</v>
      </c>
      <c r="BK1971" s="232">
        <f>ROUND(I1971*H1971,2)</f>
        <v>0</v>
      </c>
      <c r="BL1971" s="18" t="s">
        <v>292</v>
      </c>
      <c r="BM1971" s="231" t="s">
        <v>2705</v>
      </c>
    </row>
    <row r="1972" s="2" customFormat="1">
      <c r="A1972" s="39"/>
      <c r="B1972" s="40"/>
      <c r="C1972" s="41"/>
      <c r="D1972" s="233" t="s">
        <v>222</v>
      </c>
      <c r="E1972" s="41"/>
      <c r="F1972" s="234" t="s">
        <v>2706</v>
      </c>
      <c r="G1972" s="41"/>
      <c r="H1972" s="41"/>
      <c r="I1972" s="235"/>
      <c r="J1972" s="41"/>
      <c r="K1972" s="41"/>
      <c r="L1972" s="45"/>
      <c r="M1972" s="236"/>
      <c r="N1972" s="237"/>
      <c r="O1972" s="92"/>
      <c r="P1972" s="92"/>
      <c r="Q1972" s="92"/>
      <c r="R1972" s="92"/>
      <c r="S1972" s="92"/>
      <c r="T1972" s="93"/>
      <c r="U1972" s="39"/>
      <c r="V1972" s="39"/>
      <c r="W1972" s="39"/>
      <c r="X1972" s="39"/>
      <c r="Y1972" s="39"/>
      <c r="Z1972" s="39"/>
      <c r="AA1972" s="39"/>
      <c r="AB1972" s="39"/>
      <c r="AC1972" s="39"/>
      <c r="AD1972" s="39"/>
      <c r="AE1972" s="39"/>
      <c r="AT1972" s="18" t="s">
        <v>222</v>
      </c>
      <c r="AU1972" s="18" t="s">
        <v>90</v>
      </c>
    </row>
    <row r="1973" s="2" customFormat="1" ht="21.75" customHeight="1">
      <c r="A1973" s="39"/>
      <c r="B1973" s="40"/>
      <c r="C1973" s="220" t="s">
        <v>2707</v>
      </c>
      <c r="D1973" s="220" t="s">
        <v>217</v>
      </c>
      <c r="E1973" s="221" t="s">
        <v>2708</v>
      </c>
      <c r="F1973" s="222" t="s">
        <v>2709</v>
      </c>
      <c r="G1973" s="223" t="s">
        <v>539</v>
      </c>
      <c r="H1973" s="224">
        <v>20</v>
      </c>
      <c r="I1973" s="225"/>
      <c r="J1973" s="226">
        <f>ROUND(I1973*H1973,2)</f>
        <v>0</v>
      </c>
      <c r="K1973" s="222" t="s">
        <v>359</v>
      </c>
      <c r="L1973" s="45"/>
      <c r="M1973" s="227" t="s">
        <v>1</v>
      </c>
      <c r="N1973" s="228" t="s">
        <v>46</v>
      </c>
      <c r="O1973" s="92"/>
      <c r="P1973" s="229">
        <f>O1973*H1973</f>
        <v>0</v>
      </c>
      <c r="Q1973" s="229">
        <v>0</v>
      </c>
      <c r="R1973" s="229">
        <f>Q1973*H1973</f>
        <v>0</v>
      </c>
      <c r="S1973" s="229">
        <v>0</v>
      </c>
      <c r="T1973" s="230">
        <f>S1973*H1973</f>
        <v>0</v>
      </c>
      <c r="U1973" s="39"/>
      <c r="V1973" s="39"/>
      <c r="W1973" s="39"/>
      <c r="X1973" s="39"/>
      <c r="Y1973" s="39"/>
      <c r="Z1973" s="39"/>
      <c r="AA1973" s="39"/>
      <c r="AB1973" s="39"/>
      <c r="AC1973" s="39"/>
      <c r="AD1973" s="39"/>
      <c r="AE1973" s="39"/>
      <c r="AR1973" s="231" t="s">
        <v>292</v>
      </c>
      <c r="AT1973" s="231" t="s">
        <v>217</v>
      </c>
      <c r="AU1973" s="231" t="s">
        <v>90</v>
      </c>
      <c r="AY1973" s="18" t="s">
        <v>216</v>
      </c>
      <c r="BE1973" s="232">
        <f>IF(N1973="základní",J1973,0)</f>
        <v>0</v>
      </c>
      <c r="BF1973" s="232">
        <f>IF(N1973="snížená",J1973,0)</f>
        <v>0</v>
      </c>
      <c r="BG1973" s="232">
        <f>IF(N1973="zákl. přenesená",J1973,0)</f>
        <v>0</v>
      </c>
      <c r="BH1973" s="232">
        <f>IF(N1973="sníž. přenesená",J1973,0)</f>
        <v>0</v>
      </c>
      <c r="BI1973" s="232">
        <f>IF(N1973="nulová",J1973,0)</f>
        <v>0</v>
      </c>
      <c r="BJ1973" s="18" t="s">
        <v>88</v>
      </c>
      <c r="BK1973" s="232">
        <f>ROUND(I1973*H1973,2)</f>
        <v>0</v>
      </c>
      <c r="BL1973" s="18" t="s">
        <v>292</v>
      </c>
      <c r="BM1973" s="231" t="s">
        <v>2710</v>
      </c>
    </row>
    <row r="1974" s="2" customFormat="1">
      <c r="A1974" s="39"/>
      <c r="B1974" s="40"/>
      <c r="C1974" s="41"/>
      <c r="D1974" s="233" t="s">
        <v>222</v>
      </c>
      <c r="E1974" s="41"/>
      <c r="F1974" s="234" t="s">
        <v>2711</v>
      </c>
      <c r="G1974" s="41"/>
      <c r="H1974" s="41"/>
      <c r="I1974" s="235"/>
      <c r="J1974" s="41"/>
      <c r="K1974" s="41"/>
      <c r="L1974" s="45"/>
      <c r="M1974" s="236"/>
      <c r="N1974" s="237"/>
      <c r="O1974" s="92"/>
      <c r="P1974" s="92"/>
      <c r="Q1974" s="92"/>
      <c r="R1974" s="92"/>
      <c r="S1974" s="92"/>
      <c r="T1974" s="93"/>
      <c r="U1974" s="39"/>
      <c r="V1974" s="39"/>
      <c r="W1974" s="39"/>
      <c r="X1974" s="39"/>
      <c r="Y1974" s="39"/>
      <c r="Z1974" s="39"/>
      <c r="AA1974" s="39"/>
      <c r="AB1974" s="39"/>
      <c r="AC1974" s="39"/>
      <c r="AD1974" s="39"/>
      <c r="AE1974" s="39"/>
      <c r="AT1974" s="18" t="s">
        <v>222</v>
      </c>
      <c r="AU1974" s="18" t="s">
        <v>90</v>
      </c>
    </row>
    <row r="1975" s="2" customFormat="1" ht="16.5" customHeight="1">
      <c r="A1975" s="39"/>
      <c r="B1975" s="40"/>
      <c r="C1975" s="220" t="s">
        <v>2712</v>
      </c>
      <c r="D1975" s="220" t="s">
        <v>217</v>
      </c>
      <c r="E1975" s="221" t="s">
        <v>2713</v>
      </c>
      <c r="F1975" s="222" t="s">
        <v>2714</v>
      </c>
      <c r="G1975" s="223" t="s">
        <v>539</v>
      </c>
      <c r="H1975" s="224">
        <v>5</v>
      </c>
      <c r="I1975" s="225"/>
      <c r="J1975" s="226">
        <f>ROUND(I1975*H1975,2)</f>
        <v>0</v>
      </c>
      <c r="K1975" s="222" t="s">
        <v>359</v>
      </c>
      <c r="L1975" s="45"/>
      <c r="M1975" s="227" t="s">
        <v>1</v>
      </c>
      <c r="N1975" s="228" t="s">
        <v>46</v>
      </c>
      <c r="O1975" s="92"/>
      <c r="P1975" s="229">
        <f>O1975*H1975</f>
        <v>0</v>
      </c>
      <c r="Q1975" s="229">
        <v>0</v>
      </c>
      <c r="R1975" s="229">
        <f>Q1975*H1975</f>
        <v>0</v>
      </c>
      <c r="S1975" s="229">
        <v>0</v>
      </c>
      <c r="T1975" s="230">
        <f>S1975*H1975</f>
        <v>0</v>
      </c>
      <c r="U1975" s="39"/>
      <c r="V1975" s="39"/>
      <c r="W1975" s="39"/>
      <c r="X1975" s="39"/>
      <c r="Y1975" s="39"/>
      <c r="Z1975" s="39"/>
      <c r="AA1975" s="39"/>
      <c r="AB1975" s="39"/>
      <c r="AC1975" s="39"/>
      <c r="AD1975" s="39"/>
      <c r="AE1975" s="39"/>
      <c r="AR1975" s="231" t="s">
        <v>292</v>
      </c>
      <c r="AT1975" s="231" t="s">
        <v>217</v>
      </c>
      <c r="AU1975" s="231" t="s">
        <v>90</v>
      </c>
      <c r="AY1975" s="18" t="s">
        <v>216</v>
      </c>
      <c r="BE1975" s="232">
        <f>IF(N1975="základní",J1975,0)</f>
        <v>0</v>
      </c>
      <c r="BF1975" s="232">
        <f>IF(N1975="snížená",J1975,0)</f>
        <v>0</v>
      </c>
      <c r="BG1975" s="232">
        <f>IF(N1975="zákl. přenesená",J1975,0)</f>
        <v>0</v>
      </c>
      <c r="BH1975" s="232">
        <f>IF(N1975="sníž. přenesená",J1975,0)</f>
        <v>0</v>
      </c>
      <c r="BI1975" s="232">
        <f>IF(N1975="nulová",J1975,0)</f>
        <v>0</v>
      </c>
      <c r="BJ1975" s="18" t="s">
        <v>88</v>
      </c>
      <c r="BK1975" s="232">
        <f>ROUND(I1975*H1975,2)</f>
        <v>0</v>
      </c>
      <c r="BL1975" s="18" t="s">
        <v>292</v>
      </c>
      <c r="BM1975" s="231" t="s">
        <v>2715</v>
      </c>
    </row>
    <row r="1976" s="2" customFormat="1">
      <c r="A1976" s="39"/>
      <c r="B1976" s="40"/>
      <c r="C1976" s="41"/>
      <c r="D1976" s="233" t="s">
        <v>222</v>
      </c>
      <c r="E1976" s="41"/>
      <c r="F1976" s="234" t="s">
        <v>2716</v>
      </c>
      <c r="G1976" s="41"/>
      <c r="H1976" s="41"/>
      <c r="I1976" s="235"/>
      <c r="J1976" s="41"/>
      <c r="K1976" s="41"/>
      <c r="L1976" s="45"/>
      <c r="M1976" s="236"/>
      <c r="N1976" s="237"/>
      <c r="O1976" s="92"/>
      <c r="P1976" s="92"/>
      <c r="Q1976" s="92"/>
      <c r="R1976" s="92"/>
      <c r="S1976" s="92"/>
      <c r="T1976" s="93"/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39"/>
      <c r="AE1976" s="39"/>
      <c r="AT1976" s="18" t="s">
        <v>222</v>
      </c>
      <c r="AU1976" s="18" t="s">
        <v>90</v>
      </c>
    </row>
    <row r="1977" s="2" customFormat="1" ht="24.15" customHeight="1">
      <c r="A1977" s="39"/>
      <c r="B1977" s="40"/>
      <c r="C1977" s="220" t="s">
        <v>2717</v>
      </c>
      <c r="D1977" s="220" t="s">
        <v>217</v>
      </c>
      <c r="E1977" s="221" t="s">
        <v>2718</v>
      </c>
      <c r="F1977" s="222" t="s">
        <v>2719</v>
      </c>
      <c r="G1977" s="223" t="s">
        <v>303</v>
      </c>
      <c r="H1977" s="224">
        <v>152.34</v>
      </c>
      <c r="I1977" s="225"/>
      <c r="J1977" s="226">
        <f>ROUND(I1977*H1977,2)</f>
        <v>0</v>
      </c>
      <c r="K1977" s="222" t="s">
        <v>359</v>
      </c>
      <c r="L1977" s="45"/>
      <c r="M1977" s="227" t="s">
        <v>1</v>
      </c>
      <c r="N1977" s="228" t="s">
        <v>46</v>
      </c>
      <c r="O1977" s="92"/>
      <c r="P1977" s="229">
        <f>O1977*H1977</f>
        <v>0</v>
      </c>
      <c r="Q1977" s="229">
        <v>5.0000000000000002E-05</v>
      </c>
      <c r="R1977" s="229">
        <f>Q1977*H1977</f>
        <v>0.0076170000000000005</v>
      </c>
      <c r="S1977" s="229">
        <v>0</v>
      </c>
      <c r="T1977" s="230">
        <f>S1977*H1977</f>
        <v>0</v>
      </c>
      <c r="U1977" s="39"/>
      <c r="V1977" s="39"/>
      <c r="W1977" s="39"/>
      <c r="X1977" s="39"/>
      <c r="Y1977" s="39"/>
      <c r="Z1977" s="39"/>
      <c r="AA1977" s="39"/>
      <c r="AB1977" s="39"/>
      <c r="AC1977" s="39"/>
      <c r="AD1977" s="39"/>
      <c r="AE1977" s="39"/>
      <c r="AR1977" s="231" t="s">
        <v>292</v>
      </c>
      <c r="AT1977" s="231" t="s">
        <v>217</v>
      </c>
      <c r="AU1977" s="231" t="s">
        <v>90</v>
      </c>
      <c r="AY1977" s="18" t="s">
        <v>216</v>
      </c>
      <c r="BE1977" s="232">
        <f>IF(N1977="základní",J1977,0)</f>
        <v>0</v>
      </c>
      <c r="BF1977" s="232">
        <f>IF(N1977="snížená",J1977,0)</f>
        <v>0</v>
      </c>
      <c r="BG1977" s="232">
        <f>IF(N1977="zákl. přenesená",J1977,0)</f>
        <v>0</v>
      </c>
      <c r="BH1977" s="232">
        <f>IF(N1977="sníž. přenesená",J1977,0)</f>
        <v>0</v>
      </c>
      <c r="BI1977" s="232">
        <f>IF(N1977="nulová",J1977,0)</f>
        <v>0</v>
      </c>
      <c r="BJ1977" s="18" t="s">
        <v>88</v>
      </c>
      <c r="BK1977" s="232">
        <f>ROUND(I1977*H1977,2)</f>
        <v>0</v>
      </c>
      <c r="BL1977" s="18" t="s">
        <v>292</v>
      </c>
      <c r="BM1977" s="231" t="s">
        <v>2720</v>
      </c>
    </row>
    <row r="1978" s="2" customFormat="1">
      <c r="A1978" s="39"/>
      <c r="B1978" s="40"/>
      <c r="C1978" s="41"/>
      <c r="D1978" s="233" t="s">
        <v>222</v>
      </c>
      <c r="E1978" s="41"/>
      <c r="F1978" s="234" t="s">
        <v>2721</v>
      </c>
      <c r="G1978" s="41"/>
      <c r="H1978" s="41"/>
      <c r="I1978" s="235"/>
      <c r="J1978" s="41"/>
      <c r="K1978" s="41"/>
      <c r="L1978" s="45"/>
      <c r="M1978" s="236"/>
      <c r="N1978" s="237"/>
      <c r="O1978" s="92"/>
      <c r="P1978" s="92"/>
      <c r="Q1978" s="92"/>
      <c r="R1978" s="92"/>
      <c r="S1978" s="92"/>
      <c r="T1978" s="93"/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39"/>
      <c r="AE1978" s="39"/>
      <c r="AT1978" s="18" t="s">
        <v>222</v>
      </c>
      <c r="AU1978" s="18" t="s">
        <v>90</v>
      </c>
    </row>
    <row r="1979" s="2" customFormat="1" ht="24.15" customHeight="1">
      <c r="A1979" s="39"/>
      <c r="B1979" s="40"/>
      <c r="C1979" s="220" t="s">
        <v>2722</v>
      </c>
      <c r="D1979" s="220" t="s">
        <v>217</v>
      </c>
      <c r="E1979" s="221" t="s">
        <v>2723</v>
      </c>
      <c r="F1979" s="222" t="s">
        <v>2724</v>
      </c>
      <c r="G1979" s="223" t="s">
        <v>435</v>
      </c>
      <c r="H1979" s="224">
        <v>5.2160000000000002</v>
      </c>
      <c r="I1979" s="225"/>
      <c r="J1979" s="226">
        <f>ROUND(I1979*H1979,2)</f>
        <v>0</v>
      </c>
      <c r="K1979" s="222" t="s">
        <v>359</v>
      </c>
      <c r="L1979" s="45"/>
      <c r="M1979" s="227" t="s">
        <v>1</v>
      </c>
      <c r="N1979" s="228" t="s">
        <v>46</v>
      </c>
      <c r="O1979" s="92"/>
      <c r="P1979" s="229">
        <f>O1979*H1979</f>
        <v>0</v>
      </c>
      <c r="Q1979" s="229">
        <v>0</v>
      </c>
      <c r="R1979" s="229">
        <f>Q1979*H1979</f>
        <v>0</v>
      </c>
      <c r="S1979" s="229">
        <v>0</v>
      </c>
      <c r="T1979" s="230">
        <f>S1979*H1979</f>
        <v>0</v>
      </c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R1979" s="231" t="s">
        <v>292</v>
      </c>
      <c r="AT1979" s="231" t="s">
        <v>217</v>
      </c>
      <c r="AU1979" s="231" t="s">
        <v>90</v>
      </c>
      <c r="AY1979" s="18" t="s">
        <v>216</v>
      </c>
      <c r="BE1979" s="232">
        <f>IF(N1979="základní",J1979,0)</f>
        <v>0</v>
      </c>
      <c r="BF1979" s="232">
        <f>IF(N1979="snížená",J1979,0)</f>
        <v>0</v>
      </c>
      <c r="BG1979" s="232">
        <f>IF(N1979="zákl. přenesená",J1979,0)</f>
        <v>0</v>
      </c>
      <c r="BH1979" s="232">
        <f>IF(N1979="sníž. přenesená",J1979,0)</f>
        <v>0</v>
      </c>
      <c r="BI1979" s="232">
        <f>IF(N1979="nulová",J1979,0)</f>
        <v>0</v>
      </c>
      <c r="BJ1979" s="18" t="s">
        <v>88</v>
      </c>
      <c r="BK1979" s="232">
        <f>ROUND(I1979*H1979,2)</f>
        <v>0</v>
      </c>
      <c r="BL1979" s="18" t="s">
        <v>292</v>
      </c>
      <c r="BM1979" s="231" t="s">
        <v>2725</v>
      </c>
    </row>
    <row r="1980" s="2" customFormat="1">
      <c r="A1980" s="39"/>
      <c r="B1980" s="40"/>
      <c r="C1980" s="41"/>
      <c r="D1980" s="233" t="s">
        <v>222</v>
      </c>
      <c r="E1980" s="41"/>
      <c r="F1980" s="234" t="s">
        <v>2726</v>
      </c>
      <c r="G1980" s="41"/>
      <c r="H1980" s="41"/>
      <c r="I1980" s="235"/>
      <c r="J1980" s="41"/>
      <c r="K1980" s="41"/>
      <c r="L1980" s="45"/>
      <c r="M1980" s="236"/>
      <c r="N1980" s="237"/>
      <c r="O1980" s="92"/>
      <c r="P1980" s="92"/>
      <c r="Q1980" s="92"/>
      <c r="R1980" s="92"/>
      <c r="S1980" s="92"/>
      <c r="T1980" s="93"/>
      <c r="U1980" s="39"/>
      <c r="V1980" s="39"/>
      <c r="W1980" s="39"/>
      <c r="X1980" s="39"/>
      <c r="Y1980" s="39"/>
      <c r="Z1980" s="39"/>
      <c r="AA1980" s="39"/>
      <c r="AB1980" s="39"/>
      <c r="AC1980" s="39"/>
      <c r="AD1980" s="39"/>
      <c r="AE1980" s="39"/>
      <c r="AT1980" s="18" t="s">
        <v>222</v>
      </c>
      <c r="AU1980" s="18" t="s">
        <v>90</v>
      </c>
    </row>
    <row r="1981" s="11" customFormat="1" ht="22.8" customHeight="1">
      <c r="A1981" s="11"/>
      <c r="B1981" s="206"/>
      <c r="C1981" s="207"/>
      <c r="D1981" s="208" t="s">
        <v>80</v>
      </c>
      <c r="E1981" s="248" t="s">
        <v>2727</v>
      </c>
      <c r="F1981" s="248" t="s">
        <v>2728</v>
      </c>
      <c r="G1981" s="207"/>
      <c r="H1981" s="207"/>
      <c r="I1981" s="210"/>
      <c r="J1981" s="249">
        <f>BK1981</f>
        <v>0</v>
      </c>
      <c r="K1981" s="207"/>
      <c r="L1981" s="212"/>
      <c r="M1981" s="213"/>
      <c r="N1981" s="214"/>
      <c r="O1981" s="214"/>
      <c r="P1981" s="215">
        <f>SUM(P1982:P2045)</f>
        <v>0</v>
      </c>
      <c r="Q1981" s="214"/>
      <c r="R1981" s="215">
        <f>SUM(R1982:R2045)</f>
        <v>0.44784945000000004</v>
      </c>
      <c r="S1981" s="214"/>
      <c r="T1981" s="216">
        <f>SUM(T1982:T2045)</f>
        <v>0</v>
      </c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R1981" s="217" t="s">
        <v>90</v>
      </c>
      <c r="AT1981" s="218" t="s">
        <v>80</v>
      </c>
      <c r="AU1981" s="218" t="s">
        <v>88</v>
      </c>
      <c r="AY1981" s="217" t="s">
        <v>216</v>
      </c>
      <c r="BK1981" s="219">
        <f>SUM(BK1982:BK2045)</f>
        <v>0</v>
      </c>
    </row>
    <row r="1982" s="2" customFormat="1" ht="24.15" customHeight="1">
      <c r="A1982" s="39"/>
      <c r="B1982" s="40"/>
      <c r="C1982" s="220" t="s">
        <v>2729</v>
      </c>
      <c r="D1982" s="220" t="s">
        <v>217</v>
      </c>
      <c r="E1982" s="221" t="s">
        <v>2730</v>
      </c>
      <c r="F1982" s="222" t="s">
        <v>2731</v>
      </c>
      <c r="G1982" s="223" t="s">
        <v>303</v>
      </c>
      <c r="H1982" s="224">
        <v>43.633000000000003</v>
      </c>
      <c r="I1982" s="225"/>
      <c r="J1982" s="226">
        <f>ROUND(I1982*H1982,2)</f>
        <v>0</v>
      </c>
      <c r="K1982" s="222" t="s">
        <v>359</v>
      </c>
      <c r="L1982" s="45"/>
      <c r="M1982" s="227" t="s">
        <v>1</v>
      </c>
      <c r="N1982" s="228" t="s">
        <v>46</v>
      </c>
      <c r="O1982" s="92"/>
      <c r="P1982" s="229">
        <f>O1982*H1982</f>
        <v>0</v>
      </c>
      <c r="Q1982" s="229">
        <v>0.00017000000000000001</v>
      </c>
      <c r="R1982" s="229">
        <f>Q1982*H1982</f>
        <v>0.0074176100000000007</v>
      </c>
      <c r="S1982" s="229">
        <v>0</v>
      </c>
      <c r="T1982" s="230">
        <f>S1982*H1982</f>
        <v>0</v>
      </c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R1982" s="231" t="s">
        <v>292</v>
      </c>
      <c r="AT1982" s="231" t="s">
        <v>217</v>
      </c>
      <c r="AU1982" s="231" t="s">
        <v>90</v>
      </c>
      <c r="AY1982" s="18" t="s">
        <v>216</v>
      </c>
      <c r="BE1982" s="232">
        <f>IF(N1982="základní",J1982,0)</f>
        <v>0</v>
      </c>
      <c r="BF1982" s="232">
        <f>IF(N1982="snížená",J1982,0)</f>
        <v>0</v>
      </c>
      <c r="BG1982" s="232">
        <f>IF(N1982="zákl. přenesená",J1982,0)</f>
        <v>0</v>
      </c>
      <c r="BH1982" s="232">
        <f>IF(N1982="sníž. přenesená",J1982,0)</f>
        <v>0</v>
      </c>
      <c r="BI1982" s="232">
        <f>IF(N1982="nulová",J1982,0)</f>
        <v>0</v>
      </c>
      <c r="BJ1982" s="18" t="s">
        <v>88</v>
      </c>
      <c r="BK1982" s="232">
        <f>ROUND(I1982*H1982,2)</f>
        <v>0</v>
      </c>
      <c r="BL1982" s="18" t="s">
        <v>292</v>
      </c>
      <c r="BM1982" s="231" t="s">
        <v>2732</v>
      </c>
    </row>
    <row r="1983" s="2" customFormat="1">
      <c r="A1983" s="39"/>
      <c r="B1983" s="40"/>
      <c r="C1983" s="41"/>
      <c r="D1983" s="233" t="s">
        <v>222</v>
      </c>
      <c r="E1983" s="41"/>
      <c r="F1983" s="234" t="s">
        <v>2733</v>
      </c>
      <c r="G1983" s="41"/>
      <c r="H1983" s="41"/>
      <c r="I1983" s="235"/>
      <c r="J1983" s="41"/>
      <c r="K1983" s="41"/>
      <c r="L1983" s="45"/>
      <c r="M1983" s="236"/>
      <c r="N1983" s="237"/>
      <c r="O1983" s="92"/>
      <c r="P1983" s="92"/>
      <c r="Q1983" s="92"/>
      <c r="R1983" s="92"/>
      <c r="S1983" s="92"/>
      <c r="T1983" s="93"/>
      <c r="U1983" s="39"/>
      <c r="V1983" s="39"/>
      <c r="W1983" s="39"/>
      <c r="X1983" s="39"/>
      <c r="Y1983" s="39"/>
      <c r="Z1983" s="39"/>
      <c r="AA1983" s="39"/>
      <c r="AB1983" s="39"/>
      <c r="AC1983" s="39"/>
      <c r="AD1983" s="39"/>
      <c r="AE1983" s="39"/>
      <c r="AT1983" s="18" t="s">
        <v>222</v>
      </c>
      <c r="AU1983" s="18" t="s">
        <v>90</v>
      </c>
    </row>
    <row r="1984" s="13" customFormat="1">
      <c r="A1984" s="13"/>
      <c r="B1984" s="250"/>
      <c r="C1984" s="251"/>
      <c r="D1984" s="233" t="s">
        <v>362</v>
      </c>
      <c r="E1984" s="252" t="s">
        <v>1</v>
      </c>
      <c r="F1984" s="253" t="s">
        <v>778</v>
      </c>
      <c r="G1984" s="251"/>
      <c r="H1984" s="252" t="s">
        <v>1</v>
      </c>
      <c r="I1984" s="254"/>
      <c r="J1984" s="251"/>
      <c r="K1984" s="251"/>
      <c r="L1984" s="255"/>
      <c r="M1984" s="256"/>
      <c r="N1984" s="257"/>
      <c r="O1984" s="257"/>
      <c r="P1984" s="257"/>
      <c r="Q1984" s="257"/>
      <c r="R1984" s="257"/>
      <c r="S1984" s="257"/>
      <c r="T1984" s="258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59" t="s">
        <v>362</v>
      </c>
      <c r="AU1984" s="259" t="s">
        <v>90</v>
      </c>
      <c r="AV1984" s="13" t="s">
        <v>88</v>
      </c>
      <c r="AW1984" s="13" t="s">
        <v>36</v>
      </c>
      <c r="AX1984" s="13" t="s">
        <v>81</v>
      </c>
      <c r="AY1984" s="259" t="s">
        <v>216</v>
      </c>
    </row>
    <row r="1985" s="14" customFormat="1">
      <c r="A1985" s="14"/>
      <c r="B1985" s="260"/>
      <c r="C1985" s="261"/>
      <c r="D1985" s="233" t="s">
        <v>362</v>
      </c>
      <c r="E1985" s="262" t="s">
        <v>1</v>
      </c>
      <c r="F1985" s="263" t="s">
        <v>2734</v>
      </c>
      <c r="G1985" s="261"/>
      <c r="H1985" s="264">
        <v>5.6189999999999998</v>
      </c>
      <c r="I1985" s="265"/>
      <c r="J1985" s="261"/>
      <c r="K1985" s="261"/>
      <c r="L1985" s="266"/>
      <c r="M1985" s="267"/>
      <c r="N1985" s="268"/>
      <c r="O1985" s="268"/>
      <c r="P1985" s="268"/>
      <c r="Q1985" s="268"/>
      <c r="R1985" s="268"/>
      <c r="S1985" s="268"/>
      <c r="T1985" s="269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70" t="s">
        <v>362</v>
      </c>
      <c r="AU1985" s="270" t="s">
        <v>90</v>
      </c>
      <c r="AV1985" s="14" t="s">
        <v>90</v>
      </c>
      <c r="AW1985" s="14" t="s">
        <v>36</v>
      </c>
      <c r="AX1985" s="14" t="s">
        <v>81</v>
      </c>
      <c r="AY1985" s="270" t="s">
        <v>216</v>
      </c>
    </row>
    <row r="1986" s="13" customFormat="1">
      <c r="A1986" s="13"/>
      <c r="B1986" s="250"/>
      <c r="C1986" s="251"/>
      <c r="D1986" s="233" t="s">
        <v>362</v>
      </c>
      <c r="E1986" s="252" t="s">
        <v>1</v>
      </c>
      <c r="F1986" s="253" t="s">
        <v>780</v>
      </c>
      <c r="G1986" s="251"/>
      <c r="H1986" s="252" t="s">
        <v>1</v>
      </c>
      <c r="I1986" s="254"/>
      <c r="J1986" s="251"/>
      <c r="K1986" s="251"/>
      <c r="L1986" s="255"/>
      <c r="M1986" s="256"/>
      <c r="N1986" s="257"/>
      <c r="O1986" s="257"/>
      <c r="P1986" s="257"/>
      <c r="Q1986" s="257"/>
      <c r="R1986" s="257"/>
      <c r="S1986" s="257"/>
      <c r="T1986" s="258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59" t="s">
        <v>362</v>
      </c>
      <c r="AU1986" s="259" t="s">
        <v>90</v>
      </c>
      <c r="AV1986" s="13" t="s">
        <v>88</v>
      </c>
      <c r="AW1986" s="13" t="s">
        <v>36</v>
      </c>
      <c r="AX1986" s="13" t="s">
        <v>81</v>
      </c>
      <c r="AY1986" s="259" t="s">
        <v>216</v>
      </c>
    </row>
    <row r="1987" s="14" customFormat="1">
      <c r="A1987" s="14"/>
      <c r="B1987" s="260"/>
      <c r="C1987" s="261"/>
      <c r="D1987" s="233" t="s">
        <v>362</v>
      </c>
      <c r="E1987" s="262" t="s">
        <v>1</v>
      </c>
      <c r="F1987" s="263" t="s">
        <v>2735</v>
      </c>
      <c r="G1987" s="261"/>
      <c r="H1987" s="264">
        <v>33.869</v>
      </c>
      <c r="I1987" s="265"/>
      <c r="J1987" s="261"/>
      <c r="K1987" s="261"/>
      <c r="L1987" s="266"/>
      <c r="M1987" s="267"/>
      <c r="N1987" s="268"/>
      <c r="O1987" s="268"/>
      <c r="P1987" s="268"/>
      <c r="Q1987" s="268"/>
      <c r="R1987" s="268"/>
      <c r="S1987" s="268"/>
      <c r="T1987" s="269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70" t="s">
        <v>362</v>
      </c>
      <c r="AU1987" s="270" t="s">
        <v>90</v>
      </c>
      <c r="AV1987" s="14" t="s">
        <v>90</v>
      </c>
      <c r="AW1987" s="14" t="s">
        <v>36</v>
      </c>
      <c r="AX1987" s="14" t="s">
        <v>81</v>
      </c>
      <c r="AY1987" s="270" t="s">
        <v>216</v>
      </c>
    </row>
    <row r="1988" s="13" customFormat="1">
      <c r="A1988" s="13"/>
      <c r="B1988" s="250"/>
      <c r="C1988" s="251"/>
      <c r="D1988" s="233" t="s">
        <v>362</v>
      </c>
      <c r="E1988" s="252" t="s">
        <v>1</v>
      </c>
      <c r="F1988" s="253" t="s">
        <v>799</v>
      </c>
      <c r="G1988" s="251"/>
      <c r="H1988" s="252" t="s">
        <v>1</v>
      </c>
      <c r="I1988" s="254"/>
      <c r="J1988" s="251"/>
      <c r="K1988" s="251"/>
      <c r="L1988" s="255"/>
      <c r="M1988" s="256"/>
      <c r="N1988" s="257"/>
      <c r="O1988" s="257"/>
      <c r="P1988" s="257"/>
      <c r="Q1988" s="257"/>
      <c r="R1988" s="257"/>
      <c r="S1988" s="257"/>
      <c r="T1988" s="258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59" t="s">
        <v>362</v>
      </c>
      <c r="AU1988" s="259" t="s">
        <v>90</v>
      </c>
      <c r="AV1988" s="13" t="s">
        <v>88</v>
      </c>
      <c r="AW1988" s="13" t="s">
        <v>36</v>
      </c>
      <c r="AX1988" s="13" t="s">
        <v>81</v>
      </c>
      <c r="AY1988" s="259" t="s">
        <v>216</v>
      </c>
    </row>
    <row r="1989" s="14" customFormat="1">
      <c r="A1989" s="14"/>
      <c r="B1989" s="260"/>
      <c r="C1989" s="261"/>
      <c r="D1989" s="233" t="s">
        <v>362</v>
      </c>
      <c r="E1989" s="262" t="s">
        <v>1</v>
      </c>
      <c r="F1989" s="263" t="s">
        <v>2736</v>
      </c>
      <c r="G1989" s="261"/>
      <c r="H1989" s="264">
        <v>4.1449999999999996</v>
      </c>
      <c r="I1989" s="265"/>
      <c r="J1989" s="261"/>
      <c r="K1989" s="261"/>
      <c r="L1989" s="266"/>
      <c r="M1989" s="267"/>
      <c r="N1989" s="268"/>
      <c r="O1989" s="268"/>
      <c r="P1989" s="268"/>
      <c r="Q1989" s="268"/>
      <c r="R1989" s="268"/>
      <c r="S1989" s="268"/>
      <c r="T1989" s="269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70" t="s">
        <v>362</v>
      </c>
      <c r="AU1989" s="270" t="s">
        <v>90</v>
      </c>
      <c r="AV1989" s="14" t="s">
        <v>90</v>
      </c>
      <c r="AW1989" s="14" t="s">
        <v>36</v>
      </c>
      <c r="AX1989" s="14" t="s">
        <v>81</v>
      </c>
      <c r="AY1989" s="270" t="s">
        <v>216</v>
      </c>
    </row>
    <row r="1990" s="16" customFormat="1">
      <c r="A1990" s="16"/>
      <c r="B1990" s="282"/>
      <c r="C1990" s="283"/>
      <c r="D1990" s="233" t="s">
        <v>362</v>
      </c>
      <c r="E1990" s="284" t="s">
        <v>1</v>
      </c>
      <c r="F1990" s="285" t="s">
        <v>369</v>
      </c>
      <c r="G1990" s="283"/>
      <c r="H1990" s="286">
        <v>43.633000000000003</v>
      </c>
      <c r="I1990" s="287"/>
      <c r="J1990" s="283"/>
      <c r="K1990" s="283"/>
      <c r="L1990" s="288"/>
      <c r="M1990" s="289"/>
      <c r="N1990" s="290"/>
      <c r="O1990" s="290"/>
      <c r="P1990" s="290"/>
      <c r="Q1990" s="290"/>
      <c r="R1990" s="290"/>
      <c r="S1990" s="290"/>
      <c r="T1990" s="291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T1990" s="292" t="s">
        <v>362</v>
      </c>
      <c r="AU1990" s="292" t="s">
        <v>90</v>
      </c>
      <c r="AV1990" s="16" t="s">
        <v>215</v>
      </c>
      <c r="AW1990" s="16" t="s">
        <v>36</v>
      </c>
      <c r="AX1990" s="16" t="s">
        <v>88</v>
      </c>
      <c r="AY1990" s="292" t="s">
        <v>216</v>
      </c>
    </row>
    <row r="1991" s="2" customFormat="1" ht="24.15" customHeight="1">
      <c r="A1991" s="39"/>
      <c r="B1991" s="40"/>
      <c r="C1991" s="220" t="s">
        <v>2737</v>
      </c>
      <c r="D1991" s="220" t="s">
        <v>217</v>
      </c>
      <c r="E1991" s="221" t="s">
        <v>2738</v>
      </c>
      <c r="F1991" s="222" t="s">
        <v>2739</v>
      </c>
      <c r="G1991" s="223" t="s">
        <v>303</v>
      </c>
      <c r="H1991" s="224">
        <v>54.682000000000002</v>
      </c>
      <c r="I1991" s="225"/>
      <c r="J1991" s="226">
        <f>ROUND(I1991*H1991,2)</f>
        <v>0</v>
      </c>
      <c r="K1991" s="222" t="s">
        <v>359</v>
      </c>
      <c r="L1991" s="45"/>
      <c r="M1991" s="227" t="s">
        <v>1</v>
      </c>
      <c r="N1991" s="228" t="s">
        <v>46</v>
      </c>
      <c r="O1991" s="92"/>
      <c r="P1991" s="229">
        <f>O1991*H1991</f>
        <v>0</v>
      </c>
      <c r="Q1991" s="229">
        <v>0.00012</v>
      </c>
      <c r="R1991" s="229">
        <f>Q1991*H1991</f>
        <v>0.0065618400000000002</v>
      </c>
      <c r="S1991" s="229">
        <v>0</v>
      </c>
      <c r="T1991" s="230">
        <f>S1991*H1991</f>
        <v>0</v>
      </c>
      <c r="U1991" s="39"/>
      <c r="V1991" s="39"/>
      <c r="W1991" s="39"/>
      <c r="X1991" s="39"/>
      <c r="Y1991" s="39"/>
      <c r="Z1991" s="39"/>
      <c r="AA1991" s="39"/>
      <c r="AB1991" s="39"/>
      <c r="AC1991" s="39"/>
      <c r="AD1991" s="39"/>
      <c r="AE1991" s="39"/>
      <c r="AR1991" s="231" t="s">
        <v>292</v>
      </c>
      <c r="AT1991" s="231" t="s">
        <v>217</v>
      </c>
      <c r="AU1991" s="231" t="s">
        <v>90</v>
      </c>
      <c r="AY1991" s="18" t="s">
        <v>216</v>
      </c>
      <c r="BE1991" s="232">
        <f>IF(N1991="základní",J1991,0)</f>
        <v>0</v>
      </c>
      <c r="BF1991" s="232">
        <f>IF(N1991="snížená",J1991,0)</f>
        <v>0</v>
      </c>
      <c r="BG1991" s="232">
        <f>IF(N1991="zákl. přenesená",J1991,0)</f>
        <v>0</v>
      </c>
      <c r="BH1991" s="232">
        <f>IF(N1991="sníž. přenesená",J1991,0)</f>
        <v>0</v>
      </c>
      <c r="BI1991" s="232">
        <f>IF(N1991="nulová",J1991,0)</f>
        <v>0</v>
      </c>
      <c r="BJ1991" s="18" t="s">
        <v>88</v>
      </c>
      <c r="BK1991" s="232">
        <f>ROUND(I1991*H1991,2)</f>
        <v>0</v>
      </c>
      <c r="BL1991" s="18" t="s">
        <v>292</v>
      </c>
      <c r="BM1991" s="231" t="s">
        <v>2740</v>
      </c>
    </row>
    <row r="1992" s="2" customFormat="1">
      <c r="A1992" s="39"/>
      <c r="B1992" s="40"/>
      <c r="C1992" s="41"/>
      <c r="D1992" s="233" t="s">
        <v>222</v>
      </c>
      <c r="E1992" s="41"/>
      <c r="F1992" s="234" t="s">
        <v>2741</v>
      </c>
      <c r="G1992" s="41"/>
      <c r="H1992" s="41"/>
      <c r="I1992" s="235"/>
      <c r="J1992" s="41"/>
      <c r="K1992" s="41"/>
      <c r="L1992" s="45"/>
      <c r="M1992" s="236"/>
      <c r="N1992" s="237"/>
      <c r="O1992" s="92"/>
      <c r="P1992" s="92"/>
      <c r="Q1992" s="92"/>
      <c r="R1992" s="92"/>
      <c r="S1992" s="92"/>
      <c r="T1992" s="93"/>
      <c r="U1992" s="39"/>
      <c r="V1992" s="39"/>
      <c r="W1992" s="39"/>
      <c r="X1992" s="39"/>
      <c r="Y1992" s="39"/>
      <c r="Z1992" s="39"/>
      <c r="AA1992" s="39"/>
      <c r="AB1992" s="39"/>
      <c r="AC1992" s="39"/>
      <c r="AD1992" s="39"/>
      <c r="AE1992" s="39"/>
      <c r="AT1992" s="18" t="s">
        <v>222</v>
      </c>
      <c r="AU1992" s="18" t="s">
        <v>90</v>
      </c>
    </row>
    <row r="1993" s="13" customFormat="1">
      <c r="A1993" s="13"/>
      <c r="B1993" s="250"/>
      <c r="C1993" s="251"/>
      <c r="D1993" s="233" t="s">
        <v>362</v>
      </c>
      <c r="E1993" s="252" t="s">
        <v>1</v>
      </c>
      <c r="F1993" s="253" t="s">
        <v>2742</v>
      </c>
      <c r="G1993" s="251"/>
      <c r="H1993" s="252" t="s">
        <v>1</v>
      </c>
      <c r="I1993" s="254"/>
      <c r="J1993" s="251"/>
      <c r="K1993" s="251"/>
      <c r="L1993" s="255"/>
      <c r="M1993" s="256"/>
      <c r="N1993" s="257"/>
      <c r="O1993" s="257"/>
      <c r="P1993" s="257"/>
      <c r="Q1993" s="257"/>
      <c r="R1993" s="257"/>
      <c r="S1993" s="257"/>
      <c r="T1993" s="258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59" t="s">
        <v>362</v>
      </c>
      <c r="AU1993" s="259" t="s">
        <v>90</v>
      </c>
      <c r="AV1993" s="13" t="s">
        <v>88</v>
      </c>
      <c r="AW1993" s="13" t="s">
        <v>36</v>
      </c>
      <c r="AX1993" s="13" t="s">
        <v>81</v>
      </c>
      <c r="AY1993" s="259" t="s">
        <v>216</v>
      </c>
    </row>
    <row r="1994" s="14" customFormat="1">
      <c r="A1994" s="14"/>
      <c r="B1994" s="260"/>
      <c r="C1994" s="261"/>
      <c r="D1994" s="233" t="s">
        <v>362</v>
      </c>
      <c r="E1994" s="262" t="s">
        <v>1</v>
      </c>
      <c r="F1994" s="263" t="s">
        <v>2743</v>
      </c>
      <c r="G1994" s="261"/>
      <c r="H1994" s="264">
        <v>3.8399999999999999</v>
      </c>
      <c r="I1994" s="265"/>
      <c r="J1994" s="261"/>
      <c r="K1994" s="261"/>
      <c r="L1994" s="266"/>
      <c r="M1994" s="267"/>
      <c r="N1994" s="268"/>
      <c r="O1994" s="268"/>
      <c r="P1994" s="268"/>
      <c r="Q1994" s="268"/>
      <c r="R1994" s="268"/>
      <c r="S1994" s="268"/>
      <c r="T1994" s="269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70" t="s">
        <v>362</v>
      </c>
      <c r="AU1994" s="270" t="s">
        <v>90</v>
      </c>
      <c r="AV1994" s="14" t="s">
        <v>90</v>
      </c>
      <c r="AW1994" s="14" t="s">
        <v>36</v>
      </c>
      <c r="AX1994" s="14" t="s">
        <v>81</v>
      </c>
      <c r="AY1994" s="270" t="s">
        <v>216</v>
      </c>
    </row>
    <row r="1995" s="14" customFormat="1">
      <c r="A1995" s="14"/>
      <c r="B1995" s="260"/>
      <c r="C1995" s="261"/>
      <c r="D1995" s="233" t="s">
        <v>362</v>
      </c>
      <c r="E1995" s="262" t="s">
        <v>1</v>
      </c>
      <c r="F1995" s="263" t="s">
        <v>2744</v>
      </c>
      <c r="G1995" s="261"/>
      <c r="H1995" s="264">
        <v>5.8799999999999999</v>
      </c>
      <c r="I1995" s="265"/>
      <c r="J1995" s="261"/>
      <c r="K1995" s="261"/>
      <c r="L1995" s="266"/>
      <c r="M1995" s="267"/>
      <c r="N1995" s="268"/>
      <c r="O1995" s="268"/>
      <c r="P1995" s="268"/>
      <c r="Q1995" s="268"/>
      <c r="R1995" s="268"/>
      <c r="S1995" s="268"/>
      <c r="T1995" s="269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70" t="s">
        <v>362</v>
      </c>
      <c r="AU1995" s="270" t="s">
        <v>90</v>
      </c>
      <c r="AV1995" s="14" t="s">
        <v>90</v>
      </c>
      <c r="AW1995" s="14" t="s">
        <v>36</v>
      </c>
      <c r="AX1995" s="14" t="s">
        <v>81</v>
      </c>
      <c r="AY1995" s="270" t="s">
        <v>216</v>
      </c>
    </row>
    <row r="1996" s="14" customFormat="1">
      <c r="A1996" s="14"/>
      <c r="B1996" s="260"/>
      <c r="C1996" s="261"/>
      <c r="D1996" s="233" t="s">
        <v>362</v>
      </c>
      <c r="E1996" s="262" t="s">
        <v>1</v>
      </c>
      <c r="F1996" s="263" t="s">
        <v>2745</v>
      </c>
      <c r="G1996" s="261"/>
      <c r="H1996" s="264">
        <v>5.8799999999999999</v>
      </c>
      <c r="I1996" s="265"/>
      <c r="J1996" s="261"/>
      <c r="K1996" s="261"/>
      <c r="L1996" s="266"/>
      <c r="M1996" s="267"/>
      <c r="N1996" s="268"/>
      <c r="O1996" s="268"/>
      <c r="P1996" s="268"/>
      <c r="Q1996" s="268"/>
      <c r="R1996" s="268"/>
      <c r="S1996" s="268"/>
      <c r="T1996" s="269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70" t="s">
        <v>362</v>
      </c>
      <c r="AU1996" s="270" t="s">
        <v>90</v>
      </c>
      <c r="AV1996" s="14" t="s">
        <v>90</v>
      </c>
      <c r="AW1996" s="14" t="s">
        <v>36</v>
      </c>
      <c r="AX1996" s="14" t="s">
        <v>81</v>
      </c>
      <c r="AY1996" s="270" t="s">
        <v>216</v>
      </c>
    </row>
    <row r="1997" s="14" customFormat="1">
      <c r="A1997" s="14"/>
      <c r="B1997" s="260"/>
      <c r="C1997" s="261"/>
      <c r="D1997" s="233" t="s">
        <v>362</v>
      </c>
      <c r="E1997" s="262" t="s">
        <v>1</v>
      </c>
      <c r="F1997" s="263" t="s">
        <v>2746</v>
      </c>
      <c r="G1997" s="261"/>
      <c r="H1997" s="264">
        <v>2.3999999999999999</v>
      </c>
      <c r="I1997" s="265"/>
      <c r="J1997" s="261"/>
      <c r="K1997" s="261"/>
      <c r="L1997" s="266"/>
      <c r="M1997" s="267"/>
      <c r="N1997" s="268"/>
      <c r="O1997" s="268"/>
      <c r="P1997" s="268"/>
      <c r="Q1997" s="268"/>
      <c r="R1997" s="268"/>
      <c r="S1997" s="268"/>
      <c r="T1997" s="269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70" t="s">
        <v>362</v>
      </c>
      <c r="AU1997" s="270" t="s">
        <v>90</v>
      </c>
      <c r="AV1997" s="14" t="s">
        <v>90</v>
      </c>
      <c r="AW1997" s="14" t="s">
        <v>36</v>
      </c>
      <c r="AX1997" s="14" t="s">
        <v>81</v>
      </c>
      <c r="AY1997" s="270" t="s">
        <v>216</v>
      </c>
    </row>
    <row r="1998" s="14" customFormat="1">
      <c r="A1998" s="14"/>
      <c r="B1998" s="260"/>
      <c r="C1998" s="261"/>
      <c r="D1998" s="233" t="s">
        <v>362</v>
      </c>
      <c r="E1998" s="262" t="s">
        <v>1</v>
      </c>
      <c r="F1998" s="263" t="s">
        <v>2747</v>
      </c>
      <c r="G1998" s="261"/>
      <c r="H1998" s="264">
        <v>4.4160000000000004</v>
      </c>
      <c r="I1998" s="265"/>
      <c r="J1998" s="261"/>
      <c r="K1998" s="261"/>
      <c r="L1998" s="266"/>
      <c r="M1998" s="267"/>
      <c r="N1998" s="268"/>
      <c r="O1998" s="268"/>
      <c r="P1998" s="268"/>
      <c r="Q1998" s="268"/>
      <c r="R1998" s="268"/>
      <c r="S1998" s="268"/>
      <c r="T1998" s="269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70" t="s">
        <v>362</v>
      </c>
      <c r="AU1998" s="270" t="s">
        <v>90</v>
      </c>
      <c r="AV1998" s="14" t="s">
        <v>90</v>
      </c>
      <c r="AW1998" s="14" t="s">
        <v>36</v>
      </c>
      <c r="AX1998" s="14" t="s">
        <v>81</v>
      </c>
      <c r="AY1998" s="270" t="s">
        <v>216</v>
      </c>
    </row>
    <row r="1999" s="14" customFormat="1">
      <c r="A1999" s="14"/>
      <c r="B1999" s="260"/>
      <c r="C1999" s="261"/>
      <c r="D1999" s="233" t="s">
        <v>362</v>
      </c>
      <c r="E1999" s="262" t="s">
        <v>1</v>
      </c>
      <c r="F1999" s="263" t="s">
        <v>2748</v>
      </c>
      <c r="G1999" s="261"/>
      <c r="H1999" s="264">
        <v>1.2749999999999999</v>
      </c>
      <c r="I1999" s="265"/>
      <c r="J1999" s="261"/>
      <c r="K1999" s="261"/>
      <c r="L1999" s="266"/>
      <c r="M1999" s="267"/>
      <c r="N1999" s="268"/>
      <c r="O1999" s="268"/>
      <c r="P1999" s="268"/>
      <c r="Q1999" s="268"/>
      <c r="R1999" s="268"/>
      <c r="S1999" s="268"/>
      <c r="T1999" s="269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70" t="s">
        <v>362</v>
      </c>
      <c r="AU1999" s="270" t="s">
        <v>90</v>
      </c>
      <c r="AV1999" s="14" t="s">
        <v>90</v>
      </c>
      <c r="AW1999" s="14" t="s">
        <v>36</v>
      </c>
      <c r="AX1999" s="14" t="s">
        <v>81</v>
      </c>
      <c r="AY1999" s="270" t="s">
        <v>216</v>
      </c>
    </row>
    <row r="2000" s="14" customFormat="1">
      <c r="A2000" s="14"/>
      <c r="B2000" s="260"/>
      <c r="C2000" s="261"/>
      <c r="D2000" s="233" t="s">
        <v>362</v>
      </c>
      <c r="E2000" s="262" t="s">
        <v>1</v>
      </c>
      <c r="F2000" s="263" t="s">
        <v>2749</v>
      </c>
      <c r="G2000" s="261"/>
      <c r="H2000" s="264">
        <v>1.2</v>
      </c>
      <c r="I2000" s="265"/>
      <c r="J2000" s="261"/>
      <c r="K2000" s="261"/>
      <c r="L2000" s="266"/>
      <c r="M2000" s="267"/>
      <c r="N2000" s="268"/>
      <c r="O2000" s="268"/>
      <c r="P2000" s="268"/>
      <c r="Q2000" s="268"/>
      <c r="R2000" s="268"/>
      <c r="S2000" s="268"/>
      <c r="T2000" s="269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70" t="s">
        <v>362</v>
      </c>
      <c r="AU2000" s="270" t="s">
        <v>90</v>
      </c>
      <c r="AV2000" s="14" t="s">
        <v>90</v>
      </c>
      <c r="AW2000" s="14" t="s">
        <v>36</v>
      </c>
      <c r="AX2000" s="14" t="s">
        <v>81</v>
      </c>
      <c r="AY2000" s="270" t="s">
        <v>216</v>
      </c>
    </row>
    <row r="2001" s="14" customFormat="1">
      <c r="A2001" s="14"/>
      <c r="B2001" s="260"/>
      <c r="C2001" s="261"/>
      <c r="D2001" s="233" t="s">
        <v>362</v>
      </c>
      <c r="E2001" s="262" t="s">
        <v>1</v>
      </c>
      <c r="F2001" s="263" t="s">
        <v>2750</v>
      </c>
      <c r="G2001" s="261"/>
      <c r="H2001" s="264">
        <v>2.4500000000000002</v>
      </c>
      <c r="I2001" s="265"/>
      <c r="J2001" s="261"/>
      <c r="K2001" s="261"/>
      <c r="L2001" s="266"/>
      <c r="M2001" s="267"/>
      <c r="N2001" s="268"/>
      <c r="O2001" s="268"/>
      <c r="P2001" s="268"/>
      <c r="Q2001" s="268"/>
      <c r="R2001" s="268"/>
      <c r="S2001" s="268"/>
      <c r="T2001" s="269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70" t="s">
        <v>362</v>
      </c>
      <c r="AU2001" s="270" t="s">
        <v>90</v>
      </c>
      <c r="AV2001" s="14" t="s">
        <v>90</v>
      </c>
      <c r="AW2001" s="14" t="s">
        <v>36</v>
      </c>
      <c r="AX2001" s="14" t="s">
        <v>81</v>
      </c>
      <c r="AY2001" s="270" t="s">
        <v>216</v>
      </c>
    </row>
    <row r="2002" s="15" customFormat="1">
      <c r="A2002" s="15"/>
      <c r="B2002" s="271"/>
      <c r="C2002" s="272"/>
      <c r="D2002" s="233" t="s">
        <v>362</v>
      </c>
      <c r="E2002" s="273" t="s">
        <v>1</v>
      </c>
      <c r="F2002" s="274" t="s">
        <v>367</v>
      </c>
      <c r="G2002" s="272"/>
      <c r="H2002" s="275">
        <v>27.340999999999994</v>
      </c>
      <c r="I2002" s="276"/>
      <c r="J2002" s="272"/>
      <c r="K2002" s="272"/>
      <c r="L2002" s="277"/>
      <c r="M2002" s="278"/>
      <c r="N2002" s="279"/>
      <c r="O2002" s="279"/>
      <c r="P2002" s="279"/>
      <c r="Q2002" s="279"/>
      <c r="R2002" s="279"/>
      <c r="S2002" s="279"/>
      <c r="T2002" s="280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81" t="s">
        <v>362</v>
      </c>
      <c r="AU2002" s="281" t="s">
        <v>90</v>
      </c>
      <c r="AV2002" s="15" t="s">
        <v>228</v>
      </c>
      <c r="AW2002" s="15" t="s">
        <v>36</v>
      </c>
      <c r="AX2002" s="15" t="s">
        <v>81</v>
      </c>
      <c r="AY2002" s="281" t="s">
        <v>216</v>
      </c>
    </row>
    <row r="2003" s="14" customFormat="1">
      <c r="A2003" s="14"/>
      <c r="B2003" s="260"/>
      <c r="C2003" s="261"/>
      <c r="D2003" s="233" t="s">
        <v>362</v>
      </c>
      <c r="E2003" s="262" t="s">
        <v>1</v>
      </c>
      <c r="F2003" s="263" t="s">
        <v>2751</v>
      </c>
      <c r="G2003" s="261"/>
      <c r="H2003" s="264">
        <v>27.341000000000001</v>
      </c>
      <c r="I2003" s="265"/>
      <c r="J2003" s="261"/>
      <c r="K2003" s="261"/>
      <c r="L2003" s="266"/>
      <c r="M2003" s="267"/>
      <c r="N2003" s="268"/>
      <c r="O2003" s="268"/>
      <c r="P2003" s="268"/>
      <c r="Q2003" s="268"/>
      <c r="R2003" s="268"/>
      <c r="S2003" s="268"/>
      <c r="T2003" s="269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70" t="s">
        <v>362</v>
      </c>
      <c r="AU2003" s="270" t="s">
        <v>90</v>
      </c>
      <c r="AV2003" s="14" t="s">
        <v>90</v>
      </c>
      <c r="AW2003" s="14" t="s">
        <v>36</v>
      </c>
      <c r="AX2003" s="14" t="s">
        <v>81</v>
      </c>
      <c r="AY2003" s="270" t="s">
        <v>216</v>
      </c>
    </row>
    <row r="2004" s="16" customFormat="1">
      <c r="A2004" s="16"/>
      <c r="B2004" s="282"/>
      <c r="C2004" s="283"/>
      <c r="D2004" s="233" t="s">
        <v>362</v>
      </c>
      <c r="E2004" s="284" t="s">
        <v>1</v>
      </c>
      <c r="F2004" s="285" t="s">
        <v>369</v>
      </c>
      <c r="G2004" s="283"/>
      <c r="H2004" s="286">
        <v>54.681999999999995</v>
      </c>
      <c r="I2004" s="287"/>
      <c r="J2004" s="283"/>
      <c r="K2004" s="283"/>
      <c r="L2004" s="288"/>
      <c r="M2004" s="289"/>
      <c r="N2004" s="290"/>
      <c r="O2004" s="290"/>
      <c r="P2004" s="290"/>
      <c r="Q2004" s="290"/>
      <c r="R2004" s="290"/>
      <c r="S2004" s="290"/>
      <c r="T2004" s="291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T2004" s="292" t="s">
        <v>362</v>
      </c>
      <c r="AU2004" s="292" t="s">
        <v>90</v>
      </c>
      <c r="AV2004" s="16" t="s">
        <v>215</v>
      </c>
      <c r="AW2004" s="16" t="s">
        <v>36</v>
      </c>
      <c r="AX2004" s="16" t="s">
        <v>88</v>
      </c>
      <c r="AY2004" s="292" t="s">
        <v>216</v>
      </c>
    </row>
    <row r="2005" s="2" customFormat="1" ht="33" customHeight="1">
      <c r="A2005" s="39"/>
      <c r="B2005" s="40"/>
      <c r="C2005" s="220" t="s">
        <v>2752</v>
      </c>
      <c r="D2005" s="220" t="s">
        <v>217</v>
      </c>
      <c r="E2005" s="221" t="s">
        <v>2753</v>
      </c>
      <c r="F2005" s="222" t="s">
        <v>2754</v>
      </c>
      <c r="G2005" s="223" t="s">
        <v>303</v>
      </c>
      <c r="H2005" s="224">
        <v>322.37099999999998</v>
      </c>
      <c r="I2005" s="225"/>
      <c r="J2005" s="226">
        <f>ROUND(I2005*H2005,2)</f>
        <v>0</v>
      </c>
      <c r="K2005" s="222" t="s">
        <v>1</v>
      </c>
      <c r="L2005" s="45"/>
      <c r="M2005" s="227" t="s">
        <v>1</v>
      </c>
      <c r="N2005" s="228" t="s">
        <v>46</v>
      </c>
      <c r="O2005" s="92"/>
      <c r="P2005" s="229">
        <f>O2005*H2005</f>
        <v>0</v>
      </c>
      <c r="Q2005" s="229">
        <v>0.00023000000000000001</v>
      </c>
      <c r="R2005" s="229">
        <f>Q2005*H2005</f>
        <v>0.074145329999999995</v>
      </c>
      <c r="S2005" s="229">
        <v>0</v>
      </c>
      <c r="T2005" s="230">
        <f>S2005*H2005</f>
        <v>0</v>
      </c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R2005" s="231" t="s">
        <v>292</v>
      </c>
      <c r="AT2005" s="231" t="s">
        <v>217</v>
      </c>
      <c r="AU2005" s="231" t="s">
        <v>90</v>
      </c>
      <c r="AY2005" s="18" t="s">
        <v>216</v>
      </c>
      <c r="BE2005" s="232">
        <f>IF(N2005="základní",J2005,0)</f>
        <v>0</v>
      </c>
      <c r="BF2005" s="232">
        <f>IF(N2005="snížená",J2005,0)</f>
        <v>0</v>
      </c>
      <c r="BG2005" s="232">
        <f>IF(N2005="zákl. přenesená",J2005,0)</f>
        <v>0</v>
      </c>
      <c r="BH2005" s="232">
        <f>IF(N2005="sníž. přenesená",J2005,0)</f>
        <v>0</v>
      </c>
      <c r="BI2005" s="232">
        <f>IF(N2005="nulová",J2005,0)</f>
        <v>0</v>
      </c>
      <c r="BJ2005" s="18" t="s">
        <v>88</v>
      </c>
      <c r="BK2005" s="232">
        <f>ROUND(I2005*H2005,2)</f>
        <v>0</v>
      </c>
      <c r="BL2005" s="18" t="s">
        <v>292</v>
      </c>
      <c r="BM2005" s="231" t="s">
        <v>2755</v>
      </c>
    </row>
    <row r="2006" s="13" customFormat="1">
      <c r="A2006" s="13"/>
      <c r="B2006" s="250"/>
      <c r="C2006" s="251"/>
      <c r="D2006" s="233" t="s">
        <v>362</v>
      </c>
      <c r="E2006" s="252" t="s">
        <v>1</v>
      </c>
      <c r="F2006" s="253" t="s">
        <v>602</v>
      </c>
      <c r="G2006" s="251"/>
      <c r="H2006" s="252" t="s">
        <v>1</v>
      </c>
      <c r="I2006" s="254"/>
      <c r="J2006" s="251"/>
      <c r="K2006" s="251"/>
      <c r="L2006" s="255"/>
      <c r="M2006" s="256"/>
      <c r="N2006" s="257"/>
      <c r="O2006" s="257"/>
      <c r="P2006" s="257"/>
      <c r="Q2006" s="257"/>
      <c r="R2006" s="257"/>
      <c r="S2006" s="257"/>
      <c r="T2006" s="258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59" t="s">
        <v>362</v>
      </c>
      <c r="AU2006" s="259" t="s">
        <v>90</v>
      </c>
      <c r="AV2006" s="13" t="s">
        <v>88</v>
      </c>
      <c r="AW2006" s="13" t="s">
        <v>36</v>
      </c>
      <c r="AX2006" s="13" t="s">
        <v>81</v>
      </c>
      <c r="AY2006" s="259" t="s">
        <v>216</v>
      </c>
    </row>
    <row r="2007" s="13" customFormat="1">
      <c r="A2007" s="13"/>
      <c r="B2007" s="250"/>
      <c r="C2007" s="251"/>
      <c r="D2007" s="233" t="s">
        <v>362</v>
      </c>
      <c r="E2007" s="252" t="s">
        <v>1</v>
      </c>
      <c r="F2007" s="253" t="s">
        <v>2756</v>
      </c>
      <c r="G2007" s="251"/>
      <c r="H2007" s="252" t="s">
        <v>1</v>
      </c>
      <c r="I2007" s="254"/>
      <c r="J2007" s="251"/>
      <c r="K2007" s="251"/>
      <c r="L2007" s="255"/>
      <c r="M2007" s="256"/>
      <c r="N2007" s="257"/>
      <c r="O2007" s="257"/>
      <c r="P2007" s="257"/>
      <c r="Q2007" s="257"/>
      <c r="R2007" s="257"/>
      <c r="S2007" s="257"/>
      <c r="T2007" s="258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9" t="s">
        <v>362</v>
      </c>
      <c r="AU2007" s="259" t="s">
        <v>90</v>
      </c>
      <c r="AV2007" s="13" t="s">
        <v>88</v>
      </c>
      <c r="AW2007" s="13" t="s">
        <v>36</v>
      </c>
      <c r="AX2007" s="13" t="s">
        <v>81</v>
      </c>
      <c r="AY2007" s="259" t="s">
        <v>216</v>
      </c>
    </row>
    <row r="2008" s="14" customFormat="1">
      <c r="A2008" s="14"/>
      <c r="B2008" s="260"/>
      <c r="C2008" s="261"/>
      <c r="D2008" s="233" t="s">
        <v>362</v>
      </c>
      <c r="E2008" s="262" t="s">
        <v>1</v>
      </c>
      <c r="F2008" s="263" t="s">
        <v>2757</v>
      </c>
      <c r="G2008" s="261"/>
      <c r="H2008" s="264">
        <v>102.3</v>
      </c>
      <c r="I2008" s="265"/>
      <c r="J2008" s="261"/>
      <c r="K2008" s="261"/>
      <c r="L2008" s="266"/>
      <c r="M2008" s="267"/>
      <c r="N2008" s="268"/>
      <c r="O2008" s="268"/>
      <c r="P2008" s="268"/>
      <c r="Q2008" s="268"/>
      <c r="R2008" s="268"/>
      <c r="S2008" s="268"/>
      <c r="T2008" s="269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70" t="s">
        <v>362</v>
      </c>
      <c r="AU2008" s="270" t="s">
        <v>90</v>
      </c>
      <c r="AV2008" s="14" t="s">
        <v>90</v>
      </c>
      <c r="AW2008" s="14" t="s">
        <v>36</v>
      </c>
      <c r="AX2008" s="14" t="s">
        <v>81</v>
      </c>
      <c r="AY2008" s="270" t="s">
        <v>216</v>
      </c>
    </row>
    <row r="2009" s="13" customFormat="1">
      <c r="A2009" s="13"/>
      <c r="B2009" s="250"/>
      <c r="C2009" s="251"/>
      <c r="D2009" s="233" t="s">
        <v>362</v>
      </c>
      <c r="E2009" s="252" t="s">
        <v>1</v>
      </c>
      <c r="F2009" s="253" t="s">
        <v>2758</v>
      </c>
      <c r="G2009" s="251"/>
      <c r="H2009" s="252" t="s">
        <v>1</v>
      </c>
      <c r="I2009" s="254"/>
      <c r="J2009" s="251"/>
      <c r="K2009" s="251"/>
      <c r="L2009" s="255"/>
      <c r="M2009" s="256"/>
      <c r="N2009" s="257"/>
      <c r="O2009" s="257"/>
      <c r="P2009" s="257"/>
      <c r="Q2009" s="257"/>
      <c r="R2009" s="257"/>
      <c r="S2009" s="257"/>
      <c r="T2009" s="258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59" t="s">
        <v>362</v>
      </c>
      <c r="AU2009" s="259" t="s">
        <v>90</v>
      </c>
      <c r="AV2009" s="13" t="s">
        <v>88</v>
      </c>
      <c r="AW2009" s="13" t="s">
        <v>36</v>
      </c>
      <c r="AX2009" s="13" t="s">
        <v>81</v>
      </c>
      <c r="AY2009" s="259" t="s">
        <v>216</v>
      </c>
    </row>
    <row r="2010" s="14" customFormat="1">
      <c r="A2010" s="14"/>
      <c r="B2010" s="260"/>
      <c r="C2010" s="261"/>
      <c r="D2010" s="233" t="s">
        <v>362</v>
      </c>
      <c r="E2010" s="262" t="s">
        <v>1</v>
      </c>
      <c r="F2010" s="263" t="s">
        <v>2759</v>
      </c>
      <c r="G2010" s="261"/>
      <c r="H2010" s="264">
        <v>71.159999999999997</v>
      </c>
      <c r="I2010" s="265"/>
      <c r="J2010" s="261"/>
      <c r="K2010" s="261"/>
      <c r="L2010" s="266"/>
      <c r="M2010" s="267"/>
      <c r="N2010" s="268"/>
      <c r="O2010" s="268"/>
      <c r="P2010" s="268"/>
      <c r="Q2010" s="268"/>
      <c r="R2010" s="268"/>
      <c r="S2010" s="268"/>
      <c r="T2010" s="269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70" t="s">
        <v>362</v>
      </c>
      <c r="AU2010" s="270" t="s">
        <v>90</v>
      </c>
      <c r="AV2010" s="14" t="s">
        <v>90</v>
      </c>
      <c r="AW2010" s="14" t="s">
        <v>36</v>
      </c>
      <c r="AX2010" s="14" t="s">
        <v>81</v>
      </c>
      <c r="AY2010" s="270" t="s">
        <v>216</v>
      </c>
    </row>
    <row r="2011" s="14" customFormat="1">
      <c r="A2011" s="14"/>
      <c r="B2011" s="260"/>
      <c r="C2011" s="261"/>
      <c r="D2011" s="233" t="s">
        <v>362</v>
      </c>
      <c r="E2011" s="262" t="s">
        <v>1</v>
      </c>
      <c r="F2011" s="263" t="s">
        <v>2760</v>
      </c>
      <c r="G2011" s="261"/>
      <c r="H2011" s="264">
        <v>10.66</v>
      </c>
      <c r="I2011" s="265"/>
      <c r="J2011" s="261"/>
      <c r="K2011" s="261"/>
      <c r="L2011" s="266"/>
      <c r="M2011" s="267"/>
      <c r="N2011" s="268"/>
      <c r="O2011" s="268"/>
      <c r="P2011" s="268"/>
      <c r="Q2011" s="268"/>
      <c r="R2011" s="268"/>
      <c r="S2011" s="268"/>
      <c r="T2011" s="269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70" t="s">
        <v>362</v>
      </c>
      <c r="AU2011" s="270" t="s">
        <v>90</v>
      </c>
      <c r="AV2011" s="14" t="s">
        <v>90</v>
      </c>
      <c r="AW2011" s="14" t="s">
        <v>36</v>
      </c>
      <c r="AX2011" s="14" t="s">
        <v>81</v>
      </c>
      <c r="AY2011" s="270" t="s">
        <v>216</v>
      </c>
    </row>
    <row r="2012" s="13" customFormat="1">
      <c r="A2012" s="13"/>
      <c r="B2012" s="250"/>
      <c r="C2012" s="251"/>
      <c r="D2012" s="233" t="s">
        <v>362</v>
      </c>
      <c r="E2012" s="252" t="s">
        <v>1</v>
      </c>
      <c r="F2012" s="253" t="s">
        <v>2761</v>
      </c>
      <c r="G2012" s="251"/>
      <c r="H2012" s="252" t="s">
        <v>1</v>
      </c>
      <c r="I2012" s="254"/>
      <c r="J2012" s="251"/>
      <c r="K2012" s="251"/>
      <c r="L2012" s="255"/>
      <c r="M2012" s="256"/>
      <c r="N2012" s="257"/>
      <c r="O2012" s="257"/>
      <c r="P2012" s="257"/>
      <c r="Q2012" s="257"/>
      <c r="R2012" s="257"/>
      <c r="S2012" s="257"/>
      <c r="T2012" s="258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59" t="s">
        <v>362</v>
      </c>
      <c r="AU2012" s="259" t="s">
        <v>90</v>
      </c>
      <c r="AV2012" s="13" t="s">
        <v>88</v>
      </c>
      <c r="AW2012" s="13" t="s">
        <v>36</v>
      </c>
      <c r="AX2012" s="13" t="s">
        <v>81</v>
      </c>
      <c r="AY2012" s="259" t="s">
        <v>216</v>
      </c>
    </row>
    <row r="2013" s="14" customFormat="1">
      <c r="A2013" s="14"/>
      <c r="B2013" s="260"/>
      <c r="C2013" s="261"/>
      <c r="D2013" s="233" t="s">
        <v>362</v>
      </c>
      <c r="E2013" s="262" t="s">
        <v>1</v>
      </c>
      <c r="F2013" s="263" t="s">
        <v>2762</v>
      </c>
      <c r="G2013" s="261"/>
      <c r="H2013" s="264">
        <v>156.25100000000001</v>
      </c>
      <c r="I2013" s="265"/>
      <c r="J2013" s="261"/>
      <c r="K2013" s="261"/>
      <c r="L2013" s="266"/>
      <c r="M2013" s="267"/>
      <c r="N2013" s="268"/>
      <c r="O2013" s="268"/>
      <c r="P2013" s="268"/>
      <c r="Q2013" s="268"/>
      <c r="R2013" s="268"/>
      <c r="S2013" s="268"/>
      <c r="T2013" s="269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70" t="s">
        <v>362</v>
      </c>
      <c r="AU2013" s="270" t="s">
        <v>90</v>
      </c>
      <c r="AV2013" s="14" t="s">
        <v>90</v>
      </c>
      <c r="AW2013" s="14" t="s">
        <v>36</v>
      </c>
      <c r="AX2013" s="14" t="s">
        <v>81</v>
      </c>
      <c r="AY2013" s="270" t="s">
        <v>216</v>
      </c>
    </row>
    <row r="2014" s="14" customFormat="1">
      <c r="A2014" s="14"/>
      <c r="B2014" s="260"/>
      <c r="C2014" s="261"/>
      <c r="D2014" s="233" t="s">
        <v>362</v>
      </c>
      <c r="E2014" s="262" t="s">
        <v>1</v>
      </c>
      <c r="F2014" s="263" t="s">
        <v>1085</v>
      </c>
      <c r="G2014" s="261"/>
      <c r="H2014" s="264">
        <v>-18</v>
      </c>
      <c r="I2014" s="265"/>
      <c r="J2014" s="261"/>
      <c r="K2014" s="261"/>
      <c r="L2014" s="266"/>
      <c r="M2014" s="267"/>
      <c r="N2014" s="268"/>
      <c r="O2014" s="268"/>
      <c r="P2014" s="268"/>
      <c r="Q2014" s="268"/>
      <c r="R2014" s="268"/>
      <c r="S2014" s="268"/>
      <c r="T2014" s="269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70" t="s">
        <v>362</v>
      </c>
      <c r="AU2014" s="270" t="s">
        <v>90</v>
      </c>
      <c r="AV2014" s="14" t="s">
        <v>90</v>
      </c>
      <c r="AW2014" s="14" t="s">
        <v>36</v>
      </c>
      <c r="AX2014" s="14" t="s">
        <v>81</v>
      </c>
      <c r="AY2014" s="270" t="s">
        <v>216</v>
      </c>
    </row>
    <row r="2015" s="15" customFormat="1">
      <c r="A2015" s="15"/>
      <c r="B2015" s="271"/>
      <c r="C2015" s="272"/>
      <c r="D2015" s="233" t="s">
        <v>362</v>
      </c>
      <c r="E2015" s="273" t="s">
        <v>1</v>
      </c>
      <c r="F2015" s="274" t="s">
        <v>367</v>
      </c>
      <c r="G2015" s="272"/>
      <c r="H2015" s="275">
        <v>322.37099999999998</v>
      </c>
      <c r="I2015" s="276"/>
      <c r="J2015" s="272"/>
      <c r="K2015" s="272"/>
      <c r="L2015" s="277"/>
      <c r="M2015" s="278"/>
      <c r="N2015" s="279"/>
      <c r="O2015" s="279"/>
      <c r="P2015" s="279"/>
      <c r="Q2015" s="279"/>
      <c r="R2015" s="279"/>
      <c r="S2015" s="279"/>
      <c r="T2015" s="280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81" t="s">
        <v>362</v>
      </c>
      <c r="AU2015" s="281" t="s">
        <v>90</v>
      </c>
      <c r="AV2015" s="15" t="s">
        <v>228</v>
      </c>
      <c r="AW2015" s="15" t="s">
        <v>36</v>
      </c>
      <c r="AX2015" s="15" t="s">
        <v>81</v>
      </c>
      <c r="AY2015" s="281" t="s">
        <v>216</v>
      </c>
    </row>
    <row r="2016" s="16" customFormat="1">
      <c r="A2016" s="16"/>
      <c r="B2016" s="282"/>
      <c r="C2016" s="283"/>
      <c r="D2016" s="233" t="s">
        <v>362</v>
      </c>
      <c r="E2016" s="284" t="s">
        <v>1</v>
      </c>
      <c r="F2016" s="285" t="s">
        <v>369</v>
      </c>
      <c r="G2016" s="283"/>
      <c r="H2016" s="286">
        <v>322.37099999999998</v>
      </c>
      <c r="I2016" s="287"/>
      <c r="J2016" s="283"/>
      <c r="K2016" s="283"/>
      <c r="L2016" s="288"/>
      <c r="M2016" s="289"/>
      <c r="N2016" s="290"/>
      <c r="O2016" s="290"/>
      <c r="P2016" s="290"/>
      <c r="Q2016" s="290"/>
      <c r="R2016" s="290"/>
      <c r="S2016" s="290"/>
      <c r="T2016" s="291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T2016" s="292" t="s">
        <v>362</v>
      </c>
      <c r="AU2016" s="292" t="s">
        <v>90</v>
      </c>
      <c r="AV2016" s="16" t="s">
        <v>215</v>
      </c>
      <c r="AW2016" s="16" t="s">
        <v>36</v>
      </c>
      <c r="AX2016" s="16" t="s">
        <v>88</v>
      </c>
      <c r="AY2016" s="292" t="s">
        <v>216</v>
      </c>
    </row>
    <row r="2017" s="2" customFormat="1" ht="33" customHeight="1">
      <c r="A2017" s="39"/>
      <c r="B2017" s="40"/>
      <c r="C2017" s="220" t="s">
        <v>2763</v>
      </c>
      <c r="D2017" s="220" t="s">
        <v>217</v>
      </c>
      <c r="E2017" s="221" t="s">
        <v>2764</v>
      </c>
      <c r="F2017" s="222" t="s">
        <v>2765</v>
      </c>
      <c r="G2017" s="223" t="s">
        <v>303</v>
      </c>
      <c r="H2017" s="224">
        <v>247.631</v>
      </c>
      <c r="I2017" s="225"/>
      <c r="J2017" s="226">
        <f>ROUND(I2017*H2017,2)</f>
        <v>0</v>
      </c>
      <c r="K2017" s="222" t="s">
        <v>1</v>
      </c>
      <c r="L2017" s="45"/>
      <c r="M2017" s="227" t="s">
        <v>1</v>
      </c>
      <c r="N2017" s="228" t="s">
        <v>46</v>
      </c>
      <c r="O2017" s="92"/>
      <c r="P2017" s="229">
        <f>O2017*H2017</f>
        <v>0</v>
      </c>
      <c r="Q2017" s="229">
        <v>9.0000000000000006E-05</v>
      </c>
      <c r="R2017" s="229">
        <f>Q2017*H2017</f>
        <v>0.022286790000000001</v>
      </c>
      <c r="S2017" s="229">
        <v>0</v>
      </c>
      <c r="T2017" s="230">
        <f>S2017*H2017</f>
        <v>0</v>
      </c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R2017" s="231" t="s">
        <v>292</v>
      </c>
      <c r="AT2017" s="231" t="s">
        <v>217</v>
      </c>
      <c r="AU2017" s="231" t="s">
        <v>90</v>
      </c>
      <c r="AY2017" s="18" t="s">
        <v>216</v>
      </c>
      <c r="BE2017" s="232">
        <f>IF(N2017="základní",J2017,0)</f>
        <v>0</v>
      </c>
      <c r="BF2017" s="232">
        <f>IF(N2017="snížená",J2017,0)</f>
        <v>0</v>
      </c>
      <c r="BG2017" s="232">
        <f>IF(N2017="zákl. přenesená",J2017,0)</f>
        <v>0</v>
      </c>
      <c r="BH2017" s="232">
        <f>IF(N2017="sníž. přenesená",J2017,0)</f>
        <v>0</v>
      </c>
      <c r="BI2017" s="232">
        <f>IF(N2017="nulová",J2017,0)</f>
        <v>0</v>
      </c>
      <c r="BJ2017" s="18" t="s">
        <v>88</v>
      </c>
      <c r="BK2017" s="232">
        <f>ROUND(I2017*H2017,2)</f>
        <v>0</v>
      </c>
      <c r="BL2017" s="18" t="s">
        <v>292</v>
      </c>
      <c r="BM2017" s="231" t="s">
        <v>2766</v>
      </c>
    </row>
    <row r="2018" s="2" customFormat="1">
      <c r="A2018" s="39"/>
      <c r="B2018" s="40"/>
      <c r="C2018" s="41"/>
      <c r="D2018" s="233" t="s">
        <v>222</v>
      </c>
      <c r="E2018" s="41"/>
      <c r="F2018" s="234" t="s">
        <v>2767</v>
      </c>
      <c r="G2018" s="41"/>
      <c r="H2018" s="41"/>
      <c r="I2018" s="235"/>
      <c r="J2018" s="41"/>
      <c r="K2018" s="41"/>
      <c r="L2018" s="45"/>
      <c r="M2018" s="236"/>
      <c r="N2018" s="237"/>
      <c r="O2018" s="92"/>
      <c r="P2018" s="92"/>
      <c r="Q2018" s="92"/>
      <c r="R2018" s="92"/>
      <c r="S2018" s="92"/>
      <c r="T2018" s="93"/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T2018" s="18" t="s">
        <v>222</v>
      </c>
      <c r="AU2018" s="18" t="s">
        <v>90</v>
      </c>
    </row>
    <row r="2019" s="13" customFormat="1">
      <c r="A2019" s="13"/>
      <c r="B2019" s="250"/>
      <c r="C2019" s="251"/>
      <c r="D2019" s="233" t="s">
        <v>362</v>
      </c>
      <c r="E2019" s="252" t="s">
        <v>1</v>
      </c>
      <c r="F2019" s="253" t="s">
        <v>602</v>
      </c>
      <c r="G2019" s="251"/>
      <c r="H2019" s="252" t="s">
        <v>1</v>
      </c>
      <c r="I2019" s="254"/>
      <c r="J2019" s="251"/>
      <c r="K2019" s="251"/>
      <c r="L2019" s="255"/>
      <c r="M2019" s="256"/>
      <c r="N2019" s="257"/>
      <c r="O2019" s="257"/>
      <c r="P2019" s="257"/>
      <c r="Q2019" s="257"/>
      <c r="R2019" s="257"/>
      <c r="S2019" s="257"/>
      <c r="T2019" s="258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9" t="s">
        <v>362</v>
      </c>
      <c r="AU2019" s="259" t="s">
        <v>90</v>
      </c>
      <c r="AV2019" s="13" t="s">
        <v>88</v>
      </c>
      <c r="AW2019" s="13" t="s">
        <v>36</v>
      </c>
      <c r="AX2019" s="13" t="s">
        <v>81</v>
      </c>
      <c r="AY2019" s="259" t="s">
        <v>216</v>
      </c>
    </row>
    <row r="2020" s="13" customFormat="1">
      <c r="A2020" s="13"/>
      <c r="B2020" s="250"/>
      <c r="C2020" s="251"/>
      <c r="D2020" s="233" t="s">
        <v>362</v>
      </c>
      <c r="E2020" s="252" t="s">
        <v>1</v>
      </c>
      <c r="F2020" s="253" t="s">
        <v>2768</v>
      </c>
      <c r="G2020" s="251"/>
      <c r="H2020" s="252" t="s">
        <v>1</v>
      </c>
      <c r="I2020" s="254"/>
      <c r="J2020" s="251"/>
      <c r="K2020" s="251"/>
      <c r="L2020" s="255"/>
      <c r="M2020" s="256"/>
      <c r="N2020" s="257"/>
      <c r="O2020" s="257"/>
      <c r="P2020" s="257"/>
      <c r="Q2020" s="257"/>
      <c r="R2020" s="257"/>
      <c r="S2020" s="257"/>
      <c r="T2020" s="258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9" t="s">
        <v>362</v>
      </c>
      <c r="AU2020" s="259" t="s">
        <v>90</v>
      </c>
      <c r="AV2020" s="13" t="s">
        <v>88</v>
      </c>
      <c r="AW2020" s="13" t="s">
        <v>36</v>
      </c>
      <c r="AX2020" s="13" t="s">
        <v>81</v>
      </c>
      <c r="AY2020" s="259" t="s">
        <v>216</v>
      </c>
    </row>
    <row r="2021" s="14" customFormat="1">
      <c r="A2021" s="14"/>
      <c r="B2021" s="260"/>
      <c r="C2021" s="261"/>
      <c r="D2021" s="233" t="s">
        <v>362</v>
      </c>
      <c r="E2021" s="262" t="s">
        <v>1</v>
      </c>
      <c r="F2021" s="263" t="s">
        <v>2769</v>
      </c>
      <c r="G2021" s="261"/>
      <c r="H2021" s="264">
        <v>44.700000000000003</v>
      </c>
      <c r="I2021" s="265"/>
      <c r="J2021" s="261"/>
      <c r="K2021" s="261"/>
      <c r="L2021" s="266"/>
      <c r="M2021" s="267"/>
      <c r="N2021" s="268"/>
      <c r="O2021" s="268"/>
      <c r="P2021" s="268"/>
      <c r="Q2021" s="268"/>
      <c r="R2021" s="268"/>
      <c r="S2021" s="268"/>
      <c r="T2021" s="269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70" t="s">
        <v>362</v>
      </c>
      <c r="AU2021" s="270" t="s">
        <v>90</v>
      </c>
      <c r="AV2021" s="14" t="s">
        <v>90</v>
      </c>
      <c r="AW2021" s="14" t="s">
        <v>36</v>
      </c>
      <c r="AX2021" s="14" t="s">
        <v>81</v>
      </c>
      <c r="AY2021" s="270" t="s">
        <v>216</v>
      </c>
    </row>
    <row r="2022" s="14" customFormat="1">
      <c r="A2022" s="14"/>
      <c r="B2022" s="260"/>
      <c r="C2022" s="261"/>
      <c r="D2022" s="233" t="s">
        <v>362</v>
      </c>
      <c r="E2022" s="262" t="s">
        <v>1</v>
      </c>
      <c r="F2022" s="263" t="s">
        <v>1051</v>
      </c>
      <c r="G2022" s="261"/>
      <c r="H2022" s="264">
        <v>-1.548</v>
      </c>
      <c r="I2022" s="265"/>
      <c r="J2022" s="261"/>
      <c r="K2022" s="261"/>
      <c r="L2022" s="266"/>
      <c r="M2022" s="267"/>
      <c r="N2022" s="268"/>
      <c r="O2022" s="268"/>
      <c r="P2022" s="268"/>
      <c r="Q2022" s="268"/>
      <c r="R2022" s="268"/>
      <c r="S2022" s="268"/>
      <c r="T2022" s="269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70" t="s">
        <v>362</v>
      </c>
      <c r="AU2022" s="270" t="s">
        <v>90</v>
      </c>
      <c r="AV2022" s="14" t="s">
        <v>90</v>
      </c>
      <c r="AW2022" s="14" t="s">
        <v>36</v>
      </c>
      <c r="AX2022" s="14" t="s">
        <v>81</v>
      </c>
      <c r="AY2022" s="270" t="s">
        <v>216</v>
      </c>
    </row>
    <row r="2023" s="14" customFormat="1">
      <c r="A2023" s="14"/>
      <c r="B2023" s="260"/>
      <c r="C2023" s="261"/>
      <c r="D2023" s="233" t="s">
        <v>362</v>
      </c>
      <c r="E2023" s="262" t="s">
        <v>1</v>
      </c>
      <c r="F2023" s="263" t="s">
        <v>1052</v>
      </c>
      <c r="G2023" s="261"/>
      <c r="H2023" s="264">
        <v>-3.1280000000000001</v>
      </c>
      <c r="I2023" s="265"/>
      <c r="J2023" s="261"/>
      <c r="K2023" s="261"/>
      <c r="L2023" s="266"/>
      <c r="M2023" s="267"/>
      <c r="N2023" s="268"/>
      <c r="O2023" s="268"/>
      <c r="P2023" s="268"/>
      <c r="Q2023" s="268"/>
      <c r="R2023" s="268"/>
      <c r="S2023" s="268"/>
      <c r="T2023" s="269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70" t="s">
        <v>362</v>
      </c>
      <c r="AU2023" s="270" t="s">
        <v>90</v>
      </c>
      <c r="AV2023" s="14" t="s">
        <v>90</v>
      </c>
      <c r="AW2023" s="14" t="s">
        <v>36</v>
      </c>
      <c r="AX2023" s="14" t="s">
        <v>81</v>
      </c>
      <c r="AY2023" s="270" t="s">
        <v>216</v>
      </c>
    </row>
    <row r="2024" s="14" customFormat="1">
      <c r="A2024" s="14"/>
      <c r="B2024" s="260"/>
      <c r="C2024" s="261"/>
      <c r="D2024" s="233" t="s">
        <v>362</v>
      </c>
      <c r="E2024" s="262" t="s">
        <v>1</v>
      </c>
      <c r="F2024" s="263" t="s">
        <v>2770</v>
      </c>
      <c r="G2024" s="261"/>
      <c r="H2024" s="264">
        <v>110.09999999999999</v>
      </c>
      <c r="I2024" s="265"/>
      <c r="J2024" s="261"/>
      <c r="K2024" s="261"/>
      <c r="L2024" s="266"/>
      <c r="M2024" s="267"/>
      <c r="N2024" s="268"/>
      <c r="O2024" s="268"/>
      <c r="P2024" s="268"/>
      <c r="Q2024" s="268"/>
      <c r="R2024" s="268"/>
      <c r="S2024" s="268"/>
      <c r="T2024" s="269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70" t="s">
        <v>362</v>
      </c>
      <c r="AU2024" s="270" t="s">
        <v>90</v>
      </c>
      <c r="AV2024" s="14" t="s">
        <v>90</v>
      </c>
      <c r="AW2024" s="14" t="s">
        <v>36</v>
      </c>
      <c r="AX2024" s="14" t="s">
        <v>81</v>
      </c>
      <c r="AY2024" s="270" t="s">
        <v>216</v>
      </c>
    </row>
    <row r="2025" s="14" customFormat="1">
      <c r="A2025" s="14"/>
      <c r="B2025" s="260"/>
      <c r="C2025" s="261"/>
      <c r="D2025" s="233" t="s">
        <v>362</v>
      </c>
      <c r="E2025" s="262" t="s">
        <v>1</v>
      </c>
      <c r="F2025" s="263" t="s">
        <v>1054</v>
      </c>
      <c r="G2025" s="261"/>
      <c r="H2025" s="264">
        <v>-5.6929999999999996</v>
      </c>
      <c r="I2025" s="265"/>
      <c r="J2025" s="261"/>
      <c r="K2025" s="261"/>
      <c r="L2025" s="266"/>
      <c r="M2025" s="267"/>
      <c r="N2025" s="268"/>
      <c r="O2025" s="268"/>
      <c r="P2025" s="268"/>
      <c r="Q2025" s="268"/>
      <c r="R2025" s="268"/>
      <c r="S2025" s="268"/>
      <c r="T2025" s="269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70" t="s">
        <v>362</v>
      </c>
      <c r="AU2025" s="270" t="s">
        <v>90</v>
      </c>
      <c r="AV2025" s="14" t="s">
        <v>90</v>
      </c>
      <c r="AW2025" s="14" t="s">
        <v>36</v>
      </c>
      <c r="AX2025" s="14" t="s">
        <v>81</v>
      </c>
      <c r="AY2025" s="270" t="s">
        <v>216</v>
      </c>
    </row>
    <row r="2026" s="13" customFormat="1">
      <c r="A2026" s="13"/>
      <c r="B2026" s="250"/>
      <c r="C2026" s="251"/>
      <c r="D2026" s="233" t="s">
        <v>362</v>
      </c>
      <c r="E2026" s="252" t="s">
        <v>1</v>
      </c>
      <c r="F2026" s="253" t="s">
        <v>2771</v>
      </c>
      <c r="G2026" s="251"/>
      <c r="H2026" s="252" t="s">
        <v>1</v>
      </c>
      <c r="I2026" s="254"/>
      <c r="J2026" s="251"/>
      <c r="K2026" s="251"/>
      <c r="L2026" s="255"/>
      <c r="M2026" s="256"/>
      <c r="N2026" s="257"/>
      <c r="O2026" s="257"/>
      <c r="P2026" s="257"/>
      <c r="Q2026" s="257"/>
      <c r="R2026" s="257"/>
      <c r="S2026" s="257"/>
      <c r="T2026" s="258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59" t="s">
        <v>362</v>
      </c>
      <c r="AU2026" s="259" t="s">
        <v>90</v>
      </c>
      <c r="AV2026" s="13" t="s">
        <v>88</v>
      </c>
      <c r="AW2026" s="13" t="s">
        <v>36</v>
      </c>
      <c r="AX2026" s="13" t="s">
        <v>81</v>
      </c>
      <c r="AY2026" s="259" t="s">
        <v>216</v>
      </c>
    </row>
    <row r="2027" s="14" customFormat="1">
      <c r="A2027" s="14"/>
      <c r="B2027" s="260"/>
      <c r="C2027" s="261"/>
      <c r="D2027" s="233" t="s">
        <v>362</v>
      </c>
      <c r="E2027" s="262" t="s">
        <v>1</v>
      </c>
      <c r="F2027" s="263" t="s">
        <v>2772</v>
      </c>
      <c r="G2027" s="261"/>
      <c r="H2027" s="264">
        <v>51.600000000000001</v>
      </c>
      <c r="I2027" s="265"/>
      <c r="J2027" s="261"/>
      <c r="K2027" s="261"/>
      <c r="L2027" s="266"/>
      <c r="M2027" s="267"/>
      <c r="N2027" s="268"/>
      <c r="O2027" s="268"/>
      <c r="P2027" s="268"/>
      <c r="Q2027" s="268"/>
      <c r="R2027" s="268"/>
      <c r="S2027" s="268"/>
      <c r="T2027" s="269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70" t="s">
        <v>362</v>
      </c>
      <c r="AU2027" s="270" t="s">
        <v>90</v>
      </c>
      <c r="AV2027" s="14" t="s">
        <v>90</v>
      </c>
      <c r="AW2027" s="14" t="s">
        <v>36</v>
      </c>
      <c r="AX2027" s="14" t="s">
        <v>81</v>
      </c>
      <c r="AY2027" s="270" t="s">
        <v>216</v>
      </c>
    </row>
    <row r="2028" s="13" customFormat="1">
      <c r="A2028" s="13"/>
      <c r="B2028" s="250"/>
      <c r="C2028" s="251"/>
      <c r="D2028" s="233" t="s">
        <v>362</v>
      </c>
      <c r="E2028" s="252" t="s">
        <v>1</v>
      </c>
      <c r="F2028" s="253" t="s">
        <v>2773</v>
      </c>
      <c r="G2028" s="251"/>
      <c r="H2028" s="252" t="s">
        <v>1</v>
      </c>
      <c r="I2028" s="254"/>
      <c r="J2028" s="251"/>
      <c r="K2028" s="251"/>
      <c r="L2028" s="255"/>
      <c r="M2028" s="256"/>
      <c r="N2028" s="257"/>
      <c r="O2028" s="257"/>
      <c r="P2028" s="257"/>
      <c r="Q2028" s="257"/>
      <c r="R2028" s="257"/>
      <c r="S2028" s="257"/>
      <c r="T2028" s="258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59" t="s">
        <v>362</v>
      </c>
      <c r="AU2028" s="259" t="s">
        <v>90</v>
      </c>
      <c r="AV2028" s="13" t="s">
        <v>88</v>
      </c>
      <c r="AW2028" s="13" t="s">
        <v>36</v>
      </c>
      <c r="AX2028" s="13" t="s">
        <v>81</v>
      </c>
      <c r="AY2028" s="259" t="s">
        <v>216</v>
      </c>
    </row>
    <row r="2029" s="14" customFormat="1">
      <c r="A2029" s="14"/>
      <c r="B2029" s="260"/>
      <c r="C2029" s="261"/>
      <c r="D2029" s="233" t="s">
        <v>362</v>
      </c>
      <c r="E2029" s="262" t="s">
        <v>1</v>
      </c>
      <c r="F2029" s="263" t="s">
        <v>2772</v>
      </c>
      <c r="G2029" s="261"/>
      <c r="H2029" s="264">
        <v>51.600000000000001</v>
      </c>
      <c r="I2029" s="265"/>
      <c r="J2029" s="261"/>
      <c r="K2029" s="261"/>
      <c r="L2029" s="266"/>
      <c r="M2029" s="267"/>
      <c r="N2029" s="268"/>
      <c r="O2029" s="268"/>
      <c r="P2029" s="268"/>
      <c r="Q2029" s="268"/>
      <c r="R2029" s="268"/>
      <c r="S2029" s="268"/>
      <c r="T2029" s="269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70" t="s">
        <v>362</v>
      </c>
      <c r="AU2029" s="270" t="s">
        <v>90</v>
      </c>
      <c r="AV2029" s="14" t="s">
        <v>90</v>
      </c>
      <c r="AW2029" s="14" t="s">
        <v>36</v>
      </c>
      <c r="AX2029" s="14" t="s">
        <v>81</v>
      </c>
      <c r="AY2029" s="270" t="s">
        <v>216</v>
      </c>
    </row>
    <row r="2030" s="15" customFormat="1">
      <c r="A2030" s="15"/>
      <c r="B2030" s="271"/>
      <c r="C2030" s="272"/>
      <c r="D2030" s="233" t="s">
        <v>362</v>
      </c>
      <c r="E2030" s="273" t="s">
        <v>1</v>
      </c>
      <c r="F2030" s="274" t="s">
        <v>367</v>
      </c>
      <c r="G2030" s="272"/>
      <c r="H2030" s="275">
        <v>247.631</v>
      </c>
      <c r="I2030" s="276"/>
      <c r="J2030" s="272"/>
      <c r="K2030" s="272"/>
      <c r="L2030" s="277"/>
      <c r="M2030" s="278"/>
      <c r="N2030" s="279"/>
      <c r="O2030" s="279"/>
      <c r="P2030" s="279"/>
      <c r="Q2030" s="279"/>
      <c r="R2030" s="279"/>
      <c r="S2030" s="279"/>
      <c r="T2030" s="280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81" t="s">
        <v>362</v>
      </c>
      <c r="AU2030" s="281" t="s">
        <v>90</v>
      </c>
      <c r="AV2030" s="15" t="s">
        <v>228</v>
      </c>
      <c r="AW2030" s="15" t="s">
        <v>36</v>
      </c>
      <c r="AX2030" s="15" t="s">
        <v>81</v>
      </c>
      <c r="AY2030" s="281" t="s">
        <v>216</v>
      </c>
    </row>
    <row r="2031" s="16" customFormat="1">
      <c r="A2031" s="16"/>
      <c r="B2031" s="282"/>
      <c r="C2031" s="283"/>
      <c r="D2031" s="233" t="s">
        <v>362</v>
      </c>
      <c r="E2031" s="284" t="s">
        <v>1</v>
      </c>
      <c r="F2031" s="285" t="s">
        <v>369</v>
      </c>
      <c r="G2031" s="283"/>
      <c r="H2031" s="286">
        <v>247.631</v>
      </c>
      <c r="I2031" s="287"/>
      <c r="J2031" s="283"/>
      <c r="K2031" s="283"/>
      <c r="L2031" s="288"/>
      <c r="M2031" s="289"/>
      <c r="N2031" s="290"/>
      <c r="O2031" s="290"/>
      <c r="P2031" s="290"/>
      <c r="Q2031" s="290"/>
      <c r="R2031" s="290"/>
      <c r="S2031" s="290"/>
      <c r="T2031" s="291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T2031" s="292" t="s">
        <v>362</v>
      </c>
      <c r="AU2031" s="292" t="s">
        <v>90</v>
      </c>
      <c r="AV2031" s="16" t="s">
        <v>215</v>
      </c>
      <c r="AW2031" s="16" t="s">
        <v>36</v>
      </c>
      <c r="AX2031" s="16" t="s">
        <v>88</v>
      </c>
      <c r="AY2031" s="292" t="s">
        <v>216</v>
      </c>
    </row>
    <row r="2032" s="2" customFormat="1" ht="24.15" customHeight="1">
      <c r="A2032" s="39"/>
      <c r="B2032" s="40"/>
      <c r="C2032" s="220" t="s">
        <v>2774</v>
      </c>
      <c r="D2032" s="220" t="s">
        <v>217</v>
      </c>
      <c r="E2032" s="221" t="s">
        <v>2775</v>
      </c>
      <c r="F2032" s="222" t="s">
        <v>2776</v>
      </c>
      <c r="G2032" s="223" t="s">
        <v>303</v>
      </c>
      <c r="H2032" s="224">
        <v>377.858</v>
      </c>
      <c r="I2032" s="225"/>
      <c r="J2032" s="226">
        <f>ROUND(I2032*H2032,2)</f>
        <v>0</v>
      </c>
      <c r="K2032" s="222" t="s">
        <v>359</v>
      </c>
      <c r="L2032" s="45"/>
      <c r="M2032" s="227" t="s">
        <v>1</v>
      </c>
      <c r="N2032" s="228" t="s">
        <v>46</v>
      </c>
      <c r="O2032" s="92"/>
      <c r="P2032" s="229">
        <f>O2032*H2032</f>
        <v>0</v>
      </c>
      <c r="Q2032" s="229">
        <v>0.00013999999999999999</v>
      </c>
      <c r="R2032" s="229">
        <f>Q2032*H2032</f>
        <v>0.052900119999999995</v>
      </c>
      <c r="S2032" s="229">
        <v>0</v>
      </c>
      <c r="T2032" s="230">
        <f>S2032*H2032</f>
        <v>0</v>
      </c>
      <c r="U2032" s="39"/>
      <c r="V2032" s="39"/>
      <c r="W2032" s="39"/>
      <c r="X2032" s="39"/>
      <c r="Y2032" s="39"/>
      <c r="Z2032" s="39"/>
      <c r="AA2032" s="39"/>
      <c r="AB2032" s="39"/>
      <c r="AC2032" s="39"/>
      <c r="AD2032" s="39"/>
      <c r="AE2032" s="39"/>
      <c r="AR2032" s="231" t="s">
        <v>292</v>
      </c>
      <c r="AT2032" s="231" t="s">
        <v>217</v>
      </c>
      <c r="AU2032" s="231" t="s">
        <v>90</v>
      </c>
      <c r="AY2032" s="18" t="s">
        <v>216</v>
      </c>
      <c r="BE2032" s="232">
        <f>IF(N2032="základní",J2032,0)</f>
        <v>0</v>
      </c>
      <c r="BF2032" s="232">
        <f>IF(N2032="snížená",J2032,0)</f>
        <v>0</v>
      </c>
      <c r="BG2032" s="232">
        <f>IF(N2032="zákl. přenesená",J2032,0)</f>
        <v>0</v>
      </c>
      <c r="BH2032" s="232">
        <f>IF(N2032="sníž. přenesená",J2032,0)</f>
        <v>0</v>
      </c>
      <c r="BI2032" s="232">
        <f>IF(N2032="nulová",J2032,0)</f>
        <v>0</v>
      </c>
      <c r="BJ2032" s="18" t="s">
        <v>88</v>
      </c>
      <c r="BK2032" s="232">
        <f>ROUND(I2032*H2032,2)</f>
        <v>0</v>
      </c>
      <c r="BL2032" s="18" t="s">
        <v>292</v>
      </c>
      <c r="BM2032" s="231" t="s">
        <v>2777</v>
      </c>
    </row>
    <row r="2033" s="2" customFormat="1">
      <c r="A2033" s="39"/>
      <c r="B2033" s="40"/>
      <c r="C2033" s="41"/>
      <c r="D2033" s="233" t="s">
        <v>222</v>
      </c>
      <c r="E2033" s="41"/>
      <c r="F2033" s="234" t="s">
        <v>2778</v>
      </c>
      <c r="G2033" s="41"/>
      <c r="H2033" s="41"/>
      <c r="I2033" s="235"/>
      <c r="J2033" s="41"/>
      <c r="K2033" s="41"/>
      <c r="L2033" s="45"/>
      <c r="M2033" s="236"/>
      <c r="N2033" s="237"/>
      <c r="O2033" s="92"/>
      <c r="P2033" s="92"/>
      <c r="Q2033" s="92"/>
      <c r="R2033" s="92"/>
      <c r="S2033" s="92"/>
      <c r="T2033" s="93"/>
      <c r="U2033" s="39"/>
      <c r="V2033" s="39"/>
      <c r="W2033" s="39"/>
      <c r="X2033" s="39"/>
      <c r="Y2033" s="39"/>
      <c r="Z2033" s="39"/>
      <c r="AA2033" s="39"/>
      <c r="AB2033" s="39"/>
      <c r="AC2033" s="39"/>
      <c r="AD2033" s="39"/>
      <c r="AE2033" s="39"/>
      <c r="AT2033" s="18" t="s">
        <v>222</v>
      </c>
      <c r="AU2033" s="18" t="s">
        <v>90</v>
      </c>
    </row>
    <row r="2034" s="13" customFormat="1">
      <c r="A2034" s="13"/>
      <c r="B2034" s="250"/>
      <c r="C2034" s="251"/>
      <c r="D2034" s="233" t="s">
        <v>362</v>
      </c>
      <c r="E2034" s="252" t="s">
        <v>1</v>
      </c>
      <c r="F2034" s="253" t="s">
        <v>2779</v>
      </c>
      <c r="G2034" s="251"/>
      <c r="H2034" s="252" t="s">
        <v>1</v>
      </c>
      <c r="I2034" s="254"/>
      <c r="J2034" s="251"/>
      <c r="K2034" s="251"/>
      <c r="L2034" s="255"/>
      <c r="M2034" s="256"/>
      <c r="N2034" s="257"/>
      <c r="O2034" s="257"/>
      <c r="P2034" s="257"/>
      <c r="Q2034" s="257"/>
      <c r="R2034" s="257"/>
      <c r="S2034" s="257"/>
      <c r="T2034" s="258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59" t="s">
        <v>362</v>
      </c>
      <c r="AU2034" s="259" t="s">
        <v>90</v>
      </c>
      <c r="AV2034" s="13" t="s">
        <v>88</v>
      </c>
      <c r="AW2034" s="13" t="s">
        <v>36</v>
      </c>
      <c r="AX2034" s="13" t="s">
        <v>81</v>
      </c>
      <c r="AY2034" s="259" t="s">
        <v>216</v>
      </c>
    </row>
    <row r="2035" s="14" customFormat="1">
      <c r="A2035" s="14"/>
      <c r="B2035" s="260"/>
      <c r="C2035" s="261"/>
      <c r="D2035" s="233" t="s">
        <v>362</v>
      </c>
      <c r="E2035" s="262" t="s">
        <v>1</v>
      </c>
      <c r="F2035" s="263" t="s">
        <v>1274</v>
      </c>
      <c r="G2035" s="261"/>
      <c r="H2035" s="264">
        <v>346.65800000000002</v>
      </c>
      <c r="I2035" s="265"/>
      <c r="J2035" s="261"/>
      <c r="K2035" s="261"/>
      <c r="L2035" s="266"/>
      <c r="M2035" s="267"/>
      <c r="N2035" s="268"/>
      <c r="O2035" s="268"/>
      <c r="P2035" s="268"/>
      <c r="Q2035" s="268"/>
      <c r="R2035" s="268"/>
      <c r="S2035" s="268"/>
      <c r="T2035" s="269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70" t="s">
        <v>362</v>
      </c>
      <c r="AU2035" s="270" t="s">
        <v>90</v>
      </c>
      <c r="AV2035" s="14" t="s">
        <v>90</v>
      </c>
      <c r="AW2035" s="14" t="s">
        <v>36</v>
      </c>
      <c r="AX2035" s="14" t="s">
        <v>81</v>
      </c>
      <c r="AY2035" s="270" t="s">
        <v>216</v>
      </c>
    </row>
    <row r="2036" s="13" customFormat="1">
      <c r="A2036" s="13"/>
      <c r="B2036" s="250"/>
      <c r="C2036" s="251"/>
      <c r="D2036" s="233" t="s">
        <v>362</v>
      </c>
      <c r="E2036" s="252" t="s">
        <v>1</v>
      </c>
      <c r="F2036" s="253" t="s">
        <v>1275</v>
      </c>
      <c r="G2036" s="251"/>
      <c r="H2036" s="252" t="s">
        <v>1</v>
      </c>
      <c r="I2036" s="254"/>
      <c r="J2036" s="251"/>
      <c r="K2036" s="251"/>
      <c r="L2036" s="255"/>
      <c r="M2036" s="256"/>
      <c r="N2036" s="257"/>
      <c r="O2036" s="257"/>
      <c r="P2036" s="257"/>
      <c r="Q2036" s="257"/>
      <c r="R2036" s="257"/>
      <c r="S2036" s="257"/>
      <c r="T2036" s="258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59" t="s">
        <v>362</v>
      </c>
      <c r="AU2036" s="259" t="s">
        <v>90</v>
      </c>
      <c r="AV2036" s="13" t="s">
        <v>88</v>
      </c>
      <c r="AW2036" s="13" t="s">
        <v>36</v>
      </c>
      <c r="AX2036" s="13" t="s">
        <v>81</v>
      </c>
      <c r="AY2036" s="259" t="s">
        <v>216</v>
      </c>
    </row>
    <row r="2037" s="14" customFormat="1">
      <c r="A2037" s="14"/>
      <c r="B2037" s="260"/>
      <c r="C2037" s="261"/>
      <c r="D2037" s="233" t="s">
        <v>362</v>
      </c>
      <c r="E2037" s="262" t="s">
        <v>1</v>
      </c>
      <c r="F2037" s="263" t="s">
        <v>1276</v>
      </c>
      <c r="G2037" s="261"/>
      <c r="H2037" s="264">
        <v>31.199999999999999</v>
      </c>
      <c r="I2037" s="265"/>
      <c r="J2037" s="261"/>
      <c r="K2037" s="261"/>
      <c r="L2037" s="266"/>
      <c r="M2037" s="267"/>
      <c r="N2037" s="268"/>
      <c r="O2037" s="268"/>
      <c r="P2037" s="268"/>
      <c r="Q2037" s="268"/>
      <c r="R2037" s="268"/>
      <c r="S2037" s="268"/>
      <c r="T2037" s="269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70" t="s">
        <v>362</v>
      </c>
      <c r="AU2037" s="270" t="s">
        <v>90</v>
      </c>
      <c r="AV2037" s="14" t="s">
        <v>90</v>
      </c>
      <c r="AW2037" s="14" t="s">
        <v>36</v>
      </c>
      <c r="AX2037" s="14" t="s">
        <v>81</v>
      </c>
      <c r="AY2037" s="270" t="s">
        <v>216</v>
      </c>
    </row>
    <row r="2038" s="16" customFormat="1">
      <c r="A2038" s="16"/>
      <c r="B2038" s="282"/>
      <c r="C2038" s="283"/>
      <c r="D2038" s="233" t="s">
        <v>362</v>
      </c>
      <c r="E2038" s="284" t="s">
        <v>1</v>
      </c>
      <c r="F2038" s="285" t="s">
        <v>369</v>
      </c>
      <c r="G2038" s="283"/>
      <c r="H2038" s="286">
        <v>377.858</v>
      </c>
      <c r="I2038" s="287"/>
      <c r="J2038" s="283"/>
      <c r="K2038" s="283"/>
      <c r="L2038" s="288"/>
      <c r="M2038" s="289"/>
      <c r="N2038" s="290"/>
      <c r="O2038" s="290"/>
      <c r="P2038" s="290"/>
      <c r="Q2038" s="290"/>
      <c r="R2038" s="290"/>
      <c r="S2038" s="290"/>
      <c r="T2038" s="291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T2038" s="292" t="s">
        <v>362</v>
      </c>
      <c r="AU2038" s="292" t="s">
        <v>90</v>
      </c>
      <c r="AV2038" s="16" t="s">
        <v>215</v>
      </c>
      <c r="AW2038" s="16" t="s">
        <v>36</v>
      </c>
      <c r="AX2038" s="16" t="s">
        <v>88</v>
      </c>
      <c r="AY2038" s="292" t="s">
        <v>216</v>
      </c>
    </row>
    <row r="2039" s="2" customFormat="1" ht="33" customHeight="1">
      <c r="A2039" s="39"/>
      <c r="B2039" s="40"/>
      <c r="C2039" s="220" t="s">
        <v>2780</v>
      </c>
      <c r="D2039" s="220" t="s">
        <v>217</v>
      </c>
      <c r="E2039" s="221" t="s">
        <v>2781</v>
      </c>
      <c r="F2039" s="222" t="s">
        <v>2782</v>
      </c>
      <c r="G2039" s="223" t="s">
        <v>303</v>
      </c>
      <c r="H2039" s="224">
        <v>377.858</v>
      </c>
      <c r="I2039" s="225"/>
      <c r="J2039" s="226">
        <f>ROUND(I2039*H2039,2)</f>
        <v>0</v>
      </c>
      <c r="K2039" s="222" t="s">
        <v>359</v>
      </c>
      <c r="L2039" s="45"/>
      <c r="M2039" s="227" t="s">
        <v>1</v>
      </c>
      <c r="N2039" s="228" t="s">
        <v>46</v>
      </c>
      <c r="O2039" s="92"/>
      <c r="P2039" s="229">
        <f>O2039*H2039</f>
        <v>0</v>
      </c>
      <c r="Q2039" s="229">
        <v>0.00072000000000000005</v>
      </c>
      <c r="R2039" s="229">
        <f>Q2039*H2039</f>
        <v>0.27205776000000004</v>
      </c>
      <c r="S2039" s="229">
        <v>0</v>
      </c>
      <c r="T2039" s="230">
        <f>S2039*H2039</f>
        <v>0</v>
      </c>
      <c r="U2039" s="39"/>
      <c r="V2039" s="39"/>
      <c r="W2039" s="39"/>
      <c r="X2039" s="39"/>
      <c r="Y2039" s="39"/>
      <c r="Z2039" s="39"/>
      <c r="AA2039" s="39"/>
      <c r="AB2039" s="39"/>
      <c r="AC2039" s="39"/>
      <c r="AD2039" s="39"/>
      <c r="AE2039" s="39"/>
      <c r="AR2039" s="231" t="s">
        <v>292</v>
      </c>
      <c r="AT2039" s="231" t="s">
        <v>217</v>
      </c>
      <c r="AU2039" s="231" t="s">
        <v>90</v>
      </c>
      <c r="AY2039" s="18" t="s">
        <v>216</v>
      </c>
      <c r="BE2039" s="232">
        <f>IF(N2039="základní",J2039,0)</f>
        <v>0</v>
      </c>
      <c r="BF2039" s="232">
        <f>IF(N2039="snížená",J2039,0)</f>
        <v>0</v>
      </c>
      <c r="BG2039" s="232">
        <f>IF(N2039="zákl. přenesená",J2039,0)</f>
        <v>0</v>
      </c>
      <c r="BH2039" s="232">
        <f>IF(N2039="sníž. přenesená",J2039,0)</f>
        <v>0</v>
      </c>
      <c r="BI2039" s="232">
        <f>IF(N2039="nulová",J2039,0)</f>
        <v>0</v>
      </c>
      <c r="BJ2039" s="18" t="s">
        <v>88</v>
      </c>
      <c r="BK2039" s="232">
        <f>ROUND(I2039*H2039,2)</f>
        <v>0</v>
      </c>
      <c r="BL2039" s="18" t="s">
        <v>292</v>
      </c>
      <c r="BM2039" s="231" t="s">
        <v>2783</v>
      </c>
    </row>
    <row r="2040" s="2" customFormat="1">
      <c r="A2040" s="39"/>
      <c r="B2040" s="40"/>
      <c r="C2040" s="41"/>
      <c r="D2040" s="233" t="s">
        <v>222</v>
      </c>
      <c r="E2040" s="41"/>
      <c r="F2040" s="234" t="s">
        <v>2784</v>
      </c>
      <c r="G2040" s="41"/>
      <c r="H2040" s="41"/>
      <c r="I2040" s="235"/>
      <c r="J2040" s="41"/>
      <c r="K2040" s="41"/>
      <c r="L2040" s="45"/>
      <c r="M2040" s="236"/>
      <c r="N2040" s="237"/>
      <c r="O2040" s="92"/>
      <c r="P2040" s="92"/>
      <c r="Q2040" s="92"/>
      <c r="R2040" s="92"/>
      <c r="S2040" s="92"/>
      <c r="T2040" s="93"/>
      <c r="U2040" s="39"/>
      <c r="V2040" s="39"/>
      <c r="W2040" s="39"/>
      <c r="X2040" s="39"/>
      <c r="Y2040" s="39"/>
      <c r="Z2040" s="39"/>
      <c r="AA2040" s="39"/>
      <c r="AB2040" s="39"/>
      <c r="AC2040" s="39"/>
      <c r="AD2040" s="39"/>
      <c r="AE2040" s="39"/>
      <c r="AT2040" s="18" t="s">
        <v>222</v>
      </c>
      <c r="AU2040" s="18" t="s">
        <v>90</v>
      </c>
    </row>
    <row r="2041" s="2" customFormat="1" ht="24.15" customHeight="1">
      <c r="A2041" s="39"/>
      <c r="B2041" s="40"/>
      <c r="C2041" s="220" t="s">
        <v>2785</v>
      </c>
      <c r="D2041" s="220" t="s">
        <v>217</v>
      </c>
      <c r="E2041" s="221" t="s">
        <v>2786</v>
      </c>
      <c r="F2041" s="222" t="s">
        <v>2787</v>
      </c>
      <c r="G2041" s="223" t="s">
        <v>303</v>
      </c>
      <c r="H2041" s="224">
        <v>62.399999999999999</v>
      </c>
      <c r="I2041" s="225"/>
      <c r="J2041" s="226">
        <f>ROUND(I2041*H2041,2)</f>
        <v>0</v>
      </c>
      <c r="K2041" s="222" t="s">
        <v>359</v>
      </c>
      <c r="L2041" s="45"/>
      <c r="M2041" s="227" t="s">
        <v>1</v>
      </c>
      <c r="N2041" s="228" t="s">
        <v>46</v>
      </c>
      <c r="O2041" s="92"/>
      <c r="P2041" s="229">
        <f>O2041*H2041</f>
        <v>0</v>
      </c>
      <c r="Q2041" s="229">
        <v>0.00020000000000000001</v>
      </c>
      <c r="R2041" s="229">
        <f>Q2041*H2041</f>
        <v>0.01248</v>
      </c>
      <c r="S2041" s="229">
        <v>0</v>
      </c>
      <c r="T2041" s="230">
        <f>S2041*H2041</f>
        <v>0</v>
      </c>
      <c r="U2041" s="39"/>
      <c r="V2041" s="39"/>
      <c r="W2041" s="39"/>
      <c r="X2041" s="39"/>
      <c r="Y2041" s="39"/>
      <c r="Z2041" s="39"/>
      <c r="AA2041" s="39"/>
      <c r="AB2041" s="39"/>
      <c r="AC2041" s="39"/>
      <c r="AD2041" s="39"/>
      <c r="AE2041" s="39"/>
      <c r="AR2041" s="231" t="s">
        <v>292</v>
      </c>
      <c r="AT2041" s="231" t="s">
        <v>217</v>
      </c>
      <c r="AU2041" s="231" t="s">
        <v>90</v>
      </c>
      <c r="AY2041" s="18" t="s">
        <v>216</v>
      </c>
      <c r="BE2041" s="232">
        <f>IF(N2041="základní",J2041,0)</f>
        <v>0</v>
      </c>
      <c r="BF2041" s="232">
        <f>IF(N2041="snížená",J2041,0)</f>
        <v>0</v>
      </c>
      <c r="BG2041" s="232">
        <f>IF(N2041="zákl. přenesená",J2041,0)</f>
        <v>0</v>
      </c>
      <c r="BH2041" s="232">
        <f>IF(N2041="sníž. přenesená",J2041,0)</f>
        <v>0</v>
      </c>
      <c r="BI2041" s="232">
        <f>IF(N2041="nulová",J2041,0)</f>
        <v>0</v>
      </c>
      <c r="BJ2041" s="18" t="s">
        <v>88</v>
      </c>
      <c r="BK2041" s="232">
        <f>ROUND(I2041*H2041,2)</f>
        <v>0</v>
      </c>
      <c r="BL2041" s="18" t="s">
        <v>292</v>
      </c>
      <c r="BM2041" s="231" t="s">
        <v>2788</v>
      </c>
    </row>
    <row r="2042" s="2" customFormat="1">
      <c r="A2042" s="39"/>
      <c r="B2042" s="40"/>
      <c r="C2042" s="41"/>
      <c r="D2042" s="233" t="s">
        <v>222</v>
      </c>
      <c r="E2042" s="41"/>
      <c r="F2042" s="234" t="s">
        <v>2789</v>
      </c>
      <c r="G2042" s="41"/>
      <c r="H2042" s="41"/>
      <c r="I2042" s="235"/>
      <c r="J2042" s="41"/>
      <c r="K2042" s="41"/>
      <c r="L2042" s="45"/>
      <c r="M2042" s="236"/>
      <c r="N2042" s="237"/>
      <c r="O2042" s="92"/>
      <c r="P2042" s="92"/>
      <c r="Q2042" s="92"/>
      <c r="R2042" s="92"/>
      <c r="S2042" s="92"/>
      <c r="T2042" s="93"/>
      <c r="U2042" s="39"/>
      <c r="V2042" s="39"/>
      <c r="W2042" s="39"/>
      <c r="X2042" s="39"/>
      <c r="Y2042" s="39"/>
      <c r="Z2042" s="39"/>
      <c r="AA2042" s="39"/>
      <c r="AB2042" s="39"/>
      <c r="AC2042" s="39"/>
      <c r="AD2042" s="39"/>
      <c r="AE2042" s="39"/>
      <c r="AT2042" s="18" t="s">
        <v>222</v>
      </c>
      <c r="AU2042" s="18" t="s">
        <v>90</v>
      </c>
    </row>
    <row r="2043" s="13" customFormat="1">
      <c r="A2043" s="13"/>
      <c r="B2043" s="250"/>
      <c r="C2043" s="251"/>
      <c r="D2043" s="233" t="s">
        <v>362</v>
      </c>
      <c r="E2043" s="252" t="s">
        <v>1</v>
      </c>
      <c r="F2043" s="253" t="s">
        <v>1275</v>
      </c>
      <c r="G2043" s="251"/>
      <c r="H2043" s="252" t="s">
        <v>1</v>
      </c>
      <c r="I2043" s="254"/>
      <c r="J2043" s="251"/>
      <c r="K2043" s="251"/>
      <c r="L2043" s="255"/>
      <c r="M2043" s="256"/>
      <c r="N2043" s="257"/>
      <c r="O2043" s="257"/>
      <c r="P2043" s="257"/>
      <c r="Q2043" s="257"/>
      <c r="R2043" s="257"/>
      <c r="S2043" s="257"/>
      <c r="T2043" s="258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59" t="s">
        <v>362</v>
      </c>
      <c r="AU2043" s="259" t="s">
        <v>90</v>
      </c>
      <c r="AV2043" s="13" t="s">
        <v>88</v>
      </c>
      <c r="AW2043" s="13" t="s">
        <v>36</v>
      </c>
      <c r="AX2043" s="13" t="s">
        <v>81</v>
      </c>
      <c r="AY2043" s="259" t="s">
        <v>216</v>
      </c>
    </row>
    <row r="2044" s="14" customFormat="1">
      <c r="A2044" s="14"/>
      <c r="B2044" s="260"/>
      <c r="C2044" s="261"/>
      <c r="D2044" s="233" t="s">
        <v>362</v>
      </c>
      <c r="E2044" s="262" t="s">
        <v>1</v>
      </c>
      <c r="F2044" s="263" t="s">
        <v>2790</v>
      </c>
      <c r="G2044" s="261"/>
      <c r="H2044" s="264">
        <v>62.399999999999999</v>
      </c>
      <c r="I2044" s="265"/>
      <c r="J2044" s="261"/>
      <c r="K2044" s="261"/>
      <c r="L2044" s="266"/>
      <c r="M2044" s="267"/>
      <c r="N2044" s="268"/>
      <c r="O2044" s="268"/>
      <c r="P2044" s="268"/>
      <c r="Q2044" s="268"/>
      <c r="R2044" s="268"/>
      <c r="S2044" s="268"/>
      <c r="T2044" s="269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70" t="s">
        <v>362</v>
      </c>
      <c r="AU2044" s="270" t="s">
        <v>90</v>
      </c>
      <c r="AV2044" s="14" t="s">
        <v>90</v>
      </c>
      <c r="AW2044" s="14" t="s">
        <v>36</v>
      </c>
      <c r="AX2044" s="14" t="s">
        <v>81</v>
      </c>
      <c r="AY2044" s="270" t="s">
        <v>216</v>
      </c>
    </row>
    <row r="2045" s="16" customFormat="1">
      <c r="A2045" s="16"/>
      <c r="B2045" s="282"/>
      <c r="C2045" s="283"/>
      <c r="D2045" s="233" t="s">
        <v>362</v>
      </c>
      <c r="E2045" s="284" t="s">
        <v>1</v>
      </c>
      <c r="F2045" s="285" t="s">
        <v>369</v>
      </c>
      <c r="G2045" s="283"/>
      <c r="H2045" s="286">
        <v>62.399999999999999</v>
      </c>
      <c r="I2045" s="287"/>
      <c r="J2045" s="283"/>
      <c r="K2045" s="283"/>
      <c r="L2045" s="288"/>
      <c r="M2045" s="289"/>
      <c r="N2045" s="290"/>
      <c r="O2045" s="290"/>
      <c r="P2045" s="290"/>
      <c r="Q2045" s="290"/>
      <c r="R2045" s="290"/>
      <c r="S2045" s="290"/>
      <c r="T2045" s="291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92" t="s">
        <v>362</v>
      </c>
      <c r="AU2045" s="292" t="s">
        <v>90</v>
      </c>
      <c r="AV2045" s="16" t="s">
        <v>215</v>
      </c>
      <c r="AW2045" s="16" t="s">
        <v>36</v>
      </c>
      <c r="AX2045" s="16" t="s">
        <v>88</v>
      </c>
      <c r="AY2045" s="292" t="s">
        <v>216</v>
      </c>
    </row>
    <row r="2046" s="11" customFormat="1" ht="22.8" customHeight="1">
      <c r="A2046" s="11"/>
      <c r="B2046" s="206"/>
      <c r="C2046" s="207"/>
      <c r="D2046" s="208" t="s">
        <v>80</v>
      </c>
      <c r="E2046" s="248" t="s">
        <v>2791</v>
      </c>
      <c r="F2046" s="248" t="s">
        <v>2792</v>
      </c>
      <c r="G2046" s="207"/>
      <c r="H2046" s="207"/>
      <c r="I2046" s="210"/>
      <c r="J2046" s="249">
        <f>BK2046</f>
        <v>0</v>
      </c>
      <c r="K2046" s="207"/>
      <c r="L2046" s="212"/>
      <c r="M2046" s="213"/>
      <c r="N2046" s="214"/>
      <c r="O2046" s="214"/>
      <c r="P2046" s="215">
        <f>SUM(P2047:P2086)</f>
        <v>0</v>
      </c>
      <c r="Q2046" s="214"/>
      <c r="R2046" s="215">
        <f>SUM(R2047:R2086)</f>
        <v>0.20981440000000001</v>
      </c>
      <c r="S2046" s="214"/>
      <c r="T2046" s="216">
        <f>SUM(T2047:T2086)</f>
        <v>0</v>
      </c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R2046" s="217" t="s">
        <v>90</v>
      </c>
      <c r="AT2046" s="218" t="s">
        <v>80</v>
      </c>
      <c r="AU2046" s="218" t="s">
        <v>88</v>
      </c>
      <c r="AY2046" s="217" t="s">
        <v>216</v>
      </c>
      <c r="BK2046" s="219">
        <f>SUM(BK2047:BK2086)</f>
        <v>0</v>
      </c>
    </row>
    <row r="2047" s="2" customFormat="1" ht="24.15" customHeight="1">
      <c r="A2047" s="39"/>
      <c r="B2047" s="40"/>
      <c r="C2047" s="220" t="s">
        <v>2793</v>
      </c>
      <c r="D2047" s="220" t="s">
        <v>217</v>
      </c>
      <c r="E2047" s="221" t="s">
        <v>2794</v>
      </c>
      <c r="F2047" s="222" t="s">
        <v>2795</v>
      </c>
      <c r="G2047" s="223" t="s">
        <v>303</v>
      </c>
      <c r="H2047" s="224">
        <v>782.92200000000003</v>
      </c>
      <c r="I2047" s="225"/>
      <c r="J2047" s="226">
        <f>ROUND(I2047*H2047,2)</f>
        <v>0</v>
      </c>
      <c r="K2047" s="222" t="s">
        <v>359</v>
      </c>
      <c r="L2047" s="45"/>
      <c r="M2047" s="227" t="s">
        <v>1</v>
      </c>
      <c r="N2047" s="228" t="s">
        <v>46</v>
      </c>
      <c r="O2047" s="92"/>
      <c r="P2047" s="229">
        <f>O2047*H2047</f>
        <v>0</v>
      </c>
      <c r="Q2047" s="229">
        <v>0.00020000000000000001</v>
      </c>
      <c r="R2047" s="229">
        <f>Q2047*H2047</f>
        <v>0.15658440000000001</v>
      </c>
      <c r="S2047" s="229">
        <v>0</v>
      </c>
      <c r="T2047" s="230">
        <f>S2047*H2047</f>
        <v>0</v>
      </c>
      <c r="U2047" s="39"/>
      <c r="V2047" s="39"/>
      <c r="W2047" s="39"/>
      <c r="X2047" s="39"/>
      <c r="Y2047" s="39"/>
      <c r="Z2047" s="39"/>
      <c r="AA2047" s="39"/>
      <c r="AB2047" s="39"/>
      <c r="AC2047" s="39"/>
      <c r="AD2047" s="39"/>
      <c r="AE2047" s="39"/>
      <c r="AR2047" s="231" t="s">
        <v>292</v>
      </c>
      <c r="AT2047" s="231" t="s">
        <v>217</v>
      </c>
      <c r="AU2047" s="231" t="s">
        <v>90</v>
      </c>
      <c r="AY2047" s="18" t="s">
        <v>216</v>
      </c>
      <c r="BE2047" s="232">
        <f>IF(N2047="základní",J2047,0)</f>
        <v>0</v>
      </c>
      <c r="BF2047" s="232">
        <f>IF(N2047="snížená",J2047,0)</f>
        <v>0</v>
      </c>
      <c r="BG2047" s="232">
        <f>IF(N2047="zákl. přenesená",J2047,0)</f>
        <v>0</v>
      </c>
      <c r="BH2047" s="232">
        <f>IF(N2047="sníž. přenesená",J2047,0)</f>
        <v>0</v>
      </c>
      <c r="BI2047" s="232">
        <f>IF(N2047="nulová",J2047,0)</f>
        <v>0</v>
      </c>
      <c r="BJ2047" s="18" t="s">
        <v>88</v>
      </c>
      <c r="BK2047" s="232">
        <f>ROUND(I2047*H2047,2)</f>
        <v>0</v>
      </c>
      <c r="BL2047" s="18" t="s">
        <v>292</v>
      </c>
      <c r="BM2047" s="231" t="s">
        <v>2796</v>
      </c>
    </row>
    <row r="2048" s="2" customFormat="1">
      <c r="A2048" s="39"/>
      <c r="B2048" s="40"/>
      <c r="C2048" s="41"/>
      <c r="D2048" s="233" t="s">
        <v>222</v>
      </c>
      <c r="E2048" s="41"/>
      <c r="F2048" s="234" t="s">
        <v>2797</v>
      </c>
      <c r="G2048" s="41"/>
      <c r="H2048" s="41"/>
      <c r="I2048" s="235"/>
      <c r="J2048" s="41"/>
      <c r="K2048" s="41"/>
      <c r="L2048" s="45"/>
      <c r="M2048" s="236"/>
      <c r="N2048" s="237"/>
      <c r="O2048" s="92"/>
      <c r="P2048" s="92"/>
      <c r="Q2048" s="92"/>
      <c r="R2048" s="92"/>
      <c r="S2048" s="92"/>
      <c r="T2048" s="93"/>
      <c r="U2048" s="39"/>
      <c r="V2048" s="39"/>
      <c r="W2048" s="39"/>
      <c r="X2048" s="39"/>
      <c r="Y2048" s="39"/>
      <c r="Z2048" s="39"/>
      <c r="AA2048" s="39"/>
      <c r="AB2048" s="39"/>
      <c r="AC2048" s="39"/>
      <c r="AD2048" s="39"/>
      <c r="AE2048" s="39"/>
      <c r="AT2048" s="18" t="s">
        <v>222</v>
      </c>
      <c r="AU2048" s="18" t="s">
        <v>90</v>
      </c>
    </row>
    <row r="2049" s="13" customFormat="1">
      <c r="A2049" s="13"/>
      <c r="B2049" s="250"/>
      <c r="C2049" s="251"/>
      <c r="D2049" s="233" t="s">
        <v>362</v>
      </c>
      <c r="E2049" s="252" t="s">
        <v>1</v>
      </c>
      <c r="F2049" s="253" t="s">
        <v>602</v>
      </c>
      <c r="G2049" s="251"/>
      <c r="H2049" s="252" t="s">
        <v>1</v>
      </c>
      <c r="I2049" s="254"/>
      <c r="J2049" s="251"/>
      <c r="K2049" s="251"/>
      <c r="L2049" s="255"/>
      <c r="M2049" s="256"/>
      <c r="N2049" s="257"/>
      <c r="O2049" s="257"/>
      <c r="P2049" s="257"/>
      <c r="Q2049" s="257"/>
      <c r="R2049" s="257"/>
      <c r="S2049" s="257"/>
      <c r="T2049" s="258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59" t="s">
        <v>362</v>
      </c>
      <c r="AU2049" s="259" t="s">
        <v>90</v>
      </c>
      <c r="AV2049" s="13" t="s">
        <v>88</v>
      </c>
      <c r="AW2049" s="13" t="s">
        <v>36</v>
      </c>
      <c r="AX2049" s="13" t="s">
        <v>81</v>
      </c>
      <c r="AY2049" s="259" t="s">
        <v>216</v>
      </c>
    </row>
    <row r="2050" s="13" customFormat="1">
      <c r="A2050" s="13"/>
      <c r="B2050" s="250"/>
      <c r="C2050" s="251"/>
      <c r="D2050" s="233" t="s">
        <v>362</v>
      </c>
      <c r="E2050" s="252" t="s">
        <v>1</v>
      </c>
      <c r="F2050" s="253" t="s">
        <v>2768</v>
      </c>
      <c r="G2050" s="251"/>
      <c r="H2050" s="252" t="s">
        <v>1</v>
      </c>
      <c r="I2050" s="254"/>
      <c r="J2050" s="251"/>
      <c r="K2050" s="251"/>
      <c r="L2050" s="255"/>
      <c r="M2050" s="256"/>
      <c r="N2050" s="257"/>
      <c r="O2050" s="257"/>
      <c r="P2050" s="257"/>
      <c r="Q2050" s="257"/>
      <c r="R2050" s="257"/>
      <c r="S2050" s="257"/>
      <c r="T2050" s="258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59" t="s">
        <v>362</v>
      </c>
      <c r="AU2050" s="259" t="s">
        <v>90</v>
      </c>
      <c r="AV2050" s="13" t="s">
        <v>88</v>
      </c>
      <c r="AW2050" s="13" t="s">
        <v>36</v>
      </c>
      <c r="AX2050" s="13" t="s">
        <v>81</v>
      </c>
      <c r="AY2050" s="259" t="s">
        <v>216</v>
      </c>
    </row>
    <row r="2051" s="14" customFormat="1">
      <c r="A2051" s="14"/>
      <c r="B2051" s="260"/>
      <c r="C2051" s="261"/>
      <c r="D2051" s="233" t="s">
        <v>362</v>
      </c>
      <c r="E2051" s="262" t="s">
        <v>1</v>
      </c>
      <c r="F2051" s="263" t="s">
        <v>2769</v>
      </c>
      <c r="G2051" s="261"/>
      <c r="H2051" s="264">
        <v>44.700000000000003</v>
      </c>
      <c r="I2051" s="265"/>
      <c r="J2051" s="261"/>
      <c r="K2051" s="261"/>
      <c r="L2051" s="266"/>
      <c r="M2051" s="267"/>
      <c r="N2051" s="268"/>
      <c r="O2051" s="268"/>
      <c r="P2051" s="268"/>
      <c r="Q2051" s="268"/>
      <c r="R2051" s="268"/>
      <c r="S2051" s="268"/>
      <c r="T2051" s="269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70" t="s">
        <v>362</v>
      </c>
      <c r="AU2051" s="270" t="s">
        <v>90</v>
      </c>
      <c r="AV2051" s="14" t="s">
        <v>90</v>
      </c>
      <c r="AW2051" s="14" t="s">
        <v>36</v>
      </c>
      <c r="AX2051" s="14" t="s">
        <v>81</v>
      </c>
      <c r="AY2051" s="270" t="s">
        <v>216</v>
      </c>
    </row>
    <row r="2052" s="14" customFormat="1">
      <c r="A2052" s="14"/>
      <c r="B2052" s="260"/>
      <c r="C2052" s="261"/>
      <c r="D2052" s="233" t="s">
        <v>362</v>
      </c>
      <c r="E2052" s="262" t="s">
        <v>1</v>
      </c>
      <c r="F2052" s="263" t="s">
        <v>1051</v>
      </c>
      <c r="G2052" s="261"/>
      <c r="H2052" s="264">
        <v>-1.548</v>
      </c>
      <c r="I2052" s="265"/>
      <c r="J2052" s="261"/>
      <c r="K2052" s="261"/>
      <c r="L2052" s="266"/>
      <c r="M2052" s="267"/>
      <c r="N2052" s="268"/>
      <c r="O2052" s="268"/>
      <c r="P2052" s="268"/>
      <c r="Q2052" s="268"/>
      <c r="R2052" s="268"/>
      <c r="S2052" s="268"/>
      <c r="T2052" s="269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70" t="s">
        <v>362</v>
      </c>
      <c r="AU2052" s="270" t="s">
        <v>90</v>
      </c>
      <c r="AV2052" s="14" t="s">
        <v>90</v>
      </c>
      <c r="AW2052" s="14" t="s">
        <v>36</v>
      </c>
      <c r="AX2052" s="14" t="s">
        <v>81</v>
      </c>
      <c r="AY2052" s="270" t="s">
        <v>216</v>
      </c>
    </row>
    <row r="2053" s="14" customFormat="1">
      <c r="A2053" s="14"/>
      <c r="B2053" s="260"/>
      <c r="C2053" s="261"/>
      <c r="D2053" s="233" t="s">
        <v>362</v>
      </c>
      <c r="E2053" s="262" t="s">
        <v>1</v>
      </c>
      <c r="F2053" s="263" t="s">
        <v>1052</v>
      </c>
      <c r="G2053" s="261"/>
      <c r="H2053" s="264">
        <v>-3.1280000000000001</v>
      </c>
      <c r="I2053" s="265"/>
      <c r="J2053" s="261"/>
      <c r="K2053" s="261"/>
      <c r="L2053" s="266"/>
      <c r="M2053" s="267"/>
      <c r="N2053" s="268"/>
      <c r="O2053" s="268"/>
      <c r="P2053" s="268"/>
      <c r="Q2053" s="268"/>
      <c r="R2053" s="268"/>
      <c r="S2053" s="268"/>
      <c r="T2053" s="269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70" t="s">
        <v>362</v>
      </c>
      <c r="AU2053" s="270" t="s">
        <v>90</v>
      </c>
      <c r="AV2053" s="14" t="s">
        <v>90</v>
      </c>
      <c r="AW2053" s="14" t="s">
        <v>36</v>
      </c>
      <c r="AX2053" s="14" t="s">
        <v>81</v>
      </c>
      <c r="AY2053" s="270" t="s">
        <v>216</v>
      </c>
    </row>
    <row r="2054" s="14" customFormat="1">
      <c r="A2054" s="14"/>
      <c r="B2054" s="260"/>
      <c r="C2054" s="261"/>
      <c r="D2054" s="233" t="s">
        <v>362</v>
      </c>
      <c r="E2054" s="262" t="s">
        <v>1</v>
      </c>
      <c r="F2054" s="263" t="s">
        <v>2770</v>
      </c>
      <c r="G2054" s="261"/>
      <c r="H2054" s="264">
        <v>110.09999999999999</v>
      </c>
      <c r="I2054" s="265"/>
      <c r="J2054" s="261"/>
      <c r="K2054" s="261"/>
      <c r="L2054" s="266"/>
      <c r="M2054" s="267"/>
      <c r="N2054" s="268"/>
      <c r="O2054" s="268"/>
      <c r="P2054" s="268"/>
      <c r="Q2054" s="268"/>
      <c r="R2054" s="268"/>
      <c r="S2054" s="268"/>
      <c r="T2054" s="269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70" t="s">
        <v>362</v>
      </c>
      <c r="AU2054" s="270" t="s">
        <v>90</v>
      </c>
      <c r="AV2054" s="14" t="s">
        <v>90</v>
      </c>
      <c r="AW2054" s="14" t="s">
        <v>36</v>
      </c>
      <c r="AX2054" s="14" t="s">
        <v>81</v>
      </c>
      <c r="AY2054" s="270" t="s">
        <v>216</v>
      </c>
    </row>
    <row r="2055" s="14" customFormat="1">
      <c r="A2055" s="14"/>
      <c r="B2055" s="260"/>
      <c r="C2055" s="261"/>
      <c r="D2055" s="233" t="s">
        <v>362</v>
      </c>
      <c r="E2055" s="262" t="s">
        <v>1</v>
      </c>
      <c r="F2055" s="263" t="s">
        <v>1054</v>
      </c>
      <c r="G2055" s="261"/>
      <c r="H2055" s="264">
        <v>-5.6929999999999996</v>
      </c>
      <c r="I2055" s="265"/>
      <c r="J2055" s="261"/>
      <c r="K2055" s="261"/>
      <c r="L2055" s="266"/>
      <c r="M2055" s="267"/>
      <c r="N2055" s="268"/>
      <c r="O2055" s="268"/>
      <c r="P2055" s="268"/>
      <c r="Q2055" s="268"/>
      <c r="R2055" s="268"/>
      <c r="S2055" s="268"/>
      <c r="T2055" s="269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70" t="s">
        <v>362</v>
      </c>
      <c r="AU2055" s="270" t="s">
        <v>90</v>
      </c>
      <c r="AV2055" s="14" t="s">
        <v>90</v>
      </c>
      <c r="AW2055" s="14" t="s">
        <v>36</v>
      </c>
      <c r="AX2055" s="14" t="s">
        <v>81</v>
      </c>
      <c r="AY2055" s="270" t="s">
        <v>216</v>
      </c>
    </row>
    <row r="2056" s="13" customFormat="1">
      <c r="A2056" s="13"/>
      <c r="B2056" s="250"/>
      <c r="C2056" s="251"/>
      <c r="D2056" s="233" t="s">
        <v>362</v>
      </c>
      <c r="E2056" s="252" t="s">
        <v>1</v>
      </c>
      <c r="F2056" s="253" t="s">
        <v>2798</v>
      </c>
      <c r="G2056" s="251"/>
      <c r="H2056" s="252" t="s">
        <v>1</v>
      </c>
      <c r="I2056" s="254"/>
      <c r="J2056" s="251"/>
      <c r="K2056" s="251"/>
      <c r="L2056" s="255"/>
      <c r="M2056" s="256"/>
      <c r="N2056" s="257"/>
      <c r="O2056" s="257"/>
      <c r="P2056" s="257"/>
      <c r="Q2056" s="257"/>
      <c r="R2056" s="257"/>
      <c r="S2056" s="257"/>
      <c r="T2056" s="258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59" t="s">
        <v>362</v>
      </c>
      <c r="AU2056" s="259" t="s">
        <v>90</v>
      </c>
      <c r="AV2056" s="13" t="s">
        <v>88</v>
      </c>
      <c r="AW2056" s="13" t="s">
        <v>36</v>
      </c>
      <c r="AX2056" s="13" t="s">
        <v>81</v>
      </c>
      <c r="AY2056" s="259" t="s">
        <v>216</v>
      </c>
    </row>
    <row r="2057" s="14" customFormat="1">
      <c r="A2057" s="14"/>
      <c r="B2057" s="260"/>
      <c r="C2057" s="261"/>
      <c r="D2057" s="233" t="s">
        <v>362</v>
      </c>
      <c r="E2057" s="262" t="s">
        <v>1</v>
      </c>
      <c r="F2057" s="263" t="s">
        <v>2799</v>
      </c>
      <c r="G2057" s="261"/>
      <c r="H2057" s="264">
        <v>169.80000000000001</v>
      </c>
      <c r="I2057" s="265"/>
      <c r="J2057" s="261"/>
      <c r="K2057" s="261"/>
      <c r="L2057" s="266"/>
      <c r="M2057" s="267"/>
      <c r="N2057" s="268"/>
      <c r="O2057" s="268"/>
      <c r="P2057" s="268"/>
      <c r="Q2057" s="268"/>
      <c r="R2057" s="268"/>
      <c r="S2057" s="268"/>
      <c r="T2057" s="269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70" t="s">
        <v>362</v>
      </c>
      <c r="AU2057" s="270" t="s">
        <v>90</v>
      </c>
      <c r="AV2057" s="14" t="s">
        <v>90</v>
      </c>
      <c r="AW2057" s="14" t="s">
        <v>36</v>
      </c>
      <c r="AX2057" s="14" t="s">
        <v>81</v>
      </c>
      <c r="AY2057" s="270" t="s">
        <v>216</v>
      </c>
    </row>
    <row r="2058" s="13" customFormat="1">
      <c r="A2058" s="13"/>
      <c r="B2058" s="250"/>
      <c r="C2058" s="251"/>
      <c r="D2058" s="233" t="s">
        <v>362</v>
      </c>
      <c r="E2058" s="252" t="s">
        <v>1</v>
      </c>
      <c r="F2058" s="253" t="s">
        <v>2771</v>
      </c>
      <c r="G2058" s="251"/>
      <c r="H2058" s="252" t="s">
        <v>1</v>
      </c>
      <c r="I2058" s="254"/>
      <c r="J2058" s="251"/>
      <c r="K2058" s="251"/>
      <c r="L2058" s="255"/>
      <c r="M2058" s="256"/>
      <c r="N2058" s="257"/>
      <c r="O2058" s="257"/>
      <c r="P2058" s="257"/>
      <c r="Q2058" s="257"/>
      <c r="R2058" s="257"/>
      <c r="S2058" s="257"/>
      <c r="T2058" s="258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59" t="s">
        <v>362</v>
      </c>
      <c r="AU2058" s="259" t="s">
        <v>90</v>
      </c>
      <c r="AV2058" s="13" t="s">
        <v>88</v>
      </c>
      <c r="AW2058" s="13" t="s">
        <v>36</v>
      </c>
      <c r="AX2058" s="13" t="s">
        <v>81</v>
      </c>
      <c r="AY2058" s="259" t="s">
        <v>216</v>
      </c>
    </row>
    <row r="2059" s="14" customFormat="1">
      <c r="A2059" s="14"/>
      <c r="B2059" s="260"/>
      <c r="C2059" s="261"/>
      <c r="D2059" s="233" t="s">
        <v>362</v>
      </c>
      <c r="E2059" s="262" t="s">
        <v>1</v>
      </c>
      <c r="F2059" s="263" t="s">
        <v>2772</v>
      </c>
      <c r="G2059" s="261"/>
      <c r="H2059" s="264">
        <v>51.600000000000001</v>
      </c>
      <c r="I2059" s="265"/>
      <c r="J2059" s="261"/>
      <c r="K2059" s="261"/>
      <c r="L2059" s="266"/>
      <c r="M2059" s="267"/>
      <c r="N2059" s="268"/>
      <c r="O2059" s="268"/>
      <c r="P2059" s="268"/>
      <c r="Q2059" s="268"/>
      <c r="R2059" s="268"/>
      <c r="S2059" s="268"/>
      <c r="T2059" s="269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70" t="s">
        <v>362</v>
      </c>
      <c r="AU2059" s="270" t="s">
        <v>90</v>
      </c>
      <c r="AV2059" s="14" t="s">
        <v>90</v>
      </c>
      <c r="AW2059" s="14" t="s">
        <v>36</v>
      </c>
      <c r="AX2059" s="14" t="s">
        <v>81</v>
      </c>
      <c r="AY2059" s="270" t="s">
        <v>216</v>
      </c>
    </row>
    <row r="2060" s="13" customFormat="1">
      <c r="A2060" s="13"/>
      <c r="B2060" s="250"/>
      <c r="C2060" s="251"/>
      <c r="D2060" s="233" t="s">
        <v>362</v>
      </c>
      <c r="E2060" s="252" t="s">
        <v>1</v>
      </c>
      <c r="F2060" s="253" t="s">
        <v>2800</v>
      </c>
      <c r="G2060" s="251"/>
      <c r="H2060" s="252" t="s">
        <v>1</v>
      </c>
      <c r="I2060" s="254"/>
      <c r="J2060" s="251"/>
      <c r="K2060" s="251"/>
      <c r="L2060" s="255"/>
      <c r="M2060" s="256"/>
      <c r="N2060" s="257"/>
      <c r="O2060" s="257"/>
      <c r="P2060" s="257"/>
      <c r="Q2060" s="257"/>
      <c r="R2060" s="257"/>
      <c r="S2060" s="257"/>
      <c r="T2060" s="258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59" t="s">
        <v>362</v>
      </c>
      <c r="AU2060" s="259" t="s">
        <v>90</v>
      </c>
      <c r="AV2060" s="13" t="s">
        <v>88</v>
      </c>
      <c r="AW2060" s="13" t="s">
        <v>36</v>
      </c>
      <c r="AX2060" s="13" t="s">
        <v>81</v>
      </c>
      <c r="AY2060" s="259" t="s">
        <v>216</v>
      </c>
    </row>
    <row r="2061" s="14" customFormat="1">
      <c r="A2061" s="14"/>
      <c r="B2061" s="260"/>
      <c r="C2061" s="261"/>
      <c r="D2061" s="233" t="s">
        <v>362</v>
      </c>
      <c r="E2061" s="262" t="s">
        <v>1</v>
      </c>
      <c r="F2061" s="263" t="s">
        <v>2801</v>
      </c>
      <c r="G2061" s="261"/>
      <c r="H2061" s="264">
        <v>11.800000000000001</v>
      </c>
      <c r="I2061" s="265"/>
      <c r="J2061" s="261"/>
      <c r="K2061" s="261"/>
      <c r="L2061" s="266"/>
      <c r="M2061" s="267"/>
      <c r="N2061" s="268"/>
      <c r="O2061" s="268"/>
      <c r="P2061" s="268"/>
      <c r="Q2061" s="268"/>
      <c r="R2061" s="268"/>
      <c r="S2061" s="268"/>
      <c r="T2061" s="269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70" t="s">
        <v>362</v>
      </c>
      <c r="AU2061" s="270" t="s">
        <v>90</v>
      </c>
      <c r="AV2061" s="14" t="s">
        <v>90</v>
      </c>
      <c r="AW2061" s="14" t="s">
        <v>36</v>
      </c>
      <c r="AX2061" s="14" t="s">
        <v>81</v>
      </c>
      <c r="AY2061" s="270" t="s">
        <v>216</v>
      </c>
    </row>
    <row r="2062" s="14" customFormat="1">
      <c r="A2062" s="14"/>
      <c r="B2062" s="260"/>
      <c r="C2062" s="261"/>
      <c r="D2062" s="233" t="s">
        <v>362</v>
      </c>
      <c r="E2062" s="262" t="s">
        <v>1</v>
      </c>
      <c r="F2062" s="263" t="s">
        <v>2802</v>
      </c>
      <c r="G2062" s="261"/>
      <c r="H2062" s="264">
        <v>17</v>
      </c>
      <c r="I2062" s="265"/>
      <c r="J2062" s="261"/>
      <c r="K2062" s="261"/>
      <c r="L2062" s="266"/>
      <c r="M2062" s="267"/>
      <c r="N2062" s="268"/>
      <c r="O2062" s="268"/>
      <c r="P2062" s="268"/>
      <c r="Q2062" s="268"/>
      <c r="R2062" s="268"/>
      <c r="S2062" s="268"/>
      <c r="T2062" s="269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70" t="s">
        <v>362</v>
      </c>
      <c r="AU2062" s="270" t="s">
        <v>90</v>
      </c>
      <c r="AV2062" s="14" t="s">
        <v>90</v>
      </c>
      <c r="AW2062" s="14" t="s">
        <v>36</v>
      </c>
      <c r="AX2062" s="14" t="s">
        <v>81</v>
      </c>
      <c r="AY2062" s="270" t="s">
        <v>216</v>
      </c>
    </row>
    <row r="2063" s="14" customFormat="1">
      <c r="A2063" s="14"/>
      <c r="B2063" s="260"/>
      <c r="C2063" s="261"/>
      <c r="D2063" s="233" t="s">
        <v>362</v>
      </c>
      <c r="E2063" s="262" t="s">
        <v>1</v>
      </c>
      <c r="F2063" s="263" t="s">
        <v>2803</v>
      </c>
      <c r="G2063" s="261"/>
      <c r="H2063" s="264">
        <v>14.32</v>
      </c>
      <c r="I2063" s="265"/>
      <c r="J2063" s="261"/>
      <c r="K2063" s="261"/>
      <c r="L2063" s="266"/>
      <c r="M2063" s="267"/>
      <c r="N2063" s="268"/>
      <c r="O2063" s="268"/>
      <c r="P2063" s="268"/>
      <c r="Q2063" s="268"/>
      <c r="R2063" s="268"/>
      <c r="S2063" s="268"/>
      <c r="T2063" s="269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70" t="s">
        <v>362</v>
      </c>
      <c r="AU2063" s="270" t="s">
        <v>90</v>
      </c>
      <c r="AV2063" s="14" t="s">
        <v>90</v>
      </c>
      <c r="AW2063" s="14" t="s">
        <v>36</v>
      </c>
      <c r="AX2063" s="14" t="s">
        <v>81</v>
      </c>
      <c r="AY2063" s="270" t="s">
        <v>216</v>
      </c>
    </row>
    <row r="2064" s="13" customFormat="1">
      <c r="A2064" s="13"/>
      <c r="B2064" s="250"/>
      <c r="C2064" s="251"/>
      <c r="D2064" s="233" t="s">
        <v>362</v>
      </c>
      <c r="E2064" s="252" t="s">
        <v>1</v>
      </c>
      <c r="F2064" s="253" t="s">
        <v>2773</v>
      </c>
      <c r="G2064" s="251"/>
      <c r="H2064" s="252" t="s">
        <v>1</v>
      </c>
      <c r="I2064" s="254"/>
      <c r="J2064" s="251"/>
      <c r="K2064" s="251"/>
      <c r="L2064" s="255"/>
      <c r="M2064" s="256"/>
      <c r="N2064" s="257"/>
      <c r="O2064" s="257"/>
      <c r="P2064" s="257"/>
      <c r="Q2064" s="257"/>
      <c r="R2064" s="257"/>
      <c r="S2064" s="257"/>
      <c r="T2064" s="258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9" t="s">
        <v>362</v>
      </c>
      <c r="AU2064" s="259" t="s">
        <v>90</v>
      </c>
      <c r="AV2064" s="13" t="s">
        <v>88</v>
      </c>
      <c r="AW2064" s="13" t="s">
        <v>36</v>
      </c>
      <c r="AX2064" s="13" t="s">
        <v>81</v>
      </c>
      <c r="AY2064" s="259" t="s">
        <v>216</v>
      </c>
    </row>
    <row r="2065" s="14" customFormat="1">
      <c r="A2065" s="14"/>
      <c r="B2065" s="260"/>
      <c r="C2065" s="261"/>
      <c r="D2065" s="233" t="s">
        <v>362</v>
      </c>
      <c r="E2065" s="262" t="s">
        <v>1</v>
      </c>
      <c r="F2065" s="263" t="s">
        <v>2772</v>
      </c>
      <c r="G2065" s="261"/>
      <c r="H2065" s="264">
        <v>51.600000000000001</v>
      </c>
      <c r="I2065" s="265"/>
      <c r="J2065" s="261"/>
      <c r="K2065" s="261"/>
      <c r="L2065" s="266"/>
      <c r="M2065" s="267"/>
      <c r="N2065" s="268"/>
      <c r="O2065" s="268"/>
      <c r="P2065" s="268"/>
      <c r="Q2065" s="268"/>
      <c r="R2065" s="268"/>
      <c r="S2065" s="268"/>
      <c r="T2065" s="269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70" t="s">
        <v>362</v>
      </c>
      <c r="AU2065" s="270" t="s">
        <v>90</v>
      </c>
      <c r="AV2065" s="14" t="s">
        <v>90</v>
      </c>
      <c r="AW2065" s="14" t="s">
        <v>36</v>
      </c>
      <c r="AX2065" s="14" t="s">
        <v>81</v>
      </c>
      <c r="AY2065" s="270" t="s">
        <v>216</v>
      </c>
    </row>
    <row r="2066" s="13" customFormat="1">
      <c r="A2066" s="13"/>
      <c r="B2066" s="250"/>
      <c r="C2066" s="251"/>
      <c r="D2066" s="233" t="s">
        <v>362</v>
      </c>
      <c r="E2066" s="252" t="s">
        <v>1</v>
      </c>
      <c r="F2066" s="253" t="s">
        <v>2756</v>
      </c>
      <c r="G2066" s="251"/>
      <c r="H2066" s="252" t="s">
        <v>1</v>
      </c>
      <c r="I2066" s="254"/>
      <c r="J2066" s="251"/>
      <c r="K2066" s="251"/>
      <c r="L2066" s="255"/>
      <c r="M2066" s="256"/>
      <c r="N2066" s="257"/>
      <c r="O2066" s="257"/>
      <c r="P2066" s="257"/>
      <c r="Q2066" s="257"/>
      <c r="R2066" s="257"/>
      <c r="S2066" s="257"/>
      <c r="T2066" s="258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59" t="s">
        <v>362</v>
      </c>
      <c r="AU2066" s="259" t="s">
        <v>90</v>
      </c>
      <c r="AV2066" s="13" t="s">
        <v>88</v>
      </c>
      <c r="AW2066" s="13" t="s">
        <v>36</v>
      </c>
      <c r="AX2066" s="13" t="s">
        <v>81</v>
      </c>
      <c r="AY2066" s="259" t="s">
        <v>216</v>
      </c>
    </row>
    <row r="2067" s="14" customFormat="1">
      <c r="A2067" s="14"/>
      <c r="B2067" s="260"/>
      <c r="C2067" s="261"/>
      <c r="D2067" s="233" t="s">
        <v>362</v>
      </c>
      <c r="E2067" s="262" t="s">
        <v>1</v>
      </c>
      <c r="F2067" s="263" t="s">
        <v>2757</v>
      </c>
      <c r="G2067" s="261"/>
      <c r="H2067" s="264">
        <v>102.3</v>
      </c>
      <c r="I2067" s="265"/>
      <c r="J2067" s="261"/>
      <c r="K2067" s="261"/>
      <c r="L2067" s="266"/>
      <c r="M2067" s="267"/>
      <c r="N2067" s="268"/>
      <c r="O2067" s="268"/>
      <c r="P2067" s="268"/>
      <c r="Q2067" s="268"/>
      <c r="R2067" s="268"/>
      <c r="S2067" s="268"/>
      <c r="T2067" s="269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70" t="s">
        <v>362</v>
      </c>
      <c r="AU2067" s="270" t="s">
        <v>90</v>
      </c>
      <c r="AV2067" s="14" t="s">
        <v>90</v>
      </c>
      <c r="AW2067" s="14" t="s">
        <v>36</v>
      </c>
      <c r="AX2067" s="14" t="s">
        <v>81</v>
      </c>
      <c r="AY2067" s="270" t="s">
        <v>216</v>
      </c>
    </row>
    <row r="2068" s="13" customFormat="1">
      <c r="A2068" s="13"/>
      <c r="B2068" s="250"/>
      <c r="C2068" s="251"/>
      <c r="D2068" s="233" t="s">
        <v>362</v>
      </c>
      <c r="E2068" s="252" t="s">
        <v>1</v>
      </c>
      <c r="F2068" s="253" t="s">
        <v>2758</v>
      </c>
      <c r="G2068" s="251"/>
      <c r="H2068" s="252" t="s">
        <v>1</v>
      </c>
      <c r="I2068" s="254"/>
      <c r="J2068" s="251"/>
      <c r="K2068" s="251"/>
      <c r="L2068" s="255"/>
      <c r="M2068" s="256"/>
      <c r="N2068" s="257"/>
      <c r="O2068" s="257"/>
      <c r="P2068" s="257"/>
      <c r="Q2068" s="257"/>
      <c r="R2068" s="257"/>
      <c r="S2068" s="257"/>
      <c r="T2068" s="258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59" t="s">
        <v>362</v>
      </c>
      <c r="AU2068" s="259" t="s">
        <v>90</v>
      </c>
      <c r="AV2068" s="13" t="s">
        <v>88</v>
      </c>
      <c r="AW2068" s="13" t="s">
        <v>36</v>
      </c>
      <c r="AX2068" s="13" t="s">
        <v>81</v>
      </c>
      <c r="AY2068" s="259" t="s">
        <v>216</v>
      </c>
    </row>
    <row r="2069" s="14" customFormat="1">
      <c r="A2069" s="14"/>
      <c r="B2069" s="260"/>
      <c r="C2069" s="261"/>
      <c r="D2069" s="233" t="s">
        <v>362</v>
      </c>
      <c r="E2069" s="262" t="s">
        <v>1</v>
      </c>
      <c r="F2069" s="263" t="s">
        <v>2759</v>
      </c>
      <c r="G2069" s="261"/>
      <c r="H2069" s="264">
        <v>71.159999999999997</v>
      </c>
      <c r="I2069" s="265"/>
      <c r="J2069" s="261"/>
      <c r="K2069" s="261"/>
      <c r="L2069" s="266"/>
      <c r="M2069" s="267"/>
      <c r="N2069" s="268"/>
      <c r="O2069" s="268"/>
      <c r="P2069" s="268"/>
      <c r="Q2069" s="268"/>
      <c r="R2069" s="268"/>
      <c r="S2069" s="268"/>
      <c r="T2069" s="269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70" t="s">
        <v>362</v>
      </c>
      <c r="AU2069" s="270" t="s">
        <v>90</v>
      </c>
      <c r="AV2069" s="14" t="s">
        <v>90</v>
      </c>
      <c r="AW2069" s="14" t="s">
        <v>36</v>
      </c>
      <c r="AX2069" s="14" t="s">
        <v>81</v>
      </c>
      <c r="AY2069" s="270" t="s">
        <v>216</v>
      </c>
    </row>
    <row r="2070" s="14" customFormat="1">
      <c r="A2070" s="14"/>
      <c r="B2070" s="260"/>
      <c r="C2070" s="261"/>
      <c r="D2070" s="233" t="s">
        <v>362</v>
      </c>
      <c r="E2070" s="262" t="s">
        <v>1</v>
      </c>
      <c r="F2070" s="263" t="s">
        <v>2760</v>
      </c>
      <c r="G2070" s="261"/>
      <c r="H2070" s="264">
        <v>10.66</v>
      </c>
      <c r="I2070" s="265"/>
      <c r="J2070" s="261"/>
      <c r="K2070" s="261"/>
      <c r="L2070" s="266"/>
      <c r="M2070" s="267"/>
      <c r="N2070" s="268"/>
      <c r="O2070" s="268"/>
      <c r="P2070" s="268"/>
      <c r="Q2070" s="268"/>
      <c r="R2070" s="268"/>
      <c r="S2070" s="268"/>
      <c r="T2070" s="269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70" t="s">
        <v>362</v>
      </c>
      <c r="AU2070" s="270" t="s">
        <v>90</v>
      </c>
      <c r="AV2070" s="14" t="s">
        <v>90</v>
      </c>
      <c r="AW2070" s="14" t="s">
        <v>36</v>
      </c>
      <c r="AX2070" s="14" t="s">
        <v>81</v>
      </c>
      <c r="AY2070" s="270" t="s">
        <v>216</v>
      </c>
    </row>
    <row r="2071" s="13" customFormat="1">
      <c r="A2071" s="13"/>
      <c r="B2071" s="250"/>
      <c r="C2071" s="251"/>
      <c r="D2071" s="233" t="s">
        <v>362</v>
      </c>
      <c r="E2071" s="252" t="s">
        <v>1</v>
      </c>
      <c r="F2071" s="253" t="s">
        <v>2761</v>
      </c>
      <c r="G2071" s="251"/>
      <c r="H2071" s="252" t="s">
        <v>1</v>
      </c>
      <c r="I2071" s="254"/>
      <c r="J2071" s="251"/>
      <c r="K2071" s="251"/>
      <c r="L2071" s="255"/>
      <c r="M2071" s="256"/>
      <c r="N2071" s="257"/>
      <c r="O2071" s="257"/>
      <c r="P2071" s="257"/>
      <c r="Q2071" s="257"/>
      <c r="R2071" s="257"/>
      <c r="S2071" s="257"/>
      <c r="T2071" s="258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59" t="s">
        <v>362</v>
      </c>
      <c r="AU2071" s="259" t="s">
        <v>90</v>
      </c>
      <c r="AV2071" s="13" t="s">
        <v>88</v>
      </c>
      <c r="AW2071" s="13" t="s">
        <v>36</v>
      </c>
      <c r="AX2071" s="13" t="s">
        <v>81</v>
      </c>
      <c r="AY2071" s="259" t="s">
        <v>216</v>
      </c>
    </row>
    <row r="2072" s="14" customFormat="1">
      <c r="A2072" s="14"/>
      <c r="B2072" s="260"/>
      <c r="C2072" s="261"/>
      <c r="D2072" s="233" t="s">
        <v>362</v>
      </c>
      <c r="E2072" s="262" t="s">
        <v>1</v>
      </c>
      <c r="F2072" s="263" t="s">
        <v>2762</v>
      </c>
      <c r="G2072" s="261"/>
      <c r="H2072" s="264">
        <v>156.25100000000001</v>
      </c>
      <c r="I2072" s="265"/>
      <c r="J2072" s="261"/>
      <c r="K2072" s="261"/>
      <c r="L2072" s="266"/>
      <c r="M2072" s="267"/>
      <c r="N2072" s="268"/>
      <c r="O2072" s="268"/>
      <c r="P2072" s="268"/>
      <c r="Q2072" s="268"/>
      <c r="R2072" s="268"/>
      <c r="S2072" s="268"/>
      <c r="T2072" s="269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70" t="s">
        <v>362</v>
      </c>
      <c r="AU2072" s="270" t="s">
        <v>90</v>
      </c>
      <c r="AV2072" s="14" t="s">
        <v>90</v>
      </c>
      <c r="AW2072" s="14" t="s">
        <v>36</v>
      </c>
      <c r="AX2072" s="14" t="s">
        <v>81</v>
      </c>
      <c r="AY2072" s="270" t="s">
        <v>216</v>
      </c>
    </row>
    <row r="2073" s="14" customFormat="1">
      <c r="A2073" s="14"/>
      <c r="B2073" s="260"/>
      <c r="C2073" s="261"/>
      <c r="D2073" s="233" t="s">
        <v>362</v>
      </c>
      <c r="E2073" s="262" t="s">
        <v>1</v>
      </c>
      <c r="F2073" s="263" t="s">
        <v>1085</v>
      </c>
      <c r="G2073" s="261"/>
      <c r="H2073" s="264">
        <v>-18</v>
      </c>
      <c r="I2073" s="265"/>
      <c r="J2073" s="261"/>
      <c r="K2073" s="261"/>
      <c r="L2073" s="266"/>
      <c r="M2073" s="267"/>
      <c r="N2073" s="268"/>
      <c r="O2073" s="268"/>
      <c r="P2073" s="268"/>
      <c r="Q2073" s="268"/>
      <c r="R2073" s="268"/>
      <c r="S2073" s="268"/>
      <c r="T2073" s="269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70" t="s">
        <v>362</v>
      </c>
      <c r="AU2073" s="270" t="s">
        <v>90</v>
      </c>
      <c r="AV2073" s="14" t="s">
        <v>90</v>
      </c>
      <c r="AW2073" s="14" t="s">
        <v>36</v>
      </c>
      <c r="AX2073" s="14" t="s">
        <v>81</v>
      </c>
      <c r="AY2073" s="270" t="s">
        <v>216</v>
      </c>
    </row>
    <row r="2074" s="16" customFormat="1">
      <c r="A2074" s="16"/>
      <c r="B2074" s="282"/>
      <c r="C2074" s="283"/>
      <c r="D2074" s="233" t="s">
        <v>362</v>
      </c>
      <c r="E2074" s="284" t="s">
        <v>1</v>
      </c>
      <c r="F2074" s="285" t="s">
        <v>369</v>
      </c>
      <c r="G2074" s="283"/>
      <c r="H2074" s="286">
        <v>782.92200000000003</v>
      </c>
      <c r="I2074" s="287"/>
      <c r="J2074" s="283"/>
      <c r="K2074" s="283"/>
      <c r="L2074" s="288"/>
      <c r="M2074" s="289"/>
      <c r="N2074" s="290"/>
      <c r="O2074" s="290"/>
      <c r="P2074" s="290"/>
      <c r="Q2074" s="290"/>
      <c r="R2074" s="290"/>
      <c r="S2074" s="290"/>
      <c r="T2074" s="291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T2074" s="292" t="s">
        <v>362</v>
      </c>
      <c r="AU2074" s="292" t="s">
        <v>90</v>
      </c>
      <c r="AV2074" s="16" t="s">
        <v>215</v>
      </c>
      <c r="AW2074" s="16" t="s">
        <v>36</v>
      </c>
      <c r="AX2074" s="16" t="s">
        <v>88</v>
      </c>
      <c r="AY2074" s="292" t="s">
        <v>216</v>
      </c>
    </row>
    <row r="2075" s="2" customFormat="1" ht="24.15" customHeight="1">
      <c r="A2075" s="39"/>
      <c r="B2075" s="40"/>
      <c r="C2075" s="220" t="s">
        <v>2804</v>
      </c>
      <c r="D2075" s="220" t="s">
        <v>217</v>
      </c>
      <c r="E2075" s="221" t="s">
        <v>2805</v>
      </c>
      <c r="F2075" s="222" t="s">
        <v>2806</v>
      </c>
      <c r="G2075" s="223" t="s">
        <v>303</v>
      </c>
      <c r="H2075" s="224">
        <v>169.80000000000001</v>
      </c>
      <c r="I2075" s="225"/>
      <c r="J2075" s="226">
        <f>ROUND(I2075*H2075,2)</f>
        <v>0</v>
      </c>
      <c r="K2075" s="222" t="s">
        <v>1</v>
      </c>
      <c r="L2075" s="45"/>
      <c r="M2075" s="227" t="s">
        <v>1</v>
      </c>
      <c r="N2075" s="228" t="s">
        <v>46</v>
      </c>
      <c r="O2075" s="92"/>
      <c r="P2075" s="229">
        <f>O2075*H2075</f>
        <v>0</v>
      </c>
      <c r="Q2075" s="229">
        <v>0.00025000000000000001</v>
      </c>
      <c r="R2075" s="229">
        <f>Q2075*H2075</f>
        <v>0.042450000000000002</v>
      </c>
      <c r="S2075" s="229">
        <v>0</v>
      </c>
      <c r="T2075" s="230">
        <f>S2075*H2075</f>
        <v>0</v>
      </c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R2075" s="231" t="s">
        <v>292</v>
      </c>
      <c r="AT2075" s="231" t="s">
        <v>217</v>
      </c>
      <c r="AU2075" s="231" t="s">
        <v>90</v>
      </c>
      <c r="AY2075" s="18" t="s">
        <v>216</v>
      </c>
      <c r="BE2075" s="232">
        <f>IF(N2075="základní",J2075,0)</f>
        <v>0</v>
      </c>
      <c r="BF2075" s="232">
        <f>IF(N2075="snížená",J2075,0)</f>
        <v>0</v>
      </c>
      <c r="BG2075" s="232">
        <f>IF(N2075="zákl. přenesená",J2075,0)</f>
        <v>0</v>
      </c>
      <c r="BH2075" s="232">
        <f>IF(N2075="sníž. přenesená",J2075,0)</f>
        <v>0</v>
      </c>
      <c r="BI2075" s="232">
        <f>IF(N2075="nulová",J2075,0)</f>
        <v>0</v>
      </c>
      <c r="BJ2075" s="18" t="s">
        <v>88</v>
      </c>
      <c r="BK2075" s="232">
        <f>ROUND(I2075*H2075,2)</f>
        <v>0</v>
      </c>
      <c r="BL2075" s="18" t="s">
        <v>292</v>
      </c>
      <c r="BM2075" s="231" t="s">
        <v>2807</v>
      </c>
    </row>
    <row r="2076" s="13" customFormat="1">
      <c r="A2076" s="13"/>
      <c r="B2076" s="250"/>
      <c r="C2076" s="251"/>
      <c r="D2076" s="233" t="s">
        <v>362</v>
      </c>
      <c r="E2076" s="252" t="s">
        <v>1</v>
      </c>
      <c r="F2076" s="253" t="s">
        <v>602</v>
      </c>
      <c r="G2076" s="251"/>
      <c r="H2076" s="252" t="s">
        <v>1</v>
      </c>
      <c r="I2076" s="254"/>
      <c r="J2076" s="251"/>
      <c r="K2076" s="251"/>
      <c r="L2076" s="255"/>
      <c r="M2076" s="256"/>
      <c r="N2076" s="257"/>
      <c r="O2076" s="257"/>
      <c r="P2076" s="257"/>
      <c r="Q2076" s="257"/>
      <c r="R2076" s="257"/>
      <c r="S2076" s="257"/>
      <c r="T2076" s="258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59" t="s">
        <v>362</v>
      </c>
      <c r="AU2076" s="259" t="s">
        <v>90</v>
      </c>
      <c r="AV2076" s="13" t="s">
        <v>88</v>
      </c>
      <c r="AW2076" s="13" t="s">
        <v>36</v>
      </c>
      <c r="AX2076" s="13" t="s">
        <v>81</v>
      </c>
      <c r="AY2076" s="259" t="s">
        <v>216</v>
      </c>
    </row>
    <row r="2077" s="13" customFormat="1">
      <c r="A2077" s="13"/>
      <c r="B2077" s="250"/>
      <c r="C2077" s="251"/>
      <c r="D2077" s="233" t="s">
        <v>362</v>
      </c>
      <c r="E2077" s="252" t="s">
        <v>1</v>
      </c>
      <c r="F2077" s="253" t="s">
        <v>2798</v>
      </c>
      <c r="G2077" s="251"/>
      <c r="H2077" s="252" t="s">
        <v>1</v>
      </c>
      <c r="I2077" s="254"/>
      <c r="J2077" s="251"/>
      <c r="K2077" s="251"/>
      <c r="L2077" s="255"/>
      <c r="M2077" s="256"/>
      <c r="N2077" s="257"/>
      <c r="O2077" s="257"/>
      <c r="P2077" s="257"/>
      <c r="Q2077" s="257"/>
      <c r="R2077" s="257"/>
      <c r="S2077" s="257"/>
      <c r="T2077" s="258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59" t="s">
        <v>362</v>
      </c>
      <c r="AU2077" s="259" t="s">
        <v>90</v>
      </c>
      <c r="AV2077" s="13" t="s">
        <v>88</v>
      </c>
      <c r="AW2077" s="13" t="s">
        <v>36</v>
      </c>
      <c r="AX2077" s="13" t="s">
        <v>81</v>
      </c>
      <c r="AY2077" s="259" t="s">
        <v>216</v>
      </c>
    </row>
    <row r="2078" s="14" customFormat="1">
      <c r="A2078" s="14"/>
      <c r="B2078" s="260"/>
      <c r="C2078" s="261"/>
      <c r="D2078" s="233" t="s">
        <v>362</v>
      </c>
      <c r="E2078" s="262" t="s">
        <v>1</v>
      </c>
      <c r="F2078" s="263" t="s">
        <v>2799</v>
      </c>
      <c r="G2078" s="261"/>
      <c r="H2078" s="264">
        <v>169.80000000000001</v>
      </c>
      <c r="I2078" s="265"/>
      <c r="J2078" s="261"/>
      <c r="K2078" s="261"/>
      <c r="L2078" s="266"/>
      <c r="M2078" s="267"/>
      <c r="N2078" s="268"/>
      <c r="O2078" s="268"/>
      <c r="P2078" s="268"/>
      <c r="Q2078" s="268"/>
      <c r="R2078" s="268"/>
      <c r="S2078" s="268"/>
      <c r="T2078" s="269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70" t="s">
        <v>362</v>
      </c>
      <c r="AU2078" s="270" t="s">
        <v>90</v>
      </c>
      <c r="AV2078" s="14" t="s">
        <v>90</v>
      </c>
      <c r="AW2078" s="14" t="s">
        <v>36</v>
      </c>
      <c r="AX2078" s="14" t="s">
        <v>81</v>
      </c>
      <c r="AY2078" s="270" t="s">
        <v>216</v>
      </c>
    </row>
    <row r="2079" s="16" customFormat="1">
      <c r="A2079" s="16"/>
      <c r="B2079" s="282"/>
      <c r="C2079" s="283"/>
      <c r="D2079" s="233" t="s">
        <v>362</v>
      </c>
      <c r="E2079" s="284" t="s">
        <v>1</v>
      </c>
      <c r="F2079" s="285" t="s">
        <v>369</v>
      </c>
      <c r="G2079" s="283"/>
      <c r="H2079" s="286">
        <v>169.80000000000001</v>
      </c>
      <c r="I2079" s="287"/>
      <c r="J2079" s="283"/>
      <c r="K2079" s="283"/>
      <c r="L2079" s="288"/>
      <c r="M2079" s="289"/>
      <c r="N2079" s="290"/>
      <c r="O2079" s="290"/>
      <c r="P2079" s="290"/>
      <c r="Q2079" s="290"/>
      <c r="R2079" s="290"/>
      <c r="S2079" s="290"/>
      <c r="T2079" s="291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T2079" s="292" t="s">
        <v>362</v>
      </c>
      <c r="AU2079" s="292" t="s">
        <v>90</v>
      </c>
      <c r="AV2079" s="16" t="s">
        <v>215</v>
      </c>
      <c r="AW2079" s="16" t="s">
        <v>36</v>
      </c>
      <c r="AX2079" s="16" t="s">
        <v>88</v>
      </c>
      <c r="AY2079" s="292" t="s">
        <v>216</v>
      </c>
    </row>
    <row r="2080" s="2" customFormat="1" ht="24.15" customHeight="1">
      <c r="A2080" s="39"/>
      <c r="B2080" s="40"/>
      <c r="C2080" s="220" t="s">
        <v>2808</v>
      </c>
      <c r="D2080" s="220" t="s">
        <v>217</v>
      </c>
      <c r="E2080" s="221" t="s">
        <v>2809</v>
      </c>
      <c r="F2080" s="222" t="s">
        <v>2810</v>
      </c>
      <c r="G2080" s="223" t="s">
        <v>303</v>
      </c>
      <c r="H2080" s="224">
        <v>43.119999999999997</v>
      </c>
      <c r="I2080" s="225"/>
      <c r="J2080" s="226">
        <f>ROUND(I2080*H2080,2)</f>
        <v>0</v>
      </c>
      <c r="K2080" s="222" t="s">
        <v>1</v>
      </c>
      <c r="L2080" s="45"/>
      <c r="M2080" s="227" t="s">
        <v>1</v>
      </c>
      <c r="N2080" s="228" t="s">
        <v>46</v>
      </c>
      <c r="O2080" s="92"/>
      <c r="P2080" s="229">
        <f>O2080*H2080</f>
        <v>0</v>
      </c>
      <c r="Q2080" s="229">
        <v>0.00025000000000000001</v>
      </c>
      <c r="R2080" s="229">
        <f>Q2080*H2080</f>
        <v>0.01078</v>
      </c>
      <c r="S2080" s="229">
        <v>0</v>
      </c>
      <c r="T2080" s="230">
        <f>S2080*H2080</f>
        <v>0</v>
      </c>
      <c r="U2080" s="39"/>
      <c r="V2080" s="39"/>
      <c r="W2080" s="39"/>
      <c r="X2080" s="39"/>
      <c r="Y2080" s="39"/>
      <c r="Z2080" s="39"/>
      <c r="AA2080" s="39"/>
      <c r="AB2080" s="39"/>
      <c r="AC2080" s="39"/>
      <c r="AD2080" s="39"/>
      <c r="AE2080" s="39"/>
      <c r="AR2080" s="231" t="s">
        <v>292</v>
      </c>
      <c r="AT2080" s="231" t="s">
        <v>217</v>
      </c>
      <c r="AU2080" s="231" t="s">
        <v>90</v>
      </c>
      <c r="AY2080" s="18" t="s">
        <v>216</v>
      </c>
      <c r="BE2080" s="232">
        <f>IF(N2080="základní",J2080,0)</f>
        <v>0</v>
      </c>
      <c r="BF2080" s="232">
        <f>IF(N2080="snížená",J2080,0)</f>
        <v>0</v>
      </c>
      <c r="BG2080" s="232">
        <f>IF(N2080="zákl. přenesená",J2080,0)</f>
        <v>0</v>
      </c>
      <c r="BH2080" s="232">
        <f>IF(N2080="sníž. přenesená",J2080,0)</f>
        <v>0</v>
      </c>
      <c r="BI2080" s="232">
        <f>IF(N2080="nulová",J2080,0)</f>
        <v>0</v>
      </c>
      <c r="BJ2080" s="18" t="s">
        <v>88</v>
      </c>
      <c r="BK2080" s="232">
        <f>ROUND(I2080*H2080,2)</f>
        <v>0</v>
      </c>
      <c r="BL2080" s="18" t="s">
        <v>292</v>
      </c>
      <c r="BM2080" s="231" t="s">
        <v>2811</v>
      </c>
    </row>
    <row r="2081" s="13" customFormat="1">
      <c r="A2081" s="13"/>
      <c r="B2081" s="250"/>
      <c r="C2081" s="251"/>
      <c r="D2081" s="233" t="s">
        <v>362</v>
      </c>
      <c r="E2081" s="252" t="s">
        <v>1</v>
      </c>
      <c r="F2081" s="253" t="s">
        <v>602</v>
      </c>
      <c r="G2081" s="251"/>
      <c r="H2081" s="252" t="s">
        <v>1</v>
      </c>
      <c r="I2081" s="254"/>
      <c r="J2081" s="251"/>
      <c r="K2081" s="251"/>
      <c r="L2081" s="255"/>
      <c r="M2081" s="256"/>
      <c r="N2081" s="257"/>
      <c r="O2081" s="257"/>
      <c r="P2081" s="257"/>
      <c r="Q2081" s="257"/>
      <c r="R2081" s="257"/>
      <c r="S2081" s="257"/>
      <c r="T2081" s="258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59" t="s">
        <v>362</v>
      </c>
      <c r="AU2081" s="259" t="s">
        <v>90</v>
      </c>
      <c r="AV2081" s="13" t="s">
        <v>88</v>
      </c>
      <c r="AW2081" s="13" t="s">
        <v>36</v>
      </c>
      <c r="AX2081" s="13" t="s">
        <v>81</v>
      </c>
      <c r="AY2081" s="259" t="s">
        <v>216</v>
      </c>
    </row>
    <row r="2082" s="13" customFormat="1">
      <c r="A2082" s="13"/>
      <c r="B2082" s="250"/>
      <c r="C2082" s="251"/>
      <c r="D2082" s="233" t="s">
        <v>362</v>
      </c>
      <c r="E2082" s="252" t="s">
        <v>1</v>
      </c>
      <c r="F2082" s="253" t="s">
        <v>2800</v>
      </c>
      <c r="G2082" s="251"/>
      <c r="H2082" s="252" t="s">
        <v>1</v>
      </c>
      <c r="I2082" s="254"/>
      <c r="J2082" s="251"/>
      <c r="K2082" s="251"/>
      <c r="L2082" s="255"/>
      <c r="M2082" s="256"/>
      <c r="N2082" s="257"/>
      <c r="O2082" s="257"/>
      <c r="P2082" s="257"/>
      <c r="Q2082" s="257"/>
      <c r="R2082" s="257"/>
      <c r="S2082" s="257"/>
      <c r="T2082" s="258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9" t="s">
        <v>362</v>
      </c>
      <c r="AU2082" s="259" t="s">
        <v>90</v>
      </c>
      <c r="AV2082" s="13" t="s">
        <v>88</v>
      </c>
      <c r="AW2082" s="13" t="s">
        <v>36</v>
      </c>
      <c r="AX2082" s="13" t="s">
        <v>81</v>
      </c>
      <c r="AY2082" s="259" t="s">
        <v>216</v>
      </c>
    </row>
    <row r="2083" s="14" customFormat="1">
      <c r="A2083" s="14"/>
      <c r="B2083" s="260"/>
      <c r="C2083" s="261"/>
      <c r="D2083" s="233" t="s">
        <v>362</v>
      </c>
      <c r="E2083" s="262" t="s">
        <v>1</v>
      </c>
      <c r="F2083" s="263" t="s">
        <v>2801</v>
      </c>
      <c r="G2083" s="261"/>
      <c r="H2083" s="264">
        <v>11.800000000000001</v>
      </c>
      <c r="I2083" s="265"/>
      <c r="J2083" s="261"/>
      <c r="K2083" s="261"/>
      <c r="L2083" s="266"/>
      <c r="M2083" s="267"/>
      <c r="N2083" s="268"/>
      <c r="O2083" s="268"/>
      <c r="P2083" s="268"/>
      <c r="Q2083" s="268"/>
      <c r="R2083" s="268"/>
      <c r="S2083" s="268"/>
      <c r="T2083" s="269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70" t="s">
        <v>362</v>
      </c>
      <c r="AU2083" s="270" t="s">
        <v>90</v>
      </c>
      <c r="AV2083" s="14" t="s">
        <v>90</v>
      </c>
      <c r="AW2083" s="14" t="s">
        <v>36</v>
      </c>
      <c r="AX2083" s="14" t="s">
        <v>81</v>
      </c>
      <c r="AY2083" s="270" t="s">
        <v>216</v>
      </c>
    </row>
    <row r="2084" s="14" customFormat="1">
      <c r="A2084" s="14"/>
      <c r="B2084" s="260"/>
      <c r="C2084" s="261"/>
      <c r="D2084" s="233" t="s">
        <v>362</v>
      </c>
      <c r="E2084" s="262" t="s">
        <v>1</v>
      </c>
      <c r="F2084" s="263" t="s">
        <v>2802</v>
      </c>
      <c r="G2084" s="261"/>
      <c r="H2084" s="264">
        <v>17</v>
      </c>
      <c r="I2084" s="265"/>
      <c r="J2084" s="261"/>
      <c r="K2084" s="261"/>
      <c r="L2084" s="266"/>
      <c r="M2084" s="267"/>
      <c r="N2084" s="268"/>
      <c r="O2084" s="268"/>
      <c r="P2084" s="268"/>
      <c r="Q2084" s="268"/>
      <c r="R2084" s="268"/>
      <c r="S2084" s="268"/>
      <c r="T2084" s="269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70" t="s">
        <v>362</v>
      </c>
      <c r="AU2084" s="270" t="s">
        <v>90</v>
      </c>
      <c r="AV2084" s="14" t="s">
        <v>90</v>
      </c>
      <c r="AW2084" s="14" t="s">
        <v>36</v>
      </c>
      <c r="AX2084" s="14" t="s">
        <v>81</v>
      </c>
      <c r="AY2084" s="270" t="s">
        <v>216</v>
      </c>
    </row>
    <row r="2085" s="14" customFormat="1">
      <c r="A2085" s="14"/>
      <c r="B2085" s="260"/>
      <c r="C2085" s="261"/>
      <c r="D2085" s="233" t="s">
        <v>362</v>
      </c>
      <c r="E2085" s="262" t="s">
        <v>1</v>
      </c>
      <c r="F2085" s="263" t="s">
        <v>2803</v>
      </c>
      <c r="G2085" s="261"/>
      <c r="H2085" s="264">
        <v>14.32</v>
      </c>
      <c r="I2085" s="265"/>
      <c r="J2085" s="261"/>
      <c r="K2085" s="261"/>
      <c r="L2085" s="266"/>
      <c r="M2085" s="267"/>
      <c r="N2085" s="268"/>
      <c r="O2085" s="268"/>
      <c r="P2085" s="268"/>
      <c r="Q2085" s="268"/>
      <c r="R2085" s="268"/>
      <c r="S2085" s="268"/>
      <c r="T2085" s="269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70" t="s">
        <v>362</v>
      </c>
      <c r="AU2085" s="270" t="s">
        <v>90</v>
      </c>
      <c r="AV2085" s="14" t="s">
        <v>90</v>
      </c>
      <c r="AW2085" s="14" t="s">
        <v>36</v>
      </c>
      <c r="AX2085" s="14" t="s">
        <v>81</v>
      </c>
      <c r="AY2085" s="270" t="s">
        <v>216</v>
      </c>
    </row>
    <row r="2086" s="16" customFormat="1">
      <c r="A2086" s="16"/>
      <c r="B2086" s="282"/>
      <c r="C2086" s="283"/>
      <c r="D2086" s="233" t="s">
        <v>362</v>
      </c>
      <c r="E2086" s="284" t="s">
        <v>1</v>
      </c>
      <c r="F2086" s="285" t="s">
        <v>369</v>
      </c>
      <c r="G2086" s="283"/>
      <c r="H2086" s="286">
        <v>43.119999999999997</v>
      </c>
      <c r="I2086" s="287"/>
      <c r="J2086" s="283"/>
      <c r="K2086" s="283"/>
      <c r="L2086" s="288"/>
      <c r="M2086" s="289"/>
      <c r="N2086" s="290"/>
      <c r="O2086" s="290"/>
      <c r="P2086" s="290"/>
      <c r="Q2086" s="290"/>
      <c r="R2086" s="290"/>
      <c r="S2086" s="290"/>
      <c r="T2086" s="291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T2086" s="292" t="s">
        <v>362</v>
      </c>
      <c r="AU2086" s="292" t="s">
        <v>90</v>
      </c>
      <c r="AV2086" s="16" t="s">
        <v>215</v>
      </c>
      <c r="AW2086" s="16" t="s">
        <v>36</v>
      </c>
      <c r="AX2086" s="16" t="s">
        <v>88</v>
      </c>
      <c r="AY2086" s="292" t="s">
        <v>216</v>
      </c>
    </row>
    <row r="2087" s="11" customFormat="1" ht="22.8" customHeight="1">
      <c r="A2087" s="11"/>
      <c r="B2087" s="206"/>
      <c r="C2087" s="207"/>
      <c r="D2087" s="208" t="s">
        <v>80</v>
      </c>
      <c r="E2087" s="248" t="s">
        <v>2812</v>
      </c>
      <c r="F2087" s="248" t="s">
        <v>2813</v>
      </c>
      <c r="G2087" s="207"/>
      <c r="H2087" s="207"/>
      <c r="I2087" s="210"/>
      <c r="J2087" s="249">
        <f>BK2087</f>
        <v>0</v>
      </c>
      <c r="K2087" s="207"/>
      <c r="L2087" s="212"/>
      <c r="M2087" s="213"/>
      <c r="N2087" s="214"/>
      <c r="O2087" s="214"/>
      <c r="P2087" s="215">
        <f>SUM(P2088:P2090)</f>
        <v>0</v>
      </c>
      <c r="Q2087" s="214"/>
      <c r="R2087" s="215">
        <f>SUM(R2088:R2090)</f>
        <v>0.034299999999999997</v>
      </c>
      <c r="S2087" s="214"/>
      <c r="T2087" s="216">
        <f>SUM(T2088:T2090)</f>
        <v>0</v>
      </c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R2087" s="217" t="s">
        <v>90</v>
      </c>
      <c r="AT2087" s="218" t="s">
        <v>80</v>
      </c>
      <c r="AU2087" s="218" t="s">
        <v>88</v>
      </c>
      <c r="AY2087" s="217" t="s">
        <v>216</v>
      </c>
      <c r="BK2087" s="219">
        <f>SUM(BK2088:BK2090)</f>
        <v>0</v>
      </c>
    </row>
    <row r="2088" s="2" customFormat="1" ht="24.15" customHeight="1">
      <c r="A2088" s="39"/>
      <c r="B2088" s="40"/>
      <c r="C2088" s="220" t="s">
        <v>2814</v>
      </c>
      <c r="D2088" s="303" t="s">
        <v>217</v>
      </c>
      <c r="E2088" s="221" t="s">
        <v>2815</v>
      </c>
      <c r="F2088" s="222" t="s">
        <v>2816</v>
      </c>
      <c r="G2088" s="223" t="s">
        <v>539</v>
      </c>
      <c r="H2088" s="224">
        <v>5</v>
      </c>
      <c r="I2088" s="225"/>
      <c r="J2088" s="226">
        <f>ROUND(I2088*H2088,2)</f>
        <v>0</v>
      </c>
      <c r="K2088" s="222" t="s">
        <v>359</v>
      </c>
      <c r="L2088" s="45"/>
      <c r="M2088" s="227" t="s">
        <v>1</v>
      </c>
      <c r="N2088" s="228" t="s">
        <v>46</v>
      </c>
      <c r="O2088" s="92"/>
      <c r="P2088" s="229">
        <f>O2088*H2088</f>
        <v>0</v>
      </c>
      <c r="Q2088" s="229">
        <v>0</v>
      </c>
      <c r="R2088" s="229">
        <f>Q2088*H2088</f>
        <v>0</v>
      </c>
      <c r="S2088" s="229">
        <v>0</v>
      </c>
      <c r="T2088" s="230">
        <f>S2088*H2088</f>
        <v>0</v>
      </c>
      <c r="U2088" s="39"/>
      <c r="V2088" s="39"/>
      <c r="W2088" s="39"/>
      <c r="X2088" s="39"/>
      <c r="Y2088" s="39"/>
      <c r="Z2088" s="39"/>
      <c r="AA2088" s="39"/>
      <c r="AB2088" s="39"/>
      <c r="AC2088" s="39"/>
      <c r="AD2088" s="39"/>
      <c r="AE2088" s="39"/>
      <c r="AR2088" s="231" t="s">
        <v>292</v>
      </c>
      <c r="AT2088" s="231" t="s">
        <v>217</v>
      </c>
      <c r="AU2088" s="231" t="s">
        <v>90</v>
      </c>
      <c r="AY2088" s="18" t="s">
        <v>216</v>
      </c>
      <c r="BE2088" s="232">
        <f>IF(N2088="základní",J2088,0)</f>
        <v>0</v>
      </c>
      <c r="BF2088" s="232">
        <f>IF(N2088="snížená",J2088,0)</f>
        <v>0</v>
      </c>
      <c r="BG2088" s="232">
        <f>IF(N2088="zákl. přenesená",J2088,0)</f>
        <v>0</v>
      </c>
      <c r="BH2088" s="232">
        <f>IF(N2088="sníž. přenesená",J2088,0)</f>
        <v>0</v>
      </c>
      <c r="BI2088" s="232">
        <f>IF(N2088="nulová",J2088,0)</f>
        <v>0</v>
      </c>
      <c r="BJ2088" s="18" t="s">
        <v>88</v>
      </c>
      <c r="BK2088" s="232">
        <f>ROUND(I2088*H2088,2)</f>
        <v>0</v>
      </c>
      <c r="BL2088" s="18" t="s">
        <v>292</v>
      </c>
      <c r="BM2088" s="231" t="s">
        <v>2817</v>
      </c>
    </row>
    <row r="2089" s="2" customFormat="1">
      <c r="A2089" s="39"/>
      <c r="B2089" s="40"/>
      <c r="C2089" s="41"/>
      <c r="D2089" s="233" t="s">
        <v>222</v>
      </c>
      <c r="E2089" s="41"/>
      <c r="F2089" s="234" t="s">
        <v>2818</v>
      </c>
      <c r="G2089" s="41"/>
      <c r="H2089" s="41"/>
      <c r="I2089" s="235"/>
      <c r="J2089" s="41"/>
      <c r="K2089" s="41"/>
      <c r="L2089" s="45"/>
      <c r="M2089" s="236"/>
      <c r="N2089" s="237"/>
      <c r="O2089" s="92"/>
      <c r="P2089" s="92"/>
      <c r="Q2089" s="92"/>
      <c r="R2089" s="92"/>
      <c r="S2089" s="92"/>
      <c r="T2089" s="93"/>
      <c r="U2089" s="39"/>
      <c r="V2089" s="39"/>
      <c r="W2089" s="39"/>
      <c r="X2089" s="39"/>
      <c r="Y2089" s="39"/>
      <c r="Z2089" s="39"/>
      <c r="AA2089" s="39"/>
      <c r="AB2089" s="39"/>
      <c r="AC2089" s="39"/>
      <c r="AD2089" s="39"/>
      <c r="AE2089" s="39"/>
      <c r="AT2089" s="18" t="s">
        <v>222</v>
      </c>
      <c r="AU2089" s="18" t="s">
        <v>90</v>
      </c>
    </row>
    <row r="2090" s="2" customFormat="1" ht="33" customHeight="1">
      <c r="A2090" s="39"/>
      <c r="B2090" s="40"/>
      <c r="C2090" s="293" t="s">
        <v>2819</v>
      </c>
      <c r="D2090" s="304" t="s">
        <v>467</v>
      </c>
      <c r="E2090" s="294" t="s">
        <v>2820</v>
      </c>
      <c r="F2090" s="295" t="s">
        <v>2821</v>
      </c>
      <c r="G2090" s="296" t="s">
        <v>303</v>
      </c>
      <c r="H2090" s="297">
        <v>5</v>
      </c>
      <c r="I2090" s="298"/>
      <c r="J2090" s="299">
        <f>ROUND(I2090*H2090,2)</f>
        <v>0</v>
      </c>
      <c r="K2090" s="295" t="s">
        <v>1</v>
      </c>
      <c r="L2090" s="300"/>
      <c r="M2090" s="305" t="s">
        <v>1</v>
      </c>
      <c r="N2090" s="306" t="s">
        <v>46</v>
      </c>
      <c r="O2090" s="240"/>
      <c r="P2090" s="307">
        <f>O2090*H2090</f>
        <v>0</v>
      </c>
      <c r="Q2090" s="307">
        <v>0.0068599999999999998</v>
      </c>
      <c r="R2090" s="307">
        <f>Q2090*H2090</f>
        <v>0.034299999999999997</v>
      </c>
      <c r="S2090" s="307">
        <v>0</v>
      </c>
      <c r="T2090" s="308">
        <f>S2090*H2090</f>
        <v>0</v>
      </c>
      <c r="U2090" s="39"/>
      <c r="V2090" s="39"/>
      <c r="W2090" s="39"/>
      <c r="X2090" s="39"/>
      <c r="Y2090" s="39"/>
      <c r="Z2090" s="39"/>
      <c r="AA2090" s="39"/>
      <c r="AB2090" s="39"/>
      <c r="AC2090" s="39"/>
      <c r="AD2090" s="39"/>
      <c r="AE2090" s="39"/>
      <c r="AR2090" s="231" t="s">
        <v>569</v>
      </c>
      <c r="AT2090" s="231" t="s">
        <v>467</v>
      </c>
      <c r="AU2090" s="231" t="s">
        <v>90</v>
      </c>
      <c r="AY2090" s="18" t="s">
        <v>216</v>
      </c>
      <c r="BE2090" s="232">
        <f>IF(N2090="základní",J2090,0)</f>
        <v>0</v>
      </c>
      <c r="BF2090" s="232">
        <f>IF(N2090="snížená",J2090,0)</f>
        <v>0</v>
      </c>
      <c r="BG2090" s="232">
        <f>IF(N2090="zákl. přenesená",J2090,0)</f>
        <v>0</v>
      </c>
      <c r="BH2090" s="232">
        <f>IF(N2090="sníž. přenesená",J2090,0)</f>
        <v>0</v>
      </c>
      <c r="BI2090" s="232">
        <f>IF(N2090="nulová",J2090,0)</f>
        <v>0</v>
      </c>
      <c r="BJ2090" s="18" t="s">
        <v>88</v>
      </c>
      <c r="BK2090" s="232">
        <f>ROUND(I2090*H2090,2)</f>
        <v>0</v>
      </c>
      <c r="BL2090" s="18" t="s">
        <v>292</v>
      </c>
      <c r="BM2090" s="231" t="s">
        <v>2822</v>
      </c>
    </row>
    <row r="2091" s="2" customFormat="1" ht="6.96" customHeight="1">
      <c r="A2091" s="39"/>
      <c r="B2091" s="67"/>
      <c r="C2091" s="68"/>
      <c r="D2091" s="68"/>
      <c r="E2091" s="68"/>
      <c r="F2091" s="68"/>
      <c r="G2091" s="68"/>
      <c r="H2091" s="68"/>
      <c r="I2091" s="68"/>
      <c r="J2091" s="68"/>
      <c r="K2091" s="68"/>
      <c r="L2091" s="45"/>
      <c r="M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  <c r="AA2091" s="39"/>
      <c r="AB2091" s="39"/>
      <c r="AC2091" s="39"/>
      <c r="AD2091" s="39"/>
      <c r="AE2091" s="39"/>
    </row>
  </sheetData>
  <sheetProtection sheet="1" autoFilter="0" formatColumns="0" formatRows="0" objects="1" scenarios="1" spinCount="100000" saltValue="0MWYKR+D3VRjrqEyeNTztuCwQtYVhw/cCuN1PdOdXO3oIBlyuAxP1DNsBgtAw26NiMjlpHeGdvWs3NbyLOqwVg==" hashValue="2uOyLvUEwX0o+wiZDNH7q1KgWtUpoLl9ul3GsHNgZ2MCzaSg97w2R5SOfRscXCQa1rxFkkn4ELL52Mxi4wEayw==" algorithmName="SHA-512" password="CC35"/>
  <autoFilter ref="C152:K20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1:H141"/>
    <mergeCell ref="E143:H143"/>
    <mergeCell ref="E145:H14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317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50.5" customHeight="1">
      <c r="A29" s="155"/>
      <c r="B29" s="156"/>
      <c r="C29" s="155"/>
      <c r="D29" s="155"/>
      <c r="E29" s="157" t="s">
        <v>2824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ROUND((SUM(BE128:BE392)),  2)</f>
        <v>0</v>
      </c>
      <c r="G35" s="39"/>
      <c r="H35" s="39"/>
      <c r="I35" s="165">
        <v>0.20999999999999999</v>
      </c>
      <c r="J35" s="164">
        <f>ROUND(((SUM(BE128:BE392))*I35),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ROUND((SUM(BF128:BF392)),  2)</f>
        <v>0</v>
      </c>
      <c r="G36" s="39"/>
      <c r="H36" s="39"/>
      <c r="I36" s="165">
        <v>0.14999999999999999</v>
      </c>
      <c r="J36" s="164">
        <f>ROUND(((SUM(BF128:BF392))*I36),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ROUND((SUM(BG128:BG392)),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ROUND((SUM(BH128:BH392)),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ROUND((SUM(BI128:BI392)),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01A - Zařízení pro vytápění staveb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335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338</v>
      </c>
      <c r="E100" s="245"/>
      <c r="F100" s="245"/>
      <c r="G100" s="245"/>
      <c r="H100" s="245"/>
      <c r="I100" s="245"/>
      <c r="J100" s="246">
        <f>J130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2825</v>
      </c>
      <c r="E101" s="245"/>
      <c r="F101" s="245"/>
      <c r="G101" s="245"/>
      <c r="H101" s="245"/>
      <c r="I101" s="245"/>
      <c r="J101" s="246">
        <f>J155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3"/>
      <c r="C102" s="134"/>
      <c r="D102" s="244" t="s">
        <v>2826</v>
      </c>
      <c r="E102" s="245"/>
      <c r="F102" s="245"/>
      <c r="G102" s="245"/>
      <c r="H102" s="245"/>
      <c r="I102" s="245"/>
      <c r="J102" s="246">
        <f>J216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3"/>
      <c r="C103" s="134"/>
      <c r="D103" s="244" t="s">
        <v>2827</v>
      </c>
      <c r="E103" s="245"/>
      <c r="F103" s="245"/>
      <c r="G103" s="245"/>
      <c r="H103" s="245"/>
      <c r="I103" s="245"/>
      <c r="J103" s="246">
        <f>J244</f>
        <v>0</v>
      </c>
      <c r="K103" s="134"/>
      <c r="L103" s="247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3"/>
      <c r="C104" s="134"/>
      <c r="D104" s="244" t="s">
        <v>2828</v>
      </c>
      <c r="E104" s="245"/>
      <c r="F104" s="245"/>
      <c r="G104" s="245"/>
      <c r="H104" s="245"/>
      <c r="I104" s="245"/>
      <c r="J104" s="246">
        <f>J295</f>
        <v>0</v>
      </c>
      <c r="K104" s="134"/>
      <c r="L104" s="247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3"/>
      <c r="C105" s="134"/>
      <c r="D105" s="244" t="s">
        <v>2829</v>
      </c>
      <c r="E105" s="245"/>
      <c r="F105" s="245"/>
      <c r="G105" s="245"/>
      <c r="H105" s="245"/>
      <c r="I105" s="245"/>
      <c r="J105" s="246">
        <f>J347</f>
        <v>0</v>
      </c>
      <c r="K105" s="134"/>
      <c r="L105" s="247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9" customFormat="1" ht="24.96" customHeight="1">
      <c r="A106" s="9"/>
      <c r="B106" s="189"/>
      <c r="C106" s="190"/>
      <c r="D106" s="191" t="s">
        <v>2830</v>
      </c>
      <c r="E106" s="192"/>
      <c r="F106" s="192"/>
      <c r="G106" s="192"/>
      <c r="H106" s="192"/>
      <c r="I106" s="192"/>
      <c r="J106" s="193">
        <f>J376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201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ZZS Kraje Vysočina – výjezdové stanoviště Telč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190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317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01A - Zařízení pro vytápění staveb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Telč, ul. Na Kotnově</v>
      </c>
      <c r="G122" s="41"/>
      <c r="H122" s="41"/>
      <c r="I122" s="33" t="s">
        <v>22</v>
      </c>
      <c r="J122" s="80" t="str">
        <f>IF(J14="","",J14)</f>
        <v>1. 6. 2023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E17</f>
        <v>Kraj Vysočina</v>
      </c>
      <c r="G124" s="41"/>
      <c r="H124" s="41"/>
      <c r="I124" s="33" t="s">
        <v>32</v>
      </c>
      <c r="J124" s="37" t="str">
        <f>E23</f>
        <v>PROJEKT CENTRUM NOVA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IF(E20="","",E20)</f>
        <v>Vyplň údaj</v>
      </c>
      <c r="G125" s="41"/>
      <c r="H125" s="41"/>
      <c r="I125" s="33" t="s">
        <v>37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0" customFormat="1" ht="29.28" customHeight="1">
      <c r="A127" s="195"/>
      <c r="B127" s="196"/>
      <c r="C127" s="197" t="s">
        <v>202</v>
      </c>
      <c r="D127" s="198" t="s">
        <v>66</v>
      </c>
      <c r="E127" s="198" t="s">
        <v>62</v>
      </c>
      <c r="F127" s="198" t="s">
        <v>63</v>
      </c>
      <c r="G127" s="198" t="s">
        <v>203</v>
      </c>
      <c r="H127" s="198" t="s">
        <v>204</v>
      </c>
      <c r="I127" s="198" t="s">
        <v>205</v>
      </c>
      <c r="J127" s="198" t="s">
        <v>197</v>
      </c>
      <c r="K127" s="199" t="s">
        <v>206</v>
      </c>
      <c r="L127" s="200"/>
      <c r="M127" s="101" t="s">
        <v>1</v>
      </c>
      <c r="N127" s="102" t="s">
        <v>45</v>
      </c>
      <c r="O127" s="102" t="s">
        <v>207</v>
      </c>
      <c r="P127" s="102" t="s">
        <v>208</v>
      </c>
      <c r="Q127" s="102" t="s">
        <v>209</v>
      </c>
      <c r="R127" s="102" t="s">
        <v>210</v>
      </c>
      <c r="S127" s="102" t="s">
        <v>211</v>
      </c>
      <c r="T127" s="103" t="s">
        <v>212</v>
      </c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</row>
    <row r="128" s="2" customFormat="1" ht="22.8" customHeight="1">
      <c r="A128" s="39"/>
      <c r="B128" s="40"/>
      <c r="C128" s="108" t="s">
        <v>213</v>
      </c>
      <c r="D128" s="41"/>
      <c r="E128" s="41"/>
      <c r="F128" s="41"/>
      <c r="G128" s="41"/>
      <c r="H128" s="41"/>
      <c r="I128" s="41"/>
      <c r="J128" s="201">
        <f>BK128</f>
        <v>0</v>
      </c>
      <c r="K128" s="41"/>
      <c r="L128" s="45"/>
      <c r="M128" s="104"/>
      <c r="N128" s="202"/>
      <c r="O128" s="105"/>
      <c r="P128" s="203">
        <f>P129+P376</f>
        <v>0</v>
      </c>
      <c r="Q128" s="105"/>
      <c r="R128" s="203">
        <f>R129+R376</f>
        <v>1.7798799999999999</v>
      </c>
      <c r="S128" s="105"/>
      <c r="T128" s="204">
        <f>T129+T376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80</v>
      </c>
      <c r="AU128" s="18" t="s">
        <v>199</v>
      </c>
      <c r="BK128" s="205">
        <f>BK129+BK376</f>
        <v>0</v>
      </c>
    </row>
    <row r="129" s="11" customFormat="1" ht="25.92" customHeight="1">
      <c r="A129" s="11"/>
      <c r="B129" s="206"/>
      <c r="C129" s="207"/>
      <c r="D129" s="208" t="s">
        <v>80</v>
      </c>
      <c r="E129" s="209" t="s">
        <v>1633</v>
      </c>
      <c r="F129" s="209" t="s">
        <v>1634</v>
      </c>
      <c r="G129" s="207"/>
      <c r="H129" s="207"/>
      <c r="I129" s="210"/>
      <c r="J129" s="211">
        <f>BK129</f>
        <v>0</v>
      </c>
      <c r="K129" s="207"/>
      <c r="L129" s="212"/>
      <c r="M129" s="213"/>
      <c r="N129" s="214"/>
      <c r="O129" s="214"/>
      <c r="P129" s="215">
        <f>P130+P155+P216+P244+P295+P347</f>
        <v>0</v>
      </c>
      <c r="Q129" s="214"/>
      <c r="R129" s="215">
        <f>R130+R155+R216+R244+R295+R347</f>
        <v>1.7798799999999999</v>
      </c>
      <c r="S129" s="214"/>
      <c r="T129" s="216">
        <f>T130+T155+T216+T244+T295+T347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7" t="s">
        <v>90</v>
      </c>
      <c r="AT129" s="218" t="s">
        <v>80</v>
      </c>
      <c r="AU129" s="218" t="s">
        <v>81</v>
      </c>
      <c r="AY129" s="217" t="s">
        <v>216</v>
      </c>
      <c r="BK129" s="219">
        <f>BK130+BK155+BK216+BK244+BK295+BK347</f>
        <v>0</v>
      </c>
    </row>
    <row r="130" s="11" customFormat="1" ht="22.8" customHeight="1">
      <c r="A130" s="11"/>
      <c r="B130" s="206"/>
      <c r="C130" s="207"/>
      <c r="D130" s="208" t="s">
        <v>80</v>
      </c>
      <c r="E130" s="248" t="s">
        <v>1837</v>
      </c>
      <c r="F130" s="248" t="s">
        <v>1838</v>
      </c>
      <c r="G130" s="207"/>
      <c r="H130" s="207"/>
      <c r="I130" s="210"/>
      <c r="J130" s="249">
        <f>BK130</f>
        <v>0</v>
      </c>
      <c r="K130" s="207"/>
      <c r="L130" s="212"/>
      <c r="M130" s="213"/>
      <c r="N130" s="214"/>
      <c r="O130" s="214"/>
      <c r="P130" s="215">
        <f>SUM(P131:P154)</f>
        <v>0</v>
      </c>
      <c r="Q130" s="214"/>
      <c r="R130" s="215">
        <f>SUM(R131:R154)</f>
        <v>0.02435</v>
      </c>
      <c r="S130" s="214"/>
      <c r="T130" s="216">
        <f>SUM(T131:T154)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17" t="s">
        <v>90</v>
      </c>
      <c r="AT130" s="218" t="s">
        <v>80</v>
      </c>
      <c r="AU130" s="218" t="s">
        <v>88</v>
      </c>
      <c r="AY130" s="217" t="s">
        <v>216</v>
      </c>
      <c r="BK130" s="219">
        <f>SUM(BK131:BK154)</f>
        <v>0</v>
      </c>
    </row>
    <row r="131" s="2" customFormat="1" ht="33" customHeight="1">
      <c r="A131" s="39"/>
      <c r="B131" s="40"/>
      <c r="C131" s="220" t="s">
        <v>88</v>
      </c>
      <c r="D131" s="220" t="s">
        <v>217</v>
      </c>
      <c r="E131" s="221" t="s">
        <v>2831</v>
      </c>
      <c r="F131" s="222" t="s">
        <v>2832</v>
      </c>
      <c r="G131" s="223" t="s">
        <v>453</v>
      </c>
      <c r="H131" s="224">
        <v>20</v>
      </c>
      <c r="I131" s="225"/>
      <c r="J131" s="226">
        <f>ROUND(I131*H131,2)</f>
        <v>0</v>
      </c>
      <c r="K131" s="222" t="s">
        <v>359</v>
      </c>
      <c r="L131" s="45"/>
      <c r="M131" s="227" t="s">
        <v>1</v>
      </c>
      <c r="N131" s="228" t="s">
        <v>46</v>
      </c>
      <c r="O131" s="92"/>
      <c r="P131" s="229">
        <f>O131*H131</f>
        <v>0</v>
      </c>
      <c r="Q131" s="229">
        <v>0.00019000000000000001</v>
      </c>
      <c r="R131" s="229">
        <f>Q131*H131</f>
        <v>0.0038000000000000004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292</v>
      </c>
      <c r="AT131" s="231" t="s">
        <v>217</v>
      </c>
      <c r="AU131" s="231" t="s">
        <v>90</v>
      </c>
      <c r="AY131" s="18" t="s">
        <v>216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292</v>
      </c>
      <c r="BM131" s="231" t="s">
        <v>2833</v>
      </c>
    </row>
    <row r="132" s="2" customFormat="1">
      <c r="A132" s="39"/>
      <c r="B132" s="40"/>
      <c r="C132" s="41"/>
      <c r="D132" s="233" t="s">
        <v>222</v>
      </c>
      <c r="E132" s="41"/>
      <c r="F132" s="234" t="s">
        <v>2834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222</v>
      </c>
      <c r="AU132" s="18" t="s">
        <v>90</v>
      </c>
    </row>
    <row r="133" s="2" customFormat="1" ht="24.15" customHeight="1">
      <c r="A133" s="39"/>
      <c r="B133" s="40"/>
      <c r="C133" s="293" t="s">
        <v>90</v>
      </c>
      <c r="D133" s="293" t="s">
        <v>467</v>
      </c>
      <c r="E133" s="294" t="s">
        <v>2835</v>
      </c>
      <c r="F133" s="295" t="s">
        <v>2836</v>
      </c>
      <c r="G133" s="296" t="s">
        <v>453</v>
      </c>
      <c r="H133" s="297">
        <v>10</v>
      </c>
      <c r="I133" s="298"/>
      <c r="J133" s="299">
        <f>ROUND(I133*H133,2)</f>
        <v>0</v>
      </c>
      <c r="K133" s="295" t="s">
        <v>359</v>
      </c>
      <c r="L133" s="300"/>
      <c r="M133" s="301" t="s">
        <v>1</v>
      </c>
      <c r="N133" s="302" t="s">
        <v>46</v>
      </c>
      <c r="O133" s="92"/>
      <c r="P133" s="229">
        <f>O133*H133</f>
        <v>0</v>
      </c>
      <c r="Q133" s="229">
        <v>0.00027</v>
      </c>
      <c r="R133" s="229">
        <f>Q133*H133</f>
        <v>0.0027000000000000001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569</v>
      </c>
      <c r="AT133" s="231" t="s">
        <v>467</v>
      </c>
      <c r="AU133" s="231" t="s">
        <v>90</v>
      </c>
      <c r="AY133" s="18" t="s">
        <v>216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292</v>
      </c>
      <c r="BM133" s="231" t="s">
        <v>2837</v>
      </c>
    </row>
    <row r="134" s="2" customFormat="1">
      <c r="A134" s="39"/>
      <c r="B134" s="40"/>
      <c r="C134" s="41"/>
      <c r="D134" s="233" t="s">
        <v>222</v>
      </c>
      <c r="E134" s="41"/>
      <c r="F134" s="234" t="s">
        <v>2836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90</v>
      </c>
    </row>
    <row r="135" s="2" customFormat="1" ht="24.15" customHeight="1">
      <c r="A135" s="39"/>
      <c r="B135" s="40"/>
      <c r="C135" s="293" t="s">
        <v>228</v>
      </c>
      <c r="D135" s="293" t="s">
        <v>467</v>
      </c>
      <c r="E135" s="294" t="s">
        <v>2838</v>
      </c>
      <c r="F135" s="295" t="s">
        <v>2839</v>
      </c>
      <c r="G135" s="296" t="s">
        <v>453</v>
      </c>
      <c r="H135" s="297">
        <v>10</v>
      </c>
      <c r="I135" s="298"/>
      <c r="J135" s="299">
        <f>ROUND(I135*H135,2)</f>
        <v>0</v>
      </c>
      <c r="K135" s="295" t="s">
        <v>359</v>
      </c>
      <c r="L135" s="300"/>
      <c r="M135" s="301" t="s">
        <v>1</v>
      </c>
      <c r="N135" s="302" t="s">
        <v>46</v>
      </c>
      <c r="O135" s="92"/>
      <c r="P135" s="229">
        <f>O135*H135</f>
        <v>0</v>
      </c>
      <c r="Q135" s="229">
        <v>0.00029</v>
      </c>
      <c r="R135" s="229">
        <f>Q135*H135</f>
        <v>0.0028999999999999998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569</v>
      </c>
      <c r="AT135" s="231" t="s">
        <v>467</v>
      </c>
      <c r="AU135" s="231" t="s">
        <v>90</v>
      </c>
      <c r="AY135" s="18" t="s">
        <v>216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292</v>
      </c>
      <c r="BM135" s="231" t="s">
        <v>2840</v>
      </c>
    </row>
    <row r="136" s="2" customFormat="1">
      <c r="A136" s="39"/>
      <c r="B136" s="40"/>
      <c r="C136" s="41"/>
      <c r="D136" s="233" t="s">
        <v>222</v>
      </c>
      <c r="E136" s="41"/>
      <c r="F136" s="234" t="s">
        <v>2839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90</v>
      </c>
    </row>
    <row r="137" s="2" customFormat="1" ht="16.5" customHeight="1">
      <c r="A137" s="39"/>
      <c r="B137" s="40"/>
      <c r="C137" s="293" t="s">
        <v>215</v>
      </c>
      <c r="D137" s="293" t="s">
        <v>467</v>
      </c>
      <c r="E137" s="294" t="s">
        <v>2841</v>
      </c>
      <c r="F137" s="295" t="s">
        <v>2842</v>
      </c>
      <c r="G137" s="296" t="s">
        <v>453</v>
      </c>
      <c r="H137" s="297">
        <v>20</v>
      </c>
      <c r="I137" s="298"/>
      <c r="J137" s="299">
        <f>ROUND(I137*H137,2)</f>
        <v>0</v>
      </c>
      <c r="K137" s="295" t="s">
        <v>359</v>
      </c>
      <c r="L137" s="300"/>
      <c r="M137" s="301" t="s">
        <v>1</v>
      </c>
      <c r="N137" s="302" t="s">
        <v>46</v>
      </c>
      <c r="O137" s="92"/>
      <c r="P137" s="229">
        <f>O137*H137</f>
        <v>0</v>
      </c>
      <c r="Q137" s="229">
        <v>9.0000000000000006E-05</v>
      </c>
      <c r="R137" s="229">
        <f>Q137*H137</f>
        <v>0.0018000000000000002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569</v>
      </c>
      <c r="AT137" s="231" t="s">
        <v>467</v>
      </c>
      <c r="AU137" s="231" t="s">
        <v>90</v>
      </c>
      <c r="AY137" s="18" t="s">
        <v>216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292</v>
      </c>
      <c r="BM137" s="231" t="s">
        <v>2843</v>
      </c>
    </row>
    <row r="138" s="2" customFormat="1">
      <c r="A138" s="39"/>
      <c r="B138" s="40"/>
      <c r="C138" s="41"/>
      <c r="D138" s="233" t="s">
        <v>222</v>
      </c>
      <c r="E138" s="41"/>
      <c r="F138" s="234" t="s">
        <v>2842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90</v>
      </c>
    </row>
    <row r="139" s="2" customFormat="1" ht="24.15" customHeight="1">
      <c r="A139" s="39"/>
      <c r="B139" s="40"/>
      <c r="C139" s="220" t="s">
        <v>237</v>
      </c>
      <c r="D139" s="220" t="s">
        <v>217</v>
      </c>
      <c r="E139" s="221" t="s">
        <v>2844</v>
      </c>
      <c r="F139" s="222" t="s">
        <v>2845</v>
      </c>
      <c r="G139" s="223" t="s">
        <v>453</v>
      </c>
      <c r="H139" s="224">
        <v>110</v>
      </c>
      <c r="I139" s="225"/>
      <c r="J139" s="226">
        <f>ROUND(I139*H139,2)</f>
        <v>0</v>
      </c>
      <c r="K139" s="222" t="s">
        <v>359</v>
      </c>
      <c r="L139" s="45"/>
      <c r="M139" s="227" t="s">
        <v>1</v>
      </c>
      <c r="N139" s="228" t="s">
        <v>46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292</v>
      </c>
      <c r="AT139" s="231" t="s">
        <v>217</v>
      </c>
      <c r="AU139" s="231" t="s">
        <v>90</v>
      </c>
      <c r="AY139" s="18" t="s">
        <v>216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292</v>
      </c>
      <c r="BM139" s="231" t="s">
        <v>2846</v>
      </c>
    </row>
    <row r="140" s="2" customFormat="1">
      <c r="A140" s="39"/>
      <c r="B140" s="40"/>
      <c r="C140" s="41"/>
      <c r="D140" s="233" t="s">
        <v>222</v>
      </c>
      <c r="E140" s="41"/>
      <c r="F140" s="234" t="s">
        <v>2847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90</v>
      </c>
    </row>
    <row r="141" s="14" customFormat="1">
      <c r="A141" s="14"/>
      <c r="B141" s="260"/>
      <c r="C141" s="261"/>
      <c r="D141" s="233" t="s">
        <v>362</v>
      </c>
      <c r="E141" s="262" t="s">
        <v>1</v>
      </c>
      <c r="F141" s="263" t="s">
        <v>2848</v>
      </c>
      <c r="G141" s="261"/>
      <c r="H141" s="264">
        <v>110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362</v>
      </c>
      <c r="AU141" s="270" t="s">
        <v>90</v>
      </c>
      <c r="AV141" s="14" t="s">
        <v>90</v>
      </c>
      <c r="AW141" s="14" t="s">
        <v>36</v>
      </c>
      <c r="AX141" s="14" t="s">
        <v>88</v>
      </c>
      <c r="AY141" s="270" t="s">
        <v>216</v>
      </c>
    </row>
    <row r="142" s="2" customFormat="1" ht="24.15" customHeight="1">
      <c r="A142" s="39"/>
      <c r="B142" s="40"/>
      <c r="C142" s="293" t="s">
        <v>242</v>
      </c>
      <c r="D142" s="293" t="s">
        <v>467</v>
      </c>
      <c r="E142" s="294" t="s">
        <v>2849</v>
      </c>
      <c r="F142" s="295" t="s">
        <v>2850</v>
      </c>
      <c r="G142" s="296" t="s">
        <v>453</v>
      </c>
      <c r="H142" s="297">
        <v>20</v>
      </c>
      <c r="I142" s="298"/>
      <c r="J142" s="299">
        <f>ROUND(I142*H142,2)</f>
        <v>0</v>
      </c>
      <c r="K142" s="295" t="s">
        <v>359</v>
      </c>
      <c r="L142" s="300"/>
      <c r="M142" s="301" t="s">
        <v>1</v>
      </c>
      <c r="N142" s="302" t="s">
        <v>46</v>
      </c>
      <c r="O142" s="92"/>
      <c r="P142" s="229">
        <f>O142*H142</f>
        <v>0</v>
      </c>
      <c r="Q142" s="229">
        <v>6.9999999999999994E-05</v>
      </c>
      <c r="R142" s="229">
        <f>Q142*H142</f>
        <v>0.0013999999999999998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569</v>
      </c>
      <c r="AT142" s="231" t="s">
        <v>467</v>
      </c>
      <c r="AU142" s="231" t="s">
        <v>90</v>
      </c>
      <c r="AY142" s="18" t="s">
        <v>216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88</v>
      </c>
      <c r="BK142" s="232">
        <f>ROUND(I142*H142,2)</f>
        <v>0</v>
      </c>
      <c r="BL142" s="18" t="s">
        <v>292</v>
      </c>
      <c r="BM142" s="231" t="s">
        <v>2851</v>
      </c>
    </row>
    <row r="143" s="2" customFormat="1">
      <c r="A143" s="39"/>
      <c r="B143" s="40"/>
      <c r="C143" s="41"/>
      <c r="D143" s="233" t="s">
        <v>222</v>
      </c>
      <c r="E143" s="41"/>
      <c r="F143" s="234" t="s">
        <v>2850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222</v>
      </c>
      <c r="AU143" s="18" t="s">
        <v>90</v>
      </c>
    </row>
    <row r="144" s="2" customFormat="1" ht="24.15" customHeight="1">
      <c r="A144" s="39"/>
      <c r="B144" s="40"/>
      <c r="C144" s="293" t="s">
        <v>247</v>
      </c>
      <c r="D144" s="293" t="s">
        <v>467</v>
      </c>
      <c r="E144" s="294" t="s">
        <v>2852</v>
      </c>
      <c r="F144" s="295" t="s">
        <v>2853</v>
      </c>
      <c r="G144" s="296" t="s">
        <v>453</v>
      </c>
      <c r="H144" s="297">
        <v>30</v>
      </c>
      <c r="I144" s="298"/>
      <c r="J144" s="299">
        <f>ROUND(I144*H144,2)</f>
        <v>0</v>
      </c>
      <c r="K144" s="295" t="s">
        <v>359</v>
      </c>
      <c r="L144" s="300"/>
      <c r="M144" s="301" t="s">
        <v>1</v>
      </c>
      <c r="N144" s="302" t="s">
        <v>46</v>
      </c>
      <c r="O144" s="92"/>
      <c r="P144" s="229">
        <f>O144*H144</f>
        <v>0</v>
      </c>
      <c r="Q144" s="229">
        <v>6.9999999999999994E-05</v>
      </c>
      <c r="R144" s="229">
        <f>Q144*H144</f>
        <v>0.0020999999999999999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569</v>
      </c>
      <c r="AT144" s="231" t="s">
        <v>467</v>
      </c>
      <c r="AU144" s="231" t="s">
        <v>90</v>
      </c>
      <c r="AY144" s="18" t="s">
        <v>216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292</v>
      </c>
      <c r="BM144" s="231" t="s">
        <v>2854</v>
      </c>
    </row>
    <row r="145" s="2" customFormat="1">
      <c r="A145" s="39"/>
      <c r="B145" s="40"/>
      <c r="C145" s="41"/>
      <c r="D145" s="233" t="s">
        <v>222</v>
      </c>
      <c r="E145" s="41"/>
      <c r="F145" s="234" t="s">
        <v>2853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90</v>
      </c>
    </row>
    <row r="146" s="2" customFormat="1" ht="24.15" customHeight="1">
      <c r="A146" s="39"/>
      <c r="B146" s="40"/>
      <c r="C146" s="293" t="s">
        <v>252</v>
      </c>
      <c r="D146" s="293" t="s">
        <v>467</v>
      </c>
      <c r="E146" s="294" t="s">
        <v>2855</v>
      </c>
      <c r="F146" s="295" t="s">
        <v>2856</v>
      </c>
      <c r="G146" s="296" t="s">
        <v>453</v>
      </c>
      <c r="H146" s="297">
        <v>30</v>
      </c>
      <c r="I146" s="298"/>
      <c r="J146" s="299">
        <f>ROUND(I146*H146,2)</f>
        <v>0</v>
      </c>
      <c r="K146" s="295" t="s">
        <v>359</v>
      </c>
      <c r="L146" s="300"/>
      <c r="M146" s="301" t="s">
        <v>1</v>
      </c>
      <c r="N146" s="302" t="s">
        <v>46</v>
      </c>
      <c r="O146" s="92"/>
      <c r="P146" s="229">
        <f>O146*H146</f>
        <v>0</v>
      </c>
      <c r="Q146" s="229">
        <v>0.00011</v>
      </c>
      <c r="R146" s="229">
        <f>Q146*H146</f>
        <v>0.0033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569</v>
      </c>
      <c r="AT146" s="231" t="s">
        <v>467</v>
      </c>
      <c r="AU146" s="231" t="s">
        <v>90</v>
      </c>
      <c r="AY146" s="18" t="s">
        <v>216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292</v>
      </c>
      <c r="BM146" s="231" t="s">
        <v>2857</v>
      </c>
    </row>
    <row r="147" s="2" customFormat="1">
      <c r="A147" s="39"/>
      <c r="B147" s="40"/>
      <c r="C147" s="41"/>
      <c r="D147" s="233" t="s">
        <v>222</v>
      </c>
      <c r="E147" s="41"/>
      <c r="F147" s="234" t="s">
        <v>2856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90</v>
      </c>
    </row>
    <row r="148" s="2" customFormat="1" ht="24.15" customHeight="1">
      <c r="A148" s="39"/>
      <c r="B148" s="40"/>
      <c r="C148" s="293" t="s">
        <v>257</v>
      </c>
      <c r="D148" s="293" t="s">
        <v>467</v>
      </c>
      <c r="E148" s="294" t="s">
        <v>2858</v>
      </c>
      <c r="F148" s="295" t="s">
        <v>2859</v>
      </c>
      <c r="G148" s="296" t="s">
        <v>453</v>
      </c>
      <c r="H148" s="297">
        <v>30</v>
      </c>
      <c r="I148" s="298"/>
      <c r="J148" s="299">
        <f>ROUND(I148*H148,2)</f>
        <v>0</v>
      </c>
      <c r="K148" s="295" t="s">
        <v>359</v>
      </c>
      <c r="L148" s="300"/>
      <c r="M148" s="301" t="s">
        <v>1</v>
      </c>
      <c r="N148" s="302" t="s">
        <v>46</v>
      </c>
      <c r="O148" s="92"/>
      <c r="P148" s="229">
        <f>O148*H148</f>
        <v>0</v>
      </c>
      <c r="Q148" s="229">
        <v>0.00012</v>
      </c>
      <c r="R148" s="229">
        <f>Q148*H148</f>
        <v>0.0035999999999999999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569</v>
      </c>
      <c r="AT148" s="231" t="s">
        <v>467</v>
      </c>
      <c r="AU148" s="231" t="s">
        <v>90</v>
      </c>
      <c r="AY148" s="18" t="s">
        <v>216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88</v>
      </c>
      <c r="BK148" s="232">
        <f>ROUND(I148*H148,2)</f>
        <v>0</v>
      </c>
      <c r="BL148" s="18" t="s">
        <v>292</v>
      </c>
      <c r="BM148" s="231" t="s">
        <v>2860</v>
      </c>
    </row>
    <row r="149" s="2" customFormat="1">
      <c r="A149" s="39"/>
      <c r="B149" s="40"/>
      <c r="C149" s="41"/>
      <c r="D149" s="233" t="s">
        <v>222</v>
      </c>
      <c r="E149" s="41"/>
      <c r="F149" s="234" t="s">
        <v>2859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90</v>
      </c>
    </row>
    <row r="150" s="2" customFormat="1" ht="16.5" customHeight="1">
      <c r="A150" s="39"/>
      <c r="B150" s="40"/>
      <c r="C150" s="293" t="s">
        <v>262</v>
      </c>
      <c r="D150" s="293" t="s">
        <v>467</v>
      </c>
      <c r="E150" s="294" t="s">
        <v>2861</v>
      </c>
      <c r="F150" s="295" t="s">
        <v>2862</v>
      </c>
      <c r="G150" s="296" t="s">
        <v>2863</v>
      </c>
      <c r="H150" s="297">
        <v>2.75</v>
      </c>
      <c r="I150" s="298"/>
      <c r="J150" s="299">
        <f>ROUND(I150*H150,2)</f>
        <v>0</v>
      </c>
      <c r="K150" s="295" t="s">
        <v>359</v>
      </c>
      <c r="L150" s="300"/>
      <c r="M150" s="301" t="s">
        <v>1</v>
      </c>
      <c r="N150" s="302" t="s">
        <v>46</v>
      </c>
      <c r="O150" s="92"/>
      <c r="P150" s="229">
        <f>O150*H150</f>
        <v>0</v>
      </c>
      <c r="Q150" s="229">
        <v>0.001</v>
      </c>
      <c r="R150" s="229">
        <f>Q150*H150</f>
        <v>0.0027499999999999998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569</v>
      </c>
      <c r="AT150" s="231" t="s">
        <v>467</v>
      </c>
      <c r="AU150" s="231" t="s">
        <v>90</v>
      </c>
      <c r="AY150" s="18" t="s">
        <v>216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292</v>
      </c>
      <c r="BM150" s="231" t="s">
        <v>2864</v>
      </c>
    </row>
    <row r="151" s="2" customFormat="1">
      <c r="A151" s="39"/>
      <c r="B151" s="40"/>
      <c r="C151" s="41"/>
      <c r="D151" s="233" t="s">
        <v>222</v>
      </c>
      <c r="E151" s="41"/>
      <c r="F151" s="234" t="s">
        <v>2862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90</v>
      </c>
    </row>
    <row r="152" s="14" customFormat="1">
      <c r="A152" s="14"/>
      <c r="B152" s="260"/>
      <c r="C152" s="261"/>
      <c r="D152" s="233" t="s">
        <v>362</v>
      </c>
      <c r="E152" s="262" t="s">
        <v>1</v>
      </c>
      <c r="F152" s="263" t="s">
        <v>2865</v>
      </c>
      <c r="G152" s="261"/>
      <c r="H152" s="264">
        <v>2.75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362</v>
      </c>
      <c r="AU152" s="270" t="s">
        <v>90</v>
      </c>
      <c r="AV152" s="14" t="s">
        <v>90</v>
      </c>
      <c r="AW152" s="14" t="s">
        <v>36</v>
      </c>
      <c r="AX152" s="14" t="s">
        <v>88</v>
      </c>
      <c r="AY152" s="270" t="s">
        <v>216</v>
      </c>
    </row>
    <row r="153" s="2" customFormat="1" ht="24.15" customHeight="1">
      <c r="A153" s="39"/>
      <c r="B153" s="40"/>
      <c r="C153" s="220" t="s">
        <v>267</v>
      </c>
      <c r="D153" s="220" t="s">
        <v>217</v>
      </c>
      <c r="E153" s="221" t="s">
        <v>1919</v>
      </c>
      <c r="F153" s="222" t="s">
        <v>1920</v>
      </c>
      <c r="G153" s="223" t="s">
        <v>435</v>
      </c>
      <c r="H153" s="224">
        <v>0.024</v>
      </c>
      <c r="I153" s="225"/>
      <c r="J153" s="226">
        <f>ROUND(I153*H153,2)</f>
        <v>0</v>
      </c>
      <c r="K153" s="222" t="s">
        <v>359</v>
      </c>
      <c r="L153" s="45"/>
      <c r="M153" s="227" t="s">
        <v>1</v>
      </c>
      <c r="N153" s="228" t="s">
        <v>46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292</v>
      </c>
      <c r="AT153" s="231" t="s">
        <v>217</v>
      </c>
      <c r="AU153" s="231" t="s">
        <v>90</v>
      </c>
      <c r="AY153" s="18" t="s">
        <v>216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88</v>
      </c>
      <c r="BK153" s="232">
        <f>ROUND(I153*H153,2)</f>
        <v>0</v>
      </c>
      <c r="BL153" s="18" t="s">
        <v>292</v>
      </c>
      <c r="BM153" s="231" t="s">
        <v>2866</v>
      </c>
    </row>
    <row r="154" s="2" customFormat="1">
      <c r="A154" s="39"/>
      <c r="B154" s="40"/>
      <c r="C154" s="41"/>
      <c r="D154" s="233" t="s">
        <v>222</v>
      </c>
      <c r="E154" s="41"/>
      <c r="F154" s="234" t="s">
        <v>1922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222</v>
      </c>
      <c r="AU154" s="18" t="s">
        <v>90</v>
      </c>
    </row>
    <row r="155" s="11" customFormat="1" ht="22.8" customHeight="1">
      <c r="A155" s="11"/>
      <c r="B155" s="206"/>
      <c r="C155" s="207"/>
      <c r="D155" s="208" t="s">
        <v>80</v>
      </c>
      <c r="E155" s="248" t="s">
        <v>2867</v>
      </c>
      <c r="F155" s="248" t="s">
        <v>2868</v>
      </c>
      <c r="G155" s="207"/>
      <c r="H155" s="207"/>
      <c r="I155" s="210"/>
      <c r="J155" s="249">
        <f>BK155</f>
        <v>0</v>
      </c>
      <c r="K155" s="207"/>
      <c r="L155" s="212"/>
      <c r="M155" s="213"/>
      <c r="N155" s="214"/>
      <c r="O155" s="214"/>
      <c r="P155" s="215">
        <f>SUM(P156:P215)</f>
        <v>0</v>
      </c>
      <c r="Q155" s="214"/>
      <c r="R155" s="215">
        <f>SUM(R156:R215)</f>
        <v>0.85486000000000006</v>
      </c>
      <c r="S155" s="214"/>
      <c r="T155" s="216">
        <f>SUM(T156:T215)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17" t="s">
        <v>90</v>
      </c>
      <c r="AT155" s="218" t="s">
        <v>80</v>
      </c>
      <c r="AU155" s="218" t="s">
        <v>88</v>
      </c>
      <c r="AY155" s="217" t="s">
        <v>216</v>
      </c>
      <c r="BK155" s="219">
        <f>SUM(BK156:BK215)</f>
        <v>0</v>
      </c>
    </row>
    <row r="156" s="2" customFormat="1" ht="24.15" customHeight="1">
      <c r="A156" s="39"/>
      <c r="B156" s="40"/>
      <c r="C156" s="220" t="s">
        <v>272</v>
      </c>
      <c r="D156" s="220" t="s">
        <v>217</v>
      </c>
      <c r="E156" s="221" t="s">
        <v>2869</v>
      </c>
      <c r="F156" s="222" t="s">
        <v>2870</v>
      </c>
      <c r="G156" s="223" t="s">
        <v>285</v>
      </c>
      <c r="H156" s="224">
        <v>1</v>
      </c>
      <c r="I156" s="225"/>
      <c r="J156" s="226">
        <f>ROUND(I156*H156,2)</f>
        <v>0</v>
      </c>
      <c r="K156" s="222" t="s">
        <v>1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0.15390000000000001</v>
      </c>
      <c r="R156" s="229">
        <f>Q156*H156</f>
        <v>0.15390000000000001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292</v>
      </c>
      <c r="AT156" s="231" t="s">
        <v>217</v>
      </c>
      <c r="AU156" s="231" t="s">
        <v>90</v>
      </c>
      <c r="AY156" s="18" t="s">
        <v>216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292</v>
      </c>
      <c r="BM156" s="231" t="s">
        <v>2871</v>
      </c>
    </row>
    <row r="157" s="2" customFormat="1">
      <c r="A157" s="39"/>
      <c r="B157" s="40"/>
      <c r="C157" s="41"/>
      <c r="D157" s="233" t="s">
        <v>222</v>
      </c>
      <c r="E157" s="41"/>
      <c r="F157" s="234" t="s">
        <v>2870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90</v>
      </c>
    </row>
    <row r="158" s="2" customFormat="1" ht="24.15" customHeight="1">
      <c r="A158" s="39"/>
      <c r="B158" s="40"/>
      <c r="C158" s="293" t="s">
        <v>277</v>
      </c>
      <c r="D158" s="293" t="s">
        <v>467</v>
      </c>
      <c r="E158" s="294" t="s">
        <v>2872</v>
      </c>
      <c r="F158" s="295" t="s">
        <v>2873</v>
      </c>
      <c r="G158" s="296" t="s">
        <v>285</v>
      </c>
      <c r="H158" s="297">
        <v>1</v>
      </c>
      <c r="I158" s="298"/>
      <c r="J158" s="299">
        <f>ROUND(I158*H158,2)</f>
        <v>0</v>
      </c>
      <c r="K158" s="295" t="s">
        <v>1</v>
      </c>
      <c r="L158" s="300"/>
      <c r="M158" s="301" t="s">
        <v>1</v>
      </c>
      <c r="N158" s="302" t="s">
        <v>46</v>
      </c>
      <c r="O158" s="92"/>
      <c r="P158" s="229">
        <f>O158*H158</f>
        <v>0</v>
      </c>
      <c r="Q158" s="229">
        <v>0.45800000000000002</v>
      </c>
      <c r="R158" s="229">
        <f>Q158*H158</f>
        <v>0.45800000000000002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569</v>
      </c>
      <c r="AT158" s="231" t="s">
        <v>467</v>
      </c>
      <c r="AU158" s="231" t="s">
        <v>90</v>
      </c>
      <c r="AY158" s="18" t="s">
        <v>216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88</v>
      </c>
      <c r="BK158" s="232">
        <f>ROUND(I158*H158,2)</f>
        <v>0</v>
      </c>
      <c r="BL158" s="18" t="s">
        <v>292</v>
      </c>
      <c r="BM158" s="231" t="s">
        <v>2874</v>
      </c>
    </row>
    <row r="159" s="2" customFormat="1">
      <c r="A159" s="39"/>
      <c r="B159" s="40"/>
      <c r="C159" s="41"/>
      <c r="D159" s="233" t="s">
        <v>222</v>
      </c>
      <c r="E159" s="41"/>
      <c r="F159" s="234" t="s">
        <v>2875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222</v>
      </c>
      <c r="AU159" s="18" t="s">
        <v>90</v>
      </c>
    </row>
    <row r="160" s="2" customFormat="1" ht="16.5" customHeight="1">
      <c r="A160" s="39"/>
      <c r="B160" s="40"/>
      <c r="C160" s="220" t="s">
        <v>282</v>
      </c>
      <c r="D160" s="220" t="s">
        <v>217</v>
      </c>
      <c r="E160" s="221" t="s">
        <v>2876</v>
      </c>
      <c r="F160" s="222" t="s">
        <v>2877</v>
      </c>
      <c r="G160" s="223" t="s">
        <v>285</v>
      </c>
      <c r="H160" s="224">
        <v>1</v>
      </c>
      <c r="I160" s="225"/>
      <c r="J160" s="226">
        <f>ROUND(I160*H160,2)</f>
        <v>0</v>
      </c>
      <c r="K160" s="222" t="s">
        <v>1</v>
      </c>
      <c r="L160" s="45"/>
      <c r="M160" s="227" t="s">
        <v>1</v>
      </c>
      <c r="N160" s="228" t="s">
        <v>46</v>
      </c>
      <c r="O160" s="92"/>
      <c r="P160" s="229">
        <f>O160*H160</f>
        <v>0</v>
      </c>
      <c r="Q160" s="229">
        <v>0.00124</v>
      </c>
      <c r="R160" s="229">
        <f>Q160*H160</f>
        <v>0.00124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292</v>
      </c>
      <c r="AT160" s="231" t="s">
        <v>217</v>
      </c>
      <c r="AU160" s="231" t="s">
        <v>90</v>
      </c>
      <c r="AY160" s="18" t="s">
        <v>216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292</v>
      </c>
      <c r="BM160" s="231" t="s">
        <v>2878</v>
      </c>
    </row>
    <row r="161" s="2" customFormat="1">
      <c r="A161" s="39"/>
      <c r="B161" s="40"/>
      <c r="C161" s="41"/>
      <c r="D161" s="233" t="s">
        <v>222</v>
      </c>
      <c r="E161" s="41"/>
      <c r="F161" s="234" t="s">
        <v>2879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222</v>
      </c>
      <c r="AU161" s="18" t="s">
        <v>90</v>
      </c>
    </row>
    <row r="162" s="2" customFormat="1" ht="24.15" customHeight="1">
      <c r="A162" s="39"/>
      <c r="B162" s="40"/>
      <c r="C162" s="293" t="s">
        <v>8</v>
      </c>
      <c r="D162" s="293" t="s">
        <v>467</v>
      </c>
      <c r="E162" s="294" t="s">
        <v>2880</v>
      </c>
      <c r="F162" s="295" t="s">
        <v>2881</v>
      </c>
      <c r="G162" s="296" t="s">
        <v>539</v>
      </c>
      <c r="H162" s="297">
        <v>1</v>
      </c>
      <c r="I162" s="298"/>
      <c r="J162" s="299">
        <f>ROUND(I162*H162,2)</f>
        <v>0</v>
      </c>
      <c r="K162" s="295" t="s">
        <v>1</v>
      </c>
      <c r="L162" s="300"/>
      <c r="M162" s="301" t="s">
        <v>1</v>
      </c>
      <c r="N162" s="302" t="s">
        <v>46</v>
      </c>
      <c r="O162" s="92"/>
      <c r="P162" s="229">
        <f>O162*H162</f>
        <v>0</v>
      </c>
      <c r="Q162" s="229">
        <v>0.050000000000000003</v>
      </c>
      <c r="R162" s="229">
        <f>Q162*H162</f>
        <v>0.050000000000000003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569</v>
      </c>
      <c r="AT162" s="231" t="s">
        <v>467</v>
      </c>
      <c r="AU162" s="231" t="s">
        <v>90</v>
      </c>
      <c r="AY162" s="18" t="s">
        <v>216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88</v>
      </c>
      <c r="BK162" s="232">
        <f>ROUND(I162*H162,2)</f>
        <v>0</v>
      </c>
      <c r="BL162" s="18" t="s">
        <v>292</v>
      </c>
      <c r="BM162" s="231" t="s">
        <v>2882</v>
      </c>
    </row>
    <row r="163" s="2" customFormat="1">
      <c r="A163" s="39"/>
      <c r="B163" s="40"/>
      <c r="C163" s="41"/>
      <c r="D163" s="233" t="s">
        <v>222</v>
      </c>
      <c r="E163" s="41"/>
      <c r="F163" s="234" t="s">
        <v>2881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222</v>
      </c>
      <c r="AU163" s="18" t="s">
        <v>90</v>
      </c>
    </row>
    <row r="164" s="2" customFormat="1" ht="16.5" customHeight="1">
      <c r="A164" s="39"/>
      <c r="B164" s="40"/>
      <c r="C164" s="220" t="s">
        <v>292</v>
      </c>
      <c r="D164" s="220" t="s">
        <v>217</v>
      </c>
      <c r="E164" s="221" t="s">
        <v>2883</v>
      </c>
      <c r="F164" s="222" t="s">
        <v>2879</v>
      </c>
      <c r="G164" s="223" t="s">
        <v>285</v>
      </c>
      <c r="H164" s="224">
        <v>1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46</v>
      </c>
      <c r="O164" s="92"/>
      <c r="P164" s="229">
        <f>O164*H164</f>
        <v>0</v>
      </c>
      <c r="Q164" s="229">
        <v>0.00124</v>
      </c>
      <c r="R164" s="229">
        <f>Q164*H164</f>
        <v>0.00124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292</v>
      </c>
      <c r="AT164" s="231" t="s">
        <v>217</v>
      </c>
      <c r="AU164" s="231" t="s">
        <v>90</v>
      </c>
      <c r="AY164" s="18" t="s">
        <v>216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292</v>
      </c>
      <c r="BM164" s="231" t="s">
        <v>2884</v>
      </c>
    </row>
    <row r="165" s="2" customFormat="1">
      <c r="A165" s="39"/>
      <c r="B165" s="40"/>
      <c r="C165" s="41"/>
      <c r="D165" s="233" t="s">
        <v>222</v>
      </c>
      <c r="E165" s="41"/>
      <c r="F165" s="234" t="s">
        <v>2879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222</v>
      </c>
      <c r="AU165" s="18" t="s">
        <v>90</v>
      </c>
    </row>
    <row r="166" s="2" customFormat="1" ht="24.15" customHeight="1">
      <c r="A166" s="39"/>
      <c r="B166" s="40"/>
      <c r="C166" s="293" t="s">
        <v>297</v>
      </c>
      <c r="D166" s="293" t="s">
        <v>467</v>
      </c>
      <c r="E166" s="294" t="s">
        <v>2885</v>
      </c>
      <c r="F166" s="295" t="s">
        <v>2886</v>
      </c>
      <c r="G166" s="296" t="s">
        <v>539</v>
      </c>
      <c r="H166" s="297">
        <v>1</v>
      </c>
      <c r="I166" s="298"/>
      <c r="J166" s="299">
        <f>ROUND(I166*H166,2)</f>
        <v>0</v>
      </c>
      <c r="K166" s="295" t="s">
        <v>1</v>
      </c>
      <c r="L166" s="300"/>
      <c r="M166" s="301" t="s">
        <v>1</v>
      </c>
      <c r="N166" s="302" t="s">
        <v>46</v>
      </c>
      <c r="O166" s="92"/>
      <c r="P166" s="229">
        <f>O166*H166</f>
        <v>0</v>
      </c>
      <c r="Q166" s="229">
        <v>0.050000000000000003</v>
      </c>
      <c r="R166" s="229">
        <f>Q166*H166</f>
        <v>0.050000000000000003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569</v>
      </c>
      <c r="AT166" s="231" t="s">
        <v>467</v>
      </c>
      <c r="AU166" s="231" t="s">
        <v>90</v>
      </c>
      <c r="AY166" s="18" t="s">
        <v>216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88</v>
      </c>
      <c r="BK166" s="232">
        <f>ROUND(I166*H166,2)</f>
        <v>0</v>
      </c>
      <c r="BL166" s="18" t="s">
        <v>292</v>
      </c>
      <c r="BM166" s="231" t="s">
        <v>2887</v>
      </c>
    </row>
    <row r="167" s="2" customFormat="1">
      <c r="A167" s="39"/>
      <c r="B167" s="40"/>
      <c r="C167" s="41"/>
      <c r="D167" s="233" t="s">
        <v>222</v>
      </c>
      <c r="E167" s="41"/>
      <c r="F167" s="234" t="s">
        <v>2888</v>
      </c>
      <c r="G167" s="41"/>
      <c r="H167" s="41"/>
      <c r="I167" s="235"/>
      <c r="J167" s="41"/>
      <c r="K167" s="41"/>
      <c r="L167" s="45"/>
      <c r="M167" s="236"/>
      <c r="N167" s="23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222</v>
      </c>
      <c r="AU167" s="18" t="s">
        <v>90</v>
      </c>
    </row>
    <row r="168" s="2" customFormat="1" ht="16.5" customHeight="1">
      <c r="A168" s="39"/>
      <c r="B168" s="40"/>
      <c r="C168" s="293" t="s">
        <v>472</v>
      </c>
      <c r="D168" s="293" t="s">
        <v>467</v>
      </c>
      <c r="E168" s="294" t="s">
        <v>2889</v>
      </c>
      <c r="F168" s="295" t="s">
        <v>2890</v>
      </c>
      <c r="G168" s="296" t="s">
        <v>539</v>
      </c>
      <c r="H168" s="297">
        <v>1</v>
      </c>
      <c r="I168" s="298"/>
      <c r="J168" s="299">
        <f>ROUND(I168*H168,2)</f>
        <v>0</v>
      </c>
      <c r="K168" s="295" t="s">
        <v>1</v>
      </c>
      <c r="L168" s="300"/>
      <c r="M168" s="301" t="s">
        <v>1</v>
      </c>
      <c r="N168" s="302" t="s">
        <v>46</v>
      </c>
      <c r="O168" s="92"/>
      <c r="P168" s="229">
        <f>O168*H168</f>
        <v>0</v>
      </c>
      <c r="Q168" s="229">
        <v>0.001</v>
      </c>
      <c r="R168" s="229">
        <f>Q168*H168</f>
        <v>0.001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569</v>
      </c>
      <c r="AT168" s="231" t="s">
        <v>467</v>
      </c>
      <c r="AU168" s="231" t="s">
        <v>90</v>
      </c>
      <c r="AY168" s="18" t="s">
        <v>216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88</v>
      </c>
      <c r="BK168" s="232">
        <f>ROUND(I168*H168,2)</f>
        <v>0</v>
      </c>
      <c r="BL168" s="18" t="s">
        <v>292</v>
      </c>
      <c r="BM168" s="231" t="s">
        <v>2891</v>
      </c>
    </row>
    <row r="169" s="2" customFormat="1">
      <c r="A169" s="39"/>
      <c r="B169" s="40"/>
      <c r="C169" s="41"/>
      <c r="D169" s="233" t="s">
        <v>222</v>
      </c>
      <c r="E169" s="41"/>
      <c r="F169" s="234" t="s">
        <v>2890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222</v>
      </c>
      <c r="AU169" s="18" t="s">
        <v>90</v>
      </c>
    </row>
    <row r="170" s="2" customFormat="1" ht="16.5" customHeight="1">
      <c r="A170" s="39"/>
      <c r="B170" s="40"/>
      <c r="C170" s="293" t="s">
        <v>479</v>
      </c>
      <c r="D170" s="293" t="s">
        <v>467</v>
      </c>
      <c r="E170" s="294" t="s">
        <v>2892</v>
      </c>
      <c r="F170" s="295" t="s">
        <v>2893</v>
      </c>
      <c r="G170" s="296" t="s">
        <v>539</v>
      </c>
      <c r="H170" s="297">
        <v>2</v>
      </c>
      <c r="I170" s="298"/>
      <c r="J170" s="299">
        <f>ROUND(I170*H170,2)</f>
        <v>0</v>
      </c>
      <c r="K170" s="295" t="s">
        <v>1</v>
      </c>
      <c r="L170" s="300"/>
      <c r="M170" s="301" t="s">
        <v>1</v>
      </c>
      <c r="N170" s="302" t="s">
        <v>46</v>
      </c>
      <c r="O170" s="92"/>
      <c r="P170" s="229">
        <f>O170*H170</f>
        <v>0</v>
      </c>
      <c r="Q170" s="229">
        <v>0.001</v>
      </c>
      <c r="R170" s="229">
        <f>Q170*H170</f>
        <v>0.002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569</v>
      </c>
      <c r="AT170" s="231" t="s">
        <v>467</v>
      </c>
      <c r="AU170" s="231" t="s">
        <v>90</v>
      </c>
      <c r="AY170" s="18" t="s">
        <v>216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292</v>
      </c>
      <c r="BM170" s="231" t="s">
        <v>2894</v>
      </c>
    </row>
    <row r="171" s="2" customFormat="1">
      <c r="A171" s="39"/>
      <c r="B171" s="40"/>
      <c r="C171" s="41"/>
      <c r="D171" s="233" t="s">
        <v>222</v>
      </c>
      <c r="E171" s="41"/>
      <c r="F171" s="234" t="s">
        <v>2893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222</v>
      </c>
      <c r="AU171" s="18" t="s">
        <v>90</v>
      </c>
    </row>
    <row r="172" s="2" customFormat="1" ht="16.5" customHeight="1">
      <c r="A172" s="39"/>
      <c r="B172" s="40"/>
      <c r="C172" s="220" t="s">
        <v>486</v>
      </c>
      <c r="D172" s="220" t="s">
        <v>217</v>
      </c>
      <c r="E172" s="221" t="s">
        <v>2895</v>
      </c>
      <c r="F172" s="222" t="s">
        <v>2896</v>
      </c>
      <c r="G172" s="223" t="s">
        <v>285</v>
      </c>
      <c r="H172" s="224">
        <v>1</v>
      </c>
      <c r="I172" s="225"/>
      <c r="J172" s="226">
        <f>ROUND(I172*H172,2)</f>
        <v>0</v>
      </c>
      <c r="K172" s="222" t="s">
        <v>1</v>
      </c>
      <c r="L172" s="45"/>
      <c r="M172" s="227" t="s">
        <v>1</v>
      </c>
      <c r="N172" s="228" t="s">
        <v>46</v>
      </c>
      <c r="O172" s="92"/>
      <c r="P172" s="229">
        <f>O172*H172</f>
        <v>0</v>
      </c>
      <c r="Q172" s="229">
        <v>0.00124</v>
      </c>
      <c r="R172" s="229">
        <f>Q172*H172</f>
        <v>0.00124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292</v>
      </c>
      <c r="AT172" s="231" t="s">
        <v>217</v>
      </c>
      <c r="AU172" s="231" t="s">
        <v>90</v>
      </c>
      <c r="AY172" s="18" t="s">
        <v>216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88</v>
      </c>
      <c r="BK172" s="232">
        <f>ROUND(I172*H172,2)</f>
        <v>0</v>
      </c>
      <c r="BL172" s="18" t="s">
        <v>292</v>
      </c>
      <c r="BM172" s="231" t="s">
        <v>2897</v>
      </c>
    </row>
    <row r="173" s="2" customFormat="1">
      <c r="A173" s="39"/>
      <c r="B173" s="40"/>
      <c r="C173" s="41"/>
      <c r="D173" s="233" t="s">
        <v>222</v>
      </c>
      <c r="E173" s="41"/>
      <c r="F173" s="234" t="s">
        <v>2896</v>
      </c>
      <c r="G173" s="41"/>
      <c r="H173" s="41"/>
      <c r="I173" s="235"/>
      <c r="J173" s="41"/>
      <c r="K173" s="41"/>
      <c r="L173" s="45"/>
      <c r="M173" s="236"/>
      <c r="N173" s="23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222</v>
      </c>
      <c r="AU173" s="18" t="s">
        <v>90</v>
      </c>
    </row>
    <row r="174" s="2" customFormat="1" ht="16.5" customHeight="1">
      <c r="A174" s="39"/>
      <c r="B174" s="40"/>
      <c r="C174" s="293" t="s">
        <v>7</v>
      </c>
      <c r="D174" s="293" t="s">
        <v>467</v>
      </c>
      <c r="E174" s="294" t="s">
        <v>2898</v>
      </c>
      <c r="F174" s="295" t="s">
        <v>2899</v>
      </c>
      <c r="G174" s="296" t="s">
        <v>285</v>
      </c>
      <c r="H174" s="297">
        <v>1</v>
      </c>
      <c r="I174" s="298"/>
      <c r="J174" s="299">
        <f>ROUND(I174*H174,2)</f>
        <v>0</v>
      </c>
      <c r="K174" s="295" t="s">
        <v>1</v>
      </c>
      <c r="L174" s="300"/>
      <c r="M174" s="301" t="s">
        <v>1</v>
      </c>
      <c r="N174" s="302" t="s">
        <v>46</v>
      </c>
      <c r="O174" s="92"/>
      <c r="P174" s="229">
        <f>O174*H174</f>
        <v>0</v>
      </c>
      <c r="Q174" s="229">
        <v>0.012</v>
      </c>
      <c r="R174" s="229">
        <f>Q174*H174</f>
        <v>0.012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569</v>
      </c>
      <c r="AT174" s="231" t="s">
        <v>467</v>
      </c>
      <c r="AU174" s="231" t="s">
        <v>90</v>
      </c>
      <c r="AY174" s="18" t="s">
        <v>216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88</v>
      </c>
      <c r="BK174" s="232">
        <f>ROUND(I174*H174,2)</f>
        <v>0</v>
      </c>
      <c r="BL174" s="18" t="s">
        <v>292</v>
      </c>
      <c r="BM174" s="231" t="s">
        <v>2900</v>
      </c>
    </row>
    <row r="175" s="2" customFormat="1">
      <c r="A175" s="39"/>
      <c r="B175" s="40"/>
      <c r="C175" s="41"/>
      <c r="D175" s="233" t="s">
        <v>222</v>
      </c>
      <c r="E175" s="41"/>
      <c r="F175" s="234" t="s">
        <v>2901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222</v>
      </c>
      <c r="AU175" s="18" t="s">
        <v>90</v>
      </c>
    </row>
    <row r="176" s="2" customFormat="1" ht="16.5" customHeight="1">
      <c r="A176" s="39"/>
      <c r="B176" s="40"/>
      <c r="C176" s="293" t="s">
        <v>498</v>
      </c>
      <c r="D176" s="293" t="s">
        <v>467</v>
      </c>
      <c r="E176" s="294" t="s">
        <v>2902</v>
      </c>
      <c r="F176" s="295" t="s">
        <v>2903</v>
      </c>
      <c r="G176" s="296" t="s">
        <v>539</v>
      </c>
      <c r="H176" s="297">
        <v>1</v>
      </c>
      <c r="I176" s="298"/>
      <c r="J176" s="299">
        <f>ROUND(I176*H176,2)</f>
        <v>0</v>
      </c>
      <c r="K176" s="295" t="s">
        <v>1</v>
      </c>
      <c r="L176" s="300"/>
      <c r="M176" s="301" t="s">
        <v>1</v>
      </c>
      <c r="N176" s="302" t="s">
        <v>46</v>
      </c>
      <c r="O176" s="92"/>
      <c r="P176" s="229">
        <f>O176*H176</f>
        <v>0</v>
      </c>
      <c r="Q176" s="229">
        <v>0.001</v>
      </c>
      <c r="R176" s="229">
        <f>Q176*H176</f>
        <v>0.001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569</v>
      </c>
      <c r="AT176" s="231" t="s">
        <v>467</v>
      </c>
      <c r="AU176" s="231" t="s">
        <v>90</v>
      </c>
      <c r="AY176" s="18" t="s">
        <v>216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292</v>
      </c>
      <c r="BM176" s="231" t="s">
        <v>2904</v>
      </c>
    </row>
    <row r="177" s="2" customFormat="1">
      <c r="A177" s="39"/>
      <c r="B177" s="40"/>
      <c r="C177" s="41"/>
      <c r="D177" s="233" t="s">
        <v>222</v>
      </c>
      <c r="E177" s="41"/>
      <c r="F177" s="234" t="s">
        <v>2903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222</v>
      </c>
      <c r="AU177" s="18" t="s">
        <v>90</v>
      </c>
    </row>
    <row r="178" s="2" customFormat="1" ht="16.5" customHeight="1">
      <c r="A178" s="39"/>
      <c r="B178" s="40"/>
      <c r="C178" s="293" t="s">
        <v>503</v>
      </c>
      <c r="D178" s="293" t="s">
        <v>467</v>
      </c>
      <c r="E178" s="294" t="s">
        <v>2905</v>
      </c>
      <c r="F178" s="295" t="s">
        <v>2906</v>
      </c>
      <c r="G178" s="296" t="s">
        <v>285</v>
      </c>
      <c r="H178" s="297">
        <v>1</v>
      </c>
      <c r="I178" s="298"/>
      <c r="J178" s="299">
        <f>ROUND(I178*H178,2)</f>
        <v>0</v>
      </c>
      <c r="K178" s="295" t="s">
        <v>1</v>
      </c>
      <c r="L178" s="300"/>
      <c r="M178" s="301" t="s">
        <v>1</v>
      </c>
      <c r="N178" s="302" t="s">
        <v>46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569</v>
      </c>
      <c r="AT178" s="231" t="s">
        <v>467</v>
      </c>
      <c r="AU178" s="231" t="s">
        <v>90</v>
      </c>
      <c r="AY178" s="18" t="s">
        <v>216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292</v>
      </c>
      <c r="BM178" s="231" t="s">
        <v>2907</v>
      </c>
    </row>
    <row r="179" s="2" customFormat="1">
      <c r="A179" s="39"/>
      <c r="B179" s="40"/>
      <c r="C179" s="41"/>
      <c r="D179" s="233" t="s">
        <v>222</v>
      </c>
      <c r="E179" s="41"/>
      <c r="F179" s="234" t="s">
        <v>2906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222</v>
      </c>
      <c r="AU179" s="18" t="s">
        <v>90</v>
      </c>
    </row>
    <row r="180" s="2" customFormat="1" ht="16.5" customHeight="1">
      <c r="A180" s="39"/>
      <c r="B180" s="40"/>
      <c r="C180" s="293" t="s">
        <v>509</v>
      </c>
      <c r="D180" s="293" t="s">
        <v>467</v>
      </c>
      <c r="E180" s="294" t="s">
        <v>2908</v>
      </c>
      <c r="F180" s="295" t="s">
        <v>2909</v>
      </c>
      <c r="G180" s="296" t="s">
        <v>285</v>
      </c>
      <c r="H180" s="297">
        <v>1</v>
      </c>
      <c r="I180" s="298"/>
      <c r="J180" s="299">
        <f>ROUND(I180*H180,2)</f>
        <v>0</v>
      </c>
      <c r="K180" s="295" t="s">
        <v>1</v>
      </c>
      <c r="L180" s="300"/>
      <c r="M180" s="301" t="s">
        <v>1</v>
      </c>
      <c r="N180" s="302" t="s">
        <v>46</v>
      </c>
      <c r="O180" s="92"/>
      <c r="P180" s="229">
        <f>O180*H180</f>
        <v>0</v>
      </c>
      <c r="Q180" s="229">
        <v>0.0089999999999999993</v>
      </c>
      <c r="R180" s="229">
        <f>Q180*H180</f>
        <v>0.0089999999999999993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569</v>
      </c>
      <c r="AT180" s="231" t="s">
        <v>467</v>
      </c>
      <c r="AU180" s="231" t="s">
        <v>90</v>
      </c>
      <c r="AY180" s="18" t="s">
        <v>216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88</v>
      </c>
      <c r="BK180" s="232">
        <f>ROUND(I180*H180,2)</f>
        <v>0</v>
      </c>
      <c r="BL180" s="18" t="s">
        <v>292</v>
      </c>
      <c r="BM180" s="231" t="s">
        <v>2910</v>
      </c>
    </row>
    <row r="181" s="2" customFormat="1">
      <c r="A181" s="39"/>
      <c r="B181" s="40"/>
      <c r="C181" s="41"/>
      <c r="D181" s="233" t="s">
        <v>222</v>
      </c>
      <c r="E181" s="41"/>
      <c r="F181" s="234" t="s">
        <v>2909</v>
      </c>
      <c r="G181" s="41"/>
      <c r="H181" s="41"/>
      <c r="I181" s="235"/>
      <c r="J181" s="41"/>
      <c r="K181" s="41"/>
      <c r="L181" s="45"/>
      <c r="M181" s="236"/>
      <c r="N181" s="23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222</v>
      </c>
      <c r="AU181" s="18" t="s">
        <v>90</v>
      </c>
    </row>
    <row r="182" s="2" customFormat="1" ht="16.5" customHeight="1">
      <c r="A182" s="39"/>
      <c r="B182" s="40"/>
      <c r="C182" s="220" t="s">
        <v>525</v>
      </c>
      <c r="D182" s="220" t="s">
        <v>217</v>
      </c>
      <c r="E182" s="221" t="s">
        <v>2911</v>
      </c>
      <c r="F182" s="222" t="s">
        <v>2912</v>
      </c>
      <c r="G182" s="223" t="s">
        <v>539</v>
      </c>
      <c r="H182" s="224">
        <v>1</v>
      </c>
      <c r="I182" s="225"/>
      <c r="J182" s="226">
        <f>ROUND(I182*H182,2)</f>
        <v>0</v>
      </c>
      <c r="K182" s="222" t="s">
        <v>1</v>
      </c>
      <c r="L182" s="45"/>
      <c r="M182" s="227" t="s">
        <v>1</v>
      </c>
      <c r="N182" s="228" t="s">
        <v>46</v>
      </c>
      <c r="O182" s="92"/>
      <c r="P182" s="229">
        <f>O182*H182</f>
        <v>0</v>
      </c>
      <c r="Q182" s="229">
        <v>0.001</v>
      </c>
      <c r="R182" s="229">
        <f>Q182*H182</f>
        <v>0.001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292</v>
      </c>
      <c r="AT182" s="231" t="s">
        <v>217</v>
      </c>
      <c r="AU182" s="231" t="s">
        <v>90</v>
      </c>
      <c r="AY182" s="18" t="s">
        <v>216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88</v>
      </c>
      <c r="BK182" s="232">
        <f>ROUND(I182*H182,2)</f>
        <v>0</v>
      </c>
      <c r="BL182" s="18" t="s">
        <v>292</v>
      </c>
      <c r="BM182" s="231" t="s">
        <v>2913</v>
      </c>
    </row>
    <row r="183" s="2" customFormat="1">
      <c r="A183" s="39"/>
      <c r="B183" s="40"/>
      <c r="C183" s="41"/>
      <c r="D183" s="233" t="s">
        <v>222</v>
      </c>
      <c r="E183" s="41"/>
      <c r="F183" s="234" t="s">
        <v>2912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222</v>
      </c>
      <c r="AU183" s="18" t="s">
        <v>90</v>
      </c>
    </row>
    <row r="184" s="2" customFormat="1" ht="16.5" customHeight="1">
      <c r="A184" s="39"/>
      <c r="B184" s="40"/>
      <c r="C184" s="293" t="s">
        <v>531</v>
      </c>
      <c r="D184" s="293" t="s">
        <v>467</v>
      </c>
      <c r="E184" s="294" t="s">
        <v>2914</v>
      </c>
      <c r="F184" s="295" t="s">
        <v>2915</v>
      </c>
      <c r="G184" s="296" t="s">
        <v>539</v>
      </c>
      <c r="H184" s="297">
        <v>1</v>
      </c>
      <c r="I184" s="298"/>
      <c r="J184" s="299">
        <f>ROUND(I184*H184,2)</f>
        <v>0</v>
      </c>
      <c r="K184" s="295" t="s">
        <v>1</v>
      </c>
      <c r="L184" s="300"/>
      <c r="M184" s="301" t="s">
        <v>1</v>
      </c>
      <c r="N184" s="302" t="s">
        <v>46</v>
      </c>
      <c r="O184" s="92"/>
      <c r="P184" s="229">
        <f>O184*H184</f>
        <v>0</v>
      </c>
      <c r="Q184" s="229">
        <v>0.01</v>
      </c>
      <c r="R184" s="229">
        <f>Q184*H184</f>
        <v>0.01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569</v>
      </c>
      <c r="AT184" s="231" t="s">
        <v>467</v>
      </c>
      <c r="AU184" s="231" t="s">
        <v>90</v>
      </c>
      <c r="AY184" s="18" t="s">
        <v>216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292</v>
      </c>
      <c r="BM184" s="231" t="s">
        <v>2916</v>
      </c>
    </row>
    <row r="185" s="2" customFormat="1">
      <c r="A185" s="39"/>
      <c r="B185" s="40"/>
      <c r="C185" s="41"/>
      <c r="D185" s="233" t="s">
        <v>222</v>
      </c>
      <c r="E185" s="41"/>
      <c r="F185" s="234" t="s">
        <v>2917</v>
      </c>
      <c r="G185" s="41"/>
      <c r="H185" s="41"/>
      <c r="I185" s="235"/>
      <c r="J185" s="41"/>
      <c r="K185" s="41"/>
      <c r="L185" s="45"/>
      <c r="M185" s="236"/>
      <c r="N185" s="23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222</v>
      </c>
      <c r="AU185" s="18" t="s">
        <v>90</v>
      </c>
    </row>
    <row r="186" s="2" customFormat="1" ht="16.5" customHeight="1">
      <c r="A186" s="39"/>
      <c r="B186" s="40"/>
      <c r="C186" s="293" t="s">
        <v>536</v>
      </c>
      <c r="D186" s="293" t="s">
        <v>467</v>
      </c>
      <c r="E186" s="294" t="s">
        <v>2918</v>
      </c>
      <c r="F186" s="295" t="s">
        <v>2919</v>
      </c>
      <c r="G186" s="296" t="s">
        <v>539</v>
      </c>
      <c r="H186" s="297">
        <v>1</v>
      </c>
      <c r="I186" s="298"/>
      <c r="J186" s="299">
        <f>ROUND(I186*H186,2)</f>
        <v>0</v>
      </c>
      <c r="K186" s="295" t="s">
        <v>1</v>
      </c>
      <c r="L186" s="300"/>
      <c r="M186" s="301" t="s">
        <v>1</v>
      </c>
      <c r="N186" s="302" t="s">
        <v>46</v>
      </c>
      <c r="O186" s="92"/>
      <c r="P186" s="229">
        <f>O186*H186</f>
        <v>0</v>
      </c>
      <c r="Q186" s="229">
        <v>0.0050000000000000001</v>
      </c>
      <c r="R186" s="229">
        <f>Q186*H186</f>
        <v>0.0050000000000000001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569</v>
      </c>
      <c r="AT186" s="231" t="s">
        <v>467</v>
      </c>
      <c r="AU186" s="231" t="s">
        <v>90</v>
      </c>
      <c r="AY186" s="18" t="s">
        <v>216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88</v>
      </c>
      <c r="BK186" s="232">
        <f>ROUND(I186*H186,2)</f>
        <v>0</v>
      </c>
      <c r="BL186" s="18" t="s">
        <v>292</v>
      </c>
      <c r="BM186" s="231" t="s">
        <v>2920</v>
      </c>
    </row>
    <row r="187" s="2" customFormat="1">
      <c r="A187" s="39"/>
      <c r="B187" s="40"/>
      <c r="C187" s="41"/>
      <c r="D187" s="233" t="s">
        <v>222</v>
      </c>
      <c r="E187" s="41"/>
      <c r="F187" s="234" t="s">
        <v>2919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222</v>
      </c>
      <c r="AU187" s="18" t="s">
        <v>90</v>
      </c>
    </row>
    <row r="188" s="2" customFormat="1" ht="21.75" customHeight="1">
      <c r="A188" s="39"/>
      <c r="B188" s="40"/>
      <c r="C188" s="220" t="s">
        <v>542</v>
      </c>
      <c r="D188" s="220" t="s">
        <v>217</v>
      </c>
      <c r="E188" s="221" t="s">
        <v>2921</v>
      </c>
      <c r="F188" s="222" t="s">
        <v>2922</v>
      </c>
      <c r="G188" s="223" t="s">
        <v>453</v>
      </c>
      <c r="H188" s="224">
        <v>14</v>
      </c>
      <c r="I188" s="225"/>
      <c r="J188" s="226">
        <f>ROUND(I188*H188,2)</f>
        <v>0</v>
      </c>
      <c r="K188" s="222" t="s">
        <v>1</v>
      </c>
      <c r="L188" s="45"/>
      <c r="M188" s="227" t="s">
        <v>1</v>
      </c>
      <c r="N188" s="228" t="s">
        <v>46</v>
      </c>
      <c r="O188" s="92"/>
      <c r="P188" s="229">
        <f>O188*H188</f>
        <v>0</v>
      </c>
      <c r="Q188" s="229">
        <v>9.0000000000000006E-05</v>
      </c>
      <c r="R188" s="229">
        <f>Q188*H188</f>
        <v>0.0012600000000000001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813</v>
      </c>
      <c r="AT188" s="231" t="s">
        <v>217</v>
      </c>
      <c r="AU188" s="231" t="s">
        <v>90</v>
      </c>
      <c r="AY188" s="18" t="s">
        <v>216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88</v>
      </c>
      <c r="BK188" s="232">
        <f>ROUND(I188*H188,2)</f>
        <v>0</v>
      </c>
      <c r="BL188" s="18" t="s">
        <v>813</v>
      </c>
      <c r="BM188" s="231" t="s">
        <v>2923</v>
      </c>
    </row>
    <row r="189" s="2" customFormat="1">
      <c r="A189" s="39"/>
      <c r="B189" s="40"/>
      <c r="C189" s="41"/>
      <c r="D189" s="233" t="s">
        <v>222</v>
      </c>
      <c r="E189" s="41"/>
      <c r="F189" s="234" t="s">
        <v>2922</v>
      </c>
      <c r="G189" s="41"/>
      <c r="H189" s="41"/>
      <c r="I189" s="235"/>
      <c r="J189" s="41"/>
      <c r="K189" s="41"/>
      <c r="L189" s="45"/>
      <c r="M189" s="236"/>
      <c r="N189" s="23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222</v>
      </c>
      <c r="AU189" s="18" t="s">
        <v>90</v>
      </c>
    </row>
    <row r="190" s="2" customFormat="1" ht="21.75" customHeight="1">
      <c r="A190" s="39"/>
      <c r="B190" s="40"/>
      <c r="C190" s="293" t="s">
        <v>547</v>
      </c>
      <c r="D190" s="293" t="s">
        <v>467</v>
      </c>
      <c r="E190" s="294" t="s">
        <v>2924</v>
      </c>
      <c r="F190" s="295" t="s">
        <v>2925</v>
      </c>
      <c r="G190" s="296" t="s">
        <v>453</v>
      </c>
      <c r="H190" s="297">
        <v>14</v>
      </c>
      <c r="I190" s="298"/>
      <c r="J190" s="299">
        <f>ROUND(I190*H190,2)</f>
        <v>0</v>
      </c>
      <c r="K190" s="295" t="s">
        <v>1</v>
      </c>
      <c r="L190" s="300"/>
      <c r="M190" s="301" t="s">
        <v>1</v>
      </c>
      <c r="N190" s="302" t="s">
        <v>46</v>
      </c>
      <c r="O190" s="92"/>
      <c r="P190" s="229">
        <f>O190*H190</f>
        <v>0</v>
      </c>
      <c r="Q190" s="229">
        <v>0.0050000000000000001</v>
      </c>
      <c r="R190" s="229">
        <f>Q190*H190</f>
        <v>0.070000000000000007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569</v>
      </c>
      <c r="AT190" s="231" t="s">
        <v>467</v>
      </c>
      <c r="AU190" s="231" t="s">
        <v>90</v>
      </c>
      <c r="AY190" s="18" t="s">
        <v>216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292</v>
      </c>
      <c r="BM190" s="231" t="s">
        <v>2926</v>
      </c>
    </row>
    <row r="191" s="2" customFormat="1">
      <c r="A191" s="39"/>
      <c r="B191" s="40"/>
      <c r="C191" s="41"/>
      <c r="D191" s="233" t="s">
        <v>222</v>
      </c>
      <c r="E191" s="41"/>
      <c r="F191" s="234" t="s">
        <v>2925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222</v>
      </c>
      <c r="AU191" s="18" t="s">
        <v>90</v>
      </c>
    </row>
    <row r="192" s="2" customFormat="1" ht="16.5" customHeight="1">
      <c r="A192" s="39"/>
      <c r="B192" s="40"/>
      <c r="C192" s="293" t="s">
        <v>553</v>
      </c>
      <c r="D192" s="293" t="s">
        <v>467</v>
      </c>
      <c r="E192" s="294" t="s">
        <v>2927</v>
      </c>
      <c r="F192" s="295" t="s">
        <v>2928</v>
      </c>
      <c r="G192" s="296" t="s">
        <v>539</v>
      </c>
      <c r="H192" s="297">
        <v>2</v>
      </c>
      <c r="I192" s="298"/>
      <c r="J192" s="299">
        <f>ROUND(I192*H192,2)</f>
        <v>0</v>
      </c>
      <c r="K192" s="295" t="s">
        <v>1</v>
      </c>
      <c r="L192" s="300"/>
      <c r="M192" s="301" t="s">
        <v>1</v>
      </c>
      <c r="N192" s="302" t="s">
        <v>46</v>
      </c>
      <c r="O192" s="92"/>
      <c r="P192" s="229">
        <f>O192*H192</f>
        <v>0</v>
      </c>
      <c r="Q192" s="229">
        <v>0.002</v>
      </c>
      <c r="R192" s="229">
        <f>Q192*H192</f>
        <v>0.0040000000000000001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569</v>
      </c>
      <c r="AT192" s="231" t="s">
        <v>467</v>
      </c>
      <c r="AU192" s="231" t="s">
        <v>90</v>
      </c>
      <c r="AY192" s="18" t="s">
        <v>216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292</v>
      </c>
      <c r="BM192" s="231" t="s">
        <v>2929</v>
      </c>
    </row>
    <row r="193" s="2" customFormat="1">
      <c r="A193" s="39"/>
      <c r="B193" s="40"/>
      <c r="C193" s="41"/>
      <c r="D193" s="233" t="s">
        <v>222</v>
      </c>
      <c r="E193" s="41"/>
      <c r="F193" s="234" t="s">
        <v>2928</v>
      </c>
      <c r="G193" s="41"/>
      <c r="H193" s="41"/>
      <c r="I193" s="235"/>
      <c r="J193" s="41"/>
      <c r="K193" s="41"/>
      <c r="L193" s="45"/>
      <c r="M193" s="236"/>
      <c r="N193" s="23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222</v>
      </c>
      <c r="AU193" s="18" t="s">
        <v>90</v>
      </c>
    </row>
    <row r="194" s="2" customFormat="1" ht="21.75" customHeight="1">
      <c r="A194" s="39"/>
      <c r="B194" s="40"/>
      <c r="C194" s="293" t="s">
        <v>559</v>
      </c>
      <c r="D194" s="293" t="s">
        <v>467</v>
      </c>
      <c r="E194" s="294" t="s">
        <v>2930</v>
      </c>
      <c r="F194" s="295" t="s">
        <v>2931</v>
      </c>
      <c r="G194" s="296" t="s">
        <v>539</v>
      </c>
      <c r="H194" s="297">
        <v>2</v>
      </c>
      <c r="I194" s="298"/>
      <c r="J194" s="299">
        <f>ROUND(I194*H194,2)</f>
        <v>0</v>
      </c>
      <c r="K194" s="295" t="s">
        <v>1</v>
      </c>
      <c r="L194" s="300"/>
      <c r="M194" s="301" t="s">
        <v>1</v>
      </c>
      <c r="N194" s="302" t="s">
        <v>46</v>
      </c>
      <c r="O194" s="92"/>
      <c r="P194" s="229">
        <f>O194*H194</f>
        <v>0</v>
      </c>
      <c r="Q194" s="229">
        <v>0.0030000000000000001</v>
      </c>
      <c r="R194" s="229">
        <f>Q194*H194</f>
        <v>0.0060000000000000001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569</v>
      </c>
      <c r="AT194" s="231" t="s">
        <v>467</v>
      </c>
      <c r="AU194" s="231" t="s">
        <v>90</v>
      </c>
      <c r="AY194" s="18" t="s">
        <v>216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292</v>
      </c>
      <c r="BM194" s="231" t="s">
        <v>2932</v>
      </c>
    </row>
    <row r="195" s="2" customFormat="1">
      <c r="A195" s="39"/>
      <c r="B195" s="40"/>
      <c r="C195" s="41"/>
      <c r="D195" s="233" t="s">
        <v>222</v>
      </c>
      <c r="E195" s="41"/>
      <c r="F195" s="234" t="s">
        <v>2931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222</v>
      </c>
      <c r="AU195" s="18" t="s">
        <v>90</v>
      </c>
    </row>
    <row r="196" s="2" customFormat="1" ht="16.5" customHeight="1">
      <c r="A196" s="39"/>
      <c r="B196" s="40"/>
      <c r="C196" s="220" t="s">
        <v>569</v>
      </c>
      <c r="D196" s="220" t="s">
        <v>217</v>
      </c>
      <c r="E196" s="221" t="s">
        <v>2933</v>
      </c>
      <c r="F196" s="222" t="s">
        <v>2934</v>
      </c>
      <c r="G196" s="223" t="s">
        <v>285</v>
      </c>
      <c r="H196" s="224">
        <v>1</v>
      </c>
      <c r="I196" s="225"/>
      <c r="J196" s="226">
        <f>ROUND(I196*H196,2)</f>
        <v>0</v>
      </c>
      <c r="K196" s="222" t="s">
        <v>359</v>
      </c>
      <c r="L196" s="45"/>
      <c r="M196" s="227" t="s">
        <v>1</v>
      </c>
      <c r="N196" s="228" t="s">
        <v>46</v>
      </c>
      <c r="O196" s="92"/>
      <c r="P196" s="229">
        <f>O196*H196</f>
        <v>0</v>
      </c>
      <c r="Q196" s="229">
        <v>0.0011199999999999999</v>
      </c>
      <c r="R196" s="229">
        <f>Q196*H196</f>
        <v>0.0011199999999999999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292</v>
      </c>
      <c r="AT196" s="231" t="s">
        <v>217</v>
      </c>
      <c r="AU196" s="231" t="s">
        <v>90</v>
      </c>
      <c r="AY196" s="18" t="s">
        <v>216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292</v>
      </c>
      <c r="BM196" s="231" t="s">
        <v>2935</v>
      </c>
    </row>
    <row r="197" s="2" customFormat="1">
      <c r="A197" s="39"/>
      <c r="B197" s="40"/>
      <c r="C197" s="41"/>
      <c r="D197" s="233" t="s">
        <v>222</v>
      </c>
      <c r="E197" s="41"/>
      <c r="F197" s="234" t="s">
        <v>2936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222</v>
      </c>
      <c r="AU197" s="18" t="s">
        <v>90</v>
      </c>
    </row>
    <row r="198" s="2" customFormat="1" ht="16.5" customHeight="1">
      <c r="A198" s="39"/>
      <c r="B198" s="40"/>
      <c r="C198" s="293" t="s">
        <v>576</v>
      </c>
      <c r="D198" s="293" t="s">
        <v>467</v>
      </c>
      <c r="E198" s="294" t="s">
        <v>2937</v>
      </c>
      <c r="F198" s="295" t="s">
        <v>2938</v>
      </c>
      <c r="G198" s="296" t="s">
        <v>285</v>
      </c>
      <c r="H198" s="297">
        <v>1</v>
      </c>
      <c r="I198" s="298"/>
      <c r="J198" s="299">
        <f>ROUND(I198*H198,2)</f>
        <v>0</v>
      </c>
      <c r="K198" s="295" t="s">
        <v>1</v>
      </c>
      <c r="L198" s="300"/>
      <c r="M198" s="301" t="s">
        <v>1</v>
      </c>
      <c r="N198" s="302" t="s">
        <v>46</v>
      </c>
      <c r="O198" s="92"/>
      <c r="P198" s="229">
        <f>O198*H198</f>
        <v>0</v>
      </c>
      <c r="Q198" s="229">
        <v>0.001</v>
      </c>
      <c r="R198" s="229">
        <f>Q198*H198</f>
        <v>0.001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569</v>
      </c>
      <c r="AT198" s="231" t="s">
        <v>467</v>
      </c>
      <c r="AU198" s="231" t="s">
        <v>90</v>
      </c>
      <c r="AY198" s="18" t="s">
        <v>216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88</v>
      </c>
      <c r="BK198" s="232">
        <f>ROUND(I198*H198,2)</f>
        <v>0</v>
      </c>
      <c r="BL198" s="18" t="s">
        <v>292</v>
      </c>
      <c r="BM198" s="231" t="s">
        <v>2939</v>
      </c>
    </row>
    <row r="199" s="2" customFormat="1">
      <c r="A199" s="39"/>
      <c r="B199" s="40"/>
      <c r="C199" s="41"/>
      <c r="D199" s="233" t="s">
        <v>222</v>
      </c>
      <c r="E199" s="41"/>
      <c r="F199" s="234" t="s">
        <v>2938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222</v>
      </c>
      <c r="AU199" s="18" t="s">
        <v>90</v>
      </c>
    </row>
    <row r="200" s="2" customFormat="1" ht="37.8" customHeight="1">
      <c r="A200" s="39"/>
      <c r="B200" s="40"/>
      <c r="C200" s="220" t="s">
        <v>583</v>
      </c>
      <c r="D200" s="220" t="s">
        <v>217</v>
      </c>
      <c r="E200" s="221" t="s">
        <v>2940</v>
      </c>
      <c r="F200" s="222" t="s">
        <v>2941</v>
      </c>
      <c r="G200" s="223" t="s">
        <v>285</v>
      </c>
      <c r="H200" s="224">
        <v>1</v>
      </c>
      <c r="I200" s="225"/>
      <c r="J200" s="226">
        <f>ROUND(I200*H200,2)</f>
        <v>0</v>
      </c>
      <c r="K200" s="222" t="s">
        <v>359</v>
      </c>
      <c r="L200" s="45"/>
      <c r="M200" s="227" t="s">
        <v>1</v>
      </c>
      <c r="N200" s="228" t="s">
        <v>46</v>
      </c>
      <c r="O200" s="92"/>
      <c r="P200" s="229">
        <f>O200*H200</f>
        <v>0</v>
      </c>
      <c r="Q200" s="229">
        <v>0.0069800000000000001</v>
      </c>
      <c r="R200" s="229">
        <f>Q200*H200</f>
        <v>0.0069800000000000001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292</v>
      </c>
      <c r="AT200" s="231" t="s">
        <v>217</v>
      </c>
      <c r="AU200" s="231" t="s">
        <v>90</v>
      </c>
      <c r="AY200" s="18" t="s">
        <v>216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88</v>
      </c>
      <c r="BK200" s="232">
        <f>ROUND(I200*H200,2)</f>
        <v>0</v>
      </c>
      <c r="BL200" s="18" t="s">
        <v>292</v>
      </c>
      <c r="BM200" s="231" t="s">
        <v>2942</v>
      </c>
    </row>
    <row r="201" s="2" customFormat="1">
      <c r="A201" s="39"/>
      <c r="B201" s="40"/>
      <c r="C201" s="41"/>
      <c r="D201" s="233" t="s">
        <v>222</v>
      </c>
      <c r="E201" s="41"/>
      <c r="F201" s="234" t="s">
        <v>2943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222</v>
      </c>
      <c r="AU201" s="18" t="s">
        <v>90</v>
      </c>
    </row>
    <row r="202" s="2" customFormat="1" ht="24.15" customHeight="1">
      <c r="A202" s="39"/>
      <c r="B202" s="40"/>
      <c r="C202" s="220" t="s">
        <v>597</v>
      </c>
      <c r="D202" s="220" t="s">
        <v>217</v>
      </c>
      <c r="E202" s="221" t="s">
        <v>2944</v>
      </c>
      <c r="F202" s="222" t="s">
        <v>2945</v>
      </c>
      <c r="G202" s="223" t="s">
        <v>285</v>
      </c>
      <c r="H202" s="224">
        <v>1</v>
      </c>
      <c r="I202" s="225"/>
      <c r="J202" s="226">
        <f>ROUND(I202*H202,2)</f>
        <v>0</v>
      </c>
      <c r="K202" s="222" t="s">
        <v>359</v>
      </c>
      <c r="L202" s="45"/>
      <c r="M202" s="227" t="s">
        <v>1</v>
      </c>
      <c r="N202" s="228" t="s">
        <v>46</v>
      </c>
      <c r="O202" s="92"/>
      <c r="P202" s="229">
        <f>O202*H202</f>
        <v>0</v>
      </c>
      <c r="Q202" s="229">
        <v>0.00064999999999999997</v>
      </c>
      <c r="R202" s="229">
        <f>Q202*H202</f>
        <v>0.00064999999999999997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292</v>
      </c>
      <c r="AT202" s="231" t="s">
        <v>217</v>
      </c>
      <c r="AU202" s="231" t="s">
        <v>90</v>
      </c>
      <c r="AY202" s="18" t="s">
        <v>216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88</v>
      </c>
      <c r="BK202" s="232">
        <f>ROUND(I202*H202,2)</f>
        <v>0</v>
      </c>
      <c r="BL202" s="18" t="s">
        <v>292</v>
      </c>
      <c r="BM202" s="231" t="s">
        <v>2946</v>
      </c>
    </row>
    <row r="203" s="2" customFormat="1">
      <c r="A203" s="39"/>
      <c r="B203" s="40"/>
      <c r="C203" s="41"/>
      <c r="D203" s="233" t="s">
        <v>222</v>
      </c>
      <c r="E203" s="41"/>
      <c r="F203" s="234" t="s">
        <v>2947</v>
      </c>
      <c r="G203" s="41"/>
      <c r="H203" s="41"/>
      <c r="I203" s="235"/>
      <c r="J203" s="41"/>
      <c r="K203" s="41"/>
      <c r="L203" s="45"/>
      <c r="M203" s="236"/>
      <c r="N203" s="23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222</v>
      </c>
      <c r="AU203" s="18" t="s">
        <v>90</v>
      </c>
    </row>
    <row r="204" s="2" customFormat="1" ht="24.15" customHeight="1">
      <c r="A204" s="39"/>
      <c r="B204" s="40"/>
      <c r="C204" s="220" t="s">
        <v>610</v>
      </c>
      <c r="D204" s="220" t="s">
        <v>217</v>
      </c>
      <c r="E204" s="221" t="s">
        <v>2948</v>
      </c>
      <c r="F204" s="222" t="s">
        <v>2949</v>
      </c>
      <c r="G204" s="223" t="s">
        <v>539</v>
      </c>
      <c r="H204" s="224">
        <v>1</v>
      </c>
      <c r="I204" s="225"/>
      <c r="J204" s="226">
        <f>ROUND(I204*H204,2)</f>
        <v>0</v>
      </c>
      <c r="K204" s="222" t="s">
        <v>359</v>
      </c>
      <c r="L204" s="45"/>
      <c r="M204" s="227" t="s">
        <v>1</v>
      </c>
      <c r="N204" s="228" t="s">
        <v>46</v>
      </c>
      <c r="O204" s="92"/>
      <c r="P204" s="229">
        <f>O204*H204</f>
        <v>0</v>
      </c>
      <c r="Q204" s="229">
        <v>0.00067000000000000002</v>
      </c>
      <c r="R204" s="229">
        <f>Q204*H204</f>
        <v>0.00067000000000000002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292</v>
      </c>
      <c r="AT204" s="231" t="s">
        <v>217</v>
      </c>
      <c r="AU204" s="231" t="s">
        <v>90</v>
      </c>
      <c r="AY204" s="18" t="s">
        <v>216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292</v>
      </c>
      <c r="BM204" s="231" t="s">
        <v>2950</v>
      </c>
    </row>
    <row r="205" s="2" customFormat="1">
      <c r="A205" s="39"/>
      <c r="B205" s="40"/>
      <c r="C205" s="41"/>
      <c r="D205" s="233" t="s">
        <v>222</v>
      </c>
      <c r="E205" s="41"/>
      <c r="F205" s="234" t="s">
        <v>2951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222</v>
      </c>
      <c r="AU205" s="18" t="s">
        <v>90</v>
      </c>
    </row>
    <row r="206" s="2" customFormat="1" ht="33" customHeight="1">
      <c r="A206" s="39"/>
      <c r="B206" s="40"/>
      <c r="C206" s="220" t="s">
        <v>617</v>
      </c>
      <c r="D206" s="220" t="s">
        <v>217</v>
      </c>
      <c r="E206" s="221" t="s">
        <v>2952</v>
      </c>
      <c r="F206" s="222" t="s">
        <v>2953</v>
      </c>
      <c r="G206" s="223" t="s">
        <v>285</v>
      </c>
      <c r="H206" s="224">
        <v>1</v>
      </c>
      <c r="I206" s="225"/>
      <c r="J206" s="226">
        <f>ROUND(I206*H206,2)</f>
        <v>0</v>
      </c>
      <c r="K206" s="222" t="s">
        <v>359</v>
      </c>
      <c r="L206" s="45"/>
      <c r="M206" s="227" t="s">
        <v>1</v>
      </c>
      <c r="N206" s="228" t="s">
        <v>46</v>
      </c>
      <c r="O206" s="92"/>
      <c r="P206" s="229">
        <f>O206*H206</f>
        <v>0</v>
      </c>
      <c r="Q206" s="229">
        <v>0.0032799999999999999</v>
      </c>
      <c r="R206" s="229">
        <f>Q206*H206</f>
        <v>0.0032799999999999999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292</v>
      </c>
      <c r="AT206" s="231" t="s">
        <v>217</v>
      </c>
      <c r="AU206" s="231" t="s">
        <v>90</v>
      </c>
      <c r="AY206" s="18" t="s">
        <v>216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292</v>
      </c>
      <c r="BM206" s="231" t="s">
        <v>2954</v>
      </c>
    </row>
    <row r="207" s="2" customFormat="1">
      <c r="A207" s="39"/>
      <c r="B207" s="40"/>
      <c r="C207" s="41"/>
      <c r="D207" s="233" t="s">
        <v>222</v>
      </c>
      <c r="E207" s="41"/>
      <c r="F207" s="234" t="s">
        <v>2955</v>
      </c>
      <c r="G207" s="41"/>
      <c r="H207" s="41"/>
      <c r="I207" s="235"/>
      <c r="J207" s="41"/>
      <c r="K207" s="41"/>
      <c r="L207" s="45"/>
      <c r="M207" s="236"/>
      <c r="N207" s="23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222</v>
      </c>
      <c r="AU207" s="18" t="s">
        <v>90</v>
      </c>
    </row>
    <row r="208" s="2" customFormat="1" ht="33" customHeight="1">
      <c r="A208" s="39"/>
      <c r="B208" s="40"/>
      <c r="C208" s="220" t="s">
        <v>630</v>
      </c>
      <c r="D208" s="220" t="s">
        <v>217</v>
      </c>
      <c r="E208" s="221" t="s">
        <v>2956</v>
      </c>
      <c r="F208" s="222" t="s">
        <v>2957</v>
      </c>
      <c r="G208" s="223" t="s">
        <v>285</v>
      </c>
      <c r="H208" s="224">
        <v>1</v>
      </c>
      <c r="I208" s="225"/>
      <c r="J208" s="226">
        <f>ROUND(I208*H208,2)</f>
        <v>0</v>
      </c>
      <c r="K208" s="222" t="s">
        <v>2958</v>
      </c>
      <c r="L208" s="45"/>
      <c r="M208" s="227" t="s">
        <v>1</v>
      </c>
      <c r="N208" s="228" t="s">
        <v>46</v>
      </c>
      <c r="O208" s="92"/>
      <c r="P208" s="229">
        <f>O208*H208</f>
        <v>0</v>
      </c>
      <c r="Q208" s="229">
        <v>0.0032799999999999999</v>
      </c>
      <c r="R208" s="229">
        <f>Q208*H208</f>
        <v>0.0032799999999999999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292</v>
      </c>
      <c r="AT208" s="231" t="s">
        <v>217</v>
      </c>
      <c r="AU208" s="231" t="s">
        <v>90</v>
      </c>
      <c r="AY208" s="18" t="s">
        <v>216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292</v>
      </c>
      <c r="BM208" s="231" t="s">
        <v>2959</v>
      </c>
    </row>
    <row r="209" s="2" customFormat="1">
      <c r="A209" s="39"/>
      <c r="B209" s="40"/>
      <c r="C209" s="41"/>
      <c r="D209" s="233" t="s">
        <v>222</v>
      </c>
      <c r="E209" s="41"/>
      <c r="F209" s="234" t="s">
        <v>2960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222</v>
      </c>
      <c r="AU209" s="18" t="s">
        <v>90</v>
      </c>
    </row>
    <row r="210" s="2" customFormat="1" ht="16.5" customHeight="1">
      <c r="A210" s="39"/>
      <c r="B210" s="40"/>
      <c r="C210" s="220" t="s">
        <v>636</v>
      </c>
      <c r="D210" s="220" t="s">
        <v>217</v>
      </c>
      <c r="E210" s="221" t="s">
        <v>2961</v>
      </c>
      <c r="F210" s="222" t="s">
        <v>2962</v>
      </c>
      <c r="G210" s="223" t="s">
        <v>285</v>
      </c>
      <c r="H210" s="224">
        <v>1</v>
      </c>
      <c r="I210" s="225"/>
      <c r="J210" s="226">
        <f>ROUND(I210*H210,2)</f>
        <v>0</v>
      </c>
      <c r="K210" s="222" t="s">
        <v>1</v>
      </c>
      <c r="L210" s="45"/>
      <c r="M210" s="227" t="s">
        <v>1</v>
      </c>
      <c r="N210" s="228" t="s">
        <v>46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292</v>
      </c>
      <c r="AT210" s="231" t="s">
        <v>217</v>
      </c>
      <c r="AU210" s="231" t="s">
        <v>90</v>
      </c>
      <c r="AY210" s="18" t="s">
        <v>216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88</v>
      </c>
      <c r="BK210" s="232">
        <f>ROUND(I210*H210,2)</f>
        <v>0</v>
      </c>
      <c r="BL210" s="18" t="s">
        <v>292</v>
      </c>
      <c r="BM210" s="231" t="s">
        <v>2963</v>
      </c>
    </row>
    <row r="211" s="2" customFormat="1">
      <c r="A211" s="39"/>
      <c r="B211" s="40"/>
      <c r="C211" s="41"/>
      <c r="D211" s="233" t="s">
        <v>222</v>
      </c>
      <c r="E211" s="41"/>
      <c r="F211" s="234" t="s">
        <v>2962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222</v>
      </c>
      <c r="AU211" s="18" t="s">
        <v>90</v>
      </c>
    </row>
    <row r="212" s="2" customFormat="1" ht="16.5" customHeight="1">
      <c r="A212" s="39"/>
      <c r="B212" s="40"/>
      <c r="C212" s="220" t="s">
        <v>644</v>
      </c>
      <c r="D212" s="220" t="s">
        <v>217</v>
      </c>
      <c r="E212" s="221" t="s">
        <v>2964</v>
      </c>
      <c r="F212" s="222" t="s">
        <v>2965</v>
      </c>
      <c r="G212" s="223" t="s">
        <v>285</v>
      </c>
      <c r="H212" s="224">
        <v>1</v>
      </c>
      <c r="I212" s="225"/>
      <c r="J212" s="226">
        <f>ROUND(I212*H212,2)</f>
        <v>0</v>
      </c>
      <c r="K212" s="222" t="s">
        <v>1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292</v>
      </c>
      <c r="AT212" s="231" t="s">
        <v>217</v>
      </c>
      <c r="AU212" s="231" t="s">
        <v>90</v>
      </c>
      <c r="AY212" s="18" t="s">
        <v>216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292</v>
      </c>
      <c r="BM212" s="231" t="s">
        <v>2966</v>
      </c>
    </row>
    <row r="213" s="2" customFormat="1">
      <c r="A213" s="39"/>
      <c r="B213" s="40"/>
      <c r="C213" s="41"/>
      <c r="D213" s="233" t="s">
        <v>222</v>
      </c>
      <c r="E213" s="41"/>
      <c r="F213" s="234" t="s">
        <v>2967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222</v>
      </c>
      <c r="AU213" s="18" t="s">
        <v>90</v>
      </c>
    </row>
    <row r="214" s="2" customFormat="1" ht="21.75" customHeight="1">
      <c r="A214" s="39"/>
      <c r="B214" s="40"/>
      <c r="C214" s="220" t="s">
        <v>649</v>
      </c>
      <c r="D214" s="220" t="s">
        <v>217</v>
      </c>
      <c r="E214" s="221" t="s">
        <v>2968</v>
      </c>
      <c r="F214" s="222" t="s">
        <v>2969</v>
      </c>
      <c r="G214" s="223" t="s">
        <v>435</v>
      </c>
      <c r="H214" s="224">
        <v>0.85399999999999998</v>
      </c>
      <c r="I214" s="225"/>
      <c r="J214" s="226">
        <f>ROUND(I214*H214,2)</f>
        <v>0</v>
      </c>
      <c r="K214" s="222" t="s">
        <v>359</v>
      </c>
      <c r="L214" s="45"/>
      <c r="M214" s="227" t="s">
        <v>1</v>
      </c>
      <c r="N214" s="228" t="s">
        <v>46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292</v>
      </c>
      <c r="AT214" s="231" t="s">
        <v>217</v>
      </c>
      <c r="AU214" s="231" t="s">
        <v>90</v>
      </c>
      <c r="AY214" s="18" t="s">
        <v>216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88</v>
      </c>
      <c r="BK214" s="232">
        <f>ROUND(I214*H214,2)</f>
        <v>0</v>
      </c>
      <c r="BL214" s="18" t="s">
        <v>292</v>
      </c>
      <c r="BM214" s="231" t="s">
        <v>2970</v>
      </c>
    </row>
    <row r="215" s="2" customFormat="1">
      <c r="A215" s="39"/>
      <c r="B215" s="40"/>
      <c r="C215" s="41"/>
      <c r="D215" s="233" t="s">
        <v>222</v>
      </c>
      <c r="E215" s="41"/>
      <c r="F215" s="234" t="s">
        <v>2971</v>
      </c>
      <c r="G215" s="41"/>
      <c r="H215" s="41"/>
      <c r="I215" s="235"/>
      <c r="J215" s="41"/>
      <c r="K215" s="41"/>
      <c r="L215" s="45"/>
      <c r="M215" s="236"/>
      <c r="N215" s="23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222</v>
      </c>
      <c r="AU215" s="18" t="s">
        <v>90</v>
      </c>
    </row>
    <row r="216" s="11" customFormat="1" ht="22.8" customHeight="1">
      <c r="A216" s="11"/>
      <c r="B216" s="206"/>
      <c r="C216" s="207"/>
      <c r="D216" s="208" t="s">
        <v>80</v>
      </c>
      <c r="E216" s="248" t="s">
        <v>2972</v>
      </c>
      <c r="F216" s="248" t="s">
        <v>2973</v>
      </c>
      <c r="G216" s="207"/>
      <c r="H216" s="207"/>
      <c r="I216" s="210"/>
      <c r="J216" s="249">
        <f>BK216</f>
        <v>0</v>
      </c>
      <c r="K216" s="207"/>
      <c r="L216" s="212"/>
      <c r="M216" s="213"/>
      <c r="N216" s="214"/>
      <c r="O216" s="214"/>
      <c r="P216" s="215">
        <f>SUM(P217:P243)</f>
        <v>0</v>
      </c>
      <c r="Q216" s="214"/>
      <c r="R216" s="215">
        <f>SUM(R217:R243)</f>
        <v>0.12726000000000001</v>
      </c>
      <c r="S216" s="214"/>
      <c r="T216" s="216">
        <f>SUM(T217:T243)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17" t="s">
        <v>90</v>
      </c>
      <c r="AT216" s="218" t="s">
        <v>80</v>
      </c>
      <c r="AU216" s="218" t="s">
        <v>88</v>
      </c>
      <c r="AY216" s="217" t="s">
        <v>216</v>
      </c>
      <c r="BK216" s="219">
        <f>SUM(BK217:BK243)</f>
        <v>0</v>
      </c>
    </row>
    <row r="217" s="2" customFormat="1" ht="24.15" customHeight="1">
      <c r="A217" s="39"/>
      <c r="B217" s="40"/>
      <c r="C217" s="220" t="s">
        <v>658</v>
      </c>
      <c r="D217" s="220" t="s">
        <v>217</v>
      </c>
      <c r="E217" s="221" t="s">
        <v>2974</v>
      </c>
      <c r="F217" s="222" t="s">
        <v>2975</v>
      </c>
      <c r="G217" s="223" t="s">
        <v>453</v>
      </c>
      <c r="H217" s="224">
        <v>20</v>
      </c>
      <c r="I217" s="225"/>
      <c r="J217" s="226">
        <f>ROUND(I217*H217,2)</f>
        <v>0</v>
      </c>
      <c r="K217" s="222" t="s">
        <v>359</v>
      </c>
      <c r="L217" s="45"/>
      <c r="M217" s="227" t="s">
        <v>1</v>
      </c>
      <c r="N217" s="228" t="s">
        <v>46</v>
      </c>
      <c r="O217" s="92"/>
      <c r="P217" s="229">
        <f>O217*H217</f>
        <v>0</v>
      </c>
      <c r="Q217" s="229">
        <v>0.00046000000000000001</v>
      </c>
      <c r="R217" s="229">
        <f>Q217*H217</f>
        <v>0.0091999999999999998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292</v>
      </c>
      <c r="AT217" s="231" t="s">
        <v>217</v>
      </c>
      <c r="AU217" s="231" t="s">
        <v>90</v>
      </c>
      <c r="AY217" s="18" t="s">
        <v>216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292</v>
      </c>
      <c r="BM217" s="231" t="s">
        <v>2976</v>
      </c>
    </row>
    <row r="218" s="2" customFormat="1">
      <c r="A218" s="39"/>
      <c r="B218" s="40"/>
      <c r="C218" s="41"/>
      <c r="D218" s="233" t="s">
        <v>222</v>
      </c>
      <c r="E218" s="41"/>
      <c r="F218" s="234" t="s">
        <v>2977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222</v>
      </c>
      <c r="AU218" s="18" t="s">
        <v>90</v>
      </c>
    </row>
    <row r="219" s="14" customFormat="1">
      <c r="A219" s="14"/>
      <c r="B219" s="260"/>
      <c r="C219" s="261"/>
      <c r="D219" s="233" t="s">
        <v>362</v>
      </c>
      <c r="E219" s="262" t="s">
        <v>1</v>
      </c>
      <c r="F219" s="263" t="s">
        <v>2978</v>
      </c>
      <c r="G219" s="261"/>
      <c r="H219" s="264">
        <v>20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0" t="s">
        <v>362</v>
      </c>
      <c r="AU219" s="270" t="s">
        <v>90</v>
      </c>
      <c r="AV219" s="14" t="s">
        <v>90</v>
      </c>
      <c r="AW219" s="14" t="s">
        <v>36</v>
      </c>
      <c r="AX219" s="14" t="s">
        <v>88</v>
      </c>
      <c r="AY219" s="270" t="s">
        <v>216</v>
      </c>
    </row>
    <row r="220" s="2" customFormat="1" ht="24.15" customHeight="1">
      <c r="A220" s="39"/>
      <c r="B220" s="40"/>
      <c r="C220" s="220" t="s">
        <v>661</v>
      </c>
      <c r="D220" s="220" t="s">
        <v>217</v>
      </c>
      <c r="E220" s="221" t="s">
        <v>2979</v>
      </c>
      <c r="F220" s="222" t="s">
        <v>2980</v>
      </c>
      <c r="G220" s="223" t="s">
        <v>453</v>
      </c>
      <c r="H220" s="224">
        <v>30</v>
      </c>
      <c r="I220" s="225"/>
      <c r="J220" s="226">
        <f>ROUND(I220*H220,2)</f>
        <v>0</v>
      </c>
      <c r="K220" s="222" t="s">
        <v>359</v>
      </c>
      <c r="L220" s="45"/>
      <c r="M220" s="227" t="s">
        <v>1</v>
      </c>
      <c r="N220" s="228" t="s">
        <v>46</v>
      </c>
      <c r="O220" s="92"/>
      <c r="P220" s="229">
        <f>O220*H220</f>
        <v>0</v>
      </c>
      <c r="Q220" s="229">
        <v>0.00055999999999999995</v>
      </c>
      <c r="R220" s="229">
        <f>Q220*H220</f>
        <v>0.016799999999999999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292</v>
      </c>
      <c r="AT220" s="231" t="s">
        <v>217</v>
      </c>
      <c r="AU220" s="231" t="s">
        <v>90</v>
      </c>
      <c r="AY220" s="18" t="s">
        <v>216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292</v>
      </c>
      <c r="BM220" s="231" t="s">
        <v>2981</v>
      </c>
    </row>
    <row r="221" s="2" customFormat="1">
      <c r="A221" s="39"/>
      <c r="B221" s="40"/>
      <c r="C221" s="41"/>
      <c r="D221" s="233" t="s">
        <v>222</v>
      </c>
      <c r="E221" s="41"/>
      <c r="F221" s="234" t="s">
        <v>2982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222</v>
      </c>
      <c r="AU221" s="18" t="s">
        <v>90</v>
      </c>
    </row>
    <row r="222" s="14" customFormat="1">
      <c r="A222" s="14"/>
      <c r="B222" s="260"/>
      <c r="C222" s="261"/>
      <c r="D222" s="233" t="s">
        <v>362</v>
      </c>
      <c r="E222" s="262" t="s">
        <v>1</v>
      </c>
      <c r="F222" s="263" t="s">
        <v>2983</v>
      </c>
      <c r="G222" s="261"/>
      <c r="H222" s="264">
        <v>30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362</v>
      </c>
      <c r="AU222" s="270" t="s">
        <v>90</v>
      </c>
      <c r="AV222" s="14" t="s">
        <v>90</v>
      </c>
      <c r="AW222" s="14" t="s">
        <v>36</v>
      </c>
      <c r="AX222" s="14" t="s">
        <v>88</v>
      </c>
      <c r="AY222" s="270" t="s">
        <v>216</v>
      </c>
    </row>
    <row r="223" s="2" customFormat="1" ht="21.75" customHeight="1">
      <c r="A223" s="39"/>
      <c r="B223" s="40"/>
      <c r="C223" s="220" t="s">
        <v>668</v>
      </c>
      <c r="D223" s="220" t="s">
        <v>217</v>
      </c>
      <c r="E223" s="221" t="s">
        <v>2984</v>
      </c>
      <c r="F223" s="222" t="s">
        <v>2985</v>
      </c>
      <c r="G223" s="223" t="s">
        <v>453</v>
      </c>
      <c r="H223" s="224">
        <v>40</v>
      </c>
      <c r="I223" s="225"/>
      <c r="J223" s="226">
        <f>ROUND(I223*H223,2)</f>
        <v>0</v>
      </c>
      <c r="K223" s="222" t="s">
        <v>359</v>
      </c>
      <c r="L223" s="45"/>
      <c r="M223" s="227" t="s">
        <v>1</v>
      </c>
      <c r="N223" s="228" t="s">
        <v>46</v>
      </c>
      <c r="O223" s="92"/>
      <c r="P223" s="229">
        <f>O223*H223</f>
        <v>0</v>
      </c>
      <c r="Q223" s="229">
        <v>0.00071000000000000002</v>
      </c>
      <c r="R223" s="229">
        <f>Q223*H223</f>
        <v>0.028400000000000002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292</v>
      </c>
      <c r="AT223" s="231" t="s">
        <v>217</v>
      </c>
      <c r="AU223" s="231" t="s">
        <v>90</v>
      </c>
      <c r="AY223" s="18" t="s">
        <v>216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88</v>
      </c>
      <c r="BK223" s="232">
        <f>ROUND(I223*H223,2)</f>
        <v>0</v>
      </c>
      <c r="BL223" s="18" t="s">
        <v>292</v>
      </c>
      <c r="BM223" s="231" t="s">
        <v>2986</v>
      </c>
    </row>
    <row r="224" s="2" customFormat="1">
      <c r="A224" s="39"/>
      <c r="B224" s="40"/>
      <c r="C224" s="41"/>
      <c r="D224" s="233" t="s">
        <v>222</v>
      </c>
      <c r="E224" s="41"/>
      <c r="F224" s="234" t="s">
        <v>2987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222</v>
      </c>
      <c r="AU224" s="18" t="s">
        <v>90</v>
      </c>
    </row>
    <row r="225" s="14" customFormat="1">
      <c r="A225" s="14"/>
      <c r="B225" s="260"/>
      <c r="C225" s="261"/>
      <c r="D225" s="233" t="s">
        <v>362</v>
      </c>
      <c r="E225" s="262" t="s">
        <v>1</v>
      </c>
      <c r="F225" s="263" t="s">
        <v>2988</v>
      </c>
      <c r="G225" s="261"/>
      <c r="H225" s="264">
        <v>40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0" t="s">
        <v>362</v>
      </c>
      <c r="AU225" s="270" t="s">
        <v>90</v>
      </c>
      <c r="AV225" s="14" t="s">
        <v>90</v>
      </c>
      <c r="AW225" s="14" t="s">
        <v>36</v>
      </c>
      <c r="AX225" s="14" t="s">
        <v>88</v>
      </c>
      <c r="AY225" s="270" t="s">
        <v>216</v>
      </c>
    </row>
    <row r="226" s="2" customFormat="1" ht="24.15" customHeight="1">
      <c r="A226" s="39"/>
      <c r="B226" s="40"/>
      <c r="C226" s="220" t="s">
        <v>674</v>
      </c>
      <c r="D226" s="220" t="s">
        <v>217</v>
      </c>
      <c r="E226" s="221" t="s">
        <v>2989</v>
      </c>
      <c r="F226" s="222" t="s">
        <v>2990</v>
      </c>
      <c r="G226" s="223" t="s">
        <v>453</v>
      </c>
      <c r="H226" s="224">
        <v>40</v>
      </c>
      <c r="I226" s="225"/>
      <c r="J226" s="226">
        <f>ROUND(I226*H226,2)</f>
        <v>0</v>
      </c>
      <c r="K226" s="222" t="s">
        <v>359</v>
      </c>
      <c r="L226" s="45"/>
      <c r="M226" s="227" t="s">
        <v>1</v>
      </c>
      <c r="N226" s="228" t="s">
        <v>46</v>
      </c>
      <c r="O226" s="92"/>
      <c r="P226" s="229">
        <f>O226*H226</f>
        <v>0</v>
      </c>
      <c r="Q226" s="229">
        <v>0.00125</v>
      </c>
      <c r="R226" s="229">
        <f>Q226*H226</f>
        <v>0.050000000000000003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292</v>
      </c>
      <c r="AT226" s="231" t="s">
        <v>217</v>
      </c>
      <c r="AU226" s="231" t="s">
        <v>90</v>
      </c>
      <c r="AY226" s="18" t="s">
        <v>216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292</v>
      </c>
      <c r="BM226" s="231" t="s">
        <v>2991</v>
      </c>
    </row>
    <row r="227" s="2" customFormat="1">
      <c r="A227" s="39"/>
      <c r="B227" s="40"/>
      <c r="C227" s="41"/>
      <c r="D227" s="233" t="s">
        <v>222</v>
      </c>
      <c r="E227" s="41"/>
      <c r="F227" s="234" t="s">
        <v>2992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222</v>
      </c>
      <c r="AU227" s="18" t="s">
        <v>90</v>
      </c>
    </row>
    <row r="228" s="14" customFormat="1">
      <c r="A228" s="14"/>
      <c r="B228" s="260"/>
      <c r="C228" s="261"/>
      <c r="D228" s="233" t="s">
        <v>362</v>
      </c>
      <c r="E228" s="262" t="s">
        <v>1</v>
      </c>
      <c r="F228" s="263" t="s">
        <v>2993</v>
      </c>
      <c r="G228" s="261"/>
      <c r="H228" s="264">
        <v>40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0" t="s">
        <v>362</v>
      </c>
      <c r="AU228" s="270" t="s">
        <v>90</v>
      </c>
      <c r="AV228" s="14" t="s">
        <v>90</v>
      </c>
      <c r="AW228" s="14" t="s">
        <v>36</v>
      </c>
      <c r="AX228" s="14" t="s">
        <v>88</v>
      </c>
      <c r="AY228" s="270" t="s">
        <v>216</v>
      </c>
    </row>
    <row r="229" s="2" customFormat="1" ht="21.75" customHeight="1">
      <c r="A229" s="39"/>
      <c r="B229" s="40"/>
      <c r="C229" s="220" t="s">
        <v>681</v>
      </c>
      <c r="D229" s="220" t="s">
        <v>217</v>
      </c>
      <c r="E229" s="221" t="s">
        <v>2994</v>
      </c>
      <c r="F229" s="222" t="s">
        <v>2995</v>
      </c>
      <c r="G229" s="223" t="s">
        <v>285</v>
      </c>
      <c r="H229" s="224">
        <v>1</v>
      </c>
      <c r="I229" s="225"/>
      <c r="J229" s="226">
        <f>ROUND(I229*H229,2)</f>
        <v>0</v>
      </c>
      <c r="K229" s="222" t="s">
        <v>1</v>
      </c>
      <c r="L229" s="45"/>
      <c r="M229" s="227" t="s">
        <v>1</v>
      </c>
      <c r="N229" s="228" t="s">
        <v>46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292</v>
      </c>
      <c r="AT229" s="231" t="s">
        <v>217</v>
      </c>
      <c r="AU229" s="231" t="s">
        <v>90</v>
      </c>
      <c r="AY229" s="18" t="s">
        <v>216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292</v>
      </c>
      <c r="BM229" s="231" t="s">
        <v>2996</v>
      </c>
    </row>
    <row r="230" s="2" customFormat="1">
      <c r="A230" s="39"/>
      <c r="B230" s="40"/>
      <c r="C230" s="41"/>
      <c r="D230" s="233" t="s">
        <v>222</v>
      </c>
      <c r="E230" s="41"/>
      <c r="F230" s="234" t="s">
        <v>2995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222</v>
      </c>
      <c r="AU230" s="18" t="s">
        <v>90</v>
      </c>
    </row>
    <row r="231" s="2" customFormat="1" ht="21.75" customHeight="1">
      <c r="A231" s="39"/>
      <c r="B231" s="40"/>
      <c r="C231" s="293" t="s">
        <v>692</v>
      </c>
      <c r="D231" s="293" t="s">
        <v>467</v>
      </c>
      <c r="E231" s="294" t="s">
        <v>2997</v>
      </c>
      <c r="F231" s="295" t="s">
        <v>2998</v>
      </c>
      <c r="G231" s="296" t="s">
        <v>285</v>
      </c>
      <c r="H231" s="297">
        <v>1</v>
      </c>
      <c r="I231" s="298"/>
      <c r="J231" s="299">
        <f>ROUND(I231*H231,2)</f>
        <v>0</v>
      </c>
      <c r="K231" s="295" t="s">
        <v>1</v>
      </c>
      <c r="L231" s="300"/>
      <c r="M231" s="301" t="s">
        <v>1</v>
      </c>
      <c r="N231" s="302" t="s">
        <v>46</v>
      </c>
      <c r="O231" s="92"/>
      <c r="P231" s="229">
        <f>O231*H231</f>
        <v>0</v>
      </c>
      <c r="Q231" s="229">
        <v>0.00068999999999999997</v>
      </c>
      <c r="R231" s="229">
        <f>Q231*H231</f>
        <v>0.00068999999999999997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569</v>
      </c>
      <c r="AT231" s="231" t="s">
        <v>467</v>
      </c>
      <c r="AU231" s="231" t="s">
        <v>90</v>
      </c>
      <c r="AY231" s="18" t="s">
        <v>216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88</v>
      </c>
      <c r="BK231" s="232">
        <f>ROUND(I231*H231,2)</f>
        <v>0</v>
      </c>
      <c r="BL231" s="18" t="s">
        <v>292</v>
      </c>
      <c r="BM231" s="231" t="s">
        <v>2999</v>
      </c>
    </row>
    <row r="232" s="2" customFormat="1">
      <c r="A232" s="39"/>
      <c r="B232" s="40"/>
      <c r="C232" s="41"/>
      <c r="D232" s="233" t="s">
        <v>222</v>
      </c>
      <c r="E232" s="41"/>
      <c r="F232" s="234" t="s">
        <v>2998</v>
      </c>
      <c r="G232" s="41"/>
      <c r="H232" s="41"/>
      <c r="I232" s="235"/>
      <c r="J232" s="41"/>
      <c r="K232" s="41"/>
      <c r="L232" s="45"/>
      <c r="M232" s="236"/>
      <c r="N232" s="23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222</v>
      </c>
      <c r="AU232" s="18" t="s">
        <v>90</v>
      </c>
    </row>
    <row r="233" s="2" customFormat="1" ht="24.15" customHeight="1">
      <c r="A233" s="39"/>
      <c r="B233" s="40"/>
      <c r="C233" s="293" t="s">
        <v>696</v>
      </c>
      <c r="D233" s="293" t="s">
        <v>467</v>
      </c>
      <c r="E233" s="294" t="s">
        <v>3000</v>
      </c>
      <c r="F233" s="295" t="s">
        <v>3001</v>
      </c>
      <c r="G233" s="296" t="s">
        <v>285</v>
      </c>
      <c r="H233" s="297">
        <v>1</v>
      </c>
      <c r="I233" s="298"/>
      <c r="J233" s="299">
        <f>ROUND(I233*H233,2)</f>
        <v>0</v>
      </c>
      <c r="K233" s="295" t="s">
        <v>1</v>
      </c>
      <c r="L233" s="300"/>
      <c r="M233" s="301" t="s">
        <v>1</v>
      </c>
      <c r="N233" s="302" t="s">
        <v>46</v>
      </c>
      <c r="O233" s="92"/>
      <c r="P233" s="229">
        <f>O233*H233</f>
        <v>0</v>
      </c>
      <c r="Q233" s="229">
        <v>0.00068999999999999997</v>
      </c>
      <c r="R233" s="229">
        <f>Q233*H233</f>
        <v>0.00068999999999999997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569</v>
      </c>
      <c r="AT233" s="231" t="s">
        <v>467</v>
      </c>
      <c r="AU233" s="231" t="s">
        <v>90</v>
      </c>
      <c r="AY233" s="18" t="s">
        <v>216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88</v>
      </c>
      <c r="BK233" s="232">
        <f>ROUND(I233*H233,2)</f>
        <v>0</v>
      </c>
      <c r="BL233" s="18" t="s">
        <v>292</v>
      </c>
      <c r="BM233" s="231" t="s">
        <v>3002</v>
      </c>
    </row>
    <row r="234" s="2" customFormat="1">
      <c r="A234" s="39"/>
      <c r="B234" s="40"/>
      <c r="C234" s="41"/>
      <c r="D234" s="233" t="s">
        <v>222</v>
      </c>
      <c r="E234" s="41"/>
      <c r="F234" s="234" t="s">
        <v>3001</v>
      </c>
      <c r="G234" s="41"/>
      <c r="H234" s="41"/>
      <c r="I234" s="235"/>
      <c r="J234" s="41"/>
      <c r="K234" s="41"/>
      <c r="L234" s="45"/>
      <c r="M234" s="236"/>
      <c r="N234" s="23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222</v>
      </c>
      <c r="AU234" s="18" t="s">
        <v>90</v>
      </c>
    </row>
    <row r="235" s="2" customFormat="1" ht="16.5" customHeight="1">
      <c r="A235" s="39"/>
      <c r="B235" s="40"/>
      <c r="C235" s="220" t="s">
        <v>700</v>
      </c>
      <c r="D235" s="220" t="s">
        <v>217</v>
      </c>
      <c r="E235" s="221" t="s">
        <v>3003</v>
      </c>
      <c r="F235" s="222" t="s">
        <v>3004</v>
      </c>
      <c r="G235" s="223" t="s">
        <v>453</v>
      </c>
      <c r="H235" s="224">
        <v>130</v>
      </c>
      <c r="I235" s="225"/>
      <c r="J235" s="226">
        <f>ROUND(I235*H235,2)</f>
        <v>0</v>
      </c>
      <c r="K235" s="222" t="s">
        <v>359</v>
      </c>
      <c r="L235" s="45"/>
      <c r="M235" s="227" t="s">
        <v>1</v>
      </c>
      <c r="N235" s="228" t="s">
        <v>46</v>
      </c>
      <c r="O235" s="92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292</v>
      </c>
      <c r="AT235" s="231" t="s">
        <v>217</v>
      </c>
      <c r="AU235" s="231" t="s">
        <v>90</v>
      </c>
      <c r="AY235" s="18" t="s">
        <v>216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292</v>
      </c>
      <c r="BM235" s="231" t="s">
        <v>3005</v>
      </c>
    </row>
    <row r="236" s="2" customFormat="1">
      <c r="A236" s="39"/>
      <c r="B236" s="40"/>
      <c r="C236" s="41"/>
      <c r="D236" s="233" t="s">
        <v>222</v>
      </c>
      <c r="E236" s="41"/>
      <c r="F236" s="234" t="s">
        <v>3006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90</v>
      </c>
    </row>
    <row r="237" s="14" customFormat="1">
      <c r="A237" s="14"/>
      <c r="B237" s="260"/>
      <c r="C237" s="261"/>
      <c r="D237" s="233" t="s">
        <v>362</v>
      </c>
      <c r="E237" s="262" t="s">
        <v>1</v>
      </c>
      <c r="F237" s="263" t="s">
        <v>3007</v>
      </c>
      <c r="G237" s="261"/>
      <c r="H237" s="264">
        <v>130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0" t="s">
        <v>362</v>
      </c>
      <c r="AU237" s="270" t="s">
        <v>90</v>
      </c>
      <c r="AV237" s="14" t="s">
        <v>90</v>
      </c>
      <c r="AW237" s="14" t="s">
        <v>36</v>
      </c>
      <c r="AX237" s="14" t="s">
        <v>88</v>
      </c>
      <c r="AY237" s="270" t="s">
        <v>216</v>
      </c>
    </row>
    <row r="238" s="2" customFormat="1" ht="24.15" customHeight="1">
      <c r="A238" s="39"/>
      <c r="B238" s="40"/>
      <c r="C238" s="220" t="s">
        <v>706</v>
      </c>
      <c r="D238" s="220" t="s">
        <v>217</v>
      </c>
      <c r="E238" s="221" t="s">
        <v>3008</v>
      </c>
      <c r="F238" s="222" t="s">
        <v>3009</v>
      </c>
      <c r="G238" s="223" t="s">
        <v>539</v>
      </c>
      <c r="H238" s="224">
        <v>4</v>
      </c>
      <c r="I238" s="225"/>
      <c r="J238" s="226">
        <f>ROUND(I238*H238,2)</f>
        <v>0</v>
      </c>
      <c r="K238" s="222" t="s">
        <v>2958</v>
      </c>
      <c r="L238" s="45"/>
      <c r="M238" s="227" t="s">
        <v>1</v>
      </c>
      <c r="N238" s="228" t="s">
        <v>46</v>
      </c>
      <c r="O238" s="92"/>
      <c r="P238" s="229">
        <f>O238*H238</f>
        <v>0</v>
      </c>
      <c r="Q238" s="229">
        <v>0.00036999999999999999</v>
      </c>
      <c r="R238" s="229">
        <f>Q238*H238</f>
        <v>0.00148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292</v>
      </c>
      <c r="AT238" s="231" t="s">
        <v>217</v>
      </c>
      <c r="AU238" s="231" t="s">
        <v>90</v>
      </c>
      <c r="AY238" s="18" t="s">
        <v>216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292</v>
      </c>
      <c r="BM238" s="231" t="s">
        <v>3010</v>
      </c>
    </row>
    <row r="239" s="2" customFormat="1">
      <c r="A239" s="39"/>
      <c r="B239" s="40"/>
      <c r="C239" s="41"/>
      <c r="D239" s="233" t="s">
        <v>222</v>
      </c>
      <c r="E239" s="41"/>
      <c r="F239" s="234" t="s">
        <v>3011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222</v>
      </c>
      <c r="AU239" s="18" t="s">
        <v>90</v>
      </c>
    </row>
    <row r="240" s="2" customFormat="1" ht="21.75" customHeight="1">
      <c r="A240" s="39"/>
      <c r="B240" s="40"/>
      <c r="C240" s="293" t="s">
        <v>713</v>
      </c>
      <c r="D240" s="293" t="s">
        <v>467</v>
      </c>
      <c r="E240" s="294" t="s">
        <v>3012</v>
      </c>
      <c r="F240" s="295" t="s">
        <v>3013</v>
      </c>
      <c r="G240" s="296" t="s">
        <v>539</v>
      </c>
      <c r="H240" s="297">
        <v>4</v>
      </c>
      <c r="I240" s="298"/>
      <c r="J240" s="299">
        <f>ROUND(I240*H240,2)</f>
        <v>0</v>
      </c>
      <c r="K240" s="295" t="s">
        <v>1</v>
      </c>
      <c r="L240" s="300"/>
      <c r="M240" s="301" t="s">
        <v>1</v>
      </c>
      <c r="N240" s="302" t="s">
        <v>46</v>
      </c>
      <c r="O240" s="92"/>
      <c r="P240" s="229">
        <f>O240*H240</f>
        <v>0</v>
      </c>
      <c r="Q240" s="229">
        <v>0.0050000000000000001</v>
      </c>
      <c r="R240" s="229">
        <f>Q240*H240</f>
        <v>0.02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569</v>
      </c>
      <c r="AT240" s="231" t="s">
        <v>467</v>
      </c>
      <c r="AU240" s="231" t="s">
        <v>90</v>
      </c>
      <c r="AY240" s="18" t="s">
        <v>216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88</v>
      </c>
      <c r="BK240" s="232">
        <f>ROUND(I240*H240,2)</f>
        <v>0</v>
      </c>
      <c r="BL240" s="18" t="s">
        <v>292</v>
      </c>
      <c r="BM240" s="231" t="s">
        <v>3014</v>
      </c>
    </row>
    <row r="241" s="2" customFormat="1">
      <c r="A241" s="39"/>
      <c r="B241" s="40"/>
      <c r="C241" s="41"/>
      <c r="D241" s="233" t="s">
        <v>222</v>
      </c>
      <c r="E241" s="41"/>
      <c r="F241" s="234" t="s">
        <v>3013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222</v>
      </c>
      <c r="AU241" s="18" t="s">
        <v>90</v>
      </c>
    </row>
    <row r="242" s="2" customFormat="1" ht="24.15" customHeight="1">
      <c r="A242" s="39"/>
      <c r="B242" s="40"/>
      <c r="C242" s="220" t="s">
        <v>719</v>
      </c>
      <c r="D242" s="220" t="s">
        <v>217</v>
      </c>
      <c r="E242" s="221" t="s">
        <v>3015</v>
      </c>
      <c r="F242" s="222" t="s">
        <v>3016</v>
      </c>
      <c r="G242" s="223" t="s">
        <v>435</v>
      </c>
      <c r="H242" s="224">
        <v>0.127</v>
      </c>
      <c r="I242" s="225"/>
      <c r="J242" s="226">
        <f>ROUND(I242*H242,2)</f>
        <v>0</v>
      </c>
      <c r="K242" s="222" t="s">
        <v>359</v>
      </c>
      <c r="L242" s="45"/>
      <c r="M242" s="227" t="s">
        <v>1</v>
      </c>
      <c r="N242" s="228" t="s">
        <v>46</v>
      </c>
      <c r="O242" s="92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292</v>
      </c>
      <c r="AT242" s="231" t="s">
        <v>217</v>
      </c>
      <c r="AU242" s="231" t="s">
        <v>90</v>
      </c>
      <c r="AY242" s="18" t="s">
        <v>216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88</v>
      </c>
      <c r="BK242" s="232">
        <f>ROUND(I242*H242,2)</f>
        <v>0</v>
      </c>
      <c r="BL242" s="18" t="s">
        <v>292</v>
      </c>
      <c r="BM242" s="231" t="s">
        <v>3017</v>
      </c>
    </row>
    <row r="243" s="2" customFormat="1">
      <c r="A243" s="39"/>
      <c r="B243" s="40"/>
      <c r="C243" s="41"/>
      <c r="D243" s="233" t="s">
        <v>222</v>
      </c>
      <c r="E243" s="41"/>
      <c r="F243" s="234" t="s">
        <v>3018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222</v>
      </c>
      <c r="AU243" s="18" t="s">
        <v>90</v>
      </c>
    </row>
    <row r="244" s="11" customFormat="1" ht="22.8" customHeight="1">
      <c r="A244" s="11"/>
      <c r="B244" s="206"/>
      <c r="C244" s="207"/>
      <c r="D244" s="208" t="s">
        <v>80</v>
      </c>
      <c r="E244" s="248" t="s">
        <v>3019</v>
      </c>
      <c r="F244" s="248" t="s">
        <v>3020</v>
      </c>
      <c r="G244" s="207"/>
      <c r="H244" s="207"/>
      <c r="I244" s="210"/>
      <c r="J244" s="249">
        <f>BK244</f>
        <v>0</v>
      </c>
      <c r="K244" s="207"/>
      <c r="L244" s="212"/>
      <c r="M244" s="213"/>
      <c r="N244" s="214"/>
      <c r="O244" s="214"/>
      <c r="P244" s="215">
        <f>SUM(P245:P294)</f>
        <v>0</v>
      </c>
      <c r="Q244" s="214"/>
      <c r="R244" s="215">
        <f>SUM(R245:R294)</f>
        <v>0.047640000000000009</v>
      </c>
      <c r="S244" s="214"/>
      <c r="T244" s="216">
        <f>SUM(T245:T294)</f>
        <v>0</v>
      </c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R244" s="217" t="s">
        <v>90</v>
      </c>
      <c r="AT244" s="218" t="s">
        <v>80</v>
      </c>
      <c r="AU244" s="218" t="s">
        <v>88</v>
      </c>
      <c r="AY244" s="217" t="s">
        <v>216</v>
      </c>
      <c r="BK244" s="219">
        <f>SUM(BK245:BK294)</f>
        <v>0</v>
      </c>
    </row>
    <row r="245" s="2" customFormat="1" ht="24.15" customHeight="1">
      <c r="A245" s="39"/>
      <c r="B245" s="40"/>
      <c r="C245" s="220" t="s">
        <v>728</v>
      </c>
      <c r="D245" s="220" t="s">
        <v>217</v>
      </c>
      <c r="E245" s="221" t="s">
        <v>3021</v>
      </c>
      <c r="F245" s="222" t="s">
        <v>3022</v>
      </c>
      <c r="G245" s="223" t="s">
        <v>539</v>
      </c>
      <c r="H245" s="224">
        <v>14</v>
      </c>
      <c r="I245" s="225"/>
      <c r="J245" s="226">
        <f>ROUND(I245*H245,2)</f>
        <v>0</v>
      </c>
      <c r="K245" s="222" t="s">
        <v>359</v>
      </c>
      <c r="L245" s="45"/>
      <c r="M245" s="227" t="s">
        <v>1</v>
      </c>
      <c r="N245" s="228" t="s">
        <v>46</v>
      </c>
      <c r="O245" s="92"/>
      <c r="P245" s="229">
        <f>O245*H245</f>
        <v>0</v>
      </c>
      <c r="Q245" s="229">
        <v>0.00023000000000000001</v>
      </c>
      <c r="R245" s="229">
        <f>Q245*H245</f>
        <v>0.0032200000000000002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292</v>
      </c>
      <c r="AT245" s="231" t="s">
        <v>217</v>
      </c>
      <c r="AU245" s="231" t="s">
        <v>90</v>
      </c>
      <c r="AY245" s="18" t="s">
        <v>216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88</v>
      </c>
      <c r="BK245" s="232">
        <f>ROUND(I245*H245,2)</f>
        <v>0</v>
      </c>
      <c r="BL245" s="18" t="s">
        <v>292</v>
      </c>
      <c r="BM245" s="231" t="s">
        <v>3023</v>
      </c>
    </row>
    <row r="246" s="2" customFormat="1">
      <c r="A246" s="39"/>
      <c r="B246" s="40"/>
      <c r="C246" s="41"/>
      <c r="D246" s="233" t="s">
        <v>222</v>
      </c>
      <c r="E246" s="41"/>
      <c r="F246" s="234" t="s">
        <v>3024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222</v>
      </c>
      <c r="AU246" s="18" t="s">
        <v>90</v>
      </c>
    </row>
    <row r="247" s="14" customFormat="1">
      <c r="A247" s="14"/>
      <c r="B247" s="260"/>
      <c r="C247" s="261"/>
      <c r="D247" s="233" t="s">
        <v>362</v>
      </c>
      <c r="E247" s="262" t="s">
        <v>1</v>
      </c>
      <c r="F247" s="263" t="s">
        <v>3025</v>
      </c>
      <c r="G247" s="261"/>
      <c r="H247" s="264">
        <v>14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362</v>
      </c>
      <c r="AU247" s="270" t="s">
        <v>90</v>
      </c>
      <c r="AV247" s="14" t="s">
        <v>90</v>
      </c>
      <c r="AW247" s="14" t="s">
        <v>36</v>
      </c>
      <c r="AX247" s="14" t="s">
        <v>88</v>
      </c>
      <c r="AY247" s="270" t="s">
        <v>216</v>
      </c>
    </row>
    <row r="248" s="2" customFormat="1" ht="24.15" customHeight="1">
      <c r="A248" s="39"/>
      <c r="B248" s="40"/>
      <c r="C248" s="220" t="s">
        <v>739</v>
      </c>
      <c r="D248" s="220" t="s">
        <v>217</v>
      </c>
      <c r="E248" s="221" t="s">
        <v>3026</v>
      </c>
      <c r="F248" s="222" t="s">
        <v>3027</v>
      </c>
      <c r="G248" s="223" t="s">
        <v>539</v>
      </c>
      <c r="H248" s="224">
        <v>6</v>
      </c>
      <c r="I248" s="225"/>
      <c r="J248" s="226">
        <f>ROUND(I248*H248,2)</f>
        <v>0</v>
      </c>
      <c r="K248" s="222" t="s">
        <v>359</v>
      </c>
      <c r="L248" s="45"/>
      <c r="M248" s="227" t="s">
        <v>1</v>
      </c>
      <c r="N248" s="228" t="s">
        <v>46</v>
      </c>
      <c r="O248" s="92"/>
      <c r="P248" s="229">
        <f>O248*H248</f>
        <v>0</v>
      </c>
      <c r="Q248" s="229">
        <v>0.00013999999999999999</v>
      </c>
      <c r="R248" s="229">
        <f>Q248*H248</f>
        <v>0.00083999999999999993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292</v>
      </c>
      <c r="AT248" s="231" t="s">
        <v>217</v>
      </c>
      <c r="AU248" s="231" t="s">
        <v>90</v>
      </c>
      <c r="AY248" s="18" t="s">
        <v>216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88</v>
      </c>
      <c r="BK248" s="232">
        <f>ROUND(I248*H248,2)</f>
        <v>0</v>
      </c>
      <c r="BL248" s="18" t="s">
        <v>292</v>
      </c>
      <c r="BM248" s="231" t="s">
        <v>3028</v>
      </c>
    </row>
    <row r="249" s="2" customFormat="1">
      <c r="A249" s="39"/>
      <c r="B249" s="40"/>
      <c r="C249" s="41"/>
      <c r="D249" s="233" t="s">
        <v>222</v>
      </c>
      <c r="E249" s="41"/>
      <c r="F249" s="234" t="s">
        <v>3029</v>
      </c>
      <c r="G249" s="41"/>
      <c r="H249" s="41"/>
      <c r="I249" s="235"/>
      <c r="J249" s="41"/>
      <c r="K249" s="41"/>
      <c r="L249" s="45"/>
      <c r="M249" s="236"/>
      <c r="N249" s="237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222</v>
      </c>
      <c r="AU249" s="18" t="s">
        <v>90</v>
      </c>
    </row>
    <row r="250" s="2" customFormat="1" ht="21.75" customHeight="1">
      <c r="A250" s="39"/>
      <c r="B250" s="40"/>
      <c r="C250" s="220" t="s">
        <v>750</v>
      </c>
      <c r="D250" s="220" t="s">
        <v>217</v>
      </c>
      <c r="E250" s="221" t="s">
        <v>3030</v>
      </c>
      <c r="F250" s="222" t="s">
        <v>3031</v>
      </c>
      <c r="G250" s="223" t="s">
        <v>539</v>
      </c>
      <c r="H250" s="224">
        <v>2</v>
      </c>
      <c r="I250" s="225"/>
      <c r="J250" s="226">
        <f>ROUND(I250*H250,2)</f>
        <v>0</v>
      </c>
      <c r="K250" s="222" t="s">
        <v>359</v>
      </c>
      <c r="L250" s="45"/>
      <c r="M250" s="227" t="s">
        <v>1</v>
      </c>
      <c r="N250" s="228" t="s">
        <v>46</v>
      </c>
      <c r="O250" s="92"/>
      <c r="P250" s="229">
        <f>O250*H250</f>
        <v>0</v>
      </c>
      <c r="Q250" s="229">
        <v>0.00052999999999999998</v>
      </c>
      <c r="R250" s="229">
        <f>Q250*H250</f>
        <v>0.00106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292</v>
      </c>
      <c r="AT250" s="231" t="s">
        <v>217</v>
      </c>
      <c r="AU250" s="231" t="s">
        <v>90</v>
      </c>
      <c r="AY250" s="18" t="s">
        <v>216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88</v>
      </c>
      <c r="BK250" s="232">
        <f>ROUND(I250*H250,2)</f>
        <v>0</v>
      </c>
      <c r="BL250" s="18" t="s">
        <v>292</v>
      </c>
      <c r="BM250" s="231" t="s">
        <v>3032</v>
      </c>
    </row>
    <row r="251" s="2" customFormat="1">
      <c r="A251" s="39"/>
      <c r="B251" s="40"/>
      <c r="C251" s="41"/>
      <c r="D251" s="233" t="s">
        <v>222</v>
      </c>
      <c r="E251" s="41"/>
      <c r="F251" s="234" t="s">
        <v>3033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222</v>
      </c>
      <c r="AU251" s="18" t="s">
        <v>90</v>
      </c>
    </row>
    <row r="252" s="2" customFormat="1" ht="33" customHeight="1">
      <c r="A252" s="39"/>
      <c r="B252" s="40"/>
      <c r="C252" s="220" t="s">
        <v>760</v>
      </c>
      <c r="D252" s="220" t="s">
        <v>217</v>
      </c>
      <c r="E252" s="221" t="s">
        <v>3034</v>
      </c>
      <c r="F252" s="222" t="s">
        <v>3035</v>
      </c>
      <c r="G252" s="223" t="s">
        <v>539</v>
      </c>
      <c r="H252" s="224">
        <v>1</v>
      </c>
      <c r="I252" s="225"/>
      <c r="J252" s="226">
        <f>ROUND(I252*H252,2)</f>
        <v>0</v>
      </c>
      <c r="K252" s="222" t="s">
        <v>1</v>
      </c>
      <c r="L252" s="45"/>
      <c r="M252" s="227" t="s">
        <v>1</v>
      </c>
      <c r="N252" s="228" t="s">
        <v>46</v>
      </c>
      <c r="O252" s="92"/>
      <c r="P252" s="229">
        <f>O252*H252</f>
        <v>0</v>
      </c>
      <c r="Q252" s="229">
        <v>0.0014499999999999999</v>
      </c>
      <c r="R252" s="229">
        <f>Q252*H252</f>
        <v>0.0014499999999999999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292</v>
      </c>
      <c r="AT252" s="231" t="s">
        <v>217</v>
      </c>
      <c r="AU252" s="231" t="s">
        <v>90</v>
      </c>
      <c r="AY252" s="18" t="s">
        <v>216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88</v>
      </c>
      <c r="BK252" s="232">
        <f>ROUND(I252*H252,2)</f>
        <v>0</v>
      </c>
      <c r="BL252" s="18" t="s">
        <v>292</v>
      </c>
      <c r="BM252" s="231" t="s">
        <v>3036</v>
      </c>
    </row>
    <row r="253" s="2" customFormat="1">
      <c r="A253" s="39"/>
      <c r="B253" s="40"/>
      <c r="C253" s="41"/>
      <c r="D253" s="233" t="s">
        <v>222</v>
      </c>
      <c r="E253" s="41"/>
      <c r="F253" s="234" t="s">
        <v>3037</v>
      </c>
      <c r="G253" s="41"/>
      <c r="H253" s="41"/>
      <c r="I253" s="235"/>
      <c r="J253" s="41"/>
      <c r="K253" s="41"/>
      <c r="L253" s="45"/>
      <c r="M253" s="236"/>
      <c r="N253" s="23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222</v>
      </c>
      <c r="AU253" s="18" t="s">
        <v>90</v>
      </c>
    </row>
    <row r="254" s="2" customFormat="1" ht="33" customHeight="1">
      <c r="A254" s="39"/>
      <c r="B254" s="40"/>
      <c r="C254" s="220" t="s">
        <v>767</v>
      </c>
      <c r="D254" s="220" t="s">
        <v>217</v>
      </c>
      <c r="E254" s="221" t="s">
        <v>3038</v>
      </c>
      <c r="F254" s="222" t="s">
        <v>3039</v>
      </c>
      <c r="G254" s="223" t="s">
        <v>539</v>
      </c>
      <c r="H254" s="224">
        <v>1</v>
      </c>
      <c r="I254" s="225"/>
      <c r="J254" s="226">
        <f>ROUND(I254*H254,2)</f>
        <v>0</v>
      </c>
      <c r="K254" s="222" t="s">
        <v>1</v>
      </c>
      <c r="L254" s="45"/>
      <c r="M254" s="227" t="s">
        <v>1</v>
      </c>
      <c r="N254" s="228" t="s">
        <v>46</v>
      </c>
      <c r="O254" s="92"/>
      <c r="P254" s="229">
        <f>O254*H254</f>
        <v>0</v>
      </c>
      <c r="Q254" s="229">
        <v>0.0014499999999999999</v>
      </c>
      <c r="R254" s="229">
        <f>Q254*H254</f>
        <v>0.0014499999999999999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292</v>
      </c>
      <c r="AT254" s="231" t="s">
        <v>217</v>
      </c>
      <c r="AU254" s="231" t="s">
        <v>90</v>
      </c>
      <c r="AY254" s="18" t="s">
        <v>216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88</v>
      </c>
      <c r="BK254" s="232">
        <f>ROUND(I254*H254,2)</f>
        <v>0</v>
      </c>
      <c r="BL254" s="18" t="s">
        <v>292</v>
      </c>
      <c r="BM254" s="231" t="s">
        <v>3040</v>
      </c>
    </row>
    <row r="255" s="2" customFormat="1">
      <c r="A255" s="39"/>
      <c r="B255" s="40"/>
      <c r="C255" s="41"/>
      <c r="D255" s="233" t="s">
        <v>222</v>
      </c>
      <c r="E255" s="41"/>
      <c r="F255" s="234" t="s">
        <v>3041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222</v>
      </c>
      <c r="AU255" s="18" t="s">
        <v>90</v>
      </c>
    </row>
    <row r="256" s="2" customFormat="1" ht="21.75" customHeight="1">
      <c r="A256" s="39"/>
      <c r="B256" s="40"/>
      <c r="C256" s="220" t="s">
        <v>773</v>
      </c>
      <c r="D256" s="220" t="s">
        <v>217</v>
      </c>
      <c r="E256" s="221" t="s">
        <v>3042</v>
      </c>
      <c r="F256" s="222" t="s">
        <v>3043</v>
      </c>
      <c r="G256" s="223" t="s">
        <v>539</v>
      </c>
      <c r="H256" s="224">
        <v>1</v>
      </c>
      <c r="I256" s="225"/>
      <c r="J256" s="226">
        <f>ROUND(I256*H256,2)</f>
        <v>0</v>
      </c>
      <c r="K256" s="222" t="s">
        <v>359</v>
      </c>
      <c r="L256" s="45"/>
      <c r="M256" s="227" t="s">
        <v>1</v>
      </c>
      <c r="N256" s="228" t="s">
        <v>46</v>
      </c>
      <c r="O256" s="92"/>
      <c r="P256" s="229">
        <f>O256*H256</f>
        <v>0</v>
      </c>
      <c r="Q256" s="229">
        <v>0.00018000000000000001</v>
      </c>
      <c r="R256" s="229">
        <f>Q256*H256</f>
        <v>0.00018000000000000001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292</v>
      </c>
      <c r="AT256" s="231" t="s">
        <v>217</v>
      </c>
      <c r="AU256" s="231" t="s">
        <v>90</v>
      </c>
      <c r="AY256" s="18" t="s">
        <v>216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88</v>
      </c>
      <c r="BK256" s="232">
        <f>ROUND(I256*H256,2)</f>
        <v>0</v>
      </c>
      <c r="BL256" s="18" t="s">
        <v>292</v>
      </c>
      <c r="BM256" s="231" t="s">
        <v>3044</v>
      </c>
    </row>
    <row r="257" s="2" customFormat="1">
      <c r="A257" s="39"/>
      <c r="B257" s="40"/>
      <c r="C257" s="41"/>
      <c r="D257" s="233" t="s">
        <v>222</v>
      </c>
      <c r="E257" s="41"/>
      <c r="F257" s="234" t="s">
        <v>3045</v>
      </c>
      <c r="G257" s="41"/>
      <c r="H257" s="41"/>
      <c r="I257" s="235"/>
      <c r="J257" s="41"/>
      <c r="K257" s="41"/>
      <c r="L257" s="45"/>
      <c r="M257" s="236"/>
      <c r="N257" s="23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222</v>
      </c>
      <c r="AU257" s="18" t="s">
        <v>90</v>
      </c>
    </row>
    <row r="258" s="2" customFormat="1" ht="21.75" customHeight="1">
      <c r="A258" s="39"/>
      <c r="B258" s="40"/>
      <c r="C258" s="220" t="s">
        <v>782</v>
      </c>
      <c r="D258" s="220" t="s">
        <v>217</v>
      </c>
      <c r="E258" s="221" t="s">
        <v>3046</v>
      </c>
      <c r="F258" s="222" t="s">
        <v>3047</v>
      </c>
      <c r="G258" s="223" t="s">
        <v>539</v>
      </c>
      <c r="H258" s="224">
        <v>2</v>
      </c>
      <c r="I258" s="225"/>
      <c r="J258" s="226">
        <f>ROUND(I258*H258,2)</f>
        <v>0</v>
      </c>
      <c r="K258" s="222" t="s">
        <v>359</v>
      </c>
      <c r="L258" s="45"/>
      <c r="M258" s="227" t="s">
        <v>1</v>
      </c>
      <c r="N258" s="228" t="s">
        <v>46</v>
      </c>
      <c r="O258" s="92"/>
      <c r="P258" s="229">
        <f>O258*H258</f>
        <v>0</v>
      </c>
      <c r="Q258" s="229">
        <v>0.00084000000000000003</v>
      </c>
      <c r="R258" s="229">
        <f>Q258*H258</f>
        <v>0.0016800000000000001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292</v>
      </c>
      <c r="AT258" s="231" t="s">
        <v>217</v>
      </c>
      <c r="AU258" s="231" t="s">
        <v>90</v>
      </c>
      <c r="AY258" s="18" t="s">
        <v>216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88</v>
      </c>
      <c r="BK258" s="232">
        <f>ROUND(I258*H258,2)</f>
        <v>0</v>
      </c>
      <c r="BL258" s="18" t="s">
        <v>292</v>
      </c>
      <c r="BM258" s="231" t="s">
        <v>3048</v>
      </c>
    </row>
    <row r="259" s="2" customFormat="1">
      <c r="A259" s="39"/>
      <c r="B259" s="40"/>
      <c r="C259" s="41"/>
      <c r="D259" s="233" t="s">
        <v>222</v>
      </c>
      <c r="E259" s="41"/>
      <c r="F259" s="234" t="s">
        <v>3049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222</v>
      </c>
      <c r="AU259" s="18" t="s">
        <v>90</v>
      </c>
    </row>
    <row r="260" s="2" customFormat="1" ht="24.15" customHeight="1">
      <c r="A260" s="39"/>
      <c r="B260" s="40"/>
      <c r="C260" s="220" t="s">
        <v>789</v>
      </c>
      <c r="D260" s="220" t="s">
        <v>217</v>
      </c>
      <c r="E260" s="221" t="s">
        <v>3050</v>
      </c>
      <c r="F260" s="222" t="s">
        <v>3051</v>
      </c>
      <c r="G260" s="223" t="s">
        <v>539</v>
      </c>
      <c r="H260" s="224">
        <v>1</v>
      </c>
      <c r="I260" s="225"/>
      <c r="J260" s="226">
        <f>ROUND(I260*H260,2)</f>
        <v>0</v>
      </c>
      <c r="K260" s="222" t="s">
        <v>359</v>
      </c>
      <c r="L260" s="45"/>
      <c r="M260" s="227" t="s">
        <v>1</v>
      </c>
      <c r="N260" s="228" t="s">
        <v>46</v>
      </c>
      <c r="O260" s="92"/>
      <c r="P260" s="229">
        <f>O260*H260</f>
        <v>0</v>
      </c>
      <c r="Q260" s="229">
        <v>0.00036000000000000002</v>
      </c>
      <c r="R260" s="229">
        <f>Q260*H260</f>
        <v>0.00036000000000000002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292</v>
      </c>
      <c r="AT260" s="231" t="s">
        <v>217</v>
      </c>
      <c r="AU260" s="231" t="s">
        <v>90</v>
      </c>
      <c r="AY260" s="18" t="s">
        <v>216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292</v>
      </c>
      <c r="BM260" s="231" t="s">
        <v>3052</v>
      </c>
    </row>
    <row r="261" s="2" customFormat="1">
      <c r="A261" s="39"/>
      <c r="B261" s="40"/>
      <c r="C261" s="41"/>
      <c r="D261" s="233" t="s">
        <v>222</v>
      </c>
      <c r="E261" s="41"/>
      <c r="F261" s="234" t="s">
        <v>3053</v>
      </c>
      <c r="G261" s="41"/>
      <c r="H261" s="41"/>
      <c r="I261" s="235"/>
      <c r="J261" s="41"/>
      <c r="K261" s="41"/>
      <c r="L261" s="45"/>
      <c r="M261" s="236"/>
      <c r="N261" s="23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222</v>
      </c>
      <c r="AU261" s="18" t="s">
        <v>90</v>
      </c>
    </row>
    <row r="262" s="2" customFormat="1" ht="24.15" customHeight="1">
      <c r="A262" s="39"/>
      <c r="B262" s="40"/>
      <c r="C262" s="220" t="s">
        <v>794</v>
      </c>
      <c r="D262" s="220" t="s">
        <v>217</v>
      </c>
      <c r="E262" s="221" t="s">
        <v>3054</v>
      </c>
      <c r="F262" s="222" t="s">
        <v>3055</v>
      </c>
      <c r="G262" s="223" t="s">
        <v>539</v>
      </c>
      <c r="H262" s="224">
        <v>6</v>
      </c>
      <c r="I262" s="225"/>
      <c r="J262" s="226">
        <f>ROUND(I262*H262,2)</f>
        <v>0</v>
      </c>
      <c r="K262" s="222" t="s">
        <v>359</v>
      </c>
      <c r="L262" s="45"/>
      <c r="M262" s="227" t="s">
        <v>1</v>
      </c>
      <c r="N262" s="228" t="s">
        <v>46</v>
      </c>
      <c r="O262" s="92"/>
      <c r="P262" s="229">
        <f>O262*H262</f>
        <v>0</v>
      </c>
      <c r="Q262" s="229">
        <v>0.00069999999999999999</v>
      </c>
      <c r="R262" s="229">
        <f>Q262*H262</f>
        <v>0.0041999999999999997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292</v>
      </c>
      <c r="AT262" s="231" t="s">
        <v>217</v>
      </c>
      <c r="AU262" s="231" t="s">
        <v>90</v>
      </c>
      <c r="AY262" s="18" t="s">
        <v>216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88</v>
      </c>
      <c r="BK262" s="232">
        <f>ROUND(I262*H262,2)</f>
        <v>0</v>
      </c>
      <c r="BL262" s="18" t="s">
        <v>292</v>
      </c>
      <c r="BM262" s="231" t="s">
        <v>3056</v>
      </c>
    </row>
    <row r="263" s="2" customFormat="1">
      <c r="A263" s="39"/>
      <c r="B263" s="40"/>
      <c r="C263" s="41"/>
      <c r="D263" s="233" t="s">
        <v>222</v>
      </c>
      <c r="E263" s="41"/>
      <c r="F263" s="234" t="s">
        <v>3057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222</v>
      </c>
      <c r="AU263" s="18" t="s">
        <v>90</v>
      </c>
    </row>
    <row r="264" s="14" customFormat="1">
      <c r="A264" s="14"/>
      <c r="B264" s="260"/>
      <c r="C264" s="261"/>
      <c r="D264" s="233" t="s">
        <v>362</v>
      </c>
      <c r="E264" s="262" t="s">
        <v>1</v>
      </c>
      <c r="F264" s="263" t="s">
        <v>3058</v>
      </c>
      <c r="G264" s="261"/>
      <c r="H264" s="264">
        <v>6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0" t="s">
        <v>362</v>
      </c>
      <c r="AU264" s="270" t="s">
        <v>90</v>
      </c>
      <c r="AV264" s="14" t="s">
        <v>90</v>
      </c>
      <c r="AW264" s="14" t="s">
        <v>36</v>
      </c>
      <c r="AX264" s="14" t="s">
        <v>88</v>
      </c>
      <c r="AY264" s="270" t="s">
        <v>216</v>
      </c>
    </row>
    <row r="265" s="2" customFormat="1" ht="24.15" customHeight="1">
      <c r="A265" s="39"/>
      <c r="B265" s="40"/>
      <c r="C265" s="220" t="s">
        <v>801</v>
      </c>
      <c r="D265" s="220" t="s">
        <v>217</v>
      </c>
      <c r="E265" s="221" t="s">
        <v>3059</v>
      </c>
      <c r="F265" s="222" t="s">
        <v>3060</v>
      </c>
      <c r="G265" s="223" t="s">
        <v>539</v>
      </c>
      <c r="H265" s="224">
        <v>16</v>
      </c>
      <c r="I265" s="225"/>
      <c r="J265" s="226">
        <f>ROUND(I265*H265,2)</f>
        <v>0</v>
      </c>
      <c r="K265" s="222" t="s">
        <v>359</v>
      </c>
      <c r="L265" s="45"/>
      <c r="M265" s="227" t="s">
        <v>1</v>
      </c>
      <c r="N265" s="228" t="s">
        <v>46</v>
      </c>
      <c r="O265" s="92"/>
      <c r="P265" s="229">
        <f>O265*H265</f>
        <v>0</v>
      </c>
      <c r="Q265" s="229">
        <v>0.00022000000000000001</v>
      </c>
      <c r="R265" s="229">
        <f>Q265*H265</f>
        <v>0.0035200000000000001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292</v>
      </c>
      <c r="AT265" s="231" t="s">
        <v>217</v>
      </c>
      <c r="AU265" s="231" t="s">
        <v>90</v>
      </c>
      <c r="AY265" s="18" t="s">
        <v>216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292</v>
      </c>
      <c r="BM265" s="231" t="s">
        <v>3061</v>
      </c>
    </row>
    <row r="266" s="2" customFormat="1">
      <c r="A266" s="39"/>
      <c r="B266" s="40"/>
      <c r="C266" s="41"/>
      <c r="D266" s="233" t="s">
        <v>222</v>
      </c>
      <c r="E266" s="41"/>
      <c r="F266" s="234" t="s">
        <v>3062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222</v>
      </c>
      <c r="AU266" s="18" t="s">
        <v>90</v>
      </c>
    </row>
    <row r="267" s="14" customFormat="1">
      <c r="A267" s="14"/>
      <c r="B267" s="260"/>
      <c r="C267" s="261"/>
      <c r="D267" s="233" t="s">
        <v>362</v>
      </c>
      <c r="E267" s="262" t="s">
        <v>1</v>
      </c>
      <c r="F267" s="263" t="s">
        <v>3063</v>
      </c>
      <c r="G267" s="261"/>
      <c r="H267" s="264">
        <v>16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362</v>
      </c>
      <c r="AU267" s="270" t="s">
        <v>90</v>
      </c>
      <c r="AV267" s="14" t="s">
        <v>90</v>
      </c>
      <c r="AW267" s="14" t="s">
        <v>36</v>
      </c>
      <c r="AX267" s="14" t="s">
        <v>88</v>
      </c>
      <c r="AY267" s="270" t="s">
        <v>216</v>
      </c>
    </row>
    <row r="268" s="2" customFormat="1" ht="21.75" customHeight="1">
      <c r="A268" s="39"/>
      <c r="B268" s="40"/>
      <c r="C268" s="220" t="s">
        <v>806</v>
      </c>
      <c r="D268" s="220" t="s">
        <v>217</v>
      </c>
      <c r="E268" s="221" t="s">
        <v>3064</v>
      </c>
      <c r="F268" s="222" t="s">
        <v>3065</v>
      </c>
      <c r="G268" s="223" t="s">
        <v>539</v>
      </c>
      <c r="H268" s="224">
        <v>2</v>
      </c>
      <c r="I268" s="225"/>
      <c r="J268" s="226">
        <f>ROUND(I268*H268,2)</f>
        <v>0</v>
      </c>
      <c r="K268" s="222" t="s">
        <v>359</v>
      </c>
      <c r="L268" s="45"/>
      <c r="M268" s="227" t="s">
        <v>1</v>
      </c>
      <c r="N268" s="228" t="s">
        <v>46</v>
      </c>
      <c r="O268" s="92"/>
      <c r="P268" s="229">
        <f>O268*H268</f>
        <v>0</v>
      </c>
      <c r="Q268" s="229">
        <v>0.00056999999999999998</v>
      </c>
      <c r="R268" s="229">
        <f>Q268*H268</f>
        <v>0.00114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292</v>
      </c>
      <c r="AT268" s="231" t="s">
        <v>217</v>
      </c>
      <c r="AU268" s="231" t="s">
        <v>90</v>
      </c>
      <c r="AY268" s="18" t="s">
        <v>216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88</v>
      </c>
      <c r="BK268" s="232">
        <f>ROUND(I268*H268,2)</f>
        <v>0</v>
      </c>
      <c r="BL268" s="18" t="s">
        <v>292</v>
      </c>
      <c r="BM268" s="231" t="s">
        <v>3066</v>
      </c>
    </row>
    <row r="269" s="2" customFormat="1">
      <c r="A269" s="39"/>
      <c r="B269" s="40"/>
      <c r="C269" s="41"/>
      <c r="D269" s="233" t="s">
        <v>222</v>
      </c>
      <c r="E269" s="41"/>
      <c r="F269" s="234" t="s">
        <v>3067</v>
      </c>
      <c r="G269" s="41"/>
      <c r="H269" s="41"/>
      <c r="I269" s="235"/>
      <c r="J269" s="41"/>
      <c r="K269" s="41"/>
      <c r="L269" s="45"/>
      <c r="M269" s="236"/>
      <c r="N269" s="23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222</v>
      </c>
      <c r="AU269" s="18" t="s">
        <v>90</v>
      </c>
    </row>
    <row r="270" s="2" customFormat="1" ht="24.15" customHeight="1">
      <c r="A270" s="39"/>
      <c r="B270" s="40"/>
      <c r="C270" s="220" t="s">
        <v>813</v>
      </c>
      <c r="D270" s="220" t="s">
        <v>217</v>
      </c>
      <c r="E270" s="221" t="s">
        <v>3068</v>
      </c>
      <c r="F270" s="222" t="s">
        <v>3069</v>
      </c>
      <c r="G270" s="223" t="s">
        <v>539</v>
      </c>
      <c r="H270" s="224">
        <v>1</v>
      </c>
      <c r="I270" s="225"/>
      <c r="J270" s="226">
        <f>ROUND(I270*H270,2)</f>
        <v>0</v>
      </c>
      <c r="K270" s="222" t="s">
        <v>359</v>
      </c>
      <c r="L270" s="45"/>
      <c r="M270" s="227" t="s">
        <v>1</v>
      </c>
      <c r="N270" s="228" t="s">
        <v>46</v>
      </c>
      <c r="O270" s="92"/>
      <c r="P270" s="229">
        <f>O270*H270</f>
        <v>0</v>
      </c>
      <c r="Q270" s="229">
        <v>0.00124</v>
      </c>
      <c r="R270" s="229">
        <f>Q270*H270</f>
        <v>0.00124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292</v>
      </c>
      <c r="AT270" s="231" t="s">
        <v>217</v>
      </c>
      <c r="AU270" s="231" t="s">
        <v>90</v>
      </c>
      <c r="AY270" s="18" t="s">
        <v>216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88</v>
      </c>
      <c r="BK270" s="232">
        <f>ROUND(I270*H270,2)</f>
        <v>0</v>
      </c>
      <c r="BL270" s="18" t="s">
        <v>292</v>
      </c>
      <c r="BM270" s="231" t="s">
        <v>3070</v>
      </c>
    </row>
    <row r="271" s="2" customFormat="1">
      <c r="A271" s="39"/>
      <c r="B271" s="40"/>
      <c r="C271" s="41"/>
      <c r="D271" s="233" t="s">
        <v>222</v>
      </c>
      <c r="E271" s="41"/>
      <c r="F271" s="234" t="s">
        <v>3071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222</v>
      </c>
      <c r="AU271" s="18" t="s">
        <v>90</v>
      </c>
    </row>
    <row r="272" s="2" customFormat="1" ht="24.15" customHeight="1">
      <c r="A272" s="39"/>
      <c r="B272" s="40"/>
      <c r="C272" s="220" t="s">
        <v>818</v>
      </c>
      <c r="D272" s="220" t="s">
        <v>217</v>
      </c>
      <c r="E272" s="221" t="s">
        <v>3072</v>
      </c>
      <c r="F272" s="222" t="s">
        <v>3073</v>
      </c>
      <c r="G272" s="223" t="s">
        <v>539</v>
      </c>
      <c r="H272" s="224">
        <v>1</v>
      </c>
      <c r="I272" s="225"/>
      <c r="J272" s="226">
        <f>ROUND(I272*H272,2)</f>
        <v>0</v>
      </c>
      <c r="K272" s="222" t="s">
        <v>359</v>
      </c>
      <c r="L272" s="45"/>
      <c r="M272" s="227" t="s">
        <v>1</v>
      </c>
      <c r="N272" s="228" t="s">
        <v>46</v>
      </c>
      <c r="O272" s="92"/>
      <c r="P272" s="229">
        <f>O272*H272</f>
        <v>0</v>
      </c>
      <c r="Q272" s="229">
        <v>0.00124</v>
      </c>
      <c r="R272" s="229">
        <f>Q272*H272</f>
        <v>0.00124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292</v>
      </c>
      <c r="AT272" s="231" t="s">
        <v>217</v>
      </c>
      <c r="AU272" s="231" t="s">
        <v>90</v>
      </c>
      <c r="AY272" s="18" t="s">
        <v>216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292</v>
      </c>
      <c r="BM272" s="231" t="s">
        <v>3074</v>
      </c>
    </row>
    <row r="273" s="2" customFormat="1">
      <c r="A273" s="39"/>
      <c r="B273" s="40"/>
      <c r="C273" s="41"/>
      <c r="D273" s="233" t="s">
        <v>222</v>
      </c>
      <c r="E273" s="41"/>
      <c r="F273" s="234" t="s">
        <v>3075</v>
      </c>
      <c r="G273" s="41"/>
      <c r="H273" s="41"/>
      <c r="I273" s="235"/>
      <c r="J273" s="41"/>
      <c r="K273" s="41"/>
      <c r="L273" s="45"/>
      <c r="M273" s="236"/>
      <c r="N273" s="237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222</v>
      </c>
      <c r="AU273" s="18" t="s">
        <v>90</v>
      </c>
    </row>
    <row r="274" s="2" customFormat="1" ht="21.75" customHeight="1">
      <c r="A274" s="39"/>
      <c r="B274" s="40"/>
      <c r="C274" s="220" t="s">
        <v>823</v>
      </c>
      <c r="D274" s="220" t="s">
        <v>217</v>
      </c>
      <c r="E274" s="221" t="s">
        <v>3076</v>
      </c>
      <c r="F274" s="222" t="s">
        <v>3077</v>
      </c>
      <c r="G274" s="223" t="s">
        <v>539</v>
      </c>
      <c r="H274" s="224">
        <v>3</v>
      </c>
      <c r="I274" s="225"/>
      <c r="J274" s="226">
        <f>ROUND(I274*H274,2)</f>
        <v>0</v>
      </c>
      <c r="K274" s="222" t="s">
        <v>359</v>
      </c>
      <c r="L274" s="45"/>
      <c r="M274" s="227" t="s">
        <v>1</v>
      </c>
      <c r="N274" s="228" t="s">
        <v>46</v>
      </c>
      <c r="O274" s="92"/>
      <c r="P274" s="229">
        <f>O274*H274</f>
        <v>0</v>
      </c>
      <c r="Q274" s="229">
        <v>0.00034000000000000002</v>
      </c>
      <c r="R274" s="229">
        <f>Q274*H274</f>
        <v>0.0010200000000000001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292</v>
      </c>
      <c r="AT274" s="231" t="s">
        <v>217</v>
      </c>
      <c r="AU274" s="231" t="s">
        <v>90</v>
      </c>
      <c r="AY274" s="18" t="s">
        <v>216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88</v>
      </c>
      <c r="BK274" s="232">
        <f>ROUND(I274*H274,2)</f>
        <v>0</v>
      </c>
      <c r="BL274" s="18" t="s">
        <v>292</v>
      </c>
      <c r="BM274" s="231" t="s">
        <v>3078</v>
      </c>
    </row>
    <row r="275" s="2" customFormat="1">
      <c r="A275" s="39"/>
      <c r="B275" s="40"/>
      <c r="C275" s="41"/>
      <c r="D275" s="233" t="s">
        <v>222</v>
      </c>
      <c r="E275" s="41"/>
      <c r="F275" s="234" t="s">
        <v>3079</v>
      </c>
      <c r="G275" s="41"/>
      <c r="H275" s="41"/>
      <c r="I275" s="235"/>
      <c r="J275" s="41"/>
      <c r="K275" s="41"/>
      <c r="L275" s="45"/>
      <c r="M275" s="236"/>
      <c r="N275" s="23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222</v>
      </c>
      <c r="AU275" s="18" t="s">
        <v>90</v>
      </c>
    </row>
    <row r="276" s="2" customFormat="1" ht="21.75" customHeight="1">
      <c r="A276" s="39"/>
      <c r="B276" s="40"/>
      <c r="C276" s="220" t="s">
        <v>829</v>
      </c>
      <c r="D276" s="220" t="s">
        <v>217</v>
      </c>
      <c r="E276" s="221" t="s">
        <v>3080</v>
      </c>
      <c r="F276" s="222" t="s">
        <v>3081</v>
      </c>
      <c r="G276" s="223" t="s">
        <v>539</v>
      </c>
      <c r="H276" s="224">
        <v>8</v>
      </c>
      <c r="I276" s="225"/>
      <c r="J276" s="226">
        <f>ROUND(I276*H276,2)</f>
        <v>0</v>
      </c>
      <c r="K276" s="222" t="s">
        <v>359</v>
      </c>
      <c r="L276" s="45"/>
      <c r="M276" s="227" t="s">
        <v>1</v>
      </c>
      <c r="N276" s="228" t="s">
        <v>46</v>
      </c>
      <c r="O276" s="92"/>
      <c r="P276" s="229">
        <f>O276*H276</f>
        <v>0</v>
      </c>
      <c r="Q276" s="229">
        <v>0.00050000000000000001</v>
      </c>
      <c r="R276" s="229">
        <f>Q276*H276</f>
        <v>0.0040000000000000001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292</v>
      </c>
      <c r="AT276" s="231" t="s">
        <v>217</v>
      </c>
      <c r="AU276" s="231" t="s">
        <v>90</v>
      </c>
      <c r="AY276" s="18" t="s">
        <v>216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88</v>
      </c>
      <c r="BK276" s="232">
        <f>ROUND(I276*H276,2)</f>
        <v>0</v>
      </c>
      <c r="BL276" s="18" t="s">
        <v>292</v>
      </c>
      <c r="BM276" s="231" t="s">
        <v>3082</v>
      </c>
    </row>
    <row r="277" s="2" customFormat="1">
      <c r="A277" s="39"/>
      <c r="B277" s="40"/>
      <c r="C277" s="41"/>
      <c r="D277" s="233" t="s">
        <v>222</v>
      </c>
      <c r="E277" s="41"/>
      <c r="F277" s="234" t="s">
        <v>3083</v>
      </c>
      <c r="G277" s="41"/>
      <c r="H277" s="41"/>
      <c r="I277" s="235"/>
      <c r="J277" s="41"/>
      <c r="K277" s="41"/>
      <c r="L277" s="45"/>
      <c r="M277" s="236"/>
      <c r="N277" s="23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222</v>
      </c>
      <c r="AU277" s="18" t="s">
        <v>90</v>
      </c>
    </row>
    <row r="278" s="14" customFormat="1">
      <c r="A278" s="14"/>
      <c r="B278" s="260"/>
      <c r="C278" s="261"/>
      <c r="D278" s="233" t="s">
        <v>362</v>
      </c>
      <c r="E278" s="262" t="s">
        <v>1</v>
      </c>
      <c r="F278" s="263" t="s">
        <v>2517</v>
      </c>
      <c r="G278" s="261"/>
      <c r="H278" s="264">
        <v>8</v>
      </c>
      <c r="I278" s="265"/>
      <c r="J278" s="261"/>
      <c r="K278" s="261"/>
      <c r="L278" s="266"/>
      <c r="M278" s="267"/>
      <c r="N278" s="268"/>
      <c r="O278" s="268"/>
      <c r="P278" s="268"/>
      <c r="Q278" s="268"/>
      <c r="R278" s="268"/>
      <c r="S278" s="268"/>
      <c r="T278" s="26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0" t="s">
        <v>362</v>
      </c>
      <c r="AU278" s="270" t="s">
        <v>90</v>
      </c>
      <c r="AV278" s="14" t="s">
        <v>90</v>
      </c>
      <c r="AW278" s="14" t="s">
        <v>36</v>
      </c>
      <c r="AX278" s="14" t="s">
        <v>88</v>
      </c>
      <c r="AY278" s="270" t="s">
        <v>216</v>
      </c>
    </row>
    <row r="279" s="2" customFormat="1" ht="24.15" customHeight="1">
      <c r="A279" s="39"/>
      <c r="B279" s="40"/>
      <c r="C279" s="220" t="s">
        <v>838</v>
      </c>
      <c r="D279" s="220" t="s">
        <v>217</v>
      </c>
      <c r="E279" s="221" t="s">
        <v>3084</v>
      </c>
      <c r="F279" s="222" t="s">
        <v>3085</v>
      </c>
      <c r="G279" s="223" t="s">
        <v>539</v>
      </c>
      <c r="H279" s="224">
        <v>10</v>
      </c>
      <c r="I279" s="225"/>
      <c r="J279" s="226">
        <f>ROUND(I279*H279,2)</f>
        <v>0</v>
      </c>
      <c r="K279" s="222" t="s">
        <v>359</v>
      </c>
      <c r="L279" s="45"/>
      <c r="M279" s="227" t="s">
        <v>1</v>
      </c>
      <c r="N279" s="228" t="s">
        <v>46</v>
      </c>
      <c r="O279" s="92"/>
      <c r="P279" s="229">
        <f>O279*H279</f>
        <v>0</v>
      </c>
      <c r="Q279" s="229">
        <v>0.00069999999999999999</v>
      </c>
      <c r="R279" s="229">
        <f>Q279*H279</f>
        <v>0.0070000000000000001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292</v>
      </c>
      <c r="AT279" s="231" t="s">
        <v>217</v>
      </c>
      <c r="AU279" s="231" t="s">
        <v>90</v>
      </c>
      <c r="AY279" s="18" t="s">
        <v>216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88</v>
      </c>
      <c r="BK279" s="232">
        <f>ROUND(I279*H279,2)</f>
        <v>0</v>
      </c>
      <c r="BL279" s="18" t="s">
        <v>292</v>
      </c>
      <c r="BM279" s="231" t="s">
        <v>3086</v>
      </c>
    </row>
    <row r="280" s="2" customFormat="1">
      <c r="A280" s="39"/>
      <c r="B280" s="40"/>
      <c r="C280" s="41"/>
      <c r="D280" s="233" t="s">
        <v>222</v>
      </c>
      <c r="E280" s="41"/>
      <c r="F280" s="234" t="s">
        <v>3087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222</v>
      </c>
      <c r="AU280" s="18" t="s">
        <v>90</v>
      </c>
    </row>
    <row r="281" s="14" customFormat="1">
      <c r="A281" s="14"/>
      <c r="B281" s="260"/>
      <c r="C281" s="261"/>
      <c r="D281" s="233" t="s">
        <v>362</v>
      </c>
      <c r="E281" s="262" t="s">
        <v>1</v>
      </c>
      <c r="F281" s="263" t="s">
        <v>3088</v>
      </c>
      <c r="G281" s="261"/>
      <c r="H281" s="264">
        <v>10</v>
      </c>
      <c r="I281" s="265"/>
      <c r="J281" s="261"/>
      <c r="K281" s="261"/>
      <c r="L281" s="266"/>
      <c r="M281" s="267"/>
      <c r="N281" s="268"/>
      <c r="O281" s="268"/>
      <c r="P281" s="268"/>
      <c r="Q281" s="268"/>
      <c r="R281" s="268"/>
      <c r="S281" s="268"/>
      <c r="T281" s="26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0" t="s">
        <v>362</v>
      </c>
      <c r="AU281" s="270" t="s">
        <v>90</v>
      </c>
      <c r="AV281" s="14" t="s">
        <v>90</v>
      </c>
      <c r="AW281" s="14" t="s">
        <v>36</v>
      </c>
      <c r="AX281" s="14" t="s">
        <v>88</v>
      </c>
      <c r="AY281" s="270" t="s">
        <v>216</v>
      </c>
    </row>
    <row r="282" s="2" customFormat="1" ht="24.15" customHeight="1">
      <c r="A282" s="39"/>
      <c r="B282" s="40"/>
      <c r="C282" s="220" t="s">
        <v>845</v>
      </c>
      <c r="D282" s="220" t="s">
        <v>217</v>
      </c>
      <c r="E282" s="221" t="s">
        <v>3089</v>
      </c>
      <c r="F282" s="222" t="s">
        <v>3090</v>
      </c>
      <c r="G282" s="223" t="s">
        <v>539</v>
      </c>
      <c r="H282" s="224">
        <v>8</v>
      </c>
      <c r="I282" s="225"/>
      <c r="J282" s="226">
        <f>ROUND(I282*H282,2)</f>
        <v>0</v>
      </c>
      <c r="K282" s="222" t="s">
        <v>359</v>
      </c>
      <c r="L282" s="45"/>
      <c r="M282" s="227" t="s">
        <v>1</v>
      </c>
      <c r="N282" s="228" t="s">
        <v>46</v>
      </c>
      <c r="O282" s="92"/>
      <c r="P282" s="229">
        <f>O282*H282</f>
        <v>0</v>
      </c>
      <c r="Q282" s="229">
        <v>0.00051999999999999995</v>
      </c>
      <c r="R282" s="229">
        <f>Q282*H282</f>
        <v>0.0041599999999999996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292</v>
      </c>
      <c r="AT282" s="231" t="s">
        <v>217</v>
      </c>
      <c r="AU282" s="231" t="s">
        <v>90</v>
      </c>
      <c r="AY282" s="18" t="s">
        <v>216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88</v>
      </c>
      <c r="BK282" s="232">
        <f>ROUND(I282*H282,2)</f>
        <v>0</v>
      </c>
      <c r="BL282" s="18" t="s">
        <v>292</v>
      </c>
      <c r="BM282" s="231" t="s">
        <v>3091</v>
      </c>
    </row>
    <row r="283" s="2" customFormat="1">
      <c r="A283" s="39"/>
      <c r="B283" s="40"/>
      <c r="C283" s="41"/>
      <c r="D283" s="233" t="s">
        <v>222</v>
      </c>
      <c r="E283" s="41"/>
      <c r="F283" s="234" t="s">
        <v>3092</v>
      </c>
      <c r="G283" s="41"/>
      <c r="H283" s="41"/>
      <c r="I283" s="235"/>
      <c r="J283" s="41"/>
      <c r="K283" s="41"/>
      <c r="L283" s="45"/>
      <c r="M283" s="236"/>
      <c r="N283" s="237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222</v>
      </c>
      <c r="AU283" s="18" t="s">
        <v>90</v>
      </c>
    </row>
    <row r="284" s="14" customFormat="1">
      <c r="A284" s="14"/>
      <c r="B284" s="260"/>
      <c r="C284" s="261"/>
      <c r="D284" s="233" t="s">
        <v>362</v>
      </c>
      <c r="E284" s="262" t="s">
        <v>1</v>
      </c>
      <c r="F284" s="263" t="s">
        <v>3093</v>
      </c>
      <c r="G284" s="261"/>
      <c r="H284" s="264">
        <v>8</v>
      </c>
      <c r="I284" s="265"/>
      <c r="J284" s="261"/>
      <c r="K284" s="261"/>
      <c r="L284" s="266"/>
      <c r="M284" s="267"/>
      <c r="N284" s="268"/>
      <c r="O284" s="268"/>
      <c r="P284" s="268"/>
      <c r="Q284" s="268"/>
      <c r="R284" s="268"/>
      <c r="S284" s="268"/>
      <c r="T284" s="26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0" t="s">
        <v>362</v>
      </c>
      <c r="AU284" s="270" t="s">
        <v>90</v>
      </c>
      <c r="AV284" s="14" t="s">
        <v>90</v>
      </c>
      <c r="AW284" s="14" t="s">
        <v>36</v>
      </c>
      <c r="AX284" s="14" t="s">
        <v>88</v>
      </c>
      <c r="AY284" s="270" t="s">
        <v>216</v>
      </c>
    </row>
    <row r="285" s="2" customFormat="1" ht="24.15" customHeight="1">
      <c r="A285" s="39"/>
      <c r="B285" s="40"/>
      <c r="C285" s="220" t="s">
        <v>855</v>
      </c>
      <c r="D285" s="220" t="s">
        <v>217</v>
      </c>
      <c r="E285" s="221" t="s">
        <v>3094</v>
      </c>
      <c r="F285" s="222" t="s">
        <v>3095</v>
      </c>
      <c r="G285" s="223" t="s">
        <v>539</v>
      </c>
      <c r="H285" s="224">
        <v>2</v>
      </c>
      <c r="I285" s="225"/>
      <c r="J285" s="226">
        <f>ROUND(I285*H285,2)</f>
        <v>0</v>
      </c>
      <c r="K285" s="222" t="s">
        <v>359</v>
      </c>
      <c r="L285" s="45"/>
      <c r="M285" s="227" t="s">
        <v>1</v>
      </c>
      <c r="N285" s="228" t="s">
        <v>46</v>
      </c>
      <c r="O285" s="92"/>
      <c r="P285" s="229">
        <f>O285*H285</f>
        <v>0</v>
      </c>
      <c r="Q285" s="229">
        <v>0.00147</v>
      </c>
      <c r="R285" s="229">
        <f>Q285*H285</f>
        <v>0.0029399999999999999</v>
      </c>
      <c r="S285" s="229">
        <v>0</v>
      </c>
      <c r="T285" s="23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292</v>
      </c>
      <c r="AT285" s="231" t="s">
        <v>217</v>
      </c>
      <c r="AU285" s="231" t="s">
        <v>90</v>
      </c>
      <c r="AY285" s="18" t="s">
        <v>216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88</v>
      </c>
      <c r="BK285" s="232">
        <f>ROUND(I285*H285,2)</f>
        <v>0</v>
      </c>
      <c r="BL285" s="18" t="s">
        <v>292</v>
      </c>
      <c r="BM285" s="231" t="s">
        <v>3096</v>
      </c>
    </row>
    <row r="286" s="2" customFormat="1">
      <c r="A286" s="39"/>
      <c r="B286" s="40"/>
      <c r="C286" s="41"/>
      <c r="D286" s="233" t="s">
        <v>222</v>
      </c>
      <c r="E286" s="41"/>
      <c r="F286" s="234" t="s">
        <v>3097</v>
      </c>
      <c r="G286" s="41"/>
      <c r="H286" s="41"/>
      <c r="I286" s="235"/>
      <c r="J286" s="41"/>
      <c r="K286" s="41"/>
      <c r="L286" s="45"/>
      <c r="M286" s="236"/>
      <c r="N286" s="237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222</v>
      </c>
      <c r="AU286" s="18" t="s">
        <v>90</v>
      </c>
    </row>
    <row r="287" s="2" customFormat="1" ht="16.5" customHeight="1">
      <c r="A287" s="39"/>
      <c r="B287" s="40"/>
      <c r="C287" s="220" t="s">
        <v>867</v>
      </c>
      <c r="D287" s="220" t="s">
        <v>217</v>
      </c>
      <c r="E287" s="221" t="s">
        <v>3098</v>
      </c>
      <c r="F287" s="222" t="s">
        <v>3099</v>
      </c>
      <c r="G287" s="223" t="s">
        <v>539</v>
      </c>
      <c r="H287" s="224">
        <v>14</v>
      </c>
      <c r="I287" s="225"/>
      <c r="J287" s="226">
        <f>ROUND(I287*H287,2)</f>
        <v>0</v>
      </c>
      <c r="K287" s="222" t="s">
        <v>359</v>
      </c>
      <c r="L287" s="45"/>
      <c r="M287" s="227" t="s">
        <v>1</v>
      </c>
      <c r="N287" s="228" t="s">
        <v>46</v>
      </c>
      <c r="O287" s="92"/>
      <c r="P287" s="229">
        <f>O287*H287</f>
        <v>0</v>
      </c>
      <c r="Q287" s="229">
        <v>0.00021000000000000001</v>
      </c>
      <c r="R287" s="229">
        <f>Q287*H287</f>
        <v>0.0029399999999999999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292</v>
      </c>
      <c r="AT287" s="231" t="s">
        <v>217</v>
      </c>
      <c r="AU287" s="231" t="s">
        <v>90</v>
      </c>
      <c r="AY287" s="18" t="s">
        <v>216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88</v>
      </c>
      <c r="BK287" s="232">
        <f>ROUND(I287*H287,2)</f>
        <v>0</v>
      </c>
      <c r="BL287" s="18" t="s">
        <v>292</v>
      </c>
      <c r="BM287" s="231" t="s">
        <v>3100</v>
      </c>
    </row>
    <row r="288" s="2" customFormat="1">
      <c r="A288" s="39"/>
      <c r="B288" s="40"/>
      <c r="C288" s="41"/>
      <c r="D288" s="233" t="s">
        <v>222</v>
      </c>
      <c r="E288" s="41"/>
      <c r="F288" s="234" t="s">
        <v>3101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222</v>
      </c>
      <c r="AU288" s="18" t="s">
        <v>90</v>
      </c>
    </row>
    <row r="289" s="2" customFormat="1" ht="16.5" customHeight="1">
      <c r="A289" s="39"/>
      <c r="B289" s="40"/>
      <c r="C289" s="220" t="s">
        <v>878</v>
      </c>
      <c r="D289" s="220" t="s">
        <v>217</v>
      </c>
      <c r="E289" s="221" t="s">
        <v>3102</v>
      </c>
      <c r="F289" s="222" t="s">
        <v>3103</v>
      </c>
      <c r="G289" s="223" t="s">
        <v>539</v>
      </c>
      <c r="H289" s="224">
        <v>16</v>
      </c>
      <c r="I289" s="225"/>
      <c r="J289" s="226">
        <f>ROUND(I289*H289,2)</f>
        <v>0</v>
      </c>
      <c r="K289" s="222" t="s">
        <v>359</v>
      </c>
      <c r="L289" s="45"/>
      <c r="M289" s="227" t="s">
        <v>1</v>
      </c>
      <c r="N289" s="228" t="s">
        <v>46</v>
      </c>
      <c r="O289" s="92"/>
      <c r="P289" s="229">
        <f>O289*H289</f>
        <v>0</v>
      </c>
      <c r="Q289" s="229">
        <v>0.00024000000000000001</v>
      </c>
      <c r="R289" s="229">
        <f>Q289*H289</f>
        <v>0.0038400000000000001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292</v>
      </c>
      <c r="AT289" s="231" t="s">
        <v>217</v>
      </c>
      <c r="AU289" s="231" t="s">
        <v>90</v>
      </c>
      <c r="AY289" s="18" t="s">
        <v>216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88</v>
      </c>
      <c r="BK289" s="232">
        <f>ROUND(I289*H289,2)</f>
        <v>0</v>
      </c>
      <c r="BL289" s="18" t="s">
        <v>292</v>
      </c>
      <c r="BM289" s="231" t="s">
        <v>3104</v>
      </c>
    </row>
    <row r="290" s="2" customFormat="1">
      <c r="A290" s="39"/>
      <c r="B290" s="40"/>
      <c r="C290" s="41"/>
      <c r="D290" s="233" t="s">
        <v>222</v>
      </c>
      <c r="E290" s="41"/>
      <c r="F290" s="234" t="s">
        <v>3105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222</v>
      </c>
      <c r="AU290" s="18" t="s">
        <v>90</v>
      </c>
    </row>
    <row r="291" s="2" customFormat="1" ht="16.5" customHeight="1">
      <c r="A291" s="39"/>
      <c r="B291" s="40"/>
      <c r="C291" s="293" t="s">
        <v>884</v>
      </c>
      <c r="D291" s="293" t="s">
        <v>467</v>
      </c>
      <c r="E291" s="294" t="s">
        <v>3106</v>
      </c>
      <c r="F291" s="295" t="s">
        <v>3107</v>
      </c>
      <c r="G291" s="296" t="s">
        <v>539</v>
      </c>
      <c r="H291" s="297">
        <v>4</v>
      </c>
      <c r="I291" s="298"/>
      <c r="J291" s="299">
        <f>ROUND(I291*H291,2)</f>
        <v>0</v>
      </c>
      <c r="K291" s="295" t="s">
        <v>1</v>
      </c>
      <c r="L291" s="300"/>
      <c r="M291" s="301" t="s">
        <v>1</v>
      </c>
      <c r="N291" s="302" t="s">
        <v>46</v>
      </c>
      <c r="O291" s="92"/>
      <c r="P291" s="229">
        <f>O291*H291</f>
        <v>0</v>
      </c>
      <c r="Q291" s="229">
        <v>4.0000000000000003E-05</v>
      </c>
      <c r="R291" s="229">
        <f>Q291*H291</f>
        <v>0.00016000000000000001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569</v>
      </c>
      <c r="AT291" s="231" t="s">
        <v>467</v>
      </c>
      <c r="AU291" s="231" t="s">
        <v>90</v>
      </c>
      <c r="AY291" s="18" t="s">
        <v>216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88</v>
      </c>
      <c r="BK291" s="232">
        <f>ROUND(I291*H291,2)</f>
        <v>0</v>
      </c>
      <c r="BL291" s="18" t="s">
        <v>292</v>
      </c>
      <c r="BM291" s="231" t="s">
        <v>3108</v>
      </c>
    </row>
    <row r="292" s="2" customFormat="1">
      <c r="A292" s="39"/>
      <c r="B292" s="40"/>
      <c r="C292" s="41"/>
      <c r="D292" s="233" t="s">
        <v>222</v>
      </c>
      <c r="E292" s="41"/>
      <c r="F292" s="234" t="s">
        <v>3107</v>
      </c>
      <c r="G292" s="41"/>
      <c r="H292" s="41"/>
      <c r="I292" s="235"/>
      <c r="J292" s="41"/>
      <c r="K292" s="41"/>
      <c r="L292" s="45"/>
      <c r="M292" s="236"/>
      <c r="N292" s="237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222</v>
      </c>
      <c r="AU292" s="18" t="s">
        <v>90</v>
      </c>
    </row>
    <row r="293" s="2" customFormat="1" ht="21.75" customHeight="1">
      <c r="A293" s="39"/>
      <c r="B293" s="40"/>
      <c r="C293" s="220" t="s">
        <v>890</v>
      </c>
      <c r="D293" s="220" t="s">
        <v>217</v>
      </c>
      <c r="E293" s="221" t="s">
        <v>3109</v>
      </c>
      <c r="F293" s="222" t="s">
        <v>3110</v>
      </c>
      <c r="G293" s="223" t="s">
        <v>435</v>
      </c>
      <c r="H293" s="224">
        <v>0.048000000000000001</v>
      </c>
      <c r="I293" s="225"/>
      <c r="J293" s="226">
        <f>ROUND(I293*H293,2)</f>
        <v>0</v>
      </c>
      <c r="K293" s="222" t="s">
        <v>359</v>
      </c>
      <c r="L293" s="45"/>
      <c r="M293" s="227" t="s">
        <v>1</v>
      </c>
      <c r="N293" s="228" t="s">
        <v>46</v>
      </c>
      <c r="O293" s="92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292</v>
      </c>
      <c r="AT293" s="231" t="s">
        <v>217</v>
      </c>
      <c r="AU293" s="231" t="s">
        <v>90</v>
      </c>
      <c r="AY293" s="18" t="s">
        <v>216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88</v>
      </c>
      <c r="BK293" s="232">
        <f>ROUND(I293*H293,2)</f>
        <v>0</v>
      </c>
      <c r="BL293" s="18" t="s">
        <v>292</v>
      </c>
      <c r="BM293" s="231" t="s">
        <v>3111</v>
      </c>
    </row>
    <row r="294" s="2" customFormat="1">
      <c r="A294" s="39"/>
      <c r="B294" s="40"/>
      <c r="C294" s="41"/>
      <c r="D294" s="233" t="s">
        <v>222</v>
      </c>
      <c r="E294" s="41"/>
      <c r="F294" s="234" t="s">
        <v>3112</v>
      </c>
      <c r="G294" s="41"/>
      <c r="H294" s="41"/>
      <c r="I294" s="235"/>
      <c r="J294" s="41"/>
      <c r="K294" s="41"/>
      <c r="L294" s="45"/>
      <c r="M294" s="236"/>
      <c r="N294" s="237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222</v>
      </c>
      <c r="AU294" s="18" t="s">
        <v>90</v>
      </c>
    </row>
    <row r="295" s="11" customFormat="1" ht="22.8" customHeight="1">
      <c r="A295" s="11"/>
      <c r="B295" s="206"/>
      <c r="C295" s="207"/>
      <c r="D295" s="208" t="s">
        <v>80</v>
      </c>
      <c r="E295" s="248" t="s">
        <v>3113</v>
      </c>
      <c r="F295" s="248" t="s">
        <v>3114</v>
      </c>
      <c r="G295" s="207"/>
      <c r="H295" s="207"/>
      <c r="I295" s="210"/>
      <c r="J295" s="249">
        <f>BK295</f>
        <v>0</v>
      </c>
      <c r="K295" s="207"/>
      <c r="L295" s="212"/>
      <c r="M295" s="213"/>
      <c r="N295" s="214"/>
      <c r="O295" s="214"/>
      <c r="P295" s="215">
        <f>SUM(P296:P346)</f>
        <v>0</v>
      </c>
      <c r="Q295" s="214"/>
      <c r="R295" s="215">
        <f>SUM(R296:R346)</f>
        <v>0.69029000000000007</v>
      </c>
      <c r="S295" s="214"/>
      <c r="T295" s="216">
        <f>SUM(T296:T346)</f>
        <v>0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R295" s="217" t="s">
        <v>90</v>
      </c>
      <c r="AT295" s="218" t="s">
        <v>80</v>
      </c>
      <c r="AU295" s="218" t="s">
        <v>88</v>
      </c>
      <c r="AY295" s="217" t="s">
        <v>216</v>
      </c>
      <c r="BK295" s="219">
        <f>SUM(BK296:BK346)</f>
        <v>0</v>
      </c>
    </row>
    <row r="296" s="2" customFormat="1" ht="37.8" customHeight="1">
      <c r="A296" s="39"/>
      <c r="B296" s="40"/>
      <c r="C296" s="220" t="s">
        <v>899</v>
      </c>
      <c r="D296" s="220" t="s">
        <v>217</v>
      </c>
      <c r="E296" s="221" t="s">
        <v>3115</v>
      </c>
      <c r="F296" s="222" t="s">
        <v>3116</v>
      </c>
      <c r="G296" s="223" t="s">
        <v>539</v>
      </c>
      <c r="H296" s="224">
        <v>2</v>
      </c>
      <c r="I296" s="225"/>
      <c r="J296" s="226">
        <f>ROUND(I296*H296,2)</f>
        <v>0</v>
      </c>
      <c r="K296" s="222" t="s">
        <v>359</v>
      </c>
      <c r="L296" s="45"/>
      <c r="M296" s="227" t="s">
        <v>1</v>
      </c>
      <c r="N296" s="228" t="s">
        <v>46</v>
      </c>
      <c r="O296" s="92"/>
      <c r="P296" s="229">
        <f>O296*H296</f>
        <v>0</v>
      </c>
      <c r="Q296" s="229">
        <v>0.012460000000000001</v>
      </c>
      <c r="R296" s="229">
        <f>Q296*H296</f>
        <v>0.024920000000000001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292</v>
      </c>
      <c r="AT296" s="231" t="s">
        <v>217</v>
      </c>
      <c r="AU296" s="231" t="s">
        <v>90</v>
      </c>
      <c r="AY296" s="18" t="s">
        <v>216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88</v>
      </c>
      <c r="BK296" s="232">
        <f>ROUND(I296*H296,2)</f>
        <v>0</v>
      </c>
      <c r="BL296" s="18" t="s">
        <v>292</v>
      </c>
      <c r="BM296" s="231" t="s">
        <v>3117</v>
      </c>
    </row>
    <row r="297" s="2" customFormat="1">
      <c r="A297" s="39"/>
      <c r="B297" s="40"/>
      <c r="C297" s="41"/>
      <c r="D297" s="233" t="s">
        <v>222</v>
      </c>
      <c r="E297" s="41"/>
      <c r="F297" s="234" t="s">
        <v>3118</v>
      </c>
      <c r="G297" s="41"/>
      <c r="H297" s="41"/>
      <c r="I297" s="235"/>
      <c r="J297" s="41"/>
      <c r="K297" s="41"/>
      <c r="L297" s="45"/>
      <c r="M297" s="236"/>
      <c r="N297" s="23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222</v>
      </c>
      <c r="AU297" s="18" t="s">
        <v>90</v>
      </c>
    </row>
    <row r="298" s="2" customFormat="1" ht="37.8" customHeight="1">
      <c r="A298" s="39"/>
      <c r="B298" s="40"/>
      <c r="C298" s="220" t="s">
        <v>906</v>
      </c>
      <c r="D298" s="220" t="s">
        <v>217</v>
      </c>
      <c r="E298" s="221" t="s">
        <v>3119</v>
      </c>
      <c r="F298" s="222" t="s">
        <v>3120</v>
      </c>
      <c r="G298" s="223" t="s">
        <v>539</v>
      </c>
      <c r="H298" s="224">
        <v>1</v>
      </c>
      <c r="I298" s="225"/>
      <c r="J298" s="226">
        <f>ROUND(I298*H298,2)</f>
        <v>0</v>
      </c>
      <c r="K298" s="222" t="s">
        <v>359</v>
      </c>
      <c r="L298" s="45"/>
      <c r="M298" s="227" t="s">
        <v>1</v>
      </c>
      <c r="N298" s="228" t="s">
        <v>46</v>
      </c>
      <c r="O298" s="92"/>
      <c r="P298" s="229">
        <f>O298*H298</f>
        <v>0</v>
      </c>
      <c r="Q298" s="229">
        <v>0.017590000000000001</v>
      </c>
      <c r="R298" s="229">
        <f>Q298*H298</f>
        <v>0.017590000000000001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292</v>
      </c>
      <c r="AT298" s="231" t="s">
        <v>217</v>
      </c>
      <c r="AU298" s="231" t="s">
        <v>90</v>
      </c>
      <c r="AY298" s="18" t="s">
        <v>216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88</v>
      </c>
      <c r="BK298" s="232">
        <f>ROUND(I298*H298,2)</f>
        <v>0</v>
      </c>
      <c r="BL298" s="18" t="s">
        <v>292</v>
      </c>
      <c r="BM298" s="231" t="s">
        <v>3121</v>
      </c>
    </row>
    <row r="299" s="2" customFormat="1">
      <c r="A299" s="39"/>
      <c r="B299" s="40"/>
      <c r="C299" s="41"/>
      <c r="D299" s="233" t="s">
        <v>222</v>
      </c>
      <c r="E299" s="41"/>
      <c r="F299" s="234" t="s">
        <v>3122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222</v>
      </c>
      <c r="AU299" s="18" t="s">
        <v>90</v>
      </c>
    </row>
    <row r="300" s="2" customFormat="1" ht="37.8" customHeight="1">
      <c r="A300" s="39"/>
      <c r="B300" s="40"/>
      <c r="C300" s="220" t="s">
        <v>913</v>
      </c>
      <c r="D300" s="220" t="s">
        <v>217</v>
      </c>
      <c r="E300" s="221" t="s">
        <v>3123</v>
      </c>
      <c r="F300" s="222" t="s">
        <v>3124</v>
      </c>
      <c r="G300" s="223" t="s">
        <v>539</v>
      </c>
      <c r="H300" s="224">
        <v>2</v>
      </c>
      <c r="I300" s="225"/>
      <c r="J300" s="226">
        <f>ROUND(I300*H300,2)</f>
        <v>0</v>
      </c>
      <c r="K300" s="222" t="s">
        <v>359</v>
      </c>
      <c r="L300" s="45"/>
      <c r="M300" s="227" t="s">
        <v>1</v>
      </c>
      <c r="N300" s="228" t="s">
        <v>46</v>
      </c>
      <c r="O300" s="92"/>
      <c r="P300" s="229">
        <f>O300*H300</f>
        <v>0</v>
      </c>
      <c r="Q300" s="229">
        <v>0.056099999999999997</v>
      </c>
      <c r="R300" s="229">
        <f>Q300*H300</f>
        <v>0.11219999999999999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292</v>
      </c>
      <c r="AT300" s="231" t="s">
        <v>217</v>
      </c>
      <c r="AU300" s="231" t="s">
        <v>90</v>
      </c>
      <c r="AY300" s="18" t="s">
        <v>216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88</v>
      </c>
      <c r="BK300" s="232">
        <f>ROUND(I300*H300,2)</f>
        <v>0</v>
      </c>
      <c r="BL300" s="18" t="s">
        <v>292</v>
      </c>
      <c r="BM300" s="231" t="s">
        <v>3125</v>
      </c>
    </row>
    <row r="301" s="2" customFormat="1">
      <c r="A301" s="39"/>
      <c r="B301" s="40"/>
      <c r="C301" s="41"/>
      <c r="D301" s="233" t="s">
        <v>222</v>
      </c>
      <c r="E301" s="41"/>
      <c r="F301" s="234" t="s">
        <v>3126</v>
      </c>
      <c r="G301" s="41"/>
      <c r="H301" s="41"/>
      <c r="I301" s="235"/>
      <c r="J301" s="41"/>
      <c r="K301" s="41"/>
      <c r="L301" s="45"/>
      <c r="M301" s="236"/>
      <c r="N301" s="237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222</v>
      </c>
      <c r="AU301" s="18" t="s">
        <v>90</v>
      </c>
    </row>
    <row r="302" s="2" customFormat="1" ht="37.8" customHeight="1">
      <c r="A302" s="39"/>
      <c r="B302" s="40"/>
      <c r="C302" s="220" t="s">
        <v>918</v>
      </c>
      <c r="D302" s="220" t="s">
        <v>217</v>
      </c>
      <c r="E302" s="221" t="s">
        <v>3127</v>
      </c>
      <c r="F302" s="222" t="s">
        <v>3128</v>
      </c>
      <c r="G302" s="223" t="s">
        <v>539</v>
      </c>
      <c r="H302" s="224">
        <v>1</v>
      </c>
      <c r="I302" s="225"/>
      <c r="J302" s="226">
        <f>ROUND(I302*H302,2)</f>
        <v>0</v>
      </c>
      <c r="K302" s="222" t="s">
        <v>359</v>
      </c>
      <c r="L302" s="45"/>
      <c r="M302" s="227" t="s">
        <v>1</v>
      </c>
      <c r="N302" s="228" t="s">
        <v>46</v>
      </c>
      <c r="O302" s="92"/>
      <c r="P302" s="229">
        <f>O302*H302</f>
        <v>0</v>
      </c>
      <c r="Q302" s="229">
        <v>0.088200000000000001</v>
      </c>
      <c r="R302" s="229">
        <f>Q302*H302</f>
        <v>0.088200000000000001</v>
      </c>
      <c r="S302" s="229">
        <v>0</v>
      </c>
      <c r="T302" s="23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1" t="s">
        <v>292</v>
      </c>
      <c r="AT302" s="231" t="s">
        <v>217</v>
      </c>
      <c r="AU302" s="231" t="s">
        <v>90</v>
      </c>
      <c r="AY302" s="18" t="s">
        <v>216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88</v>
      </c>
      <c r="BK302" s="232">
        <f>ROUND(I302*H302,2)</f>
        <v>0</v>
      </c>
      <c r="BL302" s="18" t="s">
        <v>292</v>
      </c>
      <c r="BM302" s="231" t="s">
        <v>3129</v>
      </c>
    </row>
    <row r="303" s="2" customFormat="1">
      <c r="A303" s="39"/>
      <c r="B303" s="40"/>
      <c r="C303" s="41"/>
      <c r="D303" s="233" t="s">
        <v>222</v>
      </c>
      <c r="E303" s="41"/>
      <c r="F303" s="234" t="s">
        <v>3130</v>
      </c>
      <c r="G303" s="41"/>
      <c r="H303" s="41"/>
      <c r="I303" s="235"/>
      <c r="J303" s="41"/>
      <c r="K303" s="41"/>
      <c r="L303" s="45"/>
      <c r="M303" s="236"/>
      <c r="N303" s="237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222</v>
      </c>
      <c r="AU303" s="18" t="s">
        <v>90</v>
      </c>
    </row>
    <row r="304" s="2" customFormat="1" ht="24.15" customHeight="1">
      <c r="A304" s="39"/>
      <c r="B304" s="40"/>
      <c r="C304" s="220" t="s">
        <v>925</v>
      </c>
      <c r="D304" s="220" t="s">
        <v>217</v>
      </c>
      <c r="E304" s="221" t="s">
        <v>3131</v>
      </c>
      <c r="F304" s="222" t="s">
        <v>3132</v>
      </c>
      <c r="G304" s="223" t="s">
        <v>539</v>
      </c>
      <c r="H304" s="224">
        <v>2</v>
      </c>
      <c r="I304" s="225"/>
      <c r="J304" s="226">
        <f>ROUND(I304*H304,2)</f>
        <v>0</v>
      </c>
      <c r="K304" s="222" t="s">
        <v>1</v>
      </c>
      <c r="L304" s="45"/>
      <c r="M304" s="227" t="s">
        <v>1</v>
      </c>
      <c r="N304" s="228" t="s">
        <v>46</v>
      </c>
      <c r="O304" s="92"/>
      <c r="P304" s="229">
        <f>O304*H304</f>
        <v>0</v>
      </c>
      <c r="Q304" s="229">
        <v>0.025100000000000001</v>
      </c>
      <c r="R304" s="229">
        <f>Q304*H304</f>
        <v>0.050200000000000002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292</v>
      </c>
      <c r="AT304" s="231" t="s">
        <v>217</v>
      </c>
      <c r="AU304" s="231" t="s">
        <v>90</v>
      </c>
      <c r="AY304" s="18" t="s">
        <v>216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88</v>
      </c>
      <c r="BK304" s="232">
        <f>ROUND(I304*H304,2)</f>
        <v>0</v>
      </c>
      <c r="BL304" s="18" t="s">
        <v>292</v>
      </c>
      <c r="BM304" s="231" t="s">
        <v>3133</v>
      </c>
    </row>
    <row r="305" s="2" customFormat="1">
      <c r="A305" s="39"/>
      <c r="B305" s="40"/>
      <c r="C305" s="41"/>
      <c r="D305" s="233" t="s">
        <v>222</v>
      </c>
      <c r="E305" s="41"/>
      <c r="F305" s="234" t="s">
        <v>3134</v>
      </c>
      <c r="G305" s="41"/>
      <c r="H305" s="41"/>
      <c r="I305" s="235"/>
      <c r="J305" s="41"/>
      <c r="K305" s="41"/>
      <c r="L305" s="45"/>
      <c r="M305" s="236"/>
      <c r="N305" s="23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222</v>
      </c>
      <c r="AU305" s="18" t="s">
        <v>90</v>
      </c>
    </row>
    <row r="306" s="2" customFormat="1" ht="16.5" customHeight="1">
      <c r="A306" s="39"/>
      <c r="B306" s="40"/>
      <c r="C306" s="220" t="s">
        <v>932</v>
      </c>
      <c r="D306" s="220" t="s">
        <v>217</v>
      </c>
      <c r="E306" s="221" t="s">
        <v>3135</v>
      </c>
      <c r="F306" s="222" t="s">
        <v>3136</v>
      </c>
      <c r="G306" s="223" t="s">
        <v>303</v>
      </c>
      <c r="H306" s="224">
        <v>85</v>
      </c>
      <c r="I306" s="225"/>
      <c r="J306" s="226">
        <f>ROUND(I306*H306,2)</f>
        <v>0</v>
      </c>
      <c r="K306" s="222" t="s">
        <v>359</v>
      </c>
      <c r="L306" s="45"/>
      <c r="M306" s="227" t="s">
        <v>1</v>
      </c>
      <c r="N306" s="228" t="s">
        <v>46</v>
      </c>
      <c r="O306" s="92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292</v>
      </c>
      <c r="AT306" s="231" t="s">
        <v>217</v>
      </c>
      <c r="AU306" s="231" t="s">
        <v>90</v>
      </c>
      <c r="AY306" s="18" t="s">
        <v>216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88</v>
      </c>
      <c r="BK306" s="232">
        <f>ROUND(I306*H306,2)</f>
        <v>0</v>
      </c>
      <c r="BL306" s="18" t="s">
        <v>292</v>
      </c>
      <c r="BM306" s="231" t="s">
        <v>3137</v>
      </c>
    </row>
    <row r="307" s="2" customFormat="1">
      <c r="A307" s="39"/>
      <c r="B307" s="40"/>
      <c r="C307" s="41"/>
      <c r="D307" s="233" t="s">
        <v>222</v>
      </c>
      <c r="E307" s="41"/>
      <c r="F307" s="234" t="s">
        <v>3138</v>
      </c>
      <c r="G307" s="41"/>
      <c r="H307" s="41"/>
      <c r="I307" s="235"/>
      <c r="J307" s="41"/>
      <c r="K307" s="41"/>
      <c r="L307" s="45"/>
      <c r="M307" s="236"/>
      <c r="N307" s="23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222</v>
      </c>
      <c r="AU307" s="18" t="s">
        <v>90</v>
      </c>
    </row>
    <row r="308" s="2" customFormat="1" ht="33" customHeight="1">
      <c r="A308" s="39"/>
      <c r="B308" s="40"/>
      <c r="C308" s="220" t="s">
        <v>938</v>
      </c>
      <c r="D308" s="220" t="s">
        <v>217</v>
      </c>
      <c r="E308" s="221" t="s">
        <v>3139</v>
      </c>
      <c r="F308" s="222" t="s">
        <v>3140</v>
      </c>
      <c r="G308" s="223" t="s">
        <v>453</v>
      </c>
      <c r="H308" s="224">
        <v>900</v>
      </c>
      <c r="I308" s="225"/>
      <c r="J308" s="226">
        <f>ROUND(I308*H308,2)</f>
        <v>0</v>
      </c>
      <c r="K308" s="222" t="s">
        <v>1</v>
      </c>
      <c r="L308" s="45"/>
      <c r="M308" s="227" t="s">
        <v>1</v>
      </c>
      <c r="N308" s="228" t="s">
        <v>46</v>
      </c>
      <c r="O308" s="92"/>
      <c r="P308" s="229">
        <f>O308*H308</f>
        <v>0</v>
      </c>
      <c r="Q308" s="229">
        <v>0.00011</v>
      </c>
      <c r="R308" s="229">
        <f>Q308*H308</f>
        <v>0.099000000000000005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292</v>
      </c>
      <c r="AT308" s="231" t="s">
        <v>217</v>
      </c>
      <c r="AU308" s="231" t="s">
        <v>90</v>
      </c>
      <c r="AY308" s="18" t="s">
        <v>216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88</v>
      </c>
      <c r="BK308" s="232">
        <f>ROUND(I308*H308,2)</f>
        <v>0</v>
      </c>
      <c r="BL308" s="18" t="s">
        <v>292</v>
      </c>
      <c r="BM308" s="231" t="s">
        <v>3141</v>
      </c>
    </row>
    <row r="309" s="2" customFormat="1">
      <c r="A309" s="39"/>
      <c r="B309" s="40"/>
      <c r="C309" s="41"/>
      <c r="D309" s="233" t="s">
        <v>222</v>
      </c>
      <c r="E309" s="41"/>
      <c r="F309" s="234" t="s">
        <v>3142</v>
      </c>
      <c r="G309" s="41"/>
      <c r="H309" s="41"/>
      <c r="I309" s="235"/>
      <c r="J309" s="41"/>
      <c r="K309" s="41"/>
      <c r="L309" s="45"/>
      <c r="M309" s="236"/>
      <c r="N309" s="23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222</v>
      </c>
      <c r="AU309" s="18" t="s">
        <v>90</v>
      </c>
    </row>
    <row r="310" s="14" customFormat="1">
      <c r="A310" s="14"/>
      <c r="B310" s="260"/>
      <c r="C310" s="261"/>
      <c r="D310" s="233" t="s">
        <v>362</v>
      </c>
      <c r="E310" s="262" t="s">
        <v>1</v>
      </c>
      <c r="F310" s="263" t="s">
        <v>3143</v>
      </c>
      <c r="G310" s="261"/>
      <c r="H310" s="264">
        <v>900</v>
      </c>
      <c r="I310" s="265"/>
      <c r="J310" s="261"/>
      <c r="K310" s="261"/>
      <c r="L310" s="266"/>
      <c r="M310" s="267"/>
      <c r="N310" s="268"/>
      <c r="O310" s="268"/>
      <c r="P310" s="268"/>
      <c r="Q310" s="268"/>
      <c r="R310" s="268"/>
      <c r="S310" s="268"/>
      <c r="T310" s="26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0" t="s">
        <v>362</v>
      </c>
      <c r="AU310" s="270" t="s">
        <v>90</v>
      </c>
      <c r="AV310" s="14" t="s">
        <v>90</v>
      </c>
      <c r="AW310" s="14" t="s">
        <v>36</v>
      </c>
      <c r="AX310" s="14" t="s">
        <v>88</v>
      </c>
      <c r="AY310" s="270" t="s">
        <v>216</v>
      </c>
    </row>
    <row r="311" s="2" customFormat="1" ht="37.8" customHeight="1">
      <c r="A311" s="39"/>
      <c r="B311" s="40"/>
      <c r="C311" s="220" t="s">
        <v>947</v>
      </c>
      <c r="D311" s="220" t="s">
        <v>217</v>
      </c>
      <c r="E311" s="221" t="s">
        <v>3144</v>
      </c>
      <c r="F311" s="222" t="s">
        <v>3145</v>
      </c>
      <c r="G311" s="223" t="s">
        <v>303</v>
      </c>
      <c r="H311" s="224">
        <v>178</v>
      </c>
      <c r="I311" s="225"/>
      <c r="J311" s="226">
        <f>ROUND(I311*H311,2)</f>
        <v>0</v>
      </c>
      <c r="K311" s="222" t="s">
        <v>359</v>
      </c>
      <c r="L311" s="45"/>
      <c r="M311" s="227" t="s">
        <v>1</v>
      </c>
      <c r="N311" s="228" t="s">
        <v>46</v>
      </c>
      <c r="O311" s="92"/>
      <c r="P311" s="229">
        <f>O311*H311</f>
        <v>0</v>
      </c>
      <c r="Q311" s="229">
        <v>0.0012099999999999999</v>
      </c>
      <c r="R311" s="229">
        <f>Q311*H311</f>
        <v>0.21537999999999999</v>
      </c>
      <c r="S311" s="229">
        <v>0</v>
      </c>
      <c r="T311" s="23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1" t="s">
        <v>292</v>
      </c>
      <c r="AT311" s="231" t="s">
        <v>217</v>
      </c>
      <c r="AU311" s="231" t="s">
        <v>90</v>
      </c>
      <c r="AY311" s="18" t="s">
        <v>216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8" t="s">
        <v>88</v>
      </c>
      <c r="BK311" s="232">
        <f>ROUND(I311*H311,2)</f>
        <v>0</v>
      </c>
      <c r="BL311" s="18" t="s">
        <v>292</v>
      </c>
      <c r="BM311" s="231" t="s">
        <v>3146</v>
      </c>
    </row>
    <row r="312" s="2" customFormat="1">
      <c r="A312" s="39"/>
      <c r="B312" s="40"/>
      <c r="C312" s="41"/>
      <c r="D312" s="233" t="s">
        <v>222</v>
      </c>
      <c r="E312" s="41"/>
      <c r="F312" s="234" t="s">
        <v>3147</v>
      </c>
      <c r="G312" s="41"/>
      <c r="H312" s="41"/>
      <c r="I312" s="235"/>
      <c r="J312" s="41"/>
      <c r="K312" s="41"/>
      <c r="L312" s="45"/>
      <c r="M312" s="236"/>
      <c r="N312" s="237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222</v>
      </c>
      <c r="AU312" s="18" t="s">
        <v>90</v>
      </c>
    </row>
    <row r="313" s="14" customFormat="1">
      <c r="A313" s="14"/>
      <c r="B313" s="260"/>
      <c r="C313" s="261"/>
      <c r="D313" s="233" t="s">
        <v>362</v>
      </c>
      <c r="E313" s="262" t="s">
        <v>1</v>
      </c>
      <c r="F313" s="263" t="s">
        <v>3148</v>
      </c>
      <c r="G313" s="261"/>
      <c r="H313" s="264">
        <v>178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0" t="s">
        <v>362</v>
      </c>
      <c r="AU313" s="270" t="s">
        <v>90</v>
      </c>
      <c r="AV313" s="14" t="s">
        <v>90</v>
      </c>
      <c r="AW313" s="14" t="s">
        <v>36</v>
      </c>
      <c r="AX313" s="14" t="s">
        <v>88</v>
      </c>
      <c r="AY313" s="270" t="s">
        <v>216</v>
      </c>
    </row>
    <row r="314" s="2" customFormat="1" ht="24.15" customHeight="1">
      <c r="A314" s="39"/>
      <c r="B314" s="40"/>
      <c r="C314" s="220" t="s">
        <v>952</v>
      </c>
      <c r="D314" s="220" t="s">
        <v>217</v>
      </c>
      <c r="E314" s="221" t="s">
        <v>3149</v>
      </c>
      <c r="F314" s="222" t="s">
        <v>3150</v>
      </c>
      <c r="G314" s="223" t="s">
        <v>453</v>
      </c>
      <c r="H314" s="224">
        <v>220</v>
      </c>
      <c r="I314" s="225"/>
      <c r="J314" s="226">
        <f>ROUND(I314*H314,2)</f>
        <v>0</v>
      </c>
      <c r="K314" s="222" t="s">
        <v>359</v>
      </c>
      <c r="L314" s="45"/>
      <c r="M314" s="227" t="s">
        <v>1</v>
      </c>
      <c r="N314" s="228" t="s">
        <v>46</v>
      </c>
      <c r="O314" s="92"/>
      <c r="P314" s="229">
        <f>O314*H314</f>
        <v>0</v>
      </c>
      <c r="Q314" s="229">
        <v>6.0000000000000002E-05</v>
      </c>
      <c r="R314" s="229">
        <f>Q314*H314</f>
        <v>0.0132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292</v>
      </c>
      <c r="AT314" s="231" t="s">
        <v>217</v>
      </c>
      <c r="AU314" s="231" t="s">
        <v>90</v>
      </c>
      <c r="AY314" s="18" t="s">
        <v>216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88</v>
      </c>
      <c r="BK314" s="232">
        <f>ROUND(I314*H314,2)</f>
        <v>0</v>
      </c>
      <c r="BL314" s="18" t="s">
        <v>292</v>
      </c>
      <c r="BM314" s="231" t="s">
        <v>3151</v>
      </c>
    </row>
    <row r="315" s="2" customFormat="1">
      <c r="A315" s="39"/>
      <c r="B315" s="40"/>
      <c r="C315" s="41"/>
      <c r="D315" s="233" t="s">
        <v>222</v>
      </c>
      <c r="E315" s="41"/>
      <c r="F315" s="234" t="s">
        <v>3152</v>
      </c>
      <c r="G315" s="41"/>
      <c r="H315" s="41"/>
      <c r="I315" s="235"/>
      <c r="J315" s="41"/>
      <c r="K315" s="41"/>
      <c r="L315" s="45"/>
      <c r="M315" s="236"/>
      <c r="N315" s="237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222</v>
      </c>
      <c r="AU315" s="18" t="s">
        <v>90</v>
      </c>
    </row>
    <row r="316" s="14" customFormat="1">
      <c r="A316" s="14"/>
      <c r="B316" s="260"/>
      <c r="C316" s="261"/>
      <c r="D316" s="233" t="s">
        <v>362</v>
      </c>
      <c r="E316" s="262" t="s">
        <v>1</v>
      </c>
      <c r="F316" s="263" t="s">
        <v>3153</v>
      </c>
      <c r="G316" s="261"/>
      <c r="H316" s="264">
        <v>220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362</v>
      </c>
      <c r="AU316" s="270" t="s">
        <v>90</v>
      </c>
      <c r="AV316" s="14" t="s">
        <v>90</v>
      </c>
      <c r="AW316" s="14" t="s">
        <v>36</v>
      </c>
      <c r="AX316" s="14" t="s">
        <v>88</v>
      </c>
      <c r="AY316" s="270" t="s">
        <v>216</v>
      </c>
    </row>
    <row r="317" s="2" customFormat="1" ht="24.15" customHeight="1">
      <c r="A317" s="39"/>
      <c r="B317" s="40"/>
      <c r="C317" s="220" t="s">
        <v>957</v>
      </c>
      <c r="D317" s="220" t="s">
        <v>217</v>
      </c>
      <c r="E317" s="221" t="s">
        <v>3154</v>
      </c>
      <c r="F317" s="222" t="s">
        <v>3155</v>
      </c>
      <c r="G317" s="223" t="s">
        <v>453</v>
      </c>
      <c r="H317" s="224">
        <v>52</v>
      </c>
      <c r="I317" s="225"/>
      <c r="J317" s="226">
        <f>ROUND(I317*H317,2)</f>
        <v>0</v>
      </c>
      <c r="K317" s="222" t="s">
        <v>359</v>
      </c>
      <c r="L317" s="45"/>
      <c r="M317" s="227" t="s">
        <v>1</v>
      </c>
      <c r="N317" s="228" t="s">
        <v>46</v>
      </c>
      <c r="O317" s="92"/>
      <c r="P317" s="229">
        <f>O317*H317</f>
        <v>0</v>
      </c>
      <c r="Q317" s="229">
        <v>0.00010000000000000001</v>
      </c>
      <c r="R317" s="229">
        <f>Q317*H317</f>
        <v>0.0052000000000000006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292</v>
      </c>
      <c r="AT317" s="231" t="s">
        <v>217</v>
      </c>
      <c r="AU317" s="231" t="s">
        <v>90</v>
      </c>
      <c r="AY317" s="18" t="s">
        <v>216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88</v>
      </c>
      <c r="BK317" s="232">
        <f>ROUND(I317*H317,2)</f>
        <v>0</v>
      </c>
      <c r="BL317" s="18" t="s">
        <v>292</v>
      </c>
      <c r="BM317" s="231" t="s">
        <v>3156</v>
      </c>
    </row>
    <row r="318" s="2" customFormat="1">
      <c r="A318" s="39"/>
      <c r="B318" s="40"/>
      <c r="C318" s="41"/>
      <c r="D318" s="233" t="s">
        <v>222</v>
      </c>
      <c r="E318" s="41"/>
      <c r="F318" s="234" t="s">
        <v>3157</v>
      </c>
      <c r="G318" s="41"/>
      <c r="H318" s="41"/>
      <c r="I318" s="235"/>
      <c r="J318" s="41"/>
      <c r="K318" s="41"/>
      <c r="L318" s="45"/>
      <c r="M318" s="236"/>
      <c r="N318" s="23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222</v>
      </c>
      <c r="AU318" s="18" t="s">
        <v>90</v>
      </c>
    </row>
    <row r="319" s="2" customFormat="1" ht="21.75" customHeight="1">
      <c r="A319" s="39"/>
      <c r="B319" s="40"/>
      <c r="C319" s="220" t="s">
        <v>962</v>
      </c>
      <c r="D319" s="220" t="s">
        <v>217</v>
      </c>
      <c r="E319" s="221" t="s">
        <v>3158</v>
      </c>
      <c r="F319" s="222" t="s">
        <v>3159</v>
      </c>
      <c r="G319" s="223" t="s">
        <v>453</v>
      </c>
      <c r="H319" s="224">
        <v>6</v>
      </c>
      <c r="I319" s="225"/>
      <c r="J319" s="226">
        <f>ROUND(I319*H319,2)</f>
        <v>0</v>
      </c>
      <c r="K319" s="222" t="s">
        <v>359</v>
      </c>
      <c r="L319" s="45"/>
      <c r="M319" s="227" t="s">
        <v>1</v>
      </c>
      <c r="N319" s="228" t="s">
        <v>46</v>
      </c>
      <c r="O319" s="92"/>
      <c r="P319" s="229">
        <f>O319*H319</f>
        <v>0</v>
      </c>
      <c r="Q319" s="229">
        <v>6.0000000000000002E-05</v>
      </c>
      <c r="R319" s="229">
        <f>Q319*H319</f>
        <v>0.00036000000000000002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292</v>
      </c>
      <c r="AT319" s="231" t="s">
        <v>217</v>
      </c>
      <c r="AU319" s="231" t="s">
        <v>90</v>
      </c>
      <c r="AY319" s="18" t="s">
        <v>216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88</v>
      </c>
      <c r="BK319" s="232">
        <f>ROUND(I319*H319,2)</f>
        <v>0</v>
      </c>
      <c r="BL319" s="18" t="s">
        <v>292</v>
      </c>
      <c r="BM319" s="231" t="s">
        <v>3160</v>
      </c>
    </row>
    <row r="320" s="2" customFormat="1">
      <c r="A320" s="39"/>
      <c r="B320" s="40"/>
      <c r="C320" s="41"/>
      <c r="D320" s="233" t="s">
        <v>222</v>
      </c>
      <c r="E320" s="41"/>
      <c r="F320" s="234" t="s">
        <v>3161</v>
      </c>
      <c r="G320" s="41"/>
      <c r="H320" s="41"/>
      <c r="I320" s="235"/>
      <c r="J320" s="41"/>
      <c r="K320" s="41"/>
      <c r="L320" s="45"/>
      <c r="M320" s="236"/>
      <c r="N320" s="237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222</v>
      </c>
      <c r="AU320" s="18" t="s">
        <v>90</v>
      </c>
    </row>
    <row r="321" s="2" customFormat="1" ht="24.15" customHeight="1">
      <c r="A321" s="39"/>
      <c r="B321" s="40"/>
      <c r="C321" s="220" t="s">
        <v>969</v>
      </c>
      <c r="D321" s="220" t="s">
        <v>217</v>
      </c>
      <c r="E321" s="221" t="s">
        <v>3162</v>
      </c>
      <c r="F321" s="222" t="s">
        <v>3163</v>
      </c>
      <c r="G321" s="223" t="s">
        <v>539</v>
      </c>
      <c r="H321" s="224">
        <v>1</v>
      </c>
      <c r="I321" s="225"/>
      <c r="J321" s="226">
        <f>ROUND(I321*H321,2)</f>
        <v>0</v>
      </c>
      <c r="K321" s="222" t="s">
        <v>1</v>
      </c>
      <c r="L321" s="45"/>
      <c r="M321" s="227" t="s">
        <v>1</v>
      </c>
      <c r="N321" s="228" t="s">
        <v>46</v>
      </c>
      <c r="O321" s="92"/>
      <c r="P321" s="229">
        <f>O321*H321</f>
        <v>0</v>
      </c>
      <c r="Q321" s="229">
        <v>0.0047999999999999996</v>
      </c>
      <c r="R321" s="229">
        <f>Q321*H321</f>
        <v>0.0047999999999999996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292</v>
      </c>
      <c r="AT321" s="231" t="s">
        <v>217</v>
      </c>
      <c r="AU321" s="231" t="s">
        <v>90</v>
      </c>
      <c r="AY321" s="18" t="s">
        <v>216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88</v>
      </c>
      <c r="BK321" s="232">
        <f>ROUND(I321*H321,2)</f>
        <v>0</v>
      </c>
      <c r="BL321" s="18" t="s">
        <v>292</v>
      </c>
      <c r="BM321" s="231" t="s">
        <v>3164</v>
      </c>
    </row>
    <row r="322" s="2" customFormat="1">
      <c r="A322" s="39"/>
      <c r="B322" s="40"/>
      <c r="C322" s="41"/>
      <c r="D322" s="233" t="s">
        <v>222</v>
      </c>
      <c r="E322" s="41"/>
      <c r="F322" s="234" t="s">
        <v>3165</v>
      </c>
      <c r="G322" s="41"/>
      <c r="H322" s="41"/>
      <c r="I322" s="235"/>
      <c r="J322" s="41"/>
      <c r="K322" s="41"/>
      <c r="L322" s="45"/>
      <c r="M322" s="236"/>
      <c r="N322" s="23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222</v>
      </c>
      <c r="AU322" s="18" t="s">
        <v>90</v>
      </c>
    </row>
    <row r="323" s="2" customFormat="1" ht="24.15" customHeight="1">
      <c r="A323" s="39"/>
      <c r="B323" s="40"/>
      <c r="C323" s="220" t="s">
        <v>974</v>
      </c>
      <c r="D323" s="220" t="s">
        <v>217</v>
      </c>
      <c r="E323" s="221" t="s">
        <v>3166</v>
      </c>
      <c r="F323" s="222" t="s">
        <v>3167</v>
      </c>
      <c r="G323" s="223" t="s">
        <v>539</v>
      </c>
      <c r="H323" s="224">
        <v>1</v>
      </c>
      <c r="I323" s="225"/>
      <c r="J323" s="226">
        <f>ROUND(I323*H323,2)</f>
        <v>0</v>
      </c>
      <c r="K323" s="222" t="s">
        <v>1</v>
      </c>
      <c r="L323" s="45"/>
      <c r="M323" s="227" t="s">
        <v>1</v>
      </c>
      <c r="N323" s="228" t="s">
        <v>46</v>
      </c>
      <c r="O323" s="92"/>
      <c r="P323" s="229">
        <f>O323*H323</f>
        <v>0</v>
      </c>
      <c r="Q323" s="229">
        <v>0.0048999999999999998</v>
      </c>
      <c r="R323" s="229">
        <f>Q323*H323</f>
        <v>0.0048999999999999998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292</v>
      </c>
      <c r="AT323" s="231" t="s">
        <v>217</v>
      </c>
      <c r="AU323" s="231" t="s">
        <v>90</v>
      </c>
      <c r="AY323" s="18" t="s">
        <v>216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88</v>
      </c>
      <c r="BK323" s="232">
        <f>ROUND(I323*H323,2)</f>
        <v>0</v>
      </c>
      <c r="BL323" s="18" t="s">
        <v>292</v>
      </c>
      <c r="BM323" s="231" t="s">
        <v>3168</v>
      </c>
    </row>
    <row r="324" s="2" customFormat="1">
      <c r="A324" s="39"/>
      <c r="B324" s="40"/>
      <c r="C324" s="41"/>
      <c r="D324" s="233" t="s">
        <v>222</v>
      </c>
      <c r="E324" s="41"/>
      <c r="F324" s="234" t="s">
        <v>3169</v>
      </c>
      <c r="G324" s="41"/>
      <c r="H324" s="41"/>
      <c r="I324" s="235"/>
      <c r="J324" s="41"/>
      <c r="K324" s="41"/>
      <c r="L324" s="45"/>
      <c r="M324" s="236"/>
      <c r="N324" s="237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222</v>
      </c>
      <c r="AU324" s="18" t="s">
        <v>90</v>
      </c>
    </row>
    <row r="325" s="2" customFormat="1" ht="24.15" customHeight="1">
      <c r="A325" s="39"/>
      <c r="B325" s="40"/>
      <c r="C325" s="220" t="s">
        <v>981</v>
      </c>
      <c r="D325" s="220" t="s">
        <v>217</v>
      </c>
      <c r="E325" s="221" t="s">
        <v>3170</v>
      </c>
      <c r="F325" s="222" t="s">
        <v>3171</v>
      </c>
      <c r="G325" s="223" t="s">
        <v>539</v>
      </c>
      <c r="H325" s="224">
        <v>2</v>
      </c>
      <c r="I325" s="225"/>
      <c r="J325" s="226">
        <f>ROUND(I325*H325,2)</f>
        <v>0</v>
      </c>
      <c r="K325" s="222" t="s">
        <v>359</v>
      </c>
      <c r="L325" s="45"/>
      <c r="M325" s="227" t="s">
        <v>1</v>
      </c>
      <c r="N325" s="228" t="s">
        <v>46</v>
      </c>
      <c r="O325" s="92"/>
      <c r="P325" s="229">
        <f>O325*H325</f>
        <v>0</v>
      </c>
      <c r="Q325" s="229">
        <v>0.010800000000000001</v>
      </c>
      <c r="R325" s="229">
        <f>Q325*H325</f>
        <v>0.021600000000000001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292</v>
      </c>
      <c r="AT325" s="231" t="s">
        <v>217</v>
      </c>
      <c r="AU325" s="231" t="s">
        <v>90</v>
      </c>
      <c r="AY325" s="18" t="s">
        <v>216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88</v>
      </c>
      <c r="BK325" s="232">
        <f>ROUND(I325*H325,2)</f>
        <v>0</v>
      </c>
      <c r="BL325" s="18" t="s">
        <v>292</v>
      </c>
      <c r="BM325" s="231" t="s">
        <v>3172</v>
      </c>
    </row>
    <row r="326" s="2" customFormat="1">
      <c r="A326" s="39"/>
      <c r="B326" s="40"/>
      <c r="C326" s="41"/>
      <c r="D326" s="233" t="s">
        <v>222</v>
      </c>
      <c r="E326" s="41"/>
      <c r="F326" s="234" t="s">
        <v>3173</v>
      </c>
      <c r="G326" s="41"/>
      <c r="H326" s="41"/>
      <c r="I326" s="235"/>
      <c r="J326" s="41"/>
      <c r="K326" s="41"/>
      <c r="L326" s="45"/>
      <c r="M326" s="236"/>
      <c r="N326" s="23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222</v>
      </c>
      <c r="AU326" s="18" t="s">
        <v>90</v>
      </c>
    </row>
    <row r="327" s="2" customFormat="1" ht="33" customHeight="1">
      <c r="A327" s="39"/>
      <c r="B327" s="40"/>
      <c r="C327" s="220" t="s">
        <v>988</v>
      </c>
      <c r="D327" s="220" t="s">
        <v>217</v>
      </c>
      <c r="E327" s="221" t="s">
        <v>3174</v>
      </c>
      <c r="F327" s="222" t="s">
        <v>3175</v>
      </c>
      <c r="G327" s="223" t="s">
        <v>539</v>
      </c>
      <c r="H327" s="224">
        <v>26</v>
      </c>
      <c r="I327" s="225"/>
      <c r="J327" s="226">
        <f>ROUND(I327*H327,2)</f>
        <v>0</v>
      </c>
      <c r="K327" s="222" t="s">
        <v>359</v>
      </c>
      <c r="L327" s="45"/>
      <c r="M327" s="227" t="s">
        <v>1</v>
      </c>
      <c r="N327" s="228" t="s">
        <v>46</v>
      </c>
      <c r="O327" s="92"/>
      <c r="P327" s="229">
        <f>O327*H327</f>
        <v>0</v>
      </c>
      <c r="Q327" s="229">
        <v>6.0000000000000002E-05</v>
      </c>
      <c r="R327" s="229">
        <f>Q327*H327</f>
        <v>0.00156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292</v>
      </c>
      <c r="AT327" s="231" t="s">
        <v>217</v>
      </c>
      <c r="AU327" s="231" t="s">
        <v>90</v>
      </c>
      <c r="AY327" s="18" t="s">
        <v>216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88</v>
      </c>
      <c r="BK327" s="232">
        <f>ROUND(I327*H327,2)</f>
        <v>0</v>
      </c>
      <c r="BL327" s="18" t="s">
        <v>292</v>
      </c>
      <c r="BM327" s="231" t="s">
        <v>3176</v>
      </c>
    </row>
    <row r="328" s="2" customFormat="1">
      <c r="A328" s="39"/>
      <c r="B328" s="40"/>
      <c r="C328" s="41"/>
      <c r="D328" s="233" t="s">
        <v>222</v>
      </c>
      <c r="E328" s="41"/>
      <c r="F328" s="234" t="s">
        <v>3177</v>
      </c>
      <c r="G328" s="41"/>
      <c r="H328" s="41"/>
      <c r="I328" s="235"/>
      <c r="J328" s="41"/>
      <c r="K328" s="41"/>
      <c r="L328" s="45"/>
      <c r="M328" s="236"/>
      <c r="N328" s="237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222</v>
      </c>
      <c r="AU328" s="18" t="s">
        <v>90</v>
      </c>
    </row>
    <row r="329" s="14" customFormat="1">
      <c r="A329" s="14"/>
      <c r="B329" s="260"/>
      <c r="C329" s="261"/>
      <c r="D329" s="233" t="s">
        <v>362</v>
      </c>
      <c r="E329" s="262" t="s">
        <v>1</v>
      </c>
      <c r="F329" s="263" t="s">
        <v>3178</v>
      </c>
      <c r="G329" s="261"/>
      <c r="H329" s="264">
        <v>26</v>
      </c>
      <c r="I329" s="265"/>
      <c r="J329" s="261"/>
      <c r="K329" s="261"/>
      <c r="L329" s="266"/>
      <c r="M329" s="267"/>
      <c r="N329" s="268"/>
      <c r="O329" s="268"/>
      <c r="P329" s="268"/>
      <c r="Q329" s="268"/>
      <c r="R329" s="268"/>
      <c r="S329" s="268"/>
      <c r="T329" s="26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0" t="s">
        <v>362</v>
      </c>
      <c r="AU329" s="270" t="s">
        <v>90</v>
      </c>
      <c r="AV329" s="14" t="s">
        <v>90</v>
      </c>
      <c r="AW329" s="14" t="s">
        <v>36</v>
      </c>
      <c r="AX329" s="14" t="s">
        <v>88</v>
      </c>
      <c r="AY329" s="270" t="s">
        <v>216</v>
      </c>
    </row>
    <row r="330" s="2" customFormat="1" ht="24.15" customHeight="1">
      <c r="A330" s="39"/>
      <c r="B330" s="40"/>
      <c r="C330" s="293" t="s">
        <v>1004</v>
      </c>
      <c r="D330" s="293" t="s">
        <v>467</v>
      </c>
      <c r="E330" s="294" t="s">
        <v>3179</v>
      </c>
      <c r="F330" s="295" t="s">
        <v>3180</v>
      </c>
      <c r="G330" s="296" t="s">
        <v>539</v>
      </c>
      <c r="H330" s="297">
        <v>4</v>
      </c>
      <c r="I330" s="298"/>
      <c r="J330" s="299">
        <f>ROUND(I330*H330,2)</f>
        <v>0</v>
      </c>
      <c r="K330" s="295" t="s">
        <v>1</v>
      </c>
      <c r="L330" s="300"/>
      <c r="M330" s="301" t="s">
        <v>1</v>
      </c>
      <c r="N330" s="302" t="s">
        <v>46</v>
      </c>
      <c r="O330" s="92"/>
      <c r="P330" s="229">
        <f>O330*H330</f>
        <v>0</v>
      </c>
      <c r="Q330" s="229">
        <v>0.00068000000000000005</v>
      </c>
      <c r="R330" s="229">
        <f>Q330*H330</f>
        <v>0.0027200000000000002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569</v>
      </c>
      <c r="AT330" s="231" t="s">
        <v>467</v>
      </c>
      <c r="AU330" s="231" t="s">
        <v>90</v>
      </c>
      <c r="AY330" s="18" t="s">
        <v>216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88</v>
      </c>
      <c r="BK330" s="232">
        <f>ROUND(I330*H330,2)</f>
        <v>0</v>
      </c>
      <c r="BL330" s="18" t="s">
        <v>292</v>
      </c>
      <c r="BM330" s="231" t="s">
        <v>3181</v>
      </c>
    </row>
    <row r="331" s="2" customFormat="1">
      <c r="A331" s="39"/>
      <c r="B331" s="40"/>
      <c r="C331" s="41"/>
      <c r="D331" s="233" t="s">
        <v>222</v>
      </c>
      <c r="E331" s="41"/>
      <c r="F331" s="234" t="s">
        <v>3180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222</v>
      </c>
      <c r="AU331" s="18" t="s">
        <v>90</v>
      </c>
    </row>
    <row r="332" s="2" customFormat="1" ht="24.15" customHeight="1">
      <c r="A332" s="39"/>
      <c r="B332" s="40"/>
      <c r="C332" s="220" t="s">
        <v>1011</v>
      </c>
      <c r="D332" s="220" t="s">
        <v>217</v>
      </c>
      <c r="E332" s="221" t="s">
        <v>3182</v>
      </c>
      <c r="F332" s="222" t="s">
        <v>3183</v>
      </c>
      <c r="G332" s="223" t="s">
        <v>539</v>
      </c>
      <c r="H332" s="224">
        <v>8</v>
      </c>
      <c r="I332" s="225"/>
      <c r="J332" s="226">
        <f>ROUND(I332*H332,2)</f>
        <v>0</v>
      </c>
      <c r="K332" s="222" t="s">
        <v>359</v>
      </c>
      <c r="L332" s="45"/>
      <c r="M332" s="227" t="s">
        <v>1</v>
      </c>
      <c r="N332" s="228" t="s">
        <v>46</v>
      </c>
      <c r="O332" s="92"/>
      <c r="P332" s="229">
        <f>O332*H332</f>
        <v>0</v>
      </c>
      <c r="Q332" s="229">
        <v>0.00012</v>
      </c>
      <c r="R332" s="229">
        <f>Q332*H332</f>
        <v>0.00096000000000000002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292</v>
      </c>
      <c r="AT332" s="231" t="s">
        <v>217</v>
      </c>
      <c r="AU332" s="231" t="s">
        <v>90</v>
      </c>
      <c r="AY332" s="18" t="s">
        <v>216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88</v>
      </c>
      <c r="BK332" s="232">
        <f>ROUND(I332*H332,2)</f>
        <v>0</v>
      </c>
      <c r="BL332" s="18" t="s">
        <v>292</v>
      </c>
      <c r="BM332" s="231" t="s">
        <v>3184</v>
      </c>
    </row>
    <row r="333" s="2" customFormat="1">
      <c r="A333" s="39"/>
      <c r="B333" s="40"/>
      <c r="C333" s="41"/>
      <c r="D333" s="233" t="s">
        <v>222</v>
      </c>
      <c r="E333" s="41"/>
      <c r="F333" s="234" t="s">
        <v>3185</v>
      </c>
      <c r="G333" s="41"/>
      <c r="H333" s="41"/>
      <c r="I333" s="235"/>
      <c r="J333" s="41"/>
      <c r="K333" s="41"/>
      <c r="L333" s="45"/>
      <c r="M333" s="236"/>
      <c r="N333" s="237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222</v>
      </c>
      <c r="AU333" s="18" t="s">
        <v>90</v>
      </c>
    </row>
    <row r="334" s="14" customFormat="1">
      <c r="A334" s="14"/>
      <c r="B334" s="260"/>
      <c r="C334" s="261"/>
      <c r="D334" s="233" t="s">
        <v>362</v>
      </c>
      <c r="E334" s="262" t="s">
        <v>1</v>
      </c>
      <c r="F334" s="263" t="s">
        <v>2517</v>
      </c>
      <c r="G334" s="261"/>
      <c r="H334" s="264">
        <v>8</v>
      </c>
      <c r="I334" s="265"/>
      <c r="J334" s="261"/>
      <c r="K334" s="261"/>
      <c r="L334" s="266"/>
      <c r="M334" s="267"/>
      <c r="N334" s="268"/>
      <c r="O334" s="268"/>
      <c r="P334" s="268"/>
      <c r="Q334" s="268"/>
      <c r="R334" s="268"/>
      <c r="S334" s="268"/>
      <c r="T334" s="26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0" t="s">
        <v>362</v>
      </c>
      <c r="AU334" s="270" t="s">
        <v>90</v>
      </c>
      <c r="AV334" s="14" t="s">
        <v>90</v>
      </c>
      <c r="AW334" s="14" t="s">
        <v>36</v>
      </c>
      <c r="AX334" s="14" t="s">
        <v>88</v>
      </c>
      <c r="AY334" s="270" t="s">
        <v>216</v>
      </c>
    </row>
    <row r="335" s="2" customFormat="1" ht="24.15" customHeight="1">
      <c r="A335" s="39"/>
      <c r="B335" s="40"/>
      <c r="C335" s="220" t="s">
        <v>1016</v>
      </c>
      <c r="D335" s="220" t="s">
        <v>217</v>
      </c>
      <c r="E335" s="221" t="s">
        <v>3186</v>
      </c>
      <c r="F335" s="222" t="s">
        <v>3187</v>
      </c>
      <c r="G335" s="223" t="s">
        <v>539</v>
      </c>
      <c r="H335" s="224">
        <v>2</v>
      </c>
      <c r="I335" s="225"/>
      <c r="J335" s="226">
        <f>ROUND(I335*H335,2)</f>
        <v>0</v>
      </c>
      <c r="K335" s="222" t="s">
        <v>359</v>
      </c>
      <c r="L335" s="45"/>
      <c r="M335" s="227" t="s">
        <v>1</v>
      </c>
      <c r="N335" s="228" t="s">
        <v>46</v>
      </c>
      <c r="O335" s="92"/>
      <c r="P335" s="229">
        <f>O335*H335</f>
        <v>0</v>
      </c>
      <c r="Q335" s="229">
        <v>0.00040000000000000002</v>
      </c>
      <c r="R335" s="229">
        <f>Q335*H335</f>
        <v>0.00080000000000000004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292</v>
      </c>
      <c r="AT335" s="231" t="s">
        <v>217</v>
      </c>
      <c r="AU335" s="231" t="s">
        <v>90</v>
      </c>
      <c r="AY335" s="18" t="s">
        <v>216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88</v>
      </c>
      <c r="BK335" s="232">
        <f>ROUND(I335*H335,2)</f>
        <v>0</v>
      </c>
      <c r="BL335" s="18" t="s">
        <v>292</v>
      </c>
      <c r="BM335" s="231" t="s">
        <v>3188</v>
      </c>
    </row>
    <row r="336" s="2" customFormat="1">
      <c r="A336" s="39"/>
      <c r="B336" s="40"/>
      <c r="C336" s="41"/>
      <c r="D336" s="233" t="s">
        <v>222</v>
      </c>
      <c r="E336" s="41"/>
      <c r="F336" s="234" t="s">
        <v>3189</v>
      </c>
      <c r="G336" s="41"/>
      <c r="H336" s="41"/>
      <c r="I336" s="235"/>
      <c r="J336" s="41"/>
      <c r="K336" s="41"/>
      <c r="L336" s="45"/>
      <c r="M336" s="236"/>
      <c r="N336" s="237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222</v>
      </c>
      <c r="AU336" s="18" t="s">
        <v>90</v>
      </c>
    </row>
    <row r="337" s="2" customFormat="1" ht="16.5" customHeight="1">
      <c r="A337" s="39"/>
      <c r="B337" s="40"/>
      <c r="C337" s="293" t="s">
        <v>1029</v>
      </c>
      <c r="D337" s="293" t="s">
        <v>467</v>
      </c>
      <c r="E337" s="294" t="s">
        <v>3190</v>
      </c>
      <c r="F337" s="295" t="s">
        <v>3191</v>
      </c>
      <c r="G337" s="296" t="s">
        <v>2863</v>
      </c>
      <c r="H337" s="297">
        <v>20</v>
      </c>
      <c r="I337" s="298"/>
      <c r="J337" s="299">
        <f>ROUND(I337*H337,2)</f>
        <v>0</v>
      </c>
      <c r="K337" s="295" t="s">
        <v>359</v>
      </c>
      <c r="L337" s="300"/>
      <c r="M337" s="301" t="s">
        <v>1</v>
      </c>
      <c r="N337" s="302" t="s">
        <v>46</v>
      </c>
      <c r="O337" s="92"/>
      <c r="P337" s="229">
        <f>O337*H337</f>
        <v>0</v>
      </c>
      <c r="Q337" s="229">
        <v>0.001</v>
      </c>
      <c r="R337" s="229">
        <f>Q337*H337</f>
        <v>0.02</v>
      </c>
      <c r="S337" s="229">
        <v>0</v>
      </c>
      <c r="T337" s="23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1" t="s">
        <v>569</v>
      </c>
      <c r="AT337" s="231" t="s">
        <v>467</v>
      </c>
      <c r="AU337" s="231" t="s">
        <v>90</v>
      </c>
      <c r="AY337" s="18" t="s">
        <v>216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8" t="s">
        <v>88</v>
      </c>
      <c r="BK337" s="232">
        <f>ROUND(I337*H337,2)</f>
        <v>0</v>
      </c>
      <c r="BL337" s="18" t="s">
        <v>292</v>
      </c>
      <c r="BM337" s="231" t="s">
        <v>3192</v>
      </c>
    </row>
    <row r="338" s="2" customFormat="1">
      <c r="A338" s="39"/>
      <c r="B338" s="40"/>
      <c r="C338" s="41"/>
      <c r="D338" s="233" t="s">
        <v>222</v>
      </c>
      <c r="E338" s="41"/>
      <c r="F338" s="234" t="s">
        <v>3191</v>
      </c>
      <c r="G338" s="41"/>
      <c r="H338" s="41"/>
      <c r="I338" s="235"/>
      <c r="J338" s="41"/>
      <c r="K338" s="41"/>
      <c r="L338" s="45"/>
      <c r="M338" s="236"/>
      <c r="N338" s="237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222</v>
      </c>
      <c r="AU338" s="18" t="s">
        <v>90</v>
      </c>
    </row>
    <row r="339" s="2" customFormat="1" ht="37.8" customHeight="1">
      <c r="A339" s="39"/>
      <c r="B339" s="40"/>
      <c r="C339" s="220" t="s">
        <v>1038</v>
      </c>
      <c r="D339" s="220" t="s">
        <v>217</v>
      </c>
      <c r="E339" s="221" t="s">
        <v>3193</v>
      </c>
      <c r="F339" s="222" t="s">
        <v>3194</v>
      </c>
      <c r="G339" s="223" t="s">
        <v>539</v>
      </c>
      <c r="H339" s="224">
        <v>1</v>
      </c>
      <c r="I339" s="225"/>
      <c r="J339" s="226">
        <f>ROUND(I339*H339,2)</f>
        <v>0</v>
      </c>
      <c r="K339" s="222" t="s">
        <v>1</v>
      </c>
      <c r="L339" s="45"/>
      <c r="M339" s="227" t="s">
        <v>1</v>
      </c>
      <c r="N339" s="228" t="s">
        <v>46</v>
      </c>
      <c r="O339" s="92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292</v>
      </c>
      <c r="AT339" s="231" t="s">
        <v>217</v>
      </c>
      <c r="AU339" s="231" t="s">
        <v>90</v>
      </c>
      <c r="AY339" s="18" t="s">
        <v>216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88</v>
      </c>
      <c r="BK339" s="232">
        <f>ROUND(I339*H339,2)</f>
        <v>0</v>
      </c>
      <c r="BL339" s="18" t="s">
        <v>292</v>
      </c>
      <c r="BM339" s="231" t="s">
        <v>3195</v>
      </c>
    </row>
    <row r="340" s="2" customFormat="1">
      <c r="A340" s="39"/>
      <c r="B340" s="40"/>
      <c r="C340" s="41"/>
      <c r="D340" s="233" t="s">
        <v>222</v>
      </c>
      <c r="E340" s="41"/>
      <c r="F340" s="234" t="s">
        <v>3194</v>
      </c>
      <c r="G340" s="41"/>
      <c r="H340" s="41"/>
      <c r="I340" s="235"/>
      <c r="J340" s="41"/>
      <c r="K340" s="41"/>
      <c r="L340" s="45"/>
      <c r="M340" s="236"/>
      <c r="N340" s="237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222</v>
      </c>
      <c r="AU340" s="18" t="s">
        <v>90</v>
      </c>
    </row>
    <row r="341" s="2" customFormat="1" ht="24.15" customHeight="1">
      <c r="A341" s="39"/>
      <c r="B341" s="40"/>
      <c r="C341" s="293" t="s">
        <v>1043</v>
      </c>
      <c r="D341" s="293" t="s">
        <v>467</v>
      </c>
      <c r="E341" s="294" t="s">
        <v>3196</v>
      </c>
      <c r="F341" s="295" t="s">
        <v>3197</v>
      </c>
      <c r="G341" s="296" t="s">
        <v>539</v>
      </c>
      <c r="H341" s="297">
        <v>1</v>
      </c>
      <c r="I341" s="298"/>
      <c r="J341" s="299">
        <f>ROUND(I341*H341,2)</f>
        <v>0</v>
      </c>
      <c r="K341" s="295" t="s">
        <v>1</v>
      </c>
      <c r="L341" s="300"/>
      <c r="M341" s="301" t="s">
        <v>1</v>
      </c>
      <c r="N341" s="302" t="s">
        <v>46</v>
      </c>
      <c r="O341" s="92"/>
      <c r="P341" s="229">
        <f>O341*H341</f>
        <v>0</v>
      </c>
      <c r="Q341" s="229">
        <v>0.0033</v>
      </c>
      <c r="R341" s="229">
        <f>Q341*H341</f>
        <v>0.0033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569</v>
      </c>
      <c r="AT341" s="231" t="s">
        <v>467</v>
      </c>
      <c r="AU341" s="231" t="s">
        <v>90</v>
      </c>
      <c r="AY341" s="18" t="s">
        <v>216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88</v>
      </c>
      <c r="BK341" s="232">
        <f>ROUND(I341*H341,2)</f>
        <v>0</v>
      </c>
      <c r="BL341" s="18" t="s">
        <v>292</v>
      </c>
      <c r="BM341" s="231" t="s">
        <v>3198</v>
      </c>
    </row>
    <row r="342" s="2" customFormat="1">
      <c r="A342" s="39"/>
      <c r="B342" s="40"/>
      <c r="C342" s="41"/>
      <c r="D342" s="233" t="s">
        <v>222</v>
      </c>
      <c r="E342" s="41"/>
      <c r="F342" s="234" t="s">
        <v>3199</v>
      </c>
      <c r="G342" s="41"/>
      <c r="H342" s="41"/>
      <c r="I342" s="235"/>
      <c r="J342" s="41"/>
      <c r="K342" s="41"/>
      <c r="L342" s="45"/>
      <c r="M342" s="236"/>
      <c r="N342" s="237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222</v>
      </c>
      <c r="AU342" s="18" t="s">
        <v>90</v>
      </c>
    </row>
    <row r="343" s="2" customFormat="1" ht="21.75" customHeight="1">
      <c r="A343" s="39"/>
      <c r="B343" s="40"/>
      <c r="C343" s="293" t="s">
        <v>1086</v>
      </c>
      <c r="D343" s="293" t="s">
        <v>467</v>
      </c>
      <c r="E343" s="294" t="s">
        <v>3200</v>
      </c>
      <c r="F343" s="295" t="s">
        <v>3201</v>
      </c>
      <c r="G343" s="296" t="s">
        <v>539</v>
      </c>
      <c r="H343" s="297">
        <v>1</v>
      </c>
      <c r="I343" s="298"/>
      <c r="J343" s="299">
        <f>ROUND(I343*H343,2)</f>
        <v>0</v>
      </c>
      <c r="K343" s="295" t="s">
        <v>1</v>
      </c>
      <c r="L343" s="300"/>
      <c r="M343" s="301" t="s">
        <v>1</v>
      </c>
      <c r="N343" s="302" t="s">
        <v>46</v>
      </c>
      <c r="O343" s="92"/>
      <c r="P343" s="229">
        <f>O343*H343</f>
        <v>0</v>
      </c>
      <c r="Q343" s="229">
        <v>0.0033999999999999998</v>
      </c>
      <c r="R343" s="229">
        <f>Q343*H343</f>
        <v>0.0033999999999999998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569</v>
      </c>
      <c r="AT343" s="231" t="s">
        <v>467</v>
      </c>
      <c r="AU343" s="231" t="s">
        <v>90</v>
      </c>
      <c r="AY343" s="18" t="s">
        <v>216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88</v>
      </c>
      <c r="BK343" s="232">
        <f>ROUND(I343*H343,2)</f>
        <v>0</v>
      </c>
      <c r="BL343" s="18" t="s">
        <v>292</v>
      </c>
      <c r="BM343" s="231" t="s">
        <v>3202</v>
      </c>
    </row>
    <row r="344" s="2" customFormat="1">
      <c r="A344" s="39"/>
      <c r="B344" s="40"/>
      <c r="C344" s="41"/>
      <c r="D344" s="233" t="s">
        <v>222</v>
      </c>
      <c r="E344" s="41"/>
      <c r="F344" s="234" t="s">
        <v>3203</v>
      </c>
      <c r="G344" s="41"/>
      <c r="H344" s="41"/>
      <c r="I344" s="235"/>
      <c r="J344" s="41"/>
      <c r="K344" s="41"/>
      <c r="L344" s="45"/>
      <c r="M344" s="236"/>
      <c r="N344" s="237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222</v>
      </c>
      <c r="AU344" s="18" t="s">
        <v>90</v>
      </c>
    </row>
    <row r="345" s="2" customFormat="1" ht="24.15" customHeight="1">
      <c r="A345" s="39"/>
      <c r="B345" s="40"/>
      <c r="C345" s="220" t="s">
        <v>1090</v>
      </c>
      <c r="D345" s="220" t="s">
        <v>217</v>
      </c>
      <c r="E345" s="221" t="s">
        <v>3204</v>
      </c>
      <c r="F345" s="222" t="s">
        <v>3205</v>
      </c>
      <c r="G345" s="223" t="s">
        <v>435</v>
      </c>
      <c r="H345" s="224">
        <v>0.68999999999999995</v>
      </c>
      <c r="I345" s="225"/>
      <c r="J345" s="226">
        <f>ROUND(I345*H345,2)</f>
        <v>0</v>
      </c>
      <c r="K345" s="222" t="s">
        <v>359</v>
      </c>
      <c r="L345" s="45"/>
      <c r="M345" s="227" t="s">
        <v>1</v>
      </c>
      <c r="N345" s="228" t="s">
        <v>46</v>
      </c>
      <c r="O345" s="92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1" t="s">
        <v>292</v>
      </c>
      <c r="AT345" s="231" t="s">
        <v>217</v>
      </c>
      <c r="AU345" s="231" t="s">
        <v>90</v>
      </c>
      <c r="AY345" s="18" t="s">
        <v>216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8" t="s">
        <v>88</v>
      </c>
      <c r="BK345" s="232">
        <f>ROUND(I345*H345,2)</f>
        <v>0</v>
      </c>
      <c r="BL345" s="18" t="s">
        <v>292</v>
      </c>
      <c r="BM345" s="231" t="s">
        <v>3206</v>
      </c>
    </row>
    <row r="346" s="2" customFormat="1">
      <c r="A346" s="39"/>
      <c r="B346" s="40"/>
      <c r="C346" s="41"/>
      <c r="D346" s="233" t="s">
        <v>222</v>
      </c>
      <c r="E346" s="41"/>
      <c r="F346" s="234" t="s">
        <v>3207</v>
      </c>
      <c r="G346" s="41"/>
      <c r="H346" s="41"/>
      <c r="I346" s="235"/>
      <c r="J346" s="41"/>
      <c r="K346" s="41"/>
      <c r="L346" s="45"/>
      <c r="M346" s="236"/>
      <c r="N346" s="237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222</v>
      </c>
      <c r="AU346" s="18" t="s">
        <v>90</v>
      </c>
    </row>
    <row r="347" s="11" customFormat="1" ht="22.8" customHeight="1">
      <c r="A347" s="11"/>
      <c r="B347" s="206"/>
      <c r="C347" s="207"/>
      <c r="D347" s="208" t="s">
        <v>80</v>
      </c>
      <c r="E347" s="248" t="s">
        <v>3208</v>
      </c>
      <c r="F347" s="248" t="s">
        <v>3209</v>
      </c>
      <c r="G347" s="207"/>
      <c r="H347" s="207"/>
      <c r="I347" s="210"/>
      <c r="J347" s="249">
        <f>BK347</f>
        <v>0</v>
      </c>
      <c r="K347" s="207"/>
      <c r="L347" s="212"/>
      <c r="M347" s="213"/>
      <c r="N347" s="214"/>
      <c r="O347" s="214"/>
      <c r="P347" s="215">
        <f>SUM(P348:P375)</f>
        <v>0</v>
      </c>
      <c r="Q347" s="214"/>
      <c r="R347" s="215">
        <f>SUM(R348:R375)</f>
        <v>0.035479999999999998</v>
      </c>
      <c r="S347" s="214"/>
      <c r="T347" s="216">
        <f>SUM(T348:T375)</f>
        <v>0</v>
      </c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R347" s="217" t="s">
        <v>90</v>
      </c>
      <c r="AT347" s="218" t="s">
        <v>80</v>
      </c>
      <c r="AU347" s="218" t="s">
        <v>88</v>
      </c>
      <c r="AY347" s="217" t="s">
        <v>216</v>
      </c>
      <c r="BK347" s="219">
        <f>SUM(BK348:BK375)</f>
        <v>0</v>
      </c>
    </row>
    <row r="348" s="2" customFormat="1" ht="24.15" customHeight="1">
      <c r="A348" s="39"/>
      <c r="B348" s="40"/>
      <c r="C348" s="220" t="s">
        <v>1097</v>
      </c>
      <c r="D348" s="220" t="s">
        <v>217</v>
      </c>
      <c r="E348" s="221" t="s">
        <v>3210</v>
      </c>
      <c r="F348" s="222" t="s">
        <v>3211</v>
      </c>
      <c r="G348" s="223" t="s">
        <v>453</v>
      </c>
      <c r="H348" s="224">
        <v>12</v>
      </c>
      <c r="I348" s="225"/>
      <c r="J348" s="226">
        <f>ROUND(I348*H348,2)</f>
        <v>0</v>
      </c>
      <c r="K348" s="222" t="s">
        <v>359</v>
      </c>
      <c r="L348" s="45"/>
      <c r="M348" s="227" t="s">
        <v>1</v>
      </c>
      <c r="N348" s="228" t="s">
        <v>46</v>
      </c>
      <c r="O348" s="92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292</v>
      </c>
      <c r="AT348" s="231" t="s">
        <v>217</v>
      </c>
      <c r="AU348" s="231" t="s">
        <v>90</v>
      </c>
      <c r="AY348" s="18" t="s">
        <v>216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88</v>
      </c>
      <c r="BK348" s="232">
        <f>ROUND(I348*H348,2)</f>
        <v>0</v>
      </c>
      <c r="BL348" s="18" t="s">
        <v>292</v>
      </c>
      <c r="BM348" s="231" t="s">
        <v>3212</v>
      </c>
    </row>
    <row r="349" s="2" customFormat="1">
      <c r="A349" s="39"/>
      <c r="B349" s="40"/>
      <c r="C349" s="41"/>
      <c r="D349" s="233" t="s">
        <v>222</v>
      </c>
      <c r="E349" s="41"/>
      <c r="F349" s="234" t="s">
        <v>3213</v>
      </c>
      <c r="G349" s="41"/>
      <c r="H349" s="41"/>
      <c r="I349" s="235"/>
      <c r="J349" s="41"/>
      <c r="K349" s="41"/>
      <c r="L349" s="45"/>
      <c r="M349" s="236"/>
      <c r="N349" s="237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222</v>
      </c>
      <c r="AU349" s="18" t="s">
        <v>90</v>
      </c>
    </row>
    <row r="350" s="2" customFormat="1" ht="16.5" customHeight="1">
      <c r="A350" s="39"/>
      <c r="B350" s="40"/>
      <c r="C350" s="293" t="s">
        <v>1102</v>
      </c>
      <c r="D350" s="293" t="s">
        <v>467</v>
      </c>
      <c r="E350" s="294" t="s">
        <v>3214</v>
      </c>
      <c r="F350" s="295" t="s">
        <v>3215</v>
      </c>
      <c r="G350" s="296" t="s">
        <v>453</v>
      </c>
      <c r="H350" s="297">
        <v>12</v>
      </c>
      <c r="I350" s="298"/>
      <c r="J350" s="299">
        <f>ROUND(I350*H350,2)</f>
        <v>0</v>
      </c>
      <c r="K350" s="295" t="s">
        <v>359</v>
      </c>
      <c r="L350" s="300"/>
      <c r="M350" s="301" t="s">
        <v>1</v>
      </c>
      <c r="N350" s="302" t="s">
        <v>46</v>
      </c>
      <c r="O350" s="92"/>
      <c r="P350" s="229">
        <f>O350*H350</f>
        <v>0</v>
      </c>
      <c r="Q350" s="229">
        <v>0.00054000000000000001</v>
      </c>
      <c r="R350" s="229">
        <f>Q350*H350</f>
        <v>0.0064799999999999996</v>
      </c>
      <c r="S350" s="229">
        <v>0</v>
      </c>
      <c r="T350" s="23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1" t="s">
        <v>569</v>
      </c>
      <c r="AT350" s="231" t="s">
        <v>467</v>
      </c>
      <c r="AU350" s="231" t="s">
        <v>90</v>
      </c>
      <c r="AY350" s="18" t="s">
        <v>216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8" t="s">
        <v>88</v>
      </c>
      <c r="BK350" s="232">
        <f>ROUND(I350*H350,2)</f>
        <v>0</v>
      </c>
      <c r="BL350" s="18" t="s">
        <v>292</v>
      </c>
      <c r="BM350" s="231" t="s">
        <v>3216</v>
      </c>
    </row>
    <row r="351" s="2" customFormat="1">
      <c r="A351" s="39"/>
      <c r="B351" s="40"/>
      <c r="C351" s="41"/>
      <c r="D351" s="233" t="s">
        <v>222</v>
      </c>
      <c r="E351" s="41"/>
      <c r="F351" s="234" t="s">
        <v>3215</v>
      </c>
      <c r="G351" s="41"/>
      <c r="H351" s="41"/>
      <c r="I351" s="235"/>
      <c r="J351" s="41"/>
      <c r="K351" s="41"/>
      <c r="L351" s="45"/>
      <c r="M351" s="236"/>
      <c r="N351" s="237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222</v>
      </c>
      <c r="AU351" s="18" t="s">
        <v>90</v>
      </c>
    </row>
    <row r="352" s="2" customFormat="1" ht="24.15" customHeight="1">
      <c r="A352" s="39"/>
      <c r="B352" s="40"/>
      <c r="C352" s="220" t="s">
        <v>1107</v>
      </c>
      <c r="D352" s="220" t="s">
        <v>217</v>
      </c>
      <c r="E352" s="221" t="s">
        <v>3217</v>
      </c>
      <c r="F352" s="222" t="s">
        <v>3218</v>
      </c>
      <c r="G352" s="223" t="s">
        <v>453</v>
      </c>
      <c r="H352" s="224">
        <v>20</v>
      </c>
      <c r="I352" s="225"/>
      <c r="J352" s="226">
        <f>ROUND(I352*H352,2)</f>
        <v>0</v>
      </c>
      <c r="K352" s="222" t="s">
        <v>359</v>
      </c>
      <c r="L352" s="45"/>
      <c r="M352" s="227" t="s">
        <v>1</v>
      </c>
      <c r="N352" s="228" t="s">
        <v>46</v>
      </c>
      <c r="O352" s="92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1" t="s">
        <v>292</v>
      </c>
      <c r="AT352" s="231" t="s">
        <v>217</v>
      </c>
      <c r="AU352" s="231" t="s">
        <v>90</v>
      </c>
      <c r="AY352" s="18" t="s">
        <v>216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88</v>
      </c>
      <c r="BK352" s="232">
        <f>ROUND(I352*H352,2)</f>
        <v>0</v>
      </c>
      <c r="BL352" s="18" t="s">
        <v>292</v>
      </c>
      <c r="BM352" s="231" t="s">
        <v>3219</v>
      </c>
    </row>
    <row r="353" s="2" customFormat="1">
      <c r="A353" s="39"/>
      <c r="B353" s="40"/>
      <c r="C353" s="41"/>
      <c r="D353" s="233" t="s">
        <v>222</v>
      </c>
      <c r="E353" s="41"/>
      <c r="F353" s="234" t="s">
        <v>3220</v>
      </c>
      <c r="G353" s="41"/>
      <c r="H353" s="41"/>
      <c r="I353" s="235"/>
      <c r="J353" s="41"/>
      <c r="K353" s="41"/>
      <c r="L353" s="45"/>
      <c r="M353" s="236"/>
      <c r="N353" s="237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222</v>
      </c>
      <c r="AU353" s="18" t="s">
        <v>90</v>
      </c>
    </row>
    <row r="354" s="2" customFormat="1" ht="24.15" customHeight="1">
      <c r="A354" s="39"/>
      <c r="B354" s="40"/>
      <c r="C354" s="293" t="s">
        <v>1113</v>
      </c>
      <c r="D354" s="293" t="s">
        <v>467</v>
      </c>
      <c r="E354" s="294" t="s">
        <v>3221</v>
      </c>
      <c r="F354" s="295" t="s">
        <v>3222</v>
      </c>
      <c r="G354" s="296" t="s">
        <v>453</v>
      </c>
      <c r="H354" s="297">
        <v>20</v>
      </c>
      <c r="I354" s="298"/>
      <c r="J354" s="299">
        <f>ROUND(I354*H354,2)</f>
        <v>0</v>
      </c>
      <c r="K354" s="295" t="s">
        <v>359</v>
      </c>
      <c r="L354" s="300"/>
      <c r="M354" s="301" t="s">
        <v>1</v>
      </c>
      <c r="N354" s="302" t="s">
        <v>46</v>
      </c>
      <c r="O354" s="92"/>
      <c r="P354" s="229">
        <f>O354*H354</f>
        <v>0</v>
      </c>
      <c r="Q354" s="229">
        <v>0.00012</v>
      </c>
      <c r="R354" s="229">
        <f>Q354*H354</f>
        <v>0.0024000000000000002</v>
      </c>
      <c r="S354" s="229">
        <v>0</v>
      </c>
      <c r="T354" s="23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1" t="s">
        <v>569</v>
      </c>
      <c r="AT354" s="231" t="s">
        <v>467</v>
      </c>
      <c r="AU354" s="231" t="s">
        <v>90</v>
      </c>
      <c r="AY354" s="18" t="s">
        <v>216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8" t="s">
        <v>88</v>
      </c>
      <c r="BK354" s="232">
        <f>ROUND(I354*H354,2)</f>
        <v>0</v>
      </c>
      <c r="BL354" s="18" t="s">
        <v>292</v>
      </c>
      <c r="BM354" s="231" t="s">
        <v>3223</v>
      </c>
    </row>
    <row r="355" s="2" customFormat="1">
      <c r="A355" s="39"/>
      <c r="B355" s="40"/>
      <c r="C355" s="41"/>
      <c r="D355" s="233" t="s">
        <v>222</v>
      </c>
      <c r="E355" s="41"/>
      <c r="F355" s="234" t="s">
        <v>3222</v>
      </c>
      <c r="G355" s="41"/>
      <c r="H355" s="41"/>
      <c r="I355" s="235"/>
      <c r="J355" s="41"/>
      <c r="K355" s="41"/>
      <c r="L355" s="45"/>
      <c r="M355" s="236"/>
      <c r="N355" s="237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222</v>
      </c>
      <c r="AU355" s="18" t="s">
        <v>90</v>
      </c>
    </row>
    <row r="356" s="2" customFormat="1" ht="24.15" customHeight="1">
      <c r="A356" s="39"/>
      <c r="B356" s="40"/>
      <c r="C356" s="220" t="s">
        <v>1120</v>
      </c>
      <c r="D356" s="220" t="s">
        <v>217</v>
      </c>
      <c r="E356" s="221" t="s">
        <v>3224</v>
      </c>
      <c r="F356" s="222" t="s">
        <v>3225</v>
      </c>
      <c r="G356" s="223" t="s">
        <v>453</v>
      </c>
      <c r="H356" s="224">
        <v>30</v>
      </c>
      <c r="I356" s="225"/>
      <c r="J356" s="226">
        <f>ROUND(I356*H356,2)</f>
        <v>0</v>
      </c>
      <c r="K356" s="222" t="s">
        <v>359</v>
      </c>
      <c r="L356" s="45"/>
      <c r="M356" s="227" t="s">
        <v>1</v>
      </c>
      <c r="N356" s="228" t="s">
        <v>46</v>
      </c>
      <c r="O356" s="92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292</v>
      </c>
      <c r="AT356" s="231" t="s">
        <v>217</v>
      </c>
      <c r="AU356" s="231" t="s">
        <v>90</v>
      </c>
      <c r="AY356" s="18" t="s">
        <v>216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88</v>
      </c>
      <c r="BK356" s="232">
        <f>ROUND(I356*H356,2)</f>
        <v>0</v>
      </c>
      <c r="BL356" s="18" t="s">
        <v>292</v>
      </c>
      <c r="BM356" s="231" t="s">
        <v>3226</v>
      </c>
    </row>
    <row r="357" s="2" customFormat="1">
      <c r="A357" s="39"/>
      <c r="B357" s="40"/>
      <c r="C357" s="41"/>
      <c r="D357" s="233" t="s">
        <v>222</v>
      </c>
      <c r="E357" s="41"/>
      <c r="F357" s="234" t="s">
        <v>3227</v>
      </c>
      <c r="G357" s="41"/>
      <c r="H357" s="41"/>
      <c r="I357" s="235"/>
      <c r="J357" s="41"/>
      <c r="K357" s="41"/>
      <c r="L357" s="45"/>
      <c r="M357" s="236"/>
      <c r="N357" s="237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222</v>
      </c>
      <c r="AU357" s="18" t="s">
        <v>90</v>
      </c>
    </row>
    <row r="358" s="2" customFormat="1" ht="24.15" customHeight="1">
      <c r="A358" s="39"/>
      <c r="B358" s="40"/>
      <c r="C358" s="293" t="s">
        <v>1131</v>
      </c>
      <c r="D358" s="293" t="s">
        <v>467</v>
      </c>
      <c r="E358" s="294" t="s">
        <v>3228</v>
      </c>
      <c r="F358" s="295" t="s">
        <v>3229</v>
      </c>
      <c r="G358" s="296" t="s">
        <v>453</v>
      </c>
      <c r="H358" s="297">
        <v>30</v>
      </c>
      <c r="I358" s="298"/>
      <c r="J358" s="299">
        <f>ROUND(I358*H358,2)</f>
        <v>0</v>
      </c>
      <c r="K358" s="295" t="s">
        <v>359</v>
      </c>
      <c r="L358" s="300"/>
      <c r="M358" s="301" t="s">
        <v>1</v>
      </c>
      <c r="N358" s="302" t="s">
        <v>46</v>
      </c>
      <c r="O358" s="92"/>
      <c r="P358" s="229">
        <f>O358*H358</f>
        <v>0</v>
      </c>
      <c r="Q358" s="229">
        <v>0.00013999999999999999</v>
      </c>
      <c r="R358" s="229">
        <f>Q358*H358</f>
        <v>0.0041999999999999997</v>
      </c>
      <c r="S358" s="229">
        <v>0</v>
      </c>
      <c r="T358" s="23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1" t="s">
        <v>569</v>
      </c>
      <c r="AT358" s="231" t="s">
        <v>467</v>
      </c>
      <c r="AU358" s="231" t="s">
        <v>90</v>
      </c>
      <c r="AY358" s="18" t="s">
        <v>216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8" t="s">
        <v>88</v>
      </c>
      <c r="BK358" s="232">
        <f>ROUND(I358*H358,2)</f>
        <v>0</v>
      </c>
      <c r="BL358" s="18" t="s">
        <v>292</v>
      </c>
      <c r="BM358" s="231" t="s">
        <v>3230</v>
      </c>
    </row>
    <row r="359" s="2" customFormat="1">
      <c r="A359" s="39"/>
      <c r="B359" s="40"/>
      <c r="C359" s="41"/>
      <c r="D359" s="233" t="s">
        <v>222</v>
      </c>
      <c r="E359" s="41"/>
      <c r="F359" s="234" t="s">
        <v>3229</v>
      </c>
      <c r="G359" s="41"/>
      <c r="H359" s="41"/>
      <c r="I359" s="235"/>
      <c r="J359" s="41"/>
      <c r="K359" s="41"/>
      <c r="L359" s="45"/>
      <c r="M359" s="236"/>
      <c r="N359" s="237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222</v>
      </c>
      <c r="AU359" s="18" t="s">
        <v>90</v>
      </c>
    </row>
    <row r="360" s="14" customFormat="1">
      <c r="A360" s="14"/>
      <c r="B360" s="260"/>
      <c r="C360" s="261"/>
      <c r="D360" s="233" t="s">
        <v>362</v>
      </c>
      <c r="E360" s="262" t="s">
        <v>1</v>
      </c>
      <c r="F360" s="263" t="s">
        <v>3231</v>
      </c>
      <c r="G360" s="261"/>
      <c r="H360" s="264">
        <v>30</v>
      </c>
      <c r="I360" s="265"/>
      <c r="J360" s="261"/>
      <c r="K360" s="261"/>
      <c r="L360" s="266"/>
      <c r="M360" s="267"/>
      <c r="N360" s="268"/>
      <c r="O360" s="268"/>
      <c r="P360" s="268"/>
      <c r="Q360" s="268"/>
      <c r="R360" s="268"/>
      <c r="S360" s="268"/>
      <c r="T360" s="26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0" t="s">
        <v>362</v>
      </c>
      <c r="AU360" s="270" t="s">
        <v>90</v>
      </c>
      <c r="AV360" s="14" t="s">
        <v>90</v>
      </c>
      <c r="AW360" s="14" t="s">
        <v>36</v>
      </c>
      <c r="AX360" s="14" t="s">
        <v>88</v>
      </c>
      <c r="AY360" s="270" t="s">
        <v>216</v>
      </c>
    </row>
    <row r="361" s="2" customFormat="1" ht="24.15" customHeight="1">
      <c r="A361" s="39"/>
      <c r="B361" s="40"/>
      <c r="C361" s="220" t="s">
        <v>1136</v>
      </c>
      <c r="D361" s="220" t="s">
        <v>217</v>
      </c>
      <c r="E361" s="221" t="s">
        <v>3232</v>
      </c>
      <c r="F361" s="222" t="s">
        <v>3233</v>
      </c>
      <c r="G361" s="223" t="s">
        <v>453</v>
      </c>
      <c r="H361" s="224">
        <v>320</v>
      </c>
      <c r="I361" s="225"/>
      <c r="J361" s="226">
        <f>ROUND(I361*H361,2)</f>
        <v>0</v>
      </c>
      <c r="K361" s="222" t="s">
        <v>359</v>
      </c>
      <c r="L361" s="45"/>
      <c r="M361" s="227" t="s">
        <v>1</v>
      </c>
      <c r="N361" s="228" t="s">
        <v>46</v>
      </c>
      <c r="O361" s="92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1" t="s">
        <v>292</v>
      </c>
      <c r="AT361" s="231" t="s">
        <v>217</v>
      </c>
      <c r="AU361" s="231" t="s">
        <v>90</v>
      </c>
      <c r="AY361" s="18" t="s">
        <v>216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8" t="s">
        <v>88</v>
      </c>
      <c r="BK361" s="232">
        <f>ROUND(I361*H361,2)</f>
        <v>0</v>
      </c>
      <c r="BL361" s="18" t="s">
        <v>292</v>
      </c>
      <c r="BM361" s="231" t="s">
        <v>3234</v>
      </c>
    </row>
    <row r="362" s="2" customFormat="1">
      <c r="A362" s="39"/>
      <c r="B362" s="40"/>
      <c r="C362" s="41"/>
      <c r="D362" s="233" t="s">
        <v>222</v>
      </c>
      <c r="E362" s="41"/>
      <c r="F362" s="234" t="s">
        <v>3235</v>
      </c>
      <c r="G362" s="41"/>
      <c r="H362" s="41"/>
      <c r="I362" s="235"/>
      <c r="J362" s="41"/>
      <c r="K362" s="41"/>
      <c r="L362" s="45"/>
      <c r="M362" s="236"/>
      <c r="N362" s="237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222</v>
      </c>
      <c r="AU362" s="18" t="s">
        <v>90</v>
      </c>
    </row>
    <row r="363" s="2" customFormat="1" ht="37.8" customHeight="1">
      <c r="A363" s="39"/>
      <c r="B363" s="40"/>
      <c r="C363" s="293" t="s">
        <v>1153</v>
      </c>
      <c r="D363" s="293" t="s">
        <v>467</v>
      </c>
      <c r="E363" s="294" t="s">
        <v>3236</v>
      </c>
      <c r="F363" s="295" t="s">
        <v>3237</v>
      </c>
      <c r="G363" s="296" t="s">
        <v>453</v>
      </c>
      <c r="H363" s="297">
        <v>300</v>
      </c>
      <c r="I363" s="298"/>
      <c r="J363" s="299">
        <f>ROUND(I363*H363,2)</f>
        <v>0</v>
      </c>
      <c r="K363" s="295" t="s">
        <v>359</v>
      </c>
      <c r="L363" s="300"/>
      <c r="M363" s="301" t="s">
        <v>1</v>
      </c>
      <c r="N363" s="302" t="s">
        <v>46</v>
      </c>
      <c r="O363" s="92"/>
      <c r="P363" s="229">
        <f>O363*H363</f>
        <v>0</v>
      </c>
      <c r="Q363" s="229">
        <v>6.9999999999999994E-05</v>
      </c>
      <c r="R363" s="229">
        <f>Q363*H363</f>
        <v>0.020999999999999998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569</v>
      </c>
      <c r="AT363" s="231" t="s">
        <v>467</v>
      </c>
      <c r="AU363" s="231" t="s">
        <v>90</v>
      </c>
      <c r="AY363" s="18" t="s">
        <v>216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88</v>
      </c>
      <c r="BK363" s="232">
        <f>ROUND(I363*H363,2)</f>
        <v>0</v>
      </c>
      <c r="BL363" s="18" t="s">
        <v>292</v>
      </c>
      <c r="BM363" s="231" t="s">
        <v>3238</v>
      </c>
    </row>
    <row r="364" s="2" customFormat="1">
      <c r="A364" s="39"/>
      <c r="B364" s="40"/>
      <c r="C364" s="41"/>
      <c r="D364" s="233" t="s">
        <v>222</v>
      </c>
      <c r="E364" s="41"/>
      <c r="F364" s="234" t="s">
        <v>3237</v>
      </c>
      <c r="G364" s="41"/>
      <c r="H364" s="41"/>
      <c r="I364" s="235"/>
      <c r="J364" s="41"/>
      <c r="K364" s="41"/>
      <c r="L364" s="45"/>
      <c r="M364" s="236"/>
      <c r="N364" s="237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222</v>
      </c>
      <c r="AU364" s="18" t="s">
        <v>90</v>
      </c>
    </row>
    <row r="365" s="14" customFormat="1">
      <c r="A365" s="14"/>
      <c r="B365" s="260"/>
      <c r="C365" s="261"/>
      <c r="D365" s="233" t="s">
        <v>362</v>
      </c>
      <c r="E365" s="262" t="s">
        <v>1</v>
      </c>
      <c r="F365" s="263" t="s">
        <v>3239</v>
      </c>
      <c r="G365" s="261"/>
      <c r="H365" s="264">
        <v>300</v>
      </c>
      <c r="I365" s="265"/>
      <c r="J365" s="261"/>
      <c r="K365" s="261"/>
      <c r="L365" s="266"/>
      <c r="M365" s="267"/>
      <c r="N365" s="268"/>
      <c r="O365" s="268"/>
      <c r="P365" s="268"/>
      <c r="Q365" s="268"/>
      <c r="R365" s="268"/>
      <c r="S365" s="268"/>
      <c r="T365" s="26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0" t="s">
        <v>362</v>
      </c>
      <c r="AU365" s="270" t="s">
        <v>90</v>
      </c>
      <c r="AV365" s="14" t="s">
        <v>90</v>
      </c>
      <c r="AW365" s="14" t="s">
        <v>36</v>
      </c>
      <c r="AX365" s="14" t="s">
        <v>88</v>
      </c>
      <c r="AY365" s="270" t="s">
        <v>216</v>
      </c>
    </row>
    <row r="366" s="2" customFormat="1" ht="37.8" customHeight="1">
      <c r="A366" s="39"/>
      <c r="B366" s="40"/>
      <c r="C366" s="293" t="s">
        <v>1159</v>
      </c>
      <c r="D366" s="293" t="s">
        <v>467</v>
      </c>
      <c r="E366" s="294" t="s">
        <v>3240</v>
      </c>
      <c r="F366" s="295" t="s">
        <v>3241</v>
      </c>
      <c r="G366" s="296" t="s">
        <v>453</v>
      </c>
      <c r="H366" s="297">
        <v>20</v>
      </c>
      <c r="I366" s="298"/>
      <c r="J366" s="299">
        <f>ROUND(I366*H366,2)</f>
        <v>0</v>
      </c>
      <c r="K366" s="295" t="s">
        <v>359</v>
      </c>
      <c r="L366" s="300"/>
      <c r="M366" s="301" t="s">
        <v>1</v>
      </c>
      <c r="N366" s="302" t="s">
        <v>46</v>
      </c>
      <c r="O366" s="92"/>
      <c r="P366" s="229">
        <f>O366*H366</f>
        <v>0</v>
      </c>
      <c r="Q366" s="229">
        <v>6.9999999999999994E-05</v>
      </c>
      <c r="R366" s="229">
        <f>Q366*H366</f>
        <v>0.0013999999999999998</v>
      </c>
      <c r="S366" s="229">
        <v>0</v>
      </c>
      <c r="T366" s="23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1" t="s">
        <v>569</v>
      </c>
      <c r="AT366" s="231" t="s">
        <v>467</v>
      </c>
      <c r="AU366" s="231" t="s">
        <v>90</v>
      </c>
      <c r="AY366" s="18" t="s">
        <v>216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88</v>
      </c>
      <c r="BK366" s="232">
        <f>ROUND(I366*H366,2)</f>
        <v>0</v>
      </c>
      <c r="BL366" s="18" t="s">
        <v>292</v>
      </c>
      <c r="BM366" s="231" t="s">
        <v>3242</v>
      </c>
    </row>
    <row r="367" s="2" customFormat="1">
      <c r="A367" s="39"/>
      <c r="B367" s="40"/>
      <c r="C367" s="41"/>
      <c r="D367" s="233" t="s">
        <v>222</v>
      </c>
      <c r="E367" s="41"/>
      <c r="F367" s="234" t="s">
        <v>3241</v>
      </c>
      <c r="G367" s="41"/>
      <c r="H367" s="41"/>
      <c r="I367" s="235"/>
      <c r="J367" s="41"/>
      <c r="K367" s="41"/>
      <c r="L367" s="45"/>
      <c r="M367" s="236"/>
      <c r="N367" s="237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222</v>
      </c>
      <c r="AU367" s="18" t="s">
        <v>90</v>
      </c>
    </row>
    <row r="368" s="2" customFormat="1" ht="21.75" customHeight="1">
      <c r="A368" s="39"/>
      <c r="B368" s="40"/>
      <c r="C368" s="220" t="s">
        <v>1164</v>
      </c>
      <c r="D368" s="220" t="s">
        <v>217</v>
      </c>
      <c r="E368" s="221" t="s">
        <v>3243</v>
      </c>
      <c r="F368" s="222" t="s">
        <v>3244</v>
      </c>
      <c r="G368" s="223" t="s">
        <v>539</v>
      </c>
      <c r="H368" s="224">
        <v>24</v>
      </c>
      <c r="I368" s="225"/>
      <c r="J368" s="226">
        <f>ROUND(I368*H368,2)</f>
        <v>0</v>
      </c>
      <c r="K368" s="222" t="s">
        <v>359</v>
      </c>
      <c r="L368" s="45"/>
      <c r="M368" s="227" t="s">
        <v>1</v>
      </c>
      <c r="N368" s="228" t="s">
        <v>46</v>
      </c>
      <c r="O368" s="92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292</v>
      </c>
      <c r="AT368" s="231" t="s">
        <v>217</v>
      </c>
      <c r="AU368" s="231" t="s">
        <v>90</v>
      </c>
      <c r="AY368" s="18" t="s">
        <v>216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88</v>
      </c>
      <c r="BK368" s="232">
        <f>ROUND(I368*H368,2)</f>
        <v>0</v>
      </c>
      <c r="BL368" s="18" t="s">
        <v>292</v>
      </c>
      <c r="BM368" s="231" t="s">
        <v>3245</v>
      </c>
    </row>
    <row r="369" s="2" customFormat="1">
      <c r="A369" s="39"/>
      <c r="B369" s="40"/>
      <c r="C369" s="41"/>
      <c r="D369" s="233" t="s">
        <v>222</v>
      </c>
      <c r="E369" s="41"/>
      <c r="F369" s="234" t="s">
        <v>3246</v>
      </c>
      <c r="G369" s="41"/>
      <c r="H369" s="41"/>
      <c r="I369" s="235"/>
      <c r="J369" s="41"/>
      <c r="K369" s="41"/>
      <c r="L369" s="45"/>
      <c r="M369" s="236"/>
      <c r="N369" s="237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222</v>
      </c>
      <c r="AU369" s="18" t="s">
        <v>90</v>
      </c>
    </row>
    <row r="370" s="2" customFormat="1" ht="24.15" customHeight="1">
      <c r="A370" s="39"/>
      <c r="B370" s="40"/>
      <c r="C370" s="220" t="s">
        <v>1167</v>
      </c>
      <c r="D370" s="220" t="s">
        <v>217</v>
      </c>
      <c r="E370" s="221" t="s">
        <v>3247</v>
      </c>
      <c r="F370" s="222" t="s">
        <v>3248</v>
      </c>
      <c r="G370" s="223" t="s">
        <v>539</v>
      </c>
      <c r="H370" s="224">
        <v>4</v>
      </c>
      <c r="I370" s="225"/>
      <c r="J370" s="226">
        <f>ROUND(I370*H370,2)</f>
        <v>0</v>
      </c>
      <c r="K370" s="222" t="s">
        <v>359</v>
      </c>
      <c r="L370" s="45"/>
      <c r="M370" s="227" t="s">
        <v>1</v>
      </c>
      <c r="N370" s="228" t="s">
        <v>46</v>
      </c>
      <c r="O370" s="92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292</v>
      </c>
      <c r="AT370" s="231" t="s">
        <v>217</v>
      </c>
      <c r="AU370" s="231" t="s">
        <v>90</v>
      </c>
      <c r="AY370" s="18" t="s">
        <v>216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88</v>
      </c>
      <c r="BK370" s="232">
        <f>ROUND(I370*H370,2)</f>
        <v>0</v>
      </c>
      <c r="BL370" s="18" t="s">
        <v>292</v>
      </c>
      <c r="BM370" s="231" t="s">
        <v>3249</v>
      </c>
    </row>
    <row r="371" s="2" customFormat="1">
      <c r="A371" s="39"/>
      <c r="B371" s="40"/>
      <c r="C371" s="41"/>
      <c r="D371" s="233" t="s">
        <v>222</v>
      </c>
      <c r="E371" s="41"/>
      <c r="F371" s="234" t="s">
        <v>3250</v>
      </c>
      <c r="G371" s="41"/>
      <c r="H371" s="41"/>
      <c r="I371" s="235"/>
      <c r="J371" s="41"/>
      <c r="K371" s="41"/>
      <c r="L371" s="45"/>
      <c r="M371" s="236"/>
      <c r="N371" s="237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222</v>
      </c>
      <c r="AU371" s="18" t="s">
        <v>90</v>
      </c>
    </row>
    <row r="372" s="2" customFormat="1" ht="24.15" customHeight="1">
      <c r="A372" s="39"/>
      <c r="B372" s="40"/>
      <c r="C372" s="220" t="s">
        <v>1169</v>
      </c>
      <c r="D372" s="220" t="s">
        <v>217</v>
      </c>
      <c r="E372" s="221" t="s">
        <v>3251</v>
      </c>
      <c r="F372" s="222" t="s">
        <v>3252</v>
      </c>
      <c r="G372" s="223" t="s">
        <v>539</v>
      </c>
      <c r="H372" s="224">
        <v>8</v>
      </c>
      <c r="I372" s="225"/>
      <c r="J372" s="226">
        <f>ROUND(I372*H372,2)</f>
        <v>0</v>
      </c>
      <c r="K372" s="222" t="s">
        <v>359</v>
      </c>
      <c r="L372" s="45"/>
      <c r="M372" s="227" t="s">
        <v>1</v>
      </c>
      <c r="N372" s="228" t="s">
        <v>46</v>
      </c>
      <c r="O372" s="92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292</v>
      </c>
      <c r="AT372" s="231" t="s">
        <v>217</v>
      </c>
      <c r="AU372" s="231" t="s">
        <v>90</v>
      </c>
      <c r="AY372" s="18" t="s">
        <v>216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88</v>
      </c>
      <c r="BK372" s="232">
        <f>ROUND(I372*H372,2)</f>
        <v>0</v>
      </c>
      <c r="BL372" s="18" t="s">
        <v>292</v>
      </c>
      <c r="BM372" s="231" t="s">
        <v>3253</v>
      </c>
    </row>
    <row r="373" s="2" customFormat="1">
      <c r="A373" s="39"/>
      <c r="B373" s="40"/>
      <c r="C373" s="41"/>
      <c r="D373" s="233" t="s">
        <v>222</v>
      </c>
      <c r="E373" s="41"/>
      <c r="F373" s="234" t="s">
        <v>3254</v>
      </c>
      <c r="G373" s="41"/>
      <c r="H373" s="41"/>
      <c r="I373" s="235"/>
      <c r="J373" s="41"/>
      <c r="K373" s="41"/>
      <c r="L373" s="45"/>
      <c r="M373" s="236"/>
      <c r="N373" s="237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222</v>
      </c>
      <c r="AU373" s="18" t="s">
        <v>90</v>
      </c>
    </row>
    <row r="374" s="2" customFormat="1" ht="24.15" customHeight="1">
      <c r="A374" s="39"/>
      <c r="B374" s="40"/>
      <c r="C374" s="220" t="s">
        <v>1177</v>
      </c>
      <c r="D374" s="220" t="s">
        <v>217</v>
      </c>
      <c r="E374" s="221" t="s">
        <v>3255</v>
      </c>
      <c r="F374" s="222" t="s">
        <v>3256</v>
      </c>
      <c r="G374" s="223" t="s">
        <v>435</v>
      </c>
      <c r="H374" s="224">
        <v>0.035000000000000003</v>
      </c>
      <c r="I374" s="225"/>
      <c r="J374" s="226">
        <f>ROUND(I374*H374,2)</f>
        <v>0</v>
      </c>
      <c r="K374" s="222" t="s">
        <v>359</v>
      </c>
      <c r="L374" s="45"/>
      <c r="M374" s="227" t="s">
        <v>1</v>
      </c>
      <c r="N374" s="228" t="s">
        <v>46</v>
      </c>
      <c r="O374" s="92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1" t="s">
        <v>292</v>
      </c>
      <c r="AT374" s="231" t="s">
        <v>217</v>
      </c>
      <c r="AU374" s="231" t="s">
        <v>90</v>
      </c>
      <c r="AY374" s="18" t="s">
        <v>216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8" t="s">
        <v>88</v>
      </c>
      <c r="BK374" s="232">
        <f>ROUND(I374*H374,2)</f>
        <v>0</v>
      </c>
      <c r="BL374" s="18" t="s">
        <v>292</v>
      </c>
      <c r="BM374" s="231" t="s">
        <v>3257</v>
      </c>
    </row>
    <row r="375" s="2" customFormat="1">
      <c r="A375" s="39"/>
      <c r="B375" s="40"/>
      <c r="C375" s="41"/>
      <c r="D375" s="233" t="s">
        <v>222</v>
      </c>
      <c r="E375" s="41"/>
      <c r="F375" s="234" t="s">
        <v>3258</v>
      </c>
      <c r="G375" s="41"/>
      <c r="H375" s="41"/>
      <c r="I375" s="235"/>
      <c r="J375" s="41"/>
      <c r="K375" s="41"/>
      <c r="L375" s="45"/>
      <c r="M375" s="236"/>
      <c r="N375" s="237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222</v>
      </c>
      <c r="AU375" s="18" t="s">
        <v>90</v>
      </c>
    </row>
    <row r="376" s="11" customFormat="1" ht="25.92" customHeight="1">
      <c r="A376" s="11"/>
      <c r="B376" s="206"/>
      <c r="C376" s="207"/>
      <c r="D376" s="208" t="s">
        <v>80</v>
      </c>
      <c r="E376" s="209" t="s">
        <v>3259</v>
      </c>
      <c r="F376" s="209" t="s">
        <v>3260</v>
      </c>
      <c r="G376" s="207"/>
      <c r="H376" s="207"/>
      <c r="I376" s="210"/>
      <c r="J376" s="211">
        <f>BK376</f>
        <v>0</v>
      </c>
      <c r="K376" s="207"/>
      <c r="L376" s="212"/>
      <c r="M376" s="213"/>
      <c r="N376" s="214"/>
      <c r="O376" s="214"/>
      <c r="P376" s="215">
        <f>SUM(P377:P392)</f>
        <v>0</v>
      </c>
      <c r="Q376" s="214"/>
      <c r="R376" s="215">
        <f>SUM(R377:R392)</f>
        <v>0</v>
      </c>
      <c r="S376" s="214"/>
      <c r="T376" s="216">
        <f>SUM(T377:T392)</f>
        <v>0</v>
      </c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R376" s="217" t="s">
        <v>215</v>
      </c>
      <c r="AT376" s="218" t="s">
        <v>80</v>
      </c>
      <c r="AU376" s="218" t="s">
        <v>81</v>
      </c>
      <c r="AY376" s="217" t="s">
        <v>216</v>
      </c>
      <c r="BK376" s="219">
        <f>SUM(BK377:BK392)</f>
        <v>0</v>
      </c>
    </row>
    <row r="377" s="2" customFormat="1" ht="16.5" customHeight="1">
      <c r="A377" s="39"/>
      <c r="B377" s="40"/>
      <c r="C377" s="220" t="s">
        <v>1190</v>
      </c>
      <c r="D377" s="220" t="s">
        <v>217</v>
      </c>
      <c r="E377" s="221" t="s">
        <v>3261</v>
      </c>
      <c r="F377" s="222" t="s">
        <v>3262</v>
      </c>
      <c r="G377" s="223" t="s">
        <v>3263</v>
      </c>
      <c r="H377" s="224">
        <v>8</v>
      </c>
      <c r="I377" s="225"/>
      <c r="J377" s="226">
        <f>ROUND(I377*H377,2)</f>
        <v>0</v>
      </c>
      <c r="K377" s="222" t="s">
        <v>1</v>
      </c>
      <c r="L377" s="45"/>
      <c r="M377" s="227" t="s">
        <v>1</v>
      </c>
      <c r="N377" s="228" t="s">
        <v>46</v>
      </c>
      <c r="O377" s="92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292</v>
      </c>
      <c r="AT377" s="231" t="s">
        <v>217</v>
      </c>
      <c r="AU377" s="231" t="s">
        <v>88</v>
      </c>
      <c r="AY377" s="18" t="s">
        <v>216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88</v>
      </c>
      <c r="BK377" s="232">
        <f>ROUND(I377*H377,2)</f>
        <v>0</v>
      </c>
      <c r="BL377" s="18" t="s">
        <v>292</v>
      </c>
      <c r="BM377" s="231" t="s">
        <v>3264</v>
      </c>
    </row>
    <row r="378" s="2" customFormat="1">
      <c r="A378" s="39"/>
      <c r="B378" s="40"/>
      <c r="C378" s="41"/>
      <c r="D378" s="233" t="s">
        <v>222</v>
      </c>
      <c r="E378" s="41"/>
      <c r="F378" s="234" t="s">
        <v>3262</v>
      </c>
      <c r="G378" s="41"/>
      <c r="H378" s="41"/>
      <c r="I378" s="235"/>
      <c r="J378" s="41"/>
      <c r="K378" s="41"/>
      <c r="L378" s="45"/>
      <c r="M378" s="236"/>
      <c r="N378" s="237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222</v>
      </c>
      <c r="AU378" s="18" t="s">
        <v>88</v>
      </c>
    </row>
    <row r="379" s="2" customFormat="1" ht="24.15" customHeight="1">
      <c r="A379" s="39"/>
      <c r="B379" s="40"/>
      <c r="C379" s="220" t="s">
        <v>1175</v>
      </c>
      <c r="D379" s="220" t="s">
        <v>217</v>
      </c>
      <c r="E379" s="221" t="s">
        <v>3265</v>
      </c>
      <c r="F379" s="222" t="s">
        <v>3266</v>
      </c>
      <c r="G379" s="223" t="s">
        <v>3263</v>
      </c>
      <c r="H379" s="224">
        <v>8</v>
      </c>
      <c r="I379" s="225"/>
      <c r="J379" s="226">
        <f>ROUND(I379*H379,2)</f>
        <v>0</v>
      </c>
      <c r="K379" s="222" t="s">
        <v>1</v>
      </c>
      <c r="L379" s="45"/>
      <c r="M379" s="227" t="s">
        <v>1</v>
      </c>
      <c r="N379" s="228" t="s">
        <v>46</v>
      </c>
      <c r="O379" s="92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1" t="s">
        <v>292</v>
      </c>
      <c r="AT379" s="231" t="s">
        <v>217</v>
      </c>
      <c r="AU379" s="231" t="s">
        <v>88</v>
      </c>
      <c r="AY379" s="18" t="s">
        <v>216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8" t="s">
        <v>88</v>
      </c>
      <c r="BK379" s="232">
        <f>ROUND(I379*H379,2)</f>
        <v>0</v>
      </c>
      <c r="BL379" s="18" t="s">
        <v>292</v>
      </c>
      <c r="BM379" s="231" t="s">
        <v>3267</v>
      </c>
    </row>
    <row r="380" s="2" customFormat="1">
      <c r="A380" s="39"/>
      <c r="B380" s="40"/>
      <c r="C380" s="41"/>
      <c r="D380" s="233" t="s">
        <v>222</v>
      </c>
      <c r="E380" s="41"/>
      <c r="F380" s="234" t="s">
        <v>3266</v>
      </c>
      <c r="G380" s="41"/>
      <c r="H380" s="41"/>
      <c r="I380" s="235"/>
      <c r="J380" s="41"/>
      <c r="K380" s="41"/>
      <c r="L380" s="45"/>
      <c r="M380" s="236"/>
      <c r="N380" s="237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222</v>
      </c>
      <c r="AU380" s="18" t="s">
        <v>88</v>
      </c>
    </row>
    <row r="381" s="2" customFormat="1" ht="16.5" customHeight="1">
      <c r="A381" s="39"/>
      <c r="B381" s="40"/>
      <c r="C381" s="220" t="s">
        <v>1208</v>
      </c>
      <c r="D381" s="220" t="s">
        <v>217</v>
      </c>
      <c r="E381" s="221" t="s">
        <v>3268</v>
      </c>
      <c r="F381" s="222" t="s">
        <v>3269</v>
      </c>
      <c r="G381" s="223" t="s">
        <v>3263</v>
      </c>
      <c r="H381" s="224">
        <v>14</v>
      </c>
      <c r="I381" s="225"/>
      <c r="J381" s="226">
        <f>ROUND(I381*H381,2)</f>
        <v>0</v>
      </c>
      <c r="K381" s="222" t="s">
        <v>1</v>
      </c>
      <c r="L381" s="45"/>
      <c r="M381" s="227" t="s">
        <v>1</v>
      </c>
      <c r="N381" s="228" t="s">
        <v>46</v>
      </c>
      <c r="O381" s="92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292</v>
      </c>
      <c r="AT381" s="231" t="s">
        <v>217</v>
      </c>
      <c r="AU381" s="231" t="s">
        <v>88</v>
      </c>
      <c r="AY381" s="18" t="s">
        <v>216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88</v>
      </c>
      <c r="BK381" s="232">
        <f>ROUND(I381*H381,2)</f>
        <v>0</v>
      </c>
      <c r="BL381" s="18" t="s">
        <v>292</v>
      </c>
      <c r="BM381" s="231" t="s">
        <v>3270</v>
      </c>
    </row>
    <row r="382" s="2" customFormat="1">
      <c r="A382" s="39"/>
      <c r="B382" s="40"/>
      <c r="C382" s="41"/>
      <c r="D382" s="233" t="s">
        <v>222</v>
      </c>
      <c r="E382" s="41"/>
      <c r="F382" s="234" t="s">
        <v>3269</v>
      </c>
      <c r="G382" s="41"/>
      <c r="H382" s="41"/>
      <c r="I382" s="235"/>
      <c r="J382" s="41"/>
      <c r="K382" s="41"/>
      <c r="L382" s="45"/>
      <c r="M382" s="236"/>
      <c r="N382" s="23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222</v>
      </c>
      <c r="AU382" s="18" t="s">
        <v>88</v>
      </c>
    </row>
    <row r="383" s="2" customFormat="1" ht="24.15" customHeight="1">
      <c r="A383" s="39"/>
      <c r="B383" s="40"/>
      <c r="C383" s="220" t="s">
        <v>1224</v>
      </c>
      <c r="D383" s="220" t="s">
        <v>217</v>
      </c>
      <c r="E383" s="221" t="s">
        <v>3271</v>
      </c>
      <c r="F383" s="222" t="s">
        <v>3272</v>
      </c>
      <c r="G383" s="223" t="s">
        <v>3263</v>
      </c>
      <c r="H383" s="224">
        <v>24</v>
      </c>
      <c r="I383" s="225"/>
      <c r="J383" s="226">
        <f>ROUND(I383*H383,2)</f>
        <v>0</v>
      </c>
      <c r="K383" s="222" t="s">
        <v>1</v>
      </c>
      <c r="L383" s="45"/>
      <c r="M383" s="227" t="s">
        <v>1</v>
      </c>
      <c r="N383" s="228" t="s">
        <v>46</v>
      </c>
      <c r="O383" s="92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292</v>
      </c>
      <c r="AT383" s="231" t="s">
        <v>217</v>
      </c>
      <c r="AU383" s="231" t="s">
        <v>88</v>
      </c>
      <c r="AY383" s="18" t="s">
        <v>216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88</v>
      </c>
      <c r="BK383" s="232">
        <f>ROUND(I383*H383,2)</f>
        <v>0</v>
      </c>
      <c r="BL383" s="18" t="s">
        <v>292</v>
      </c>
      <c r="BM383" s="231" t="s">
        <v>3273</v>
      </c>
    </row>
    <row r="384" s="2" customFormat="1">
      <c r="A384" s="39"/>
      <c r="B384" s="40"/>
      <c r="C384" s="41"/>
      <c r="D384" s="233" t="s">
        <v>222</v>
      </c>
      <c r="E384" s="41"/>
      <c r="F384" s="234" t="s">
        <v>3272</v>
      </c>
      <c r="G384" s="41"/>
      <c r="H384" s="41"/>
      <c r="I384" s="235"/>
      <c r="J384" s="41"/>
      <c r="K384" s="41"/>
      <c r="L384" s="45"/>
      <c r="M384" s="236"/>
      <c r="N384" s="237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222</v>
      </c>
      <c r="AU384" s="18" t="s">
        <v>88</v>
      </c>
    </row>
    <row r="385" s="2" customFormat="1" ht="16.5" customHeight="1">
      <c r="A385" s="39"/>
      <c r="B385" s="40"/>
      <c r="C385" s="220" t="s">
        <v>1229</v>
      </c>
      <c r="D385" s="220" t="s">
        <v>217</v>
      </c>
      <c r="E385" s="221" t="s">
        <v>3274</v>
      </c>
      <c r="F385" s="222" t="s">
        <v>3275</v>
      </c>
      <c r="G385" s="223" t="s">
        <v>3263</v>
      </c>
      <c r="H385" s="224">
        <v>8</v>
      </c>
      <c r="I385" s="225"/>
      <c r="J385" s="226">
        <f>ROUND(I385*H385,2)</f>
        <v>0</v>
      </c>
      <c r="K385" s="222" t="s">
        <v>1</v>
      </c>
      <c r="L385" s="45"/>
      <c r="M385" s="227" t="s">
        <v>1</v>
      </c>
      <c r="N385" s="228" t="s">
        <v>46</v>
      </c>
      <c r="O385" s="92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1" t="s">
        <v>292</v>
      </c>
      <c r="AT385" s="231" t="s">
        <v>217</v>
      </c>
      <c r="AU385" s="231" t="s">
        <v>88</v>
      </c>
      <c r="AY385" s="18" t="s">
        <v>216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8" t="s">
        <v>88</v>
      </c>
      <c r="BK385" s="232">
        <f>ROUND(I385*H385,2)</f>
        <v>0</v>
      </c>
      <c r="BL385" s="18" t="s">
        <v>292</v>
      </c>
      <c r="BM385" s="231" t="s">
        <v>3276</v>
      </c>
    </row>
    <row r="386" s="2" customFormat="1">
      <c r="A386" s="39"/>
      <c r="B386" s="40"/>
      <c r="C386" s="41"/>
      <c r="D386" s="233" t="s">
        <v>222</v>
      </c>
      <c r="E386" s="41"/>
      <c r="F386" s="234" t="s">
        <v>3275</v>
      </c>
      <c r="G386" s="41"/>
      <c r="H386" s="41"/>
      <c r="I386" s="235"/>
      <c r="J386" s="41"/>
      <c r="K386" s="41"/>
      <c r="L386" s="45"/>
      <c r="M386" s="236"/>
      <c r="N386" s="237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222</v>
      </c>
      <c r="AU386" s="18" t="s">
        <v>88</v>
      </c>
    </row>
    <row r="387" s="2" customFormat="1" ht="16.5" customHeight="1">
      <c r="A387" s="39"/>
      <c r="B387" s="40"/>
      <c r="C387" s="220" t="s">
        <v>1234</v>
      </c>
      <c r="D387" s="220" t="s">
        <v>217</v>
      </c>
      <c r="E387" s="221" t="s">
        <v>3277</v>
      </c>
      <c r="F387" s="222" t="s">
        <v>3278</v>
      </c>
      <c r="G387" s="223" t="s">
        <v>3263</v>
      </c>
      <c r="H387" s="224">
        <v>8</v>
      </c>
      <c r="I387" s="225"/>
      <c r="J387" s="226">
        <f>ROUND(I387*H387,2)</f>
        <v>0</v>
      </c>
      <c r="K387" s="222" t="s">
        <v>1</v>
      </c>
      <c r="L387" s="45"/>
      <c r="M387" s="227" t="s">
        <v>1</v>
      </c>
      <c r="N387" s="228" t="s">
        <v>46</v>
      </c>
      <c r="O387" s="92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292</v>
      </c>
      <c r="AT387" s="231" t="s">
        <v>217</v>
      </c>
      <c r="AU387" s="231" t="s">
        <v>88</v>
      </c>
      <c r="AY387" s="18" t="s">
        <v>216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88</v>
      </c>
      <c r="BK387" s="232">
        <f>ROUND(I387*H387,2)</f>
        <v>0</v>
      </c>
      <c r="BL387" s="18" t="s">
        <v>292</v>
      </c>
      <c r="BM387" s="231" t="s">
        <v>3279</v>
      </c>
    </row>
    <row r="388" s="2" customFormat="1">
      <c r="A388" s="39"/>
      <c r="B388" s="40"/>
      <c r="C388" s="41"/>
      <c r="D388" s="233" t="s">
        <v>222</v>
      </c>
      <c r="E388" s="41"/>
      <c r="F388" s="234" t="s">
        <v>3280</v>
      </c>
      <c r="G388" s="41"/>
      <c r="H388" s="41"/>
      <c r="I388" s="235"/>
      <c r="J388" s="41"/>
      <c r="K388" s="41"/>
      <c r="L388" s="45"/>
      <c r="M388" s="236"/>
      <c r="N388" s="237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222</v>
      </c>
      <c r="AU388" s="18" t="s">
        <v>88</v>
      </c>
    </row>
    <row r="389" s="2" customFormat="1" ht="24.15" customHeight="1">
      <c r="A389" s="39"/>
      <c r="B389" s="40"/>
      <c r="C389" s="220" t="s">
        <v>1239</v>
      </c>
      <c r="D389" s="220" t="s">
        <v>217</v>
      </c>
      <c r="E389" s="221" t="s">
        <v>3281</v>
      </c>
      <c r="F389" s="222" t="s">
        <v>3282</v>
      </c>
      <c r="G389" s="223" t="s">
        <v>220</v>
      </c>
      <c r="H389" s="224">
        <v>1</v>
      </c>
      <c r="I389" s="225"/>
      <c r="J389" s="226">
        <f>ROUND(I389*H389,2)</f>
        <v>0</v>
      </c>
      <c r="K389" s="222" t="s">
        <v>1</v>
      </c>
      <c r="L389" s="45"/>
      <c r="M389" s="227" t="s">
        <v>1</v>
      </c>
      <c r="N389" s="228" t="s">
        <v>46</v>
      </c>
      <c r="O389" s="92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1" t="s">
        <v>292</v>
      </c>
      <c r="AT389" s="231" t="s">
        <v>217</v>
      </c>
      <c r="AU389" s="231" t="s">
        <v>88</v>
      </c>
      <c r="AY389" s="18" t="s">
        <v>216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8" t="s">
        <v>88</v>
      </c>
      <c r="BK389" s="232">
        <f>ROUND(I389*H389,2)</f>
        <v>0</v>
      </c>
      <c r="BL389" s="18" t="s">
        <v>292</v>
      </c>
      <c r="BM389" s="231" t="s">
        <v>3283</v>
      </c>
    </row>
    <row r="390" s="2" customFormat="1">
      <c r="A390" s="39"/>
      <c r="B390" s="40"/>
      <c r="C390" s="41"/>
      <c r="D390" s="233" t="s">
        <v>222</v>
      </c>
      <c r="E390" s="41"/>
      <c r="F390" s="234" t="s">
        <v>3282</v>
      </c>
      <c r="G390" s="41"/>
      <c r="H390" s="41"/>
      <c r="I390" s="235"/>
      <c r="J390" s="41"/>
      <c r="K390" s="41"/>
      <c r="L390" s="45"/>
      <c r="M390" s="236"/>
      <c r="N390" s="237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222</v>
      </c>
      <c r="AU390" s="18" t="s">
        <v>88</v>
      </c>
    </row>
    <row r="391" s="2" customFormat="1" ht="16.5" customHeight="1">
      <c r="A391" s="39"/>
      <c r="B391" s="40"/>
      <c r="C391" s="220" t="s">
        <v>1246</v>
      </c>
      <c r="D391" s="220" t="s">
        <v>217</v>
      </c>
      <c r="E391" s="221" t="s">
        <v>3284</v>
      </c>
      <c r="F391" s="222" t="s">
        <v>3285</v>
      </c>
      <c r="G391" s="223" t="s">
        <v>220</v>
      </c>
      <c r="H391" s="224">
        <v>10</v>
      </c>
      <c r="I391" s="225"/>
      <c r="J391" s="226">
        <f>ROUND(I391*H391,2)</f>
        <v>0</v>
      </c>
      <c r="K391" s="222" t="s">
        <v>1</v>
      </c>
      <c r="L391" s="45"/>
      <c r="M391" s="227" t="s">
        <v>1</v>
      </c>
      <c r="N391" s="228" t="s">
        <v>46</v>
      </c>
      <c r="O391" s="92"/>
      <c r="P391" s="229">
        <f>O391*H391</f>
        <v>0</v>
      </c>
      <c r="Q391" s="229">
        <v>0</v>
      </c>
      <c r="R391" s="229">
        <f>Q391*H391</f>
        <v>0</v>
      </c>
      <c r="S391" s="229">
        <v>0</v>
      </c>
      <c r="T391" s="23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1" t="s">
        <v>3286</v>
      </c>
      <c r="AT391" s="231" t="s">
        <v>217</v>
      </c>
      <c r="AU391" s="231" t="s">
        <v>88</v>
      </c>
      <c r="AY391" s="18" t="s">
        <v>216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8" t="s">
        <v>88</v>
      </c>
      <c r="BK391" s="232">
        <f>ROUND(I391*H391,2)</f>
        <v>0</v>
      </c>
      <c r="BL391" s="18" t="s">
        <v>3286</v>
      </c>
      <c r="BM391" s="231" t="s">
        <v>3287</v>
      </c>
    </row>
    <row r="392" s="2" customFormat="1">
      <c r="A392" s="39"/>
      <c r="B392" s="40"/>
      <c r="C392" s="41"/>
      <c r="D392" s="233" t="s">
        <v>222</v>
      </c>
      <c r="E392" s="41"/>
      <c r="F392" s="234" t="s">
        <v>3288</v>
      </c>
      <c r="G392" s="41"/>
      <c r="H392" s="41"/>
      <c r="I392" s="235"/>
      <c r="J392" s="41"/>
      <c r="K392" s="41"/>
      <c r="L392" s="45"/>
      <c r="M392" s="238"/>
      <c r="N392" s="239"/>
      <c r="O392" s="240"/>
      <c r="P392" s="240"/>
      <c r="Q392" s="240"/>
      <c r="R392" s="240"/>
      <c r="S392" s="240"/>
      <c r="T392" s="241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222</v>
      </c>
      <c r="AU392" s="18" t="s">
        <v>88</v>
      </c>
    </row>
    <row r="393" s="2" customFormat="1" ht="6.96" customHeight="1">
      <c r="A393" s="39"/>
      <c r="B393" s="67"/>
      <c r="C393" s="68"/>
      <c r="D393" s="68"/>
      <c r="E393" s="68"/>
      <c r="F393" s="68"/>
      <c r="G393" s="68"/>
      <c r="H393" s="68"/>
      <c r="I393" s="68"/>
      <c r="J393" s="68"/>
      <c r="K393" s="68"/>
      <c r="L393" s="45"/>
      <c r="M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</sheetData>
  <sheetProtection sheet="1" autoFilter="0" formatColumns="0" formatRows="0" objects="1" scenarios="1" spinCount="100000" saltValue="M/7p68oKtrU1Y+9ZME50nnDLCVA0Q7u9Or39/C+qXAKHLwvc8XPOcHZgUs7JNYeRPe0gV+n9IrsLYM0fK7d0xQ==" hashValue="GKh4JpM2jpIn5m5SKH4iENe1UJLaZLOSW4tjyQlFaTGJIN73Y+/NzzZNxTQS1NVgI/n9o/e6vm7b7ii0BY7l7w==" algorithmName="SHA-512" password="CC35"/>
  <autoFilter ref="C127:K3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317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3289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3290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ROUND((SUM(BE127:BE364)),  2)</f>
        <v>0</v>
      </c>
      <c r="G35" s="39"/>
      <c r="H35" s="39"/>
      <c r="I35" s="165">
        <v>0.20999999999999999</v>
      </c>
      <c r="J35" s="164">
        <f>ROUND(((SUM(BE127:BE364))*I35),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ROUND((SUM(BF127:BF364)),  2)</f>
        <v>0</v>
      </c>
      <c r="G36" s="39"/>
      <c r="H36" s="39"/>
      <c r="I36" s="165">
        <v>0.14999999999999999</v>
      </c>
      <c r="J36" s="164">
        <f>ROUND(((SUM(BF127:BF364))*I36),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ROUND((SUM(BG127:BG364)),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ROUND((SUM(BH127:BH364)),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ROUND((SUM(BI127:BI364)),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01B - Zařízení vzduchotechniky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335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3291</v>
      </c>
      <c r="E100" s="245"/>
      <c r="F100" s="245"/>
      <c r="G100" s="245"/>
      <c r="H100" s="245"/>
      <c r="I100" s="245"/>
      <c r="J100" s="246">
        <f>J129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3292</v>
      </c>
      <c r="E101" s="245"/>
      <c r="F101" s="245"/>
      <c r="G101" s="245"/>
      <c r="H101" s="245"/>
      <c r="I101" s="245"/>
      <c r="J101" s="246">
        <f>J220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3"/>
      <c r="C102" s="134"/>
      <c r="D102" s="244" t="s">
        <v>3293</v>
      </c>
      <c r="E102" s="245"/>
      <c r="F102" s="245"/>
      <c r="G102" s="245"/>
      <c r="H102" s="245"/>
      <c r="I102" s="245"/>
      <c r="J102" s="246">
        <f>J267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3"/>
      <c r="C103" s="134"/>
      <c r="D103" s="244" t="s">
        <v>3294</v>
      </c>
      <c r="E103" s="245"/>
      <c r="F103" s="245"/>
      <c r="G103" s="245"/>
      <c r="H103" s="245"/>
      <c r="I103" s="245"/>
      <c r="J103" s="246">
        <f>J304</f>
        <v>0</v>
      </c>
      <c r="K103" s="134"/>
      <c r="L103" s="247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3"/>
      <c r="C104" s="134"/>
      <c r="D104" s="244" t="s">
        <v>3295</v>
      </c>
      <c r="E104" s="245"/>
      <c r="F104" s="245"/>
      <c r="G104" s="245"/>
      <c r="H104" s="245"/>
      <c r="I104" s="245"/>
      <c r="J104" s="246">
        <f>J326</f>
        <v>0</v>
      </c>
      <c r="K104" s="134"/>
      <c r="L104" s="247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3"/>
      <c r="C105" s="134"/>
      <c r="D105" s="244" t="s">
        <v>3296</v>
      </c>
      <c r="E105" s="245"/>
      <c r="F105" s="245"/>
      <c r="G105" s="245"/>
      <c r="H105" s="245"/>
      <c r="I105" s="245"/>
      <c r="J105" s="246">
        <f>J342</f>
        <v>0</v>
      </c>
      <c r="K105" s="134"/>
      <c r="L105" s="247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ZZS Kraje Vysočina – výjezdové stanoviště Telč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190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317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01B - Zařízení vzduchotechniky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Telč, ul. Na Kotnově</v>
      </c>
      <c r="G121" s="41"/>
      <c r="H121" s="41"/>
      <c r="I121" s="33" t="s">
        <v>22</v>
      </c>
      <c r="J121" s="80" t="str">
        <f>IF(J14="","",J14)</f>
        <v>1. 6. 2023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Kraj Vysočina</v>
      </c>
      <c r="G123" s="41"/>
      <c r="H123" s="41"/>
      <c r="I123" s="33" t="s">
        <v>32</v>
      </c>
      <c r="J123" s="37" t="str">
        <f>E23</f>
        <v>PROJEKT CENTRUM NOVA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0" customFormat="1" ht="29.28" customHeight="1">
      <c r="A126" s="195"/>
      <c r="B126" s="196"/>
      <c r="C126" s="197" t="s">
        <v>202</v>
      </c>
      <c r="D126" s="198" t="s">
        <v>66</v>
      </c>
      <c r="E126" s="198" t="s">
        <v>62</v>
      </c>
      <c r="F126" s="198" t="s">
        <v>63</v>
      </c>
      <c r="G126" s="198" t="s">
        <v>203</v>
      </c>
      <c r="H126" s="198" t="s">
        <v>204</v>
      </c>
      <c r="I126" s="198" t="s">
        <v>205</v>
      </c>
      <c r="J126" s="198" t="s">
        <v>197</v>
      </c>
      <c r="K126" s="199" t="s">
        <v>206</v>
      </c>
      <c r="L126" s="200"/>
      <c r="M126" s="101" t="s">
        <v>1</v>
      </c>
      <c r="N126" s="102" t="s">
        <v>45</v>
      </c>
      <c r="O126" s="102" t="s">
        <v>207</v>
      </c>
      <c r="P126" s="102" t="s">
        <v>208</v>
      </c>
      <c r="Q126" s="102" t="s">
        <v>209</v>
      </c>
      <c r="R126" s="102" t="s">
        <v>210</v>
      </c>
      <c r="S126" s="102" t="s">
        <v>211</v>
      </c>
      <c r="T126" s="103" t="s">
        <v>212</v>
      </c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</row>
    <row r="127" s="2" customFormat="1" ht="22.8" customHeight="1">
      <c r="A127" s="39"/>
      <c r="B127" s="40"/>
      <c r="C127" s="108" t="s">
        <v>213</v>
      </c>
      <c r="D127" s="41"/>
      <c r="E127" s="41"/>
      <c r="F127" s="41"/>
      <c r="G127" s="41"/>
      <c r="H127" s="41"/>
      <c r="I127" s="41"/>
      <c r="J127" s="201">
        <f>BK127</f>
        <v>0</v>
      </c>
      <c r="K127" s="41"/>
      <c r="L127" s="45"/>
      <c r="M127" s="104"/>
      <c r="N127" s="202"/>
      <c r="O127" s="105"/>
      <c r="P127" s="203">
        <f>P128</f>
        <v>0</v>
      </c>
      <c r="Q127" s="105"/>
      <c r="R127" s="203">
        <f>R128</f>
        <v>1.9532192999999998</v>
      </c>
      <c r="S127" s="105"/>
      <c r="T127" s="204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80</v>
      </c>
      <c r="AU127" s="18" t="s">
        <v>199</v>
      </c>
      <c r="BK127" s="205">
        <f>BK128</f>
        <v>0</v>
      </c>
    </row>
    <row r="128" s="11" customFormat="1" ht="25.92" customHeight="1">
      <c r="A128" s="11"/>
      <c r="B128" s="206"/>
      <c r="C128" s="207"/>
      <c r="D128" s="208" t="s">
        <v>80</v>
      </c>
      <c r="E128" s="209" t="s">
        <v>1633</v>
      </c>
      <c r="F128" s="209" t="s">
        <v>1634</v>
      </c>
      <c r="G128" s="207"/>
      <c r="H128" s="207"/>
      <c r="I128" s="210"/>
      <c r="J128" s="211">
        <f>BK128</f>
        <v>0</v>
      </c>
      <c r="K128" s="207"/>
      <c r="L128" s="212"/>
      <c r="M128" s="213"/>
      <c r="N128" s="214"/>
      <c r="O128" s="214"/>
      <c r="P128" s="215">
        <f>P129+P220+P267+P304+P326+P342</f>
        <v>0</v>
      </c>
      <c r="Q128" s="214"/>
      <c r="R128" s="215">
        <f>R129+R220+R267+R304+R326+R342</f>
        <v>1.9532192999999998</v>
      </c>
      <c r="S128" s="214"/>
      <c r="T128" s="216">
        <f>T129+T220+T267+T304+T326+T342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7" t="s">
        <v>90</v>
      </c>
      <c r="AT128" s="218" t="s">
        <v>80</v>
      </c>
      <c r="AU128" s="218" t="s">
        <v>81</v>
      </c>
      <c r="AY128" s="217" t="s">
        <v>216</v>
      </c>
      <c r="BK128" s="219">
        <f>BK129+BK220+BK267+BK304+BK326+BK342</f>
        <v>0</v>
      </c>
    </row>
    <row r="129" s="11" customFormat="1" ht="22.8" customHeight="1">
      <c r="A129" s="11"/>
      <c r="B129" s="206"/>
      <c r="C129" s="207"/>
      <c r="D129" s="208" t="s">
        <v>80</v>
      </c>
      <c r="E129" s="248" t="s">
        <v>3297</v>
      </c>
      <c r="F129" s="248" t="s">
        <v>3298</v>
      </c>
      <c r="G129" s="207"/>
      <c r="H129" s="207"/>
      <c r="I129" s="210"/>
      <c r="J129" s="249">
        <f>BK129</f>
        <v>0</v>
      </c>
      <c r="K129" s="207"/>
      <c r="L129" s="212"/>
      <c r="M129" s="213"/>
      <c r="N129" s="214"/>
      <c r="O129" s="214"/>
      <c r="P129" s="215">
        <f>SUM(P130:P219)</f>
        <v>0</v>
      </c>
      <c r="Q129" s="214"/>
      <c r="R129" s="215">
        <f>SUM(R130:R219)</f>
        <v>1.18953464</v>
      </c>
      <c r="S129" s="214"/>
      <c r="T129" s="216">
        <f>SUM(T130:T219)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7" t="s">
        <v>90</v>
      </c>
      <c r="AT129" s="218" t="s">
        <v>80</v>
      </c>
      <c r="AU129" s="218" t="s">
        <v>88</v>
      </c>
      <c r="AY129" s="217" t="s">
        <v>216</v>
      </c>
      <c r="BK129" s="219">
        <f>SUM(BK130:BK219)</f>
        <v>0</v>
      </c>
    </row>
    <row r="130" s="2" customFormat="1" ht="37.8" customHeight="1">
      <c r="A130" s="39"/>
      <c r="B130" s="40"/>
      <c r="C130" s="220" t="s">
        <v>88</v>
      </c>
      <c r="D130" s="220" t="s">
        <v>217</v>
      </c>
      <c r="E130" s="221" t="s">
        <v>3299</v>
      </c>
      <c r="F130" s="222" t="s">
        <v>3300</v>
      </c>
      <c r="G130" s="223" t="s">
        <v>539</v>
      </c>
      <c r="H130" s="224">
        <v>1</v>
      </c>
      <c r="I130" s="225"/>
      <c r="J130" s="226">
        <f>ROUND(I130*H130,2)</f>
        <v>0</v>
      </c>
      <c r="K130" s="222" t="s">
        <v>359</v>
      </c>
      <c r="L130" s="45"/>
      <c r="M130" s="227" t="s">
        <v>1</v>
      </c>
      <c r="N130" s="228" t="s">
        <v>46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292</v>
      </c>
      <c r="AT130" s="231" t="s">
        <v>217</v>
      </c>
      <c r="AU130" s="231" t="s">
        <v>90</v>
      </c>
      <c r="AY130" s="18" t="s">
        <v>216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88</v>
      </c>
      <c r="BK130" s="232">
        <f>ROUND(I130*H130,2)</f>
        <v>0</v>
      </c>
      <c r="BL130" s="18" t="s">
        <v>292</v>
      </c>
      <c r="BM130" s="231" t="s">
        <v>3301</v>
      </c>
    </row>
    <row r="131" s="2" customFormat="1">
      <c r="A131" s="39"/>
      <c r="B131" s="40"/>
      <c r="C131" s="41"/>
      <c r="D131" s="233" t="s">
        <v>222</v>
      </c>
      <c r="E131" s="41"/>
      <c r="F131" s="234" t="s">
        <v>3302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90</v>
      </c>
    </row>
    <row r="132" s="2" customFormat="1" ht="37.8" customHeight="1">
      <c r="A132" s="39"/>
      <c r="B132" s="40"/>
      <c r="C132" s="293" t="s">
        <v>90</v>
      </c>
      <c r="D132" s="293" t="s">
        <v>467</v>
      </c>
      <c r="E132" s="294" t="s">
        <v>3303</v>
      </c>
      <c r="F132" s="295" t="s">
        <v>3304</v>
      </c>
      <c r="G132" s="296" t="s">
        <v>539</v>
      </c>
      <c r="H132" s="297">
        <v>1</v>
      </c>
      <c r="I132" s="298"/>
      <c r="J132" s="299">
        <f>ROUND(I132*H132,2)</f>
        <v>0</v>
      </c>
      <c r="K132" s="295" t="s">
        <v>1</v>
      </c>
      <c r="L132" s="300"/>
      <c r="M132" s="301" t="s">
        <v>1</v>
      </c>
      <c r="N132" s="302" t="s">
        <v>46</v>
      </c>
      <c r="O132" s="92"/>
      <c r="P132" s="229">
        <f>O132*H132</f>
        <v>0</v>
      </c>
      <c r="Q132" s="229">
        <v>0.5</v>
      </c>
      <c r="R132" s="229">
        <f>Q132*H132</f>
        <v>0.5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569</v>
      </c>
      <c r="AT132" s="231" t="s">
        <v>467</v>
      </c>
      <c r="AU132" s="231" t="s">
        <v>90</v>
      </c>
      <c r="AY132" s="18" t="s">
        <v>216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292</v>
      </c>
      <c r="BM132" s="231" t="s">
        <v>3305</v>
      </c>
    </row>
    <row r="133" s="2" customFormat="1">
      <c r="A133" s="39"/>
      <c r="B133" s="40"/>
      <c r="C133" s="41"/>
      <c r="D133" s="233" t="s">
        <v>222</v>
      </c>
      <c r="E133" s="41"/>
      <c r="F133" s="234" t="s">
        <v>3306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222</v>
      </c>
      <c r="AU133" s="18" t="s">
        <v>90</v>
      </c>
    </row>
    <row r="134" s="2" customFormat="1" ht="24.15" customHeight="1">
      <c r="A134" s="39"/>
      <c r="B134" s="40"/>
      <c r="C134" s="220" t="s">
        <v>228</v>
      </c>
      <c r="D134" s="220" t="s">
        <v>217</v>
      </c>
      <c r="E134" s="221" t="s">
        <v>3307</v>
      </c>
      <c r="F134" s="222" t="s">
        <v>3308</v>
      </c>
      <c r="G134" s="223" t="s">
        <v>539</v>
      </c>
      <c r="H134" s="224">
        <v>4</v>
      </c>
      <c r="I134" s="225"/>
      <c r="J134" s="226">
        <f>ROUND(I134*H134,2)</f>
        <v>0</v>
      </c>
      <c r="K134" s="222" t="s">
        <v>359</v>
      </c>
      <c r="L134" s="45"/>
      <c r="M134" s="227" t="s">
        <v>1</v>
      </c>
      <c r="N134" s="228" t="s">
        <v>46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292</v>
      </c>
      <c r="AT134" s="231" t="s">
        <v>217</v>
      </c>
      <c r="AU134" s="231" t="s">
        <v>90</v>
      </c>
      <c r="AY134" s="18" t="s">
        <v>216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88</v>
      </c>
      <c r="BK134" s="232">
        <f>ROUND(I134*H134,2)</f>
        <v>0</v>
      </c>
      <c r="BL134" s="18" t="s">
        <v>292</v>
      </c>
      <c r="BM134" s="231" t="s">
        <v>3309</v>
      </c>
    </row>
    <row r="135" s="2" customFormat="1">
      <c r="A135" s="39"/>
      <c r="B135" s="40"/>
      <c r="C135" s="41"/>
      <c r="D135" s="233" t="s">
        <v>222</v>
      </c>
      <c r="E135" s="41"/>
      <c r="F135" s="234" t="s">
        <v>3310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222</v>
      </c>
      <c r="AU135" s="18" t="s">
        <v>90</v>
      </c>
    </row>
    <row r="136" s="2" customFormat="1" ht="16.5" customHeight="1">
      <c r="A136" s="39"/>
      <c r="B136" s="40"/>
      <c r="C136" s="293" t="s">
        <v>215</v>
      </c>
      <c r="D136" s="293" t="s">
        <v>467</v>
      </c>
      <c r="E136" s="294" t="s">
        <v>3311</v>
      </c>
      <c r="F136" s="295" t="s">
        <v>3312</v>
      </c>
      <c r="G136" s="296" t="s">
        <v>539</v>
      </c>
      <c r="H136" s="297">
        <v>4</v>
      </c>
      <c r="I136" s="298"/>
      <c r="J136" s="299">
        <f>ROUND(I136*H136,2)</f>
        <v>0</v>
      </c>
      <c r="K136" s="295" t="s">
        <v>359</v>
      </c>
      <c r="L136" s="300"/>
      <c r="M136" s="301" t="s">
        <v>1</v>
      </c>
      <c r="N136" s="302" t="s">
        <v>46</v>
      </c>
      <c r="O136" s="92"/>
      <c r="P136" s="229">
        <f>O136*H136</f>
        <v>0</v>
      </c>
      <c r="Q136" s="229">
        <v>0.0095999999999999992</v>
      </c>
      <c r="R136" s="229">
        <f>Q136*H136</f>
        <v>0.038399999999999997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569</v>
      </c>
      <c r="AT136" s="231" t="s">
        <v>467</v>
      </c>
      <c r="AU136" s="231" t="s">
        <v>90</v>
      </c>
      <c r="AY136" s="18" t="s">
        <v>216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88</v>
      </c>
      <c r="BK136" s="232">
        <f>ROUND(I136*H136,2)</f>
        <v>0</v>
      </c>
      <c r="BL136" s="18" t="s">
        <v>292</v>
      </c>
      <c r="BM136" s="231" t="s">
        <v>3313</v>
      </c>
    </row>
    <row r="137" s="2" customFormat="1">
      <c r="A137" s="39"/>
      <c r="B137" s="40"/>
      <c r="C137" s="41"/>
      <c r="D137" s="233" t="s">
        <v>222</v>
      </c>
      <c r="E137" s="41"/>
      <c r="F137" s="234" t="s">
        <v>3314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222</v>
      </c>
      <c r="AU137" s="18" t="s">
        <v>90</v>
      </c>
    </row>
    <row r="138" s="2" customFormat="1" ht="37.8" customHeight="1">
      <c r="A138" s="39"/>
      <c r="B138" s="40"/>
      <c r="C138" s="220" t="s">
        <v>237</v>
      </c>
      <c r="D138" s="220" t="s">
        <v>217</v>
      </c>
      <c r="E138" s="221" t="s">
        <v>3315</v>
      </c>
      <c r="F138" s="222" t="s">
        <v>3316</v>
      </c>
      <c r="G138" s="223" t="s">
        <v>539</v>
      </c>
      <c r="H138" s="224">
        <v>2</v>
      </c>
      <c r="I138" s="225"/>
      <c r="J138" s="226">
        <f>ROUND(I138*H138,2)</f>
        <v>0</v>
      </c>
      <c r="K138" s="222" t="s">
        <v>359</v>
      </c>
      <c r="L138" s="45"/>
      <c r="M138" s="227" t="s">
        <v>1</v>
      </c>
      <c r="N138" s="228" t="s">
        <v>46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292</v>
      </c>
      <c r="AT138" s="231" t="s">
        <v>217</v>
      </c>
      <c r="AU138" s="231" t="s">
        <v>90</v>
      </c>
      <c r="AY138" s="18" t="s">
        <v>216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292</v>
      </c>
      <c r="BM138" s="231" t="s">
        <v>3317</v>
      </c>
    </row>
    <row r="139" s="2" customFormat="1">
      <c r="A139" s="39"/>
      <c r="B139" s="40"/>
      <c r="C139" s="41"/>
      <c r="D139" s="233" t="s">
        <v>222</v>
      </c>
      <c r="E139" s="41"/>
      <c r="F139" s="234" t="s">
        <v>3318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222</v>
      </c>
      <c r="AU139" s="18" t="s">
        <v>90</v>
      </c>
    </row>
    <row r="140" s="2" customFormat="1" ht="24.15" customHeight="1">
      <c r="A140" s="39"/>
      <c r="B140" s="40"/>
      <c r="C140" s="293" t="s">
        <v>242</v>
      </c>
      <c r="D140" s="293" t="s">
        <v>467</v>
      </c>
      <c r="E140" s="294" t="s">
        <v>3319</v>
      </c>
      <c r="F140" s="295" t="s">
        <v>3320</v>
      </c>
      <c r="G140" s="296" t="s">
        <v>539</v>
      </c>
      <c r="H140" s="297">
        <v>2</v>
      </c>
      <c r="I140" s="298"/>
      <c r="J140" s="299">
        <f>ROUND(I140*H140,2)</f>
        <v>0</v>
      </c>
      <c r="K140" s="295" t="s">
        <v>1</v>
      </c>
      <c r="L140" s="300"/>
      <c r="M140" s="301" t="s">
        <v>1</v>
      </c>
      <c r="N140" s="302" t="s">
        <v>46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569</v>
      </c>
      <c r="AT140" s="231" t="s">
        <v>467</v>
      </c>
      <c r="AU140" s="231" t="s">
        <v>90</v>
      </c>
      <c r="AY140" s="18" t="s">
        <v>216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292</v>
      </c>
      <c r="BM140" s="231" t="s">
        <v>3321</v>
      </c>
    </row>
    <row r="141" s="2" customFormat="1">
      <c r="A141" s="39"/>
      <c r="B141" s="40"/>
      <c r="C141" s="41"/>
      <c r="D141" s="233" t="s">
        <v>222</v>
      </c>
      <c r="E141" s="41"/>
      <c r="F141" s="234" t="s">
        <v>3322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90</v>
      </c>
    </row>
    <row r="142" s="2" customFormat="1" ht="33" customHeight="1">
      <c r="A142" s="39"/>
      <c r="B142" s="40"/>
      <c r="C142" s="220" t="s">
        <v>247</v>
      </c>
      <c r="D142" s="220" t="s">
        <v>217</v>
      </c>
      <c r="E142" s="221" t="s">
        <v>3323</v>
      </c>
      <c r="F142" s="222" t="s">
        <v>3324</v>
      </c>
      <c r="G142" s="223" t="s">
        <v>539</v>
      </c>
      <c r="H142" s="224">
        <v>16</v>
      </c>
      <c r="I142" s="225"/>
      <c r="J142" s="226">
        <f>ROUND(I142*H142,2)</f>
        <v>0</v>
      </c>
      <c r="K142" s="222" t="s">
        <v>359</v>
      </c>
      <c r="L142" s="45"/>
      <c r="M142" s="227" t="s">
        <v>1</v>
      </c>
      <c r="N142" s="228" t="s">
        <v>46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292</v>
      </c>
      <c r="AT142" s="231" t="s">
        <v>217</v>
      </c>
      <c r="AU142" s="231" t="s">
        <v>90</v>
      </c>
      <c r="AY142" s="18" t="s">
        <v>216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88</v>
      </c>
      <c r="BK142" s="232">
        <f>ROUND(I142*H142,2)</f>
        <v>0</v>
      </c>
      <c r="BL142" s="18" t="s">
        <v>292</v>
      </c>
      <c r="BM142" s="231" t="s">
        <v>3325</v>
      </c>
    </row>
    <row r="143" s="2" customFormat="1">
      <c r="A143" s="39"/>
      <c r="B143" s="40"/>
      <c r="C143" s="41"/>
      <c r="D143" s="233" t="s">
        <v>222</v>
      </c>
      <c r="E143" s="41"/>
      <c r="F143" s="234" t="s">
        <v>3326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222</v>
      </c>
      <c r="AU143" s="18" t="s">
        <v>90</v>
      </c>
    </row>
    <row r="144" s="2" customFormat="1" ht="16.5" customHeight="1">
      <c r="A144" s="39"/>
      <c r="B144" s="40"/>
      <c r="C144" s="293" t="s">
        <v>252</v>
      </c>
      <c r="D144" s="293" t="s">
        <v>467</v>
      </c>
      <c r="E144" s="294" t="s">
        <v>3327</v>
      </c>
      <c r="F144" s="295" t="s">
        <v>3328</v>
      </c>
      <c r="G144" s="296" t="s">
        <v>539</v>
      </c>
      <c r="H144" s="297">
        <v>12</v>
      </c>
      <c r="I144" s="298"/>
      <c r="J144" s="299">
        <f>ROUND(I144*H144,2)</f>
        <v>0</v>
      </c>
      <c r="K144" s="295" t="s">
        <v>359</v>
      </c>
      <c r="L144" s="300"/>
      <c r="M144" s="301" t="s">
        <v>1</v>
      </c>
      <c r="N144" s="302" t="s">
        <v>46</v>
      </c>
      <c r="O144" s="92"/>
      <c r="P144" s="229">
        <f>O144*H144</f>
        <v>0</v>
      </c>
      <c r="Q144" s="229">
        <v>0.00040000000000000002</v>
      </c>
      <c r="R144" s="229">
        <f>Q144*H144</f>
        <v>0.0048000000000000004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569</v>
      </c>
      <c r="AT144" s="231" t="s">
        <v>467</v>
      </c>
      <c r="AU144" s="231" t="s">
        <v>90</v>
      </c>
      <c r="AY144" s="18" t="s">
        <v>216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292</v>
      </c>
      <c r="BM144" s="231" t="s">
        <v>3329</v>
      </c>
    </row>
    <row r="145" s="2" customFormat="1">
      <c r="A145" s="39"/>
      <c r="B145" s="40"/>
      <c r="C145" s="41"/>
      <c r="D145" s="233" t="s">
        <v>222</v>
      </c>
      <c r="E145" s="41"/>
      <c r="F145" s="234" t="s">
        <v>3330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90</v>
      </c>
    </row>
    <row r="146" s="2" customFormat="1" ht="16.5" customHeight="1">
      <c r="A146" s="39"/>
      <c r="B146" s="40"/>
      <c r="C146" s="293" t="s">
        <v>257</v>
      </c>
      <c r="D146" s="293" t="s">
        <v>467</v>
      </c>
      <c r="E146" s="294" t="s">
        <v>3331</v>
      </c>
      <c r="F146" s="295" t="s">
        <v>3332</v>
      </c>
      <c r="G146" s="296" t="s">
        <v>539</v>
      </c>
      <c r="H146" s="297">
        <v>4</v>
      </c>
      <c r="I146" s="298"/>
      <c r="J146" s="299">
        <f>ROUND(I146*H146,2)</f>
        <v>0</v>
      </c>
      <c r="K146" s="295" t="s">
        <v>1</v>
      </c>
      <c r="L146" s="300"/>
      <c r="M146" s="301" t="s">
        <v>1</v>
      </c>
      <c r="N146" s="302" t="s">
        <v>46</v>
      </c>
      <c r="O146" s="92"/>
      <c r="P146" s="229">
        <f>O146*H146</f>
        <v>0</v>
      </c>
      <c r="Q146" s="229">
        <v>0.00069999999999999999</v>
      </c>
      <c r="R146" s="229">
        <f>Q146*H146</f>
        <v>0.0028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569</v>
      </c>
      <c r="AT146" s="231" t="s">
        <v>467</v>
      </c>
      <c r="AU146" s="231" t="s">
        <v>90</v>
      </c>
      <c r="AY146" s="18" t="s">
        <v>216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292</v>
      </c>
      <c r="BM146" s="231" t="s">
        <v>3333</v>
      </c>
    </row>
    <row r="147" s="2" customFormat="1">
      <c r="A147" s="39"/>
      <c r="B147" s="40"/>
      <c r="C147" s="41"/>
      <c r="D147" s="233" t="s">
        <v>222</v>
      </c>
      <c r="E147" s="41"/>
      <c r="F147" s="234" t="s">
        <v>3334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90</v>
      </c>
    </row>
    <row r="148" s="2" customFormat="1" ht="24.15" customHeight="1">
      <c r="A148" s="39"/>
      <c r="B148" s="40"/>
      <c r="C148" s="220" t="s">
        <v>262</v>
      </c>
      <c r="D148" s="220" t="s">
        <v>217</v>
      </c>
      <c r="E148" s="221" t="s">
        <v>3335</v>
      </c>
      <c r="F148" s="222" t="s">
        <v>3336</v>
      </c>
      <c r="G148" s="223" t="s">
        <v>539</v>
      </c>
      <c r="H148" s="224">
        <v>6</v>
      </c>
      <c r="I148" s="225"/>
      <c r="J148" s="226">
        <f>ROUND(I148*H148,2)</f>
        <v>0</v>
      </c>
      <c r="K148" s="222" t="s">
        <v>359</v>
      </c>
      <c r="L148" s="45"/>
      <c r="M148" s="227" t="s">
        <v>1</v>
      </c>
      <c r="N148" s="228" t="s">
        <v>46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292</v>
      </c>
      <c r="AT148" s="231" t="s">
        <v>217</v>
      </c>
      <c r="AU148" s="231" t="s">
        <v>90</v>
      </c>
      <c r="AY148" s="18" t="s">
        <v>216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88</v>
      </c>
      <c r="BK148" s="232">
        <f>ROUND(I148*H148,2)</f>
        <v>0</v>
      </c>
      <c r="BL148" s="18" t="s">
        <v>292</v>
      </c>
      <c r="BM148" s="231" t="s">
        <v>3337</v>
      </c>
    </row>
    <row r="149" s="2" customFormat="1">
      <c r="A149" s="39"/>
      <c r="B149" s="40"/>
      <c r="C149" s="41"/>
      <c r="D149" s="233" t="s">
        <v>222</v>
      </c>
      <c r="E149" s="41"/>
      <c r="F149" s="234" t="s">
        <v>3338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90</v>
      </c>
    </row>
    <row r="150" s="2" customFormat="1" ht="24.15" customHeight="1">
      <c r="A150" s="39"/>
      <c r="B150" s="40"/>
      <c r="C150" s="293" t="s">
        <v>267</v>
      </c>
      <c r="D150" s="293" t="s">
        <v>467</v>
      </c>
      <c r="E150" s="294" t="s">
        <v>3339</v>
      </c>
      <c r="F150" s="295" t="s">
        <v>3340</v>
      </c>
      <c r="G150" s="296" t="s">
        <v>539</v>
      </c>
      <c r="H150" s="297">
        <v>6</v>
      </c>
      <c r="I150" s="298"/>
      <c r="J150" s="299">
        <f>ROUND(I150*H150,2)</f>
        <v>0</v>
      </c>
      <c r="K150" s="295" t="s">
        <v>1</v>
      </c>
      <c r="L150" s="300"/>
      <c r="M150" s="301" t="s">
        <v>1</v>
      </c>
      <c r="N150" s="302" t="s">
        <v>46</v>
      </c>
      <c r="O150" s="92"/>
      <c r="P150" s="229">
        <f>O150*H150</f>
        <v>0</v>
      </c>
      <c r="Q150" s="229">
        <v>0.0019</v>
      </c>
      <c r="R150" s="229">
        <f>Q150*H150</f>
        <v>0.0114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569</v>
      </c>
      <c r="AT150" s="231" t="s">
        <v>467</v>
      </c>
      <c r="AU150" s="231" t="s">
        <v>90</v>
      </c>
      <c r="AY150" s="18" t="s">
        <v>216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292</v>
      </c>
      <c r="BM150" s="231" t="s">
        <v>3341</v>
      </c>
    </row>
    <row r="151" s="2" customFormat="1">
      <c r="A151" s="39"/>
      <c r="B151" s="40"/>
      <c r="C151" s="41"/>
      <c r="D151" s="233" t="s">
        <v>222</v>
      </c>
      <c r="E151" s="41"/>
      <c r="F151" s="234" t="s">
        <v>3342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90</v>
      </c>
    </row>
    <row r="152" s="2" customFormat="1" ht="16.5" customHeight="1">
      <c r="A152" s="39"/>
      <c r="B152" s="40"/>
      <c r="C152" s="220" t="s">
        <v>272</v>
      </c>
      <c r="D152" s="220" t="s">
        <v>217</v>
      </c>
      <c r="E152" s="221" t="s">
        <v>3343</v>
      </c>
      <c r="F152" s="222" t="s">
        <v>3344</v>
      </c>
      <c r="G152" s="223" t="s">
        <v>539</v>
      </c>
      <c r="H152" s="224">
        <v>16</v>
      </c>
      <c r="I152" s="225"/>
      <c r="J152" s="226">
        <f>ROUND(I152*H152,2)</f>
        <v>0</v>
      </c>
      <c r="K152" s="222" t="s">
        <v>359</v>
      </c>
      <c r="L152" s="45"/>
      <c r="M152" s="227" t="s">
        <v>1</v>
      </c>
      <c r="N152" s="228" t="s">
        <v>46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292</v>
      </c>
      <c r="AT152" s="231" t="s">
        <v>217</v>
      </c>
      <c r="AU152" s="231" t="s">
        <v>90</v>
      </c>
      <c r="AY152" s="18" t="s">
        <v>216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292</v>
      </c>
      <c r="BM152" s="231" t="s">
        <v>3345</v>
      </c>
    </row>
    <row r="153" s="2" customFormat="1">
      <c r="A153" s="39"/>
      <c r="B153" s="40"/>
      <c r="C153" s="41"/>
      <c r="D153" s="233" t="s">
        <v>222</v>
      </c>
      <c r="E153" s="41"/>
      <c r="F153" s="234" t="s">
        <v>3346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90</v>
      </c>
    </row>
    <row r="154" s="2" customFormat="1" ht="21.75" customHeight="1">
      <c r="A154" s="39"/>
      <c r="B154" s="40"/>
      <c r="C154" s="293" t="s">
        <v>277</v>
      </c>
      <c r="D154" s="293" t="s">
        <v>467</v>
      </c>
      <c r="E154" s="294" t="s">
        <v>3347</v>
      </c>
      <c r="F154" s="295" t="s">
        <v>3348</v>
      </c>
      <c r="G154" s="296" t="s">
        <v>539</v>
      </c>
      <c r="H154" s="297">
        <v>10</v>
      </c>
      <c r="I154" s="298"/>
      <c r="J154" s="299">
        <f>ROUND(I154*H154,2)</f>
        <v>0</v>
      </c>
      <c r="K154" s="295" t="s">
        <v>359</v>
      </c>
      <c r="L154" s="300"/>
      <c r="M154" s="301" t="s">
        <v>1</v>
      </c>
      <c r="N154" s="302" t="s">
        <v>46</v>
      </c>
      <c r="O154" s="92"/>
      <c r="P154" s="229">
        <f>O154*H154</f>
        <v>0</v>
      </c>
      <c r="Q154" s="229">
        <v>0.00040000000000000002</v>
      </c>
      <c r="R154" s="229">
        <f>Q154*H154</f>
        <v>0.0040000000000000001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569</v>
      </c>
      <c r="AT154" s="231" t="s">
        <v>467</v>
      </c>
      <c r="AU154" s="231" t="s">
        <v>90</v>
      </c>
      <c r="AY154" s="18" t="s">
        <v>216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292</v>
      </c>
      <c r="BM154" s="231" t="s">
        <v>3349</v>
      </c>
    </row>
    <row r="155" s="2" customFormat="1">
      <c r="A155" s="39"/>
      <c r="B155" s="40"/>
      <c r="C155" s="41"/>
      <c r="D155" s="233" t="s">
        <v>222</v>
      </c>
      <c r="E155" s="41"/>
      <c r="F155" s="234" t="s">
        <v>3350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90</v>
      </c>
    </row>
    <row r="156" s="2" customFormat="1" ht="21.75" customHeight="1">
      <c r="A156" s="39"/>
      <c r="B156" s="40"/>
      <c r="C156" s="293" t="s">
        <v>282</v>
      </c>
      <c r="D156" s="293" t="s">
        <v>467</v>
      </c>
      <c r="E156" s="294" t="s">
        <v>3351</v>
      </c>
      <c r="F156" s="295" t="s">
        <v>3352</v>
      </c>
      <c r="G156" s="296" t="s">
        <v>539</v>
      </c>
      <c r="H156" s="297">
        <v>6</v>
      </c>
      <c r="I156" s="298"/>
      <c r="J156" s="299">
        <f>ROUND(I156*H156,2)</f>
        <v>0</v>
      </c>
      <c r="K156" s="295" t="s">
        <v>359</v>
      </c>
      <c r="L156" s="300"/>
      <c r="M156" s="301" t="s">
        <v>1</v>
      </c>
      <c r="N156" s="302" t="s">
        <v>46</v>
      </c>
      <c r="O156" s="92"/>
      <c r="P156" s="229">
        <f>O156*H156</f>
        <v>0</v>
      </c>
      <c r="Q156" s="229">
        <v>0.00040000000000000002</v>
      </c>
      <c r="R156" s="229">
        <f>Q156*H156</f>
        <v>0.0024000000000000002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569</v>
      </c>
      <c r="AT156" s="231" t="s">
        <v>467</v>
      </c>
      <c r="AU156" s="231" t="s">
        <v>90</v>
      </c>
      <c r="AY156" s="18" t="s">
        <v>216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292</v>
      </c>
      <c r="BM156" s="231" t="s">
        <v>3353</v>
      </c>
    </row>
    <row r="157" s="2" customFormat="1">
      <c r="A157" s="39"/>
      <c r="B157" s="40"/>
      <c r="C157" s="41"/>
      <c r="D157" s="233" t="s">
        <v>222</v>
      </c>
      <c r="E157" s="41"/>
      <c r="F157" s="234" t="s">
        <v>3354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90</v>
      </c>
    </row>
    <row r="158" s="2" customFormat="1" ht="21.75" customHeight="1">
      <c r="A158" s="39"/>
      <c r="B158" s="40"/>
      <c r="C158" s="220" t="s">
        <v>8</v>
      </c>
      <c r="D158" s="220" t="s">
        <v>217</v>
      </c>
      <c r="E158" s="221" t="s">
        <v>3355</v>
      </c>
      <c r="F158" s="222" t="s">
        <v>3356</v>
      </c>
      <c r="G158" s="223" t="s">
        <v>539</v>
      </c>
      <c r="H158" s="224">
        <v>8</v>
      </c>
      <c r="I158" s="225"/>
      <c r="J158" s="226">
        <f>ROUND(I158*H158,2)</f>
        <v>0</v>
      </c>
      <c r="K158" s="222" t="s">
        <v>359</v>
      </c>
      <c r="L158" s="45"/>
      <c r="M158" s="227" t="s">
        <v>1</v>
      </c>
      <c r="N158" s="228" t="s">
        <v>46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292</v>
      </c>
      <c r="AT158" s="231" t="s">
        <v>217</v>
      </c>
      <c r="AU158" s="231" t="s">
        <v>90</v>
      </c>
      <c r="AY158" s="18" t="s">
        <v>216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88</v>
      </c>
      <c r="BK158" s="232">
        <f>ROUND(I158*H158,2)</f>
        <v>0</v>
      </c>
      <c r="BL158" s="18" t="s">
        <v>292</v>
      </c>
      <c r="BM158" s="231" t="s">
        <v>3357</v>
      </c>
    </row>
    <row r="159" s="2" customFormat="1">
      <c r="A159" s="39"/>
      <c r="B159" s="40"/>
      <c r="C159" s="41"/>
      <c r="D159" s="233" t="s">
        <v>222</v>
      </c>
      <c r="E159" s="41"/>
      <c r="F159" s="234" t="s">
        <v>3358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222</v>
      </c>
      <c r="AU159" s="18" t="s">
        <v>90</v>
      </c>
    </row>
    <row r="160" s="2" customFormat="1" ht="21.75" customHeight="1">
      <c r="A160" s="39"/>
      <c r="B160" s="40"/>
      <c r="C160" s="293" t="s">
        <v>292</v>
      </c>
      <c r="D160" s="293" t="s">
        <v>467</v>
      </c>
      <c r="E160" s="294" t="s">
        <v>3359</v>
      </c>
      <c r="F160" s="295" t="s">
        <v>3360</v>
      </c>
      <c r="G160" s="296" t="s">
        <v>539</v>
      </c>
      <c r="H160" s="297">
        <v>8</v>
      </c>
      <c r="I160" s="298"/>
      <c r="J160" s="299">
        <f>ROUND(I160*H160,2)</f>
        <v>0</v>
      </c>
      <c r="K160" s="295" t="s">
        <v>1</v>
      </c>
      <c r="L160" s="300"/>
      <c r="M160" s="301" t="s">
        <v>1</v>
      </c>
      <c r="N160" s="302" t="s">
        <v>46</v>
      </c>
      <c r="O160" s="92"/>
      <c r="P160" s="229">
        <f>O160*H160</f>
        <v>0</v>
      </c>
      <c r="Q160" s="229">
        <v>0.00050000000000000001</v>
      </c>
      <c r="R160" s="229">
        <f>Q160*H160</f>
        <v>0.0040000000000000001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569</v>
      </c>
      <c r="AT160" s="231" t="s">
        <v>467</v>
      </c>
      <c r="AU160" s="231" t="s">
        <v>90</v>
      </c>
      <c r="AY160" s="18" t="s">
        <v>216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292</v>
      </c>
      <c r="BM160" s="231" t="s">
        <v>3361</v>
      </c>
    </row>
    <row r="161" s="2" customFormat="1">
      <c r="A161" s="39"/>
      <c r="B161" s="40"/>
      <c r="C161" s="41"/>
      <c r="D161" s="233" t="s">
        <v>222</v>
      </c>
      <c r="E161" s="41"/>
      <c r="F161" s="234" t="s">
        <v>3362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222</v>
      </c>
      <c r="AU161" s="18" t="s">
        <v>90</v>
      </c>
    </row>
    <row r="162" s="2" customFormat="1" ht="21.75" customHeight="1">
      <c r="A162" s="39"/>
      <c r="B162" s="40"/>
      <c r="C162" s="220" t="s">
        <v>297</v>
      </c>
      <c r="D162" s="220" t="s">
        <v>217</v>
      </c>
      <c r="E162" s="221" t="s">
        <v>3363</v>
      </c>
      <c r="F162" s="222" t="s">
        <v>3364</v>
      </c>
      <c r="G162" s="223" t="s">
        <v>539</v>
      </c>
      <c r="H162" s="224">
        <v>8</v>
      </c>
      <c r="I162" s="225"/>
      <c r="J162" s="226">
        <f>ROUND(I162*H162,2)</f>
        <v>0</v>
      </c>
      <c r="K162" s="222" t="s">
        <v>359</v>
      </c>
      <c r="L162" s="45"/>
      <c r="M162" s="227" t="s">
        <v>1</v>
      </c>
      <c r="N162" s="228" t="s">
        <v>46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292</v>
      </c>
      <c r="AT162" s="231" t="s">
        <v>217</v>
      </c>
      <c r="AU162" s="231" t="s">
        <v>90</v>
      </c>
      <c r="AY162" s="18" t="s">
        <v>216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88</v>
      </c>
      <c r="BK162" s="232">
        <f>ROUND(I162*H162,2)</f>
        <v>0</v>
      </c>
      <c r="BL162" s="18" t="s">
        <v>292</v>
      </c>
      <c r="BM162" s="231" t="s">
        <v>3365</v>
      </c>
    </row>
    <row r="163" s="2" customFormat="1">
      <c r="A163" s="39"/>
      <c r="B163" s="40"/>
      <c r="C163" s="41"/>
      <c r="D163" s="233" t="s">
        <v>222</v>
      </c>
      <c r="E163" s="41"/>
      <c r="F163" s="234" t="s">
        <v>3366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222</v>
      </c>
      <c r="AU163" s="18" t="s">
        <v>90</v>
      </c>
    </row>
    <row r="164" s="2" customFormat="1" ht="24.15" customHeight="1">
      <c r="A164" s="39"/>
      <c r="B164" s="40"/>
      <c r="C164" s="293" t="s">
        <v>472</v>
      </c>
      <c r="D164" s="293" t="s">
        <v>467</v>
      </c>
      <c r="E164" s="294" t="s">
        <v>3367</v>
      </c>
      <c r="F164" s="295" t="s">
        <v>3368</v>
      </c>
      <c r="G164" s="296" t="s">
        <v>539</v>
      </c>
      <c r="H164" s="297">
        <v>8</v>
      </c>
      <c r="I164" s="298"/>
      <c r="J164" s="299">
        <f>ROUND(I164*H164,2)</f>
        <v>0</v>
      </c>
      <c r="K164" s="295" t="s">
        <v>359</v>
      </c>
      <c r="L164" s="300"/>
      <c r="M164" s="301" t="s">
        <v>1</v>
      </c>
      <c r="N164" s="302" t="s">
        <v>46</v>
      </c>
      <c r="O164" s="92"/>
      <c r="P164" s="229">
        <f>O164*H164</f>
        <v>0</v>
      </c>
      <c r="Q164" s="229">
        <v>0.00080000000000000004</v>
      </c>
      <c r="R164" s="229">
        <f>Q164*H164</f>
        <v>0.0064000000000000003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569</v>
      </c>
      <c r="AT164" s="231" t="s">
        <v>467</v>
      </c>
      <c r="AU164" s="231" t="s">
        <v>90</v>
      </c>
      <c r="AY164" s="18" t="s">
        <v>216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292</v>
      </c>
      <c r="BM164" s="231" t="s">
        <v>3369</v>
      </c>
    </row>
    <row r="165" s="2" customFormat="1">
      <c r="A165" s="39"/>
      <c r="B165" s="40"/>
      <c r="C165" s="41"/>
      <c r="D165" s="233" t="s">
        <v>222</v>
      </c>
      <c r="E165" s="41"/>
      <c r="F165" s="234" t="s">
        <v>3370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222</v>
      </c>
      <c r="AU165" s="18" t="s">
        <v>90</v>
      </c>
    </row>
    <row r="166" s="2" customFormat="1" ht="37.8" customHeight="1">
      <c r="A166" s="39"/>
      <c r="B166" s="40"/>
      <c r="C166" s="220" t="s">
        <v>479</v>
      </c>
      <c r="D166" s="220" t="s">
        <v>217</v>
      </c>
      <c r="E166" s="221" t="s">
        <v>3371</v>
      </c>
      <c r="F166" s="222" t="s">
        <v>3372</v>
      </c>
      <c r="G166" s="223" t="s">
        <v>453</v>
      </c>
      <c r="H166" s="224">
        <v>7.5679999999999996</v>
      </c>
      <c r="I166" s="225"/>
      <c r="J166" s="226">
        <f>ROUND(I166*H166,2)</f>
        <v>0</v>
      </c>
      <c r="K166" s="222" t="s">
        <v>359</v>
      </c>
      <c r="L166" s="45"/>
      <c r="M166" s="227" t="s">
        <v>1</v>
      </c>
      <c r="N166" s="228" t="s">
        <v>46</v>
      </c>
      <c r="O166" s="92"/>
      <c r="P166" s="229">
        <f>O166*H166</f>
        <v>0</v>
      </c>
      <c r="Q166" s="229">
        <v>0.00167</v>
      </c>
      <c r="R166" s="229">
        <f>Q166*H166</f>
        <v>0.01263856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292</v>
      </c>
      <c r="AT166" s="231" t="s">
        <v>217</v>
      </c>
      <c r="AU166" s="231" t="s">
        <v>90</v>
      </c>
      <c r="AY166" s="18" t="s">
        <v>216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88</v>
      </c>
      <c r="BK166" s="232">
        <f>ROUND(I166*H166,2)</f>
        <v>0</v>
      </c>
      <c r="BL166" s="18" t="s">
        <v>292</v>
      </c>
      <c r="BM166" s="231" t="s">
        <v>3373</v>
      </c>
    </row>
    <row r="167" s="2" customFormat="1">
      <c r="A167" s="39"/>
      <c r="B167" s="40"/>
      <c r="C167" s="41"/>
      <c r="D167" s="233" t="s">
        <v>222</v>
      </c>
      <c r="E167" s="41"/>
      <c r="F167" s="234" t="s">
        <v>3374</v>
      </c>
      <c r="G167" s="41"/>
      <c r="H167" s="41"/>
      <c r="I167" s="235"/>
      <c r="J167" s="41"/>
      <c r="K167" s="41"/>
      <c r="L167" s="45"/>
      <c r="M167" s="236"/>
      <c r="N167" s="23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222</v>
      </c>
      <c r="AU167" s="18" t="s">
        <v>90</v>
      </c>
    </row>
    <row r="168" s="13" customFormat="1">
      <c r="A168" s="13"/>
      <c r="B168" s="250"/>
      <c r="C168" s="251"/>
      <c r="D168" s="233" t="s">
        <v>362</v>
      </c>
      <c r="E168" s="252" t="s">
        <v>1</v>
      </c>
      <c r="F168" s="253" t="s">
        <v>3375</v>
      </c>
      <c r="G168" s="251"/>
      <c r="H168" s="252" t="s">
        <v>1</v>
      </c>
      <c r="I168" s="254"/>
      <c r="J168" s="251"/>
      <c r="K168" s="251"/>
      <c r="L168" s="255"/>
      <c r="M168" s="256"/>
      <c r="N168" s="257"/>
      <c r="O168" s="257"/>
      <c r="P168" s="257"/>
      <c r="Q168" s="257"/>
      <c r="R168" s="257"/>
      <c r="S168" s="257"/>
      <c r="T168" s="25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362</v>
      </c>
      <c r="AU168" s="259" t="s">
        <v>90</v>
      </c>
      <c r="AV168" s="13" t="s">
        <v>88</v>
      </c>
      <c r="AW168" s="13" t="s">
        <v>36</v>
      </c>
      <c r="AX168" s="13" t="s">
        <v>81</v>
      </c>
      <c r="AY168" s="259" t="s">
        <v>216</v>
      </c>
    </row>
    <row r="169" s="14" customFormat="1">
      <c r="A169" s="14"/>
      <c r="B169" s="260"/>
      <c r="C169" s="261"/>
      <c r="D169" s="233" t="s">
        <v>362</v>
      </c>
      <c r="E169" s="262" t="s">
        <v>1</v>
      </c>
      <c r="F169" s="263" t="s">
        <v>3376</v>
      </c>
      <c r="G169" s="261"/>
      <c r="H169" s="264">
        <v>7.5679999999999996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0" t="s">
        <v>362</v>
      </c>
      <c r="AU169" s="270" t="s">
        <v>90</v>
      </c>
      <c r="AV169" s="14" t="s">
        <v>90</v>
      </c>
      <c r="AW169" s="14" t="s">
        <v>36</v>
      </c>
      <c r="AX169" s="14" t="s">
        <v>88</v>
      </c>
      <c r="AY169" s="270" t="s">
        <v>216</v>
      </c>
    </row>
    <row r="170" s="2" customFormat="1" ht="37.8" customHeight="1">
      <c r="A170" s="39"/>
      <c r="B170" s="40"/>
      <c r="C170" s="220" t="s">
        <v>486</v>
      </c>
      <c r="D170" s="220" t="s">
        <v>217</v>
      </c>
      <c r="E170" s="221" t="s">
        <v>3377</v>
      </c>
      <c r="F170" s="222" t="s">
        <v>3378</v>
      </c>
      <c r="G170" s="223" t="s">
        <v>453</v>
      </c>
      <c r="H170" s="224">
        <v>71.786000000000001</v>
      </c>
      <c r="I170" s="225"/>
      <c r="J170" s="226">
        <f>ROUND(I170*H170,2)</f>
        <v>0</v>
      </c>
      <c r="K170" s="222" t="s">
        <v>359</v>
      </c>
      <c r="L170" s="45"/>
      <c r="M170" s="227" t="s">
        <v>1</v>
      </c>
      <c r="N170" s="228" t="s">
        <v>46</v>
      </c>
      <c r="O170" s="92"/>
      <c r="P170" s="229">
        <f>O170*H170</f>
        <v>0</v>
      </c>
      <c r="Q170" s="229">
        <v>0.0034399999999999999</v>
      </c>
      <c r="R170" s="229">
        <f>Q170*H170</f>
        <v>0.24694384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292</v>
      </c>
      <c r="AT170" s="231" t="s">
        <v>217</v>
      </c>
      <c r="AU170" s="231" t="s">
        <v>90</v>
      </c>
      <c r="AY170" s="18" t="s">
        <v>216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292</v>
      </c>
      <c r="BM170" s="231" t="s">
        <v>3379</v>
      </c>
    </row>
    <row r="171" s="2" customFormat="1">
      <c r="A171" s="39"/>
      <c r="B171" s="40"/>
      <c r="C171" s="41"/>
      <c r="D171" s="233" t="s">
        <v>222</v>
      </c>
      <c r="E171" s="41"/>
      <c r="F171" s="234" t="s">
        <v>3380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222</v>
      </c>
      <c r="AU171" s="18" t="s">
        <v>90</v>
      </c>
    </row>
    <row r="172" s="13" customFormat="1">
      <c r="A172" s="13"/>
      <c r="B172" s="250"/>
      <c r="C172" s="251"/>
      <c r="D172" s="233" t="s">
        <v>362</v>
      </c>
      <c r="E172" s="252" t="s">
        <v>1</v>
      </c>
      <c r="F172" s="253" t="s">
        <v>3381</v>
      </c>
      <c r="G172" s="251"/>
      <c r="H172" s="252" t="s">
        <v>1</v>
      </c>
      <c r="I172" s="254"/>
      <c r="J172" s="251"/>
      <c r="K172" s="251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362</v>
      </c>
      <c r="AU172" s="259" t="s">
        <v>90</v>
      </c>
      <c r="AV172" s="13" t="s">
        <v>88</v>
      </c>
      <c r="AW172" s="13" t="s">
        <v>36</v>
      </c>
      <c r="AX172" s="13" t="s">
        <v>81</v>
      </c>
      <c r="AY172" s="259" t="s">
        <v>216</v>
      </c>
    </row>
    <row r="173" s="14" customFormat="1">
      <c r="A173" s="14"/>
      <c r="B173" s="260"/>
      <c r="C173" s="261"/>
      <c r="D173" s="233" t="s">
        <v>362</v>
      </c>
      <c r="E173" s="262" t="s">
        <v>1</v>
      </c>
      <c r="F173" s="263" t="s">
        <v>3382</v>
      </c>
      <c r="G173" s="261"/>
      <c r="H173" s="264">
        <v>15.73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362</v>
      </c>
      <c r="AU173" s="270" t="s">
        <v>90</v>
      </c>
      <c r="AV173" s="14" t="s">
        <v>90</v>
      </c>
      <c r="AW173" s="14" t="s">
        <v>36</v>
      </c>
      <c r="AX173" s="14" t="s">
        <v>81</v>
      </c>
      <c r="AY173" s="270" t="s">
        <v>216</v>
      </c>
    </row>
    <row r="174" s="13" customFormat="1">
      <c r="A174" s="13"/>
      <c r="B174" s="250"/>
      <c r="C174" s="251"/>
      <c r="D174" s="233" t="s">
        <v>362</v>
      </c>
      <c r="E174" s="252" t="s">
        <v>1</v>
      </c>
      <c r="F174" s="253" t="s">
        <v>3383</v>
      </c>
      <c r="G174" s="251"/>
      <c r="H174" s="252" t="s">
        <v>1</v>
      </c>
      <c r="I174" s="254"/>
      <c r="J174" s="251"/>
      <c r="K174" s="251"/>
      <c r="L174" s="255"/>
      <c r="M174" s="256"/>
      <c r="N174" s="257"/>
      <c r="O174" s="257"/>
      <c r="P174" s="257"/>
      <c r="Q174" s="257"/>
      <c r="R174" s="257"/>
      <c r="S174" s="257"/>
      <c r="T174" s="25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362</v>
      </c>
      <c r="AU174" s="259" t="s">
        <v>90</v>
      </c>
      <c r="AV174" s="13" t="s">
        <v>88</v>
      </c>
      <c r="AW174" s="13" t="s">
        <v>36</v>
      </c>
      <c r="AX174" s="13" t="s">
        <v>81</v>
      </c>
      <c r="AY174" s="259" t="s">
        <v>216</v>
      </c>
    </row>
    <row r="175" s="14" customFormat="1">
      <c r="A175" s="14"/>
      <c r="B175" s="260"/>
      <c r="C175" s="261"/>
      <c r="D175" s="233" t="s">
        <v>362</v>
      </c>
      <c r="E175" s="262" t="s">
        <v>1</v>
      </c>
      <c r="F175" s="263" t="s">
        <v>3384</v>
      </c>
      <c r="G175" s="261"/>
      <c r="H175" s="264">
        <v>25.498000000000001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362</v>
      </c>
      <c r="AU175" s="270" t="s">
        <v>90</v>
      </c>
      <c r="AV175" s="14" t="s">
        <v>90</v>
      </c>
      <c r="AW175" s="14" t="s">
        <v>36</v>
      </c>
      <c r="AX175" s="14" t="s">
        <v>81</v>
      </c>
      <c r="AY175" s="270" t="s">
        <v>216</v>
      </c>
    </row>
    <row r="176" s="13" customFormat="1">
      <c r="A176" s="13"/>
      <c r="B176" s="250"/>
      <c r="C176" s="251"/>
      <c r="D176" s="233" t="s">
        <v>362</v>
      </c>
      <c r="E176" s="252" t="s">
        <v>1</v>
      </c>
      <c r="F176" s="253" t="s">
        <v>3385</v>
      </c>
      <c r="G176" s="251"/>
      <c r="H176" s="252" t="s">
        <v>1</v>
      </c>
      <c r="I176" s="254"/>
      <c r="J176" s="251"/>
      <c r="K176" s="251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362</v>
      </c>
      <c r="AU176" s="259" t="s">
        <v>90</v>
      </c>
      <c r="AV176" s="13" t="s">
        <v>88</v>
      </c>
      <c r="AW176" s="13" t="s">
        <v>36</v>
      </c>
      <c r="AX176" s="13" t="s">
        <v>81</v>
      </c>
      <c r="AY176" s="259" t="s">
        <v>216</v>
      </c>
    </row>
    <row r="177" s="14" customFormat="1">
      <c r="A177" s="14"/>
      <c r="B177" s="260"/>
      <c r="C177" s="261"/>
      <c r="D177" s="233" t="s">
        <v>362</v>
      </c>
      <c r="E177" s="262" t="s">
        <v>1</v>
      </c>
      <c r="F177" s="263" t="s">
        <v>3386</v>
      </c>
      <c r="G177" s="261"/>
      <c r="H177" s="264">
        <v>11.154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362</v>
      </c>
      <c r="AU177" s="270" t="s">
        <v>90</v>
      </c>
      <c r="AV177" s="14" t="s">
        <v>90</v>
      </c>
      <c r="AW177" s="14" t="s">
        <v>36</v>
      </c>
      <c r="AX177" s="14" t="s">
        <v>81</v>
      </c>
      <c r="AY177" s="270" t="s">
        <v>216</v>
      </c>
    </row>
    <row r="178" s="13" customFormat="1">
      <c r="A178" s="13"/>
      <c r="B178" s="250"/>
      <c r="C178" s="251"/>
      <c r="D178" s="233" t="s">
        <v>362</v>
      </c>
      <c r="E178" s="252" t="s">
        <v>1</v>
      </c>
      <c r="F178" s="253" t="s">
        <v>3387</v>
      </c>
      <c r="G178" s="251"/>
      <c r="H178" s="252" t="s">
        <v>1</v>
      </c>
      <c r="I178" s="254"/>
      <c r="J178" s="251"/>
      <c r="K178" s="251"/>
      <c r="L178" s="255"/>
      <c r="M178" s="256"/>
      <c r="N178" s="257"/>
      <c r="O178" s="257"/>
      <c r="P178" s="257"/>
      <c r="Q178" s="257"/>
      <c r="R178" s="257"/>
      <c r="S178" s="257"/>
      <c r="T178" s="25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9" t="s">
        <v>362</v>
      </c>
      <c r="AU178" s="259" t="s">
        <v>90</v>
      </c>
      <c r="AV178" s="13" t="s">
        <v>88</v>
      </c>
      <c r="AW178" s="13" t="s">
        <v>36</v>
      </c>
      <c r="AX178" s="13" t="s">
        <v>81</v>
      </c>
      <c r="AY178" s="259" t="s">
        <v>216</v>
      </c>
    </row>
    <row r="179" s="14" customFormat="1">
      <c r="A179" s="14"/>
      <c r="B179" s="260"/>
      <c r="C179" s="261"/>
      <c r="D179" s="233" t="s">
        <v>362</v>
      </c>
      <c r="E179" s="262" t="s">
        <v>1</v>
      </c>
      <c r="F179" s="263" t="s">
        <v>3388</v>
      </c>
      <c r="G179" s="261"/>
      <c r="H179" s="264">
        <v>19.404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362</v>
      </c>
      <c r="AU179" s="270" t="s">
        <v>90</v>
      </c>
      <c r="AV179" s="14" t="s">
        <v>90</v>
      </c>
      <c r="AW179" s="14" t="s">
        <v>36</v>
      </c>
      <c r="AX179" s="14" t="s">
        <v>81</v>
      </c>
      <c r="AY179" s="270" t="s">
        <v>216</v>
      </c>
    </row>
    <row r="180" s="16" customFormat="1">
      <c r="A180" s="16"/>
      <c r="B180" s="282"/>
      <c r="C180" s="283"/>
      <c r="D180" s="233" t="s">
        <v>362</v>
      </c>
      <c r="E180" s="284" t="s">
        <v>1</v>
      </c>
      <c r="F180" s="285" t="s">
        <v>369</v>
      </c>
      <c r="G180" s="283"/>
      <c r="H180" s="286">
        <v>71.786000000000001</v>
      </c>
      <c r="I180" s="287"/>
      <c r="J180" s="283"/>
      <c r="K180" s="283"/>
      <c r="L180" s="288"/>
      <c r="M180" s="289"/>
      <c r="N180" s="290"/>
      <c r="O180" s="290"/>
      <c r="P180" s="290"/>
      <c r="Q180" s="290"/>
      <c r="R180" s="290"/>
      <c r="S180" s="290"/>
      <c r="T180" s="291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92" t="s">
        <v>362</v>
      </c>
      <c r="AU180" s="292" t="s">
        <v>90</v>
      </c>
      <c r="AV180" s="16" t="s">
        <v>215</v>
      </c>
      <c r="AW180" s="16" t="s">
        <v>36</v>
      </c>
      <c r="AX180" s="16" t="s">
        <v>88</v>
      </c>
      <c r="AY180" s="292" t="s">
        <v>216</v>
      </c>
    </row>
    <row r="181" s="2" customFormat="1" ht="37.8" customHeight="1">
      <c r="A181" s="39"/>
      <c r="B181" s="40"/>
      <c r="C181" s="220" t="s">
        <v>7</v>
      </c>
      <c r="D181" s="220" t="s">
        <v>217</v>
      </c>
      <c r="E181" s="221" t="s">
        <v>3389</v>
      </c>
      <c r="F181" s="222" t="s">
        <v>3390</v>
      </c>
      <c r="G181" s="223" t="s">
        <v>453</v>
      </c>
      <c r="H181" s="224">
        <v>15.114000000000001</v>
      </c>
      <c r="I181" s="225"/>
      <c r="J181" s="226">
        <f>ROUND(I181*H181,2)</f>
        <v>0</v>
      </c>
      <c r="K181" s="222" t="s">
        <v>359</v>
      </c>
      <c r="L181" s="45"/>
      <c r="M181" s="227" t="s">
        <v>1</v>
      </c>
      <c r="N181" s="228" t="s">
        <v>46</v>
      </c>
      <c r="O181" s="92"/>
      <c r="P181" s="229">
        <f>O181*H181</f>
        <v>0</v>
      </c>
      <c r="Q181" s="229">
        <v>0.0052199999999999998</v>
      </c>
      <c r="R181" s="229">
        <f>Q181*H181</f>
        <v>0.078895080000000006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292</v>
      </c>
      <c r="AT181" s="231" t="s">
        <v>217</v>
      </c>
      <c r="AU181" s="231" t="s">
        <v>90</v>
      </c>
      <c r="AY181" s="18" t="s">
        <v>216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292</v>
      </c>
      <c r="BM181" s="231" t="s">
        <v>3391</v>
      </c>
    </row>
    <row r="182" s="2" customFormat="1">
      <c r="A182" s="39"/>
      <c r="B182" s="40"/>
      <c r="C182" s="41"/>
      <c r="D182" s="233" t="s">
        <v>222</v>
      </c>
      <c r="E182" s="41"/>
      <c r="F182" s="234" t="s">
        <v>3392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222</v>
      </c>
      <c r="AU182" s="18" t="s">
        <v>90</v>
      </c>
    </row>
    <row r="183" s="13" customFormat="1">
      <c r="A183" s="13"/>
      <c r="B183" s="250"/>
      <c r="C183" s="251"/>
      <c r="D183" s="233" t="s">
        <v>362</v>
      </c>
      <c r="E183" s="252" t="s">
        <v>1</v>
      </c>
      <c r="F183" s="253" t="s">
        <v>3393</v>
      </c>
      <c r="G183" s="251"/>
      <c r="H183" s="252" t="s">
        <v>1</v>
      </c>
      <c r="I183" s="254"/>
      <c r="J183" s="251"/>
      <c r="K183" s="251"/>
      <c r="L183" s="255"/>
      <c r="M183" s="256"/>
      <c r="N183" s="257"/>
      <c r="O183" s="257"/>
      <c r="P183" s="257"/>
      <c r="Q183" s="257"/>
      <c r="R183" s="257"/>
      <c r="S183" s="257"/>
      <c r="T183" s="25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9" t="s">
        <v>362</v>
      </c>
      <c r="AU183" s="259" t="s">
        <v>90</v>
      </c>
      <c r="AV183" s="13" t="s">
        <v>88</v>
      </c>
      <c r="AW183" s="13" t="s">
        <v>36</v>
      </c>
      <c r="AX183" s="13" t="s">
        <v>81</v>
      </c>
      <c r="AY183" s="259" t="s">
        <v>216</v>
      </c>
    </row>
    <row r="184" s="14" customFormat="1">
      <c r="A184" s="14"/>
      <c r="B184" s="260"/>
      <c r="C184" s="261"/>
      <c r="D184" s="233" t="s">
        <v>362</v>
      </c>
      <c r="E184" s="262" t="s">
        <v>1</v>
      </c>
      <c r="F184" s="263" t="s">
        <v>3394</v>
      </c>
      <c r="G184" s="261"/>
      <c r="H184" s="264">
        <v>1.9470000000000001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362</v>
      </c>
      <c r="AU184" s="270" t="s">
        <v>90</v>
      </c>
      <c r="AV184" s="14" t="s">
        <v>90</v>
      </c>
      <c r="AW184" s="14" t="s">
        <v>36</v>
      </c>
      <c r="AX184" s="14" t="s">
        <v>81</v>
      </c>
      <c r="AY184" s="270" t="s">
        <v>216</v>
      </c>
    </row>
    <row r="185" s="13" customFormat="1">
      <c r="A185" s="13"/>
      <c r="B185" s="250"/>
      <c r="C185" s="251"/>
      <c r="D185" s="233" t="s">
        <v>362</v>
      </c>
      <c r="E185" s="252" t="s">
        <v>1</v>
      </c>
      <c r="F185" s="253" t="s">
        <v>3395</v>
      </c>
      <c r="G185" s="251"/>
      <c r="H185" s="252" t="s">
        <v>1</v>
      </c>
      <c r="I185" s="254"/>
      <c r="J185" s="251"/>
      <c r="K185" s="251"/>
      <c r="L185" s="255"/>
      <c r="M185" s="256"/>
      <c r="N185" s="257"/>
      <c r="O185" s="257"/>
      <c r="P185" s="257"/>
      <c r="Q185" s="257"/>
      <c r="R185" s="257"/>
      <c r="S185" s="257"/>
      <c r="T185" s="25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9" t="s">
        <v>362</v>
      </c>
      <c r="AU185" s="259" t="s">
        <v>90</v>
      </c>
      <c r="AV185" s="13" t="s">
        <v>88</v>
      </c>
      <c r="AW185" s="13" t="s">
        <v>36</v>
      </c>
      <c r="AX185" s="13" t="s">
        <v>81</v>
      </c>
      <c r="AY185" s="259" t="s">
        <v>216</v>
      </c>
    </row>
    <row r="186" s="14" customFormat="1">
      <c r="A186" s="14"/>
      <c r="B186" s="260"/>
      <c r="C186" s="261"/>
      <c r="D186" s="233" t="s">
        <v>362</v>
      </c>
      <c r="E186" s="262" t="s">
        <v>1</v>
      </c>
      <c r="F186" s="263" t="s">
        <v>3396</v>
      </c>
      <c r="G186" s="261"/>
      <c r="H186" s="264">
        <v>4.367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362</v>
      </c>
      <c r="AU186" s="270" t="s">
        <v>90</v>
      </c>
      <c r="AV186" s="14" t="s">
        <v>90</v>
      </c>
      <c r="AW186" s="14" t="s">
        <v>36</v>
      </c>
      <c r="AX186" s="14" t="s">
        <v>81</v>
      </c>
      <c r="AY186" s="270" t="s">
        <v>216</v>
      </c>
    </row>
    <row r="187" s="13" customFormat="1">
      <c r="A187" s="13"/>
      <c r="B187" s="250"/>
      <c r="C187" s="251"/>
      <c r="D187" s="233" t="s">
        <v>362</v>
      </c>
      <c r="E187" s="252" t="s">
        <v>1</v>
      </c>
      <c r="F187" s="253" t="s">
        <v>3397</v>
      </c>
      <c r="G187" s="251"/>
      <c r="H187" s="252" t="s">
        <v>1</v>
      </c>
      <c r="I187" s="254"/>
      <c r="J187" s="251"/>
      <c r="K187" s="251"/>
      <c r="L187" s="255"/>
      <c r="M187" s="256"/>
      <c r="N187" s="257"/>
      <c r="O187" s="257"/>
      <c r="P187" s="257"/>
      <c r="Q187" s="257"/>
      <c r="R187" s="257"/>
      <c r="S187" s="257"/>
      <c r="T187" s="25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9" t="s">
        <v>362</v>
      </c>
      <c r="AU187" s="259" t="s">
        <v>90</v>
      </c>
      <c r="AV187" s="13" t="s">
        <v>88</v>
      </c>
      <c r="AW187" s="13" t="s">
        <v>36</v>
      </c>
      <c r="AX187" s="13" t="s">
        <v>81</v>
      </c>
      <c r="AY187" s="259" t="s">
        <v>216</v>
      </c>
    </row>
    <row r="188" s="14" customFormat="1">
      <c r="A188" s="14"/>
      <c r="B188" s="260"/>
      <c r="C188" s="261"/>
      <c r="D188" s="233" t="s">
        <v>362</v>
      </c>
      <c r="E188" s="262" t="s">
        <v>1</v>
      </c>
      <c r="F188" s="263" t="s">
        <v>3398</v>
      </c>
      <c r="G188" s="261"/>
      <c r="H188" s="264">
        <v>8.8000000000000007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0" t="s">
        <v>362</v>
      </c>
      <c r="AU188" s="270" t="s">
        <v>90</v>
      </c>
      <c r="AV188" s="14" t="s">
        <v>90</v>
      </c>
      <c r="AW188" s="14" t="s">
        <v>36</v>
      </c>
      <c r="AX188" s="14" t="s">
        <v>81</v>
      </c>
      <c r="AY188" s="270" t="s">
        <v>216</v>
      </c>
    </row>
    <row r="189" s="16" customFormat="1">
      <c r="A189" s="16"/>
      <c r="B189" s="282"/>
      <c r="C189" s="283"/>
      <c r="D189" s="233" t="s">
        <v>362</v>
      </c>
      <c r="E189" s="284" t="s">
        <v>1</v>
      </c>
      <c r="F189" s="285" t="s">
        <v>369</v>
      </c>
      <c r="G189" s="283"/>
      <c r="H189" s="286">
        <v>15.114000000000001</v>
      </c>
      <c r="I189" s="287"/>
      <c r="J189" s="283"/>
      <c r="K189" s="283"/>
      <c r="L189" s="288"/>
      <c r="M189" s="289"/>
      <c r="N189" s="290"/>
      <c r="O189" s="290"/>
      <c r="P189" s="290"/>
      <c r="Q189" s="290"/>
      <c r="R189" s="290"/>
      <c r="S189" s="290"/>
      <c r="T189" s="291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92" t="s">
        <v>362</v>
      </c>
      <c r="AU189" s="292" t="s">
        <v>90</v>
      </c>
      <c r="AV189" s="16" t="s">
        <v>215</v>
      </c>
      <c r="AW189" s="16" t="s">
        <v>36</v>
      </c>
      <c r="AX189" s="16" t="s">
        <v>88</v>
      </c>
      <c r="AY189" s="292" t="s">
        <v>216</v>
      </c>
    </row>
    <row r="190" s="2" customFormat="1" ht="33" customHeight="1">
      <c r="A190" s="39"/>
      <c r="B190" s="40"/>
      <c r="C190" s="220" t="s">
        <v>498</v>
      </c>
      <c r="D190" s="220" t="s">
        <v>217</v>
      </c>
      <c r="E190" s="221" t="s">
        <v>3399</v>
      </c>
      <c r="F190" s="222" t="s">
        <v>3400</v>
      </c>
      <c r="G190" s="223" t="s">
        <v>453</v>
      </c>
      <c r="H190" s="224">
        <v>23</v>
      </c>
      <c r="I190" s="225"/>
      <c r="J190" s="226">
        <f>ROUND(I190*H190,2)</f>
        <v>0</v>
      </c>
      <c r="K190" s="222" t="s">
        <v>359</v>
      </c>
      <c r="L190" s="45"/>
      <c r="M190" s="227" t="s">
        <v>1</v>
      </c>
      <c r="N190" s="228" t="s">
        <v>46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292</v>
      </c>
      <c r="AT190" s="231" t="s">
        <v>217</v>
      </c>
      <c r="AU190" s="231" t="s">
        <v>90</v>
      </c>
      <c r="AY190" s="18" t="s">
        <v>216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292</v>
      </c>
      <c r="BM190" s="231" t="s">
        <v>3401</v>
      </c>
    </row>
    <row r="191" s="2" customFormat="1">
      <c r="A191" s="39"/>
      <c r="B191" s="40"/>
      <c r="C191" s="41"/>
      <c r="D191" s="233" t="s">
        <v>222</v>
      </c>
      <c r="E191" s="41"/>
      <c r="F191" s="234" t="s">
        <v>3402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222</v>
      </c>
      <c r="AU191" s="18" t="s">
        <v>90</v>
      </c>
    </row>
    <row r="192" s="2" customFormat="1" ht="24.15" customHeight="1">
      <c r="A192" s="39"/>
      <c r="B192" s="40"/>
      <c r="C192" s="293" t="s">
        <v>503</v>
      </c>
      <c r="D192" s="293" t="s">
        <v>467</v>
      </c>
      <c r="E192" s="294" t="s">
        <v>3403</v>
      </c>
      <c r="F192" s="295" t="s">
        <v>3404</v>
      </c>
      <c r="G192" s="296" t="s">
        <v>539</v>
      </c>
      <c r="H192" s="297">
        <v>2</v>
      </c>
      <c r="I192" s="298"/>
      <c r="J192" s="299">
        <f>ROUND(I192*H192,2)</f>
        <v>0</v>
      </c>
      <c r="K192" s="295" t="s">
        <v>359</v>
      </c>
      <c r="L192" s="300"/>
      <c r="M192" s="301" t="s">
        <v>1</v>
      </c>
      <c r="N192" s="302" t="s">
        <v>46</v>
      </c>
      <c r="O192" s="92"/>
      <c r="P192" s="229">
        <f>O192*H192</f>
        <v>0</v>
      </c>
      <c r="Q192" s="229">
        <v>0.0053</v>
      </c>
      <c r="R192" s="229">
        <f>Q192*H192</f>
        <v>0.0106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569</v>
      </c>
      <c r="AT192" s="231" t="s">
        <v>467</v>
      </c>
      <c r="AU192" s="231" t="s">
        <v>90</v>
      </c>
      <c r="AY192" s="18" t="s">
        <v>216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292</v>
      </c>
      <c r="BM192" s="231" t="s">
        <v>3405</v>
      </c>
    </row>
    <row r="193" s="2" customFormat="1">
      <c r="A193" s="39"/>
      <c r="B193" s="40"/>
      <c r="C193" s="41"/>
      <c r="D193" s="233" t="s">
        <v>222</v>
      </c>
      <c r="E193" s="41"/>
      <c r="F193" s="234" t="s">
        <v>3404</v>
      </c>
      <c r="G193" s="41"/>
      <c r="H193" s="41"/>
      <c r="I193" s="235"/>
      <c r="J193" s="41"/>
      <c r="K193" s="41"/>
      <c r="L193" s="45"/>
      <c r="M193" s="236"/>
      <c r="N193" s="23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222</v>
      </c>
      <c r="AU193" s="18" t="s">
        <v>90</v>
      </c>
    </row>
    <row r="194" s="2" customFormat="1" ht="24.15" customHeight="1">
      <c r="A194" s="39"/>
      <c r="B194" s="40"/>
      <c r="C194" s="293" t="s">
        <v>509</v>
      </c>
      <c r="D194" s="293" t="s">
        <v>467</v>
      </c>
      <c r="E194" s="294" t="s">
        <v>3406</v>
      </c>
      <c r="F194" s="295" t="s">
        <v>3407</v>
      </c>
      <c r="G194" s="296" t="s">
        <v>539</v>
      </c>
      <c r="H194" s="297">
        <v>0.29999999999999999</v>
      </c>
      <c r="I194" s="298"/>
      <c r="J194" s="299">
        <f>ROUND(I194*H194,2)</f>
        <v>0</v>
      </c>
      <c r="K194" s="295" t="s">
        <v>359</v>
      </c>
      <c r="L194" s="300"/>
      <c r="M194" s="301" t="s">
        <v>1</v>
      </c>
      <c r="N194" s="302" t="s">
        <v>46</v>
      </c>
      <c r="O194" s="92"/>
      <c r="P194" s="229">
        <f>O194*H194</f>
        <v>0</v>
      </c>
      <c r="Q194" s="229">
        <v>0.0077999999999999996</v>
      </c>
      <c r="R194" s="229">
        <f>Q194*H194</f>
        <v>0.0023399999999999996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569</v>
      </c>
      <c r="AT194" s="231" t="s">
        <v>467</v>
      </c>
      <c r="AU194" s="231" t="s">
        <v>90</v>
      </c>
      <c r="AY194" s="18" t="s">
        <v>216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292</v>
      </c>
      <c r="BM194" s="231" t="s">
        <v>3408</v>
      </c>
    </row>
    <row r="195" s="2" customFormat="1">
      <c r="A195" s="39"/>
      <c r="B195" s="40"/>
      <c r="C195" s="41"/>
      <c r="D195" s="233" t="s">
        <v>222</v>
      </c>
      <c r="E195" s="41"/>
      <c r="F195" s="234" t="s">
        <v>3407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222</v>
      </c>
      <c r="AU195" s="18" t="s">
        <v>90</v>
      </c>
    </row>
    <row r="196" s="2" customFormat="1" ht="24.15" customHeight="1">
      <c r="A196" s="39"/>
      <c r="B196" s="40"/>
      <c r="C196" s="220" t="s">
        <v>525</v>
      </c>
      <c r="D196" s="220" t="s">
        <v>217</v>
      </c>
      <c r="E196" s="221" t="s">
        <v>3409</v>
      </c>
      <c r="F196" s="222" t="s">
        <v>3410</v>
      </c>
      <c r="G196" s="223" t="s">
        <v>303</v>
      </c>
      <c r="H196" s="224">
        <v>62.386000000000003</v>
      </c>
      <c r="I196" s="225"/>
      <c r="J196" s="226">
        <f>ROUND(I196*H196,2)</f>
        <v>0</v>
      </c>
      <c r="K196" s="222" t="s">
        <v>359</v>
      </c>
      <c r="L196" s="45"/>
      <c r="M196" s="227" t="s">
        <v>1</v>
      </c>
      <c r="N196" s="228" t="s">
        <v>46</v>
      </c>
      <c r="O196" s="92"/>
      <c r="P196" s="229">
        <f>O196*H196</f>
        <v>0</v>
      </c>
      <c r="Q196" s="229">
        <v>0.00036000000000000002</v>
      </c>
      <c r="R196" s="229">
        <f>Q196*H196</f>
        <v>0.022458960000000004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292</v>
      </c>
      <c r="AT196" s="231" t="s">
        <v>217</v>
      </c>
      <c r="AU196" s="231" t="s">
        <v>90</v>
      </c>
      <c r="AY196" s="18" t="s">
        <v>216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292</v>
      </c>
      <c r="BM196" s="231" t="s">
        <v>3411</v>
      </c>
    </row>
    <row r="197" s="2" customFormat="1">
      <c r="A197" s="39"/>
      <c r="B197" s="40"/>
      <c r="C197" s="41"/>
      <c r="D197" s="233" t="s">
        <v>222</v>
      </c>
      <c r="E197" s="41"/>
      <c r="F197" s="234" t="s">
        <v>3412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222</v>
      </c>
      <c r="AU197" s="18" t="s">
        <v>90</v>
      </c>
    </row>
    <row r="198" s="2" customFormat="1" ht="24.15" customHeight="1">
      <c r="A198" s="39"/>
      <c r="B198" s="40"/>
      <c r="C198" s="293" t="s">
        <v>531</v>
      </c>
      <c r="D198" s="293" t="s">
        <v>467</v>
      </c>
      <c r="E198" s="294" t="s">
        <v>3413</v>
      </c>
      <c r="F198" s="295" t="s">
        <v>3414</v>
      </c>
      <c r="G198" s="296" t="s">
        <v>303</v>
      </c>
      <c r="H198" s="297">
        <v>62.386000000000003</v>
      </c>
      <c r="I198" s="298"/>
      <c r="J198" s="299">
        <f>ROUND(I198*H198,2)</f>
        <v>0</v>
      </c>
      <c r="K198" s="295" t="s">
        <v>359</v>
      </c>
      <c r="L198" s="300"/>
      <c r="M198" s="301" t="s">
        <v>1</v>
      </c>
      <c r="N198" s="302" t="s">
        <v>46</v>
      </c>
      <c r="O198" s="92"/>
      <c r="P198" s="229">
        <f>O198*H198</f>
        <v>0</v>
      </c>
      <c r="Q198" s="229">
        <v>0.00059999999999999995</v>
      </c>
      <c r="R198" s="229">
        <f>Q198*H198</f>
        <v>0.037431599999999995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569</v>
      </c>
      <c r="AT198" s="231" t="s">
        <v>467</v>
      </c>
      <c r="AU198" s="231" t="s">
        <v>90</v>
      </c>
      <c r="AY198" s="18" t="s">
        <v>216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88</v>
      </c>
      <c r="BK198" s="232">
        <f>ROUND(I198*H198,2)</f>
        <v>0</v>
      </c>
      <c r="BL198" s="18" t="s">
        <v>292</v>
      </c>
      <c r="BM198" s="231" t="s">
        <v>3415</v>
      </c>
    </row>
    <row r="199" s="2" customFormat="1">
      <c r="A199" s="39"/>
      <c r="B199" s="40"/>
      <c r="C199" s="41"/>
      <c r="D199" s="233" t="s">
        <v>222</v>
      </c>
      <c r="E199" s="41"/>
      <c r="F199" s="234" t="s">
        <v>3414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222</v>
      </c>
      <c r="AU199" s="18" t="s">
        <v>90</v>
      </c>
    </row>
    <row r="200" s="14" customFormat="1">
      <c r="A200" s="14"/>
      <c r="B200" s="260"/>
      <c r="C200" s="261"/>
      <c r="D200" s="233" t="s">
        <v>362</v>
      </c>
      <c r="E200" s="262" t="s">
        <v>1</v>
      </c>
      <c r="F200" s="263" t="s">
        <v>3416</v>
      </c>
      <c r="G200" s="261"/>
      <c r="H200" s="264">
        <v>3.1040000000000001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362</v>
      </c>
      <c r="AU200" s="270" t="s">
        <v>90</v>
      </c>
      <c r="AV200" s="14" t="s">
        <v>90</v>
      </c>
      <c r="AW200" s="14" t="s">
        <v>36</v>
      </c>
      <c r="AX200" s="14" t="s">
        <v>81</v>
      </c>
      <c r="AY200" s="270" t="s">
        <v>216</v>
      </c>
    </row>
    <row r="201" s="14" customFormat="1">
      <c r="A201" s="14"/>
      <c r="B201" s="260"/>
      <c r="C201" s="261"/>
      <c r="D201" s="233" t="s">
        <v>362</v>
      </c>
      <c r="E201" s="262" t="s">
        <v>1</v>
      </c>
      <c r="F201" s="263" t="s">
        <v>3417</v>
      </c>
      <c r="G201" s="261"/>
      <c r="H201" s="264">
        <v>52.024999999999999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0" t="s">
        <v>362</v>
      </c>
      <c r="AU201" s="270" t="s">
        <v>90</v>
      </c>
      <c r="AV201" s="14" t="s">
        <v>90</v>
      </c>
      <c r="AW201" s="14" t="s">
        <v>36</v>
      </c>
      <c r="AX201" s="14" t="s">
        <v>81</v>
      </c>
      <c r="AY201" s="270" t="s">
        <v>216</v>
      </c>
    </row>
    <row r="202" s="14" customFormat="1">
      <c r="A202" s="14"/>
      <c r="B202" s="260"/>
      <c r="C202" s="261"/>
      <c r="D202" s="233" t="s">
        <v>362</v>
      </c>
      <c r="E202" s="262" t="s">
        <v>1</v>
      </c>
      <c r="F202" s="263" t="s">
        <v>3418</v>
      </c>
      <c r="G202" s="261"/>
      <c r="H202" s="264">
        <v>7.2569999999999997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0" t="s">
        <v>362</v>
      </c>
      <c r="AU202" s="270" t="s">
        <v>90</v>
      </c>
      <c r="AV202" s="14" t="s">
        <v>90</v>
      </c>
      <c r="AW202" s="14" t="s">
        <v>36</v>
      </c>
      <c r="AX202" s="14" t="s">
        <v>81</v>
      </c>
      <c r="AY202" s="270" t="s">
        <v>216</v>
      </c>
    </row>
    <row r="203" s="16" customFormat="1">
      <c r="A203" s="16"/>
      <c r="B203" s="282"/>
      <c r="C203" s="283"/>
      <c r="D203" s="233" t="s">
        <v>362</v>
      </c>
      <c r="E203" s="284" t="s">
        <v>1</v>
      </c>
      <c r="F203" s="285" t="s">
        <v>369</v>
      </c>
      <c r="G203" s="283"/>
      <c r="H203" s="286">
        <v>62.385999999999996</v>
      </c>
      <c r="I203" s="287"/>
      <c r="J203" s="283"/>
      <c r="K203" s="283"/>
      <c r="L203" s="288"/>
      <c r="M203" s="289"/>
      <c r="N203" s="290"/>
      <c r="O203" s="290"/>
      <c r="P203" s="290"/>
      <c r="Q203" s="290"/>
      <c r="R203" s="290"/>
      <c r="S203" s="290"/>
      <c r="T203" s="29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2" t="s">
        <v>362</v>
      </c>
      <c r="AU203" s="292" t="s">
        <v>90</v>
      </c>
      <c r="AV203" s="16" t="s">
        <v>215</v>
      </c>
      <c r="AW203" s="16" t="s">
        <v>36</v>
      </c>
      <c r="AX203" s="16" t="s">
        <v>88</v>
      </c>
      <c r="AY203" s="292" t="s">
        <v>216</v>
      </c>
    </row>
    <row r="204" s="2" customFormat="1" ht="24.15" customHeight="1">
      <c r="A204" s="39"/>
      <c r="B204" s="40"/>
      <c r="C204" s="220" t="s">
        <v>536</v>
      </c>
      <c r="D204" s="220" t="s">
        <v>217</v>
      </c>
      <c r="E204" s="221" t="s">
        <v>3409</v>
      </c>
      <c r="F204" s="222" t="s">
        <v>3410</v>
      </c>
      <c r="G204" s="223" t="s">
        <v>303</v>
      </c>
      <c r="H204" s="224">
        <v>24.41</v>
      </c>
      <c r="I204" s="225"/>
      <c r="J204" s="226">
        <f>ROUND(I204*H204,2)</f>
        <v>0</v>
      </c>
      <c r="K204" s="222" t="s">
        <v>359</v>
      </c>
      <c r="L204" s="45"/>
      <c r="M204" s="227" t="s">
        <v>1</v>
      </c>
      <c r="N204" s="228" t="s">
        <v>46</v>
      </c>
      <c r="O204" s="92"/>
      <c r="P204" s="229">
        <f>O204*H204</f>
        <v>0</v>
      </c>
      <c r="Q204" s="229">
        <v>0.00036000000000000002</v>
      </c>
      <c r="R204" s="229">
        <f>Q204*H204</f>
        <v>0.0087876000000000013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292</v>
      </c>
      <c r="AT204" s="231" t="s">
        <v>217</v>
      </c>
      <c r="AU204" s="231" t="s">
        <v>90</v>
      </c>
      <c r="AY204" s="18" t="s">
        <v>216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292</v>
      </c>
      <c r="BM204" s="231" t="s">
        <v>3419</v>
      </c>
    </row>
    <row r="205" s="2" customFormat="1">
      <c r="A205" s="39"/>
      <c r="B205" s="40"/>
      <c r="C205" s="41"/>
      <c r="D205" s="233" t="s">
        <v>222</v>
      </c>
      <c r="E205" s="41"/>
      <c r="F205" s="234" t="s">
        <v>3412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222</v>
      </c>
      <c r="AU205" s="18" t="s">
        <v>90</v>
      </c>
    </row>
    <row r="206" s="2" customFormat="1" ht="24.15" customHeight="1">
      <c r="A206" s="39"/>
      <c r="B206" s="40"/>
      <c r="C206" s="293" t="s">
        <v>542</v>
      </c>
      <c r="D206" s="293" t="s">
        <v>467</v>
      </c>
      <c r="E206" s="294" t="s">
        <v>3420</v>
      </c>
      <c r="F206" s="295" t="s">
        <v>3421</v>
      </c>
      <c r="G206" s="296" t="s">
        <v>303</v>
      </c>
      <c r="H206" s="297">
        <v>24.41</v>
      </c>
      <c r="I206" s="298"/>
      <c r="J206" s="299">
        <f>ROUND(I206*H206,2)</f>
        <v>0</v>
      </c>
      <c r="K206" s="295" t="s">
        <v>359</v>
      </c>
      <c r="L206" s="300"/>
      <c r="M206" s="301" t="s">
        <v>1</v>
      </c>
      <c r="N206" s="302" t="s">
        <v>46</v>
      </c>
      <c r="O206" s="92"/>
      <c r="P206" s="229">
        <f>O206*H206</f>
        <v>0</v>
      </c>
      <c r="Q206" s="229">
        <v>0.0038999999999999998</v>
      </c>
      <c r="R206" s="229">
        <f>Q206*H206</f>
        <v>0.095198999999999992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569</v>
      </c>
      <c r="AT206" s="231" t="s">
        <v>467</v>
      </c>
      <c r="AU206" s="231" t="s">
        <v>90</v>
      </c>
      <c r="AY206" s="18" t="s">
        <v>216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292</v>
      </c>
      <c r="BM206" s="231" t="s">
        <v>3422</v>
      </c>
    </row>
    <row r="207" s="2" customFormat="1">
      <c r="A207" s="39"/>
      <c r="B207" s="40"/>
      <c r="C207" s="41"/>
      <c r="D207" s="233" t="s">
        <v>222</v>
      </c>
      <c r="E207" s="41"/>
      <c r="F207" s="234" t="s">
        <v>3421</v>
      </c>
      <c r="G207" s="41"/>
      <c r="H207" s="41"/>
      <c r="I207" s="235"/>
      <c r="J207" s="41"/>
      <c r="K207" s="41"/>
      <c r="L207" s="45"/>
      <c r="M207" s="236"/>
      <c r="N207" s="23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222</v>
      </c>
      <c r="AU207" s="18" t="s">
        <v>90</v>
      </c>
    </row>
    <row r="208" s="14" customFormat="1">
      <c r="A208" s="14"/>
      <c r="B208" s="260"/>
      <c r="C208" s="261"/>
      <c r="D208" s="233" t="s">
        <v>362</v>
      </c>
      <c r="E208" s="262" t="s">
        <v>1</v>
      </c>
      <c r="F208" s="263" t="s">
        <v>3423</v>
      </c>
      <c r="G208" s="261"/>
      <c r="H208" s="264">
        <v>13.666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0" t="s">
        <v>362</v>
      </c>
      <c r="AU208" s="270" t="s">
        <v>90</v>
      </c>
      <c r="AV208" s="14" t="s">
        <v>90</v>
      </c>
      <c r="AW208" s="14" t="s">
        <v>36</v>
      </c>
      <c r="AX208" s="14" t="s">
        <v>81</v>
      </c>
      <c r="AY208" s="270" t="s">
        <v>216</v>
      </c>
    </row>
    <row r="209" s="14" customFormat="1">
      <c r="A209" s="14"/>
      <c r="B209" s="260"/>
      <c r="C209" s="261"/>
      <c r="D209" s="233" t="s">
        <v>362</v>
      </c>
      <c r="E209" s="262" t="s">
        <v>1</v>
      </c>
      <c r="F209" s="263" t="s">
        <v>3424</v>
      </c>
      <c r="G209" s="261"/>
      <c r="H209" s="264">
        <v>10.744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0" t="s">
        <v>362</v>
      </c>
      <c r="AU209" s="270" t="s">
        <v>90</v>
      </c>
      <c r="AV209" s="14" t="s">
        <v>90</v>
      </c>
      <c r="AW209" s="14" t="s">
        <v>36</v>
      </c>
      <c r="AX209" s="14" t="s">
        <v>81</v>
      </c>
      <c r="AY209" s="270" t="s">
        <v>216</v>
      </c>
    </row>
    <row r="210" s="16" customFormat="1">
      <c r="A210" s="16"/>
      <c r="B210" s="282"/>
      <c r="C210" s="283"/>
      <c r="D210" s="233" t="s">
        <v>362</v>
      </c>
      <c r="E210" s="284" t="s">
        <v>1</v>
      </c>
      <c r="F210" s="285" t="s">
        <v>369</v>
      </c>
      <c r="G210" s="283"/>
      <c r="H210" s="286">
        <v>24.41</v>
      </c>
      <c r="I210" s="287"/>
      <c r="J210" s="283"/>
      <c r="K210" s="283"/>
      <c r="L210" s="288"/>
      <c r="M210" s="289"/>
      <c r="N210" s="290"/>
      <c r="O210" s="290"/>
      <c r="P210" s="290"/>
      <c r="Q210" s="290"/>
      <c r="R210" s="290"/>
      <c r="S210" s="290"/>
      <c r="T210" s="29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92" t="s">
        <v>362</v>
      </c>
      <c r="AU210" s="292" t="s">
        <v>90</v>
      </c>
      <c r="AV210" s="16" t="s">
        <v>215</v>
      </c>
      <c r="AW210" s="16" t="s">
        <v>36</v>
      </c>
      <c r="AX210" s="16" t="s">
        <v>88</v>
      </c>
      <c r="AY210" s="292" t="s">
        <v>216</v>
      </c>
    </row>
    <row r="211" s="2" customFormat="1" ht="24.15" customHeight="1">
      <c r="A211" s="39"/>
      <c r="B211" s="40"/>
      <c r="C211" s="220" t="s">
        <v>547</v>
      </c>
      <c r="D211" s="220" t="s">
        <v>217</v>
      </c>
      <c r="E211" s="221" t="s">
        <v>3425</v>
      </c>
      <c r="F211" s="222" t="s">
        <v>3426</v>
      </c>
      <c r="G211" s="223" t="s">
        <v>303</v>
      </c>
      <c r="H211" s="224">
        <v>24.399999999999999</v>
      </c>
      <c r="I211" s="225"/>
      <c r="J211" s="226">
        <f>ROUND(I211*H211,2)</f>
        <v>0</v>
      </c>
      <c r="K211" s="222" t="s">
        <v>359</v>
      </c>
      <c r="L211" s="45"/>
      <c r="M211" s="227" t="s">
        <v>1</v>
      </c>
      <c r="N211" s="228" t="s">
        <v>46</v>
      </c>
      <c r="O211" s="92"/>
      <c r="P211" s="229">
        <f>O211*H211</f>
        <v>0</v>
      </c>
      <c r="Q211" s="229">
        <v>5.0000000000000002E-05</v>
      </c>
      <c r="R211" s="229">
        <f>Q211*H211</f>
        <v>0.00122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292</v>
      </c>
      <c r="AT211" s="231" t="s">
        <v>217</v>
      </c>
      <c r="AU211" s="231" t="s">
        <v>90</v>
      </c>
      <c r="AY211" s="18" t="s">
        <v>216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88</v>
      </c>
      <c r="BK211" s="232">
        <f>ROUND(I211*H211,2)</f>
        <v>0</v>
      </c>
      <c r="BL211" s="18" t="s">
        <v>292</v>
      </c>
      <c r="BM211" s="231" t="s">
        <v>3427</v>
      </c>
    </row>
    <row r="212" s="2" customFormat="1">
      <c r="A212" s="39"/>
      <c r="B212" s="40"/>
      <c r="C212" s="41"/>
      <c r="D212" s="233" t="s">
        <v>222</v>
      </c>
      <c r="E212" s="41"/>
      <c r="F212" s="234" t="s">
        <v>3428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222</v>
      </c>
      <c r="AU212" s="18" t="s">
        <v>90</v>
      </c>
    </row>
    <row r="213" s="2" customFormat="1" ht="16.5" customHeight="1">
      <c r="A213" s="39"/>
      <c r="B213" s="40"/>
      <c r="C213" s="293" t="s">
        <v>553</v>
      </c>
      <c r="D213" s="293" t="s">
        <v>467</v>
      </c>
      <c r="E213" s="294" t="s">
        <v>3429</v>
      </c>
      <c r="F213" s="295" t="s">
        <v>3430</v>
      </c>
      <c r="G213" s="296" t="s">
        <v>941</v>
      </c>
      <c r="H213" s="297">
        <v>98.819999999999993</v>
      </c>
      <c r="I213" s="298"/>
      <c r="J213" s="299">
        <f>ROUND(I213*H213,2)</f>
        <v>0</v>
      </c>
      <c r="K213" s="295" t="s">
        <v>359</v>
      </c>
      <c r="L213" s="300"/>
      <c r="M213" s="301" t="s">
        <v>1</v>
      </c>
      <c r="N213" s="302" t="s">
        <v>46</v>
      </c>
      <c r="O213" s="92"/>
      <c r="P213" s="229">
        <f>O213*H213</f>
        <v>0</v>
      </c>
      <c r="Q213" s="229">
        <v>0.001</v>
      </c>
      <c r="R213" s="229">
        <f>Q213*H213</f>
        <v>0.098819999999999991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569</v>
      </c>
      <c r="AT213" s="231" t="s">
        <v>467</v>
      </c>
      <c r="AU213" s="231" t="s">
        <v>90</v>
      </c>
      <c r="AY213" s="18" t="s">
        <v>216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88</v>
      </c>
      <c r="BK213" s="232">
        <f>ROUND(I213*H213,2)</f>
        <v>0</v>
      </c>
      <c r="BL213" s="18" t="s">
        <v>292</v>
      </c>
      <c r="BM213" s="231" t="s">
        <v>3431</v>
      </c>
    </row>
    <row r="214" s="2" customFormat="1">
      <c r="A214" s="39"/>
      <c r="B214" s="40"/>
      <c r="C214" s="41"/>
      <c r="D214" s="233" t="s">
        <v>222</v>
      </c>
      <c r="E214" s="41"/>
      <c r="F214" s="234" t="s">
        <v>3430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222</v>
      </c>
      <c r="AU214" s="18" t="s">
        <v>90</v>
      </c>
    </row>
    <row r="215" s="14" customFormat="1">
      <c r="A215" s="14"/>
      <c r="B215" s="260"/>
      <c r="C215" s="261"/>
      <c r="D215" s="233" t="s">
        <v>362</v>
      </c>
      <c r="E215" s="261"/>
      <c r="F215" s="263" t="s">
        <v>3432</v>
      </c>
      <c r="G215" s="261"/>
      <c r="H215" s="264">
        <v>98.819999999999993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0" t="s">
        <v>362</v>
      </c>
      <c r="AU215" s="270" t="s">
        <v>90</v>
      </c>
      <c r="AV215" s="14" t="s">
        <v>90</v>
      </c>
      <c r="AW215" s="14" t="s">
        <v>4</v>
      </c>
      <c r="AX215" s="14" t="s">
        <v>88</v>
      </c>
      <c r="AY215" s="270" t="s">
        <v>216</v>
      </c>
    </row>
    <row r="216" s="2" customFormat="1" ht="24.15" customHeight="1">
      <c r="A216" s="39"/>
      <c r="B216" s="40"/>
      <c r="C216" s="220" t="s">
        <v>559</v>
      </c>
      <c r="D216" s="220" t="s">
        <v>217</v>
      </c>
      <c r="E216" s="221" t="s">
        <v>3433</v>
      </c>
      <c r="F216" s="222" t="s">
        <v>3434</v>
      </c>
      <c r="G216" s="223" t="s">
        <v>539</v>
      </c>
      <c r="H216" s="224">
        <v>46</v>
      </c>
      <c r="I216" s="225"/>
      <c r="J216" s="226">
        <f>ROUND(I216*H216,2)</f>
        <v>0</v>
      </c>
      <c r="K216" s="222" t="s">
        <v>359</v>
      </c>
      <c r="L216" s="45"/>
      <c r="M216" s="227" t="s">
        <v>1</v>
      </c>
      <c r="N216" s="228" t="s">
        <v>46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292</v>
      </c>
      <c r="AT216" s="231" t="s">
        <v>217</v>
      </c>
      <c r="AU216" s="231" t="s">
        <v>90</v>
      </c>
      <c r="AY216" s="18" t="s">
        <v>216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88</v>
      </c>
      <c r="BK216" s="232">
        <f>ROUND(I216*H216,2)</f>
        <v>0</v>
      </c>
      <c r="BL216" s="18" t="s">
        <v>292</v>
      </c>
      <c r="BM216" s="231" t="s">
        <v>3435</v>
      </c>
    </row>
    <row r="217" s="2" customFormat="1">
      <c r="A217" s="39"/>
      <c r="B217" s="40"/>
      <c r="C217" s="41"/>
      <c r="D217" s="233" t="s">
        <v>222</v>
      </c>
      <c r="E217" s="41"/>
      <c r="F217" s="234" t="s">
        <v>3436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222</v>
      </c>
      <c r="AU217" s="18" t="s">
        <v>90</v>
      </c>
    </row>
    <row r="218" s="2" customFormat="1" ht="24.15" customHeight="1">
      <c r="A218" s="39"/>
      <c r="B218" s="40"/>
      <c r="C218" s="220" t="s">
        <v>569</v>
      </c>
      <c r="D218" s="220" t="s">
        <v>217</v>
      </c>
      <c r="E218" s="221" t="s">
        <v>3437</v>
      </c>
      <c r="F218" s="222" t="s">
        <v>3438</v>
      </c>
      <c r="G218" s="223" t="s">
        <v>435</v>
      </c>
      <c r="H218" s="224">
        <v>11</v>
      </c>
      <c r="I218" s="225"/>
      <c r="J218" s="226">
        <f>ROUND(I218*H218,2)</f>
        <v>0</v>
      </c>
      <c r="K218" s="222" t="s">
        <v>359</v>
      </c>
      <c r="L218" s="45"/>
      <c r="M218" s="227" t="s">
        <v>1</v>
      </c>
      <c r="N218" s="228" t="s">
        <v>46</v>
      </c>
      <c r="O218" s="92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292</v>
      </c>
      <c r="AT218" s="231" t="s">
        <v>217</v>
      </c>
      <c r="AU218" s="231" t="s">
        <v>90</v>
      </c>
      <c r="AY218" s="18" t="s">
        <v>216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88</v>
      </c>
      <c r="BK218" s="232">
        <f>ROUND(I218*H218,2)</f>
        <v>0</v>
      </c>
      <c r="BL218" s="18" t="s">
        <v>292</v>
      </c>
      <c r="BM218" s="231" t="s">
        <v>3439</v>
      </c>
    </row>
    <row r="219" s="2" customFormat="1">
      <c r="A219" s="39"/>
      <c r="B219" s="40"/>
      <c r="C219" s="41"/>
      <c r="D219" s="233" t="s">
        <v>222</v>
      </c>
      <c r="E219" s="41"/>
      <c r="F219" s="234" t="s">
        <v>3440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222</v>
      </c>
      <c r="AU219" s="18" t="s">
        <v>90</v>
      </c>
    </row>
    <row r="220" s="11" customFormat="1" ht="22.8" customHeight="1">
      <c r="A220" s="11"/>
      <c r="B220" s="206"/>
      <c r="C220" s="207"/>
      <c r="D220" s="208" t="s">
        <v>80</v>
      </c>
      <c r="E220" s="248" t="s">
        <v>3441</v>
      </c>
      <c r="F220" s="248" t="s">
        <v>3442</v>
      </c>
      <c r="G220" s="207"/>
      <c r="H220" s="207"/>
      <c r="I220" s="210"/>
      <c r="J220" s="249">
        <f>BK220</f>
        <v>0</v>
      </c>
      <c r="K220" s="207"/>
      <c r="L220" s="212"/>
      <c r="M220" s="213"/>
      <c r="N220" s="214"/>
      <c r="O220" s="214"/>
      <c r="P220" s="215">
        <f>SUM(P221:P266)</f>
        <v>0</v>
      </c>
      <c r="Q220" s="214"/>
      <c r="R220" s="215">
        <f>SUM(R221:R266)</f>
        <v>0.18039171999999998</v>
      </c>
      <c r="S220" s="214"/>
      <c r="T220" s="216">
        <f>SUM(T221:T266)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17" t="s">
        <v>90</v>
      </c>
      <c r="AT220" s="218" t="s">
        <v>80</v>
      </c>
      <c r="AU220" s="218" t="s">
        <v>88</v>
      </c>
      <c r="AY220" s="217" t="s">
        <v>216</v>
      </c>
      <c r="BK220" s="219">
        <f>SUM(BK221:BK266)</f>
        <v>0</v>
      </c>
    </row>
    <row r="221" s="2" customFormat="1" ht="24.15" customHeight="1">
      <c r="A221" s="39"/>
      <c r="B221" s="40"/>
      <c r="C221" s="220" t="s">
        <v>576</v>
      </c>
      <c r="D221" s="220" t="s">
        <v>217</v>
      </c>
      <c r="E221" s="221" t="s">
        <v>3443</v>
      </c>
      <c r="F221" s="222" t="s">
        <v>3444</v>
      </c>
      <c r="G221" s="223" t="s">
        <v>539</v>
      </c>
      <c r="H221" s="224">
        <v>2</v>
      </c>
      <c r="I221" s="225"/>
      <c r="J221" s="226">
        <f>ROUND(I221*H221,2)</f>
        <v>0</v>
      </c>
      <c r="K221" s="222" t="s">
        <v>359</v>
      </c>
      <c r="L221" s="45"/>
      <c r="M221" s="227" t="s">
        <v>1</v>
      </c>
      <c r="N221" s="228" t="s">
        <v>46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292</v>
      </c>
      <c r="AT221" s="231" t="s">
        <v>217</v>
      </c>
      <c r="AU221" s="231" t="s">
        <v>90</v>
      </c>
      <c r="AY221" s="18" t="s">
        <v>216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292</v>
      </c>
      <c r="BM221" s="231" t="s">
        <v>3445</v>
      </c>
    </row>
    <row r="222" s="2" customFormat="1">
      <c r="A222" s="39"/>
      <c r="B222" s="40"/>
      <c r="C222" s="41"/>
      <c r="D222" s="233" t="s">
        <v>222</v>
      </c>
      <c r="E222" s="41"/>
      <c r="F222" s="234" t="s">
        <v>3446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222</v>
      </c>
      <c r="AU222" s="18" t="s">
        <v>90</v>
      </c>
    </row>
    <row r="223" s="2" customFormat="1" ht="24.15" customHeight="1">
      <c r="A223" s="39"/>
      <c r="B223" s="40"/>
      <c r="C223" s="293" t="s">
        <v>583</v>
      </c>
      <c r="D223" s="293" t="s">
        <v>467</v>
      </c>
      <c r="E223" s="294" t="s">
        <v>3447</v>
      </c>
      <c r="F223" s="295" t="s">
        <v>3448</v>
      </c>
      <c r="G223" s="296" t="s">
        <v>539</v>
      </c>
      <c r="H223" s="297">
        <v>2</v>
      </c>
      <c r="I223" s="298"/>
      <c r="J223" s="299">
        <f>ROUND(I223*H223,2)</f>
        <v>0</v>
      </c>
      <c r="K223" s="295" t="s">
        <v>359</v>
      </c>
      <c r="L223" s="300"/>
      <c r="M223" s="301" t="s">
        <v>1</v>
      </c>
      <c r="N223" s="302" t="s">
        <v>46</v>
      </c>
      <c r="O223" s="92"/>
      <c r="P223" s="229">
        <f>O223*H223</f>
        <v>0</v>
      </c>
      <c r="Q223" s="229">
        <v>0.0027000000000000001</v>
      </c>
      <c r="R223" s="229">
        <f>Q223*H223</f>
        <v>0.0054000000000000003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569</v>
      </c>
      <c r="AT223" s="231" t="s">
        <v>467</v>
      </c>
      <c r="AU223" s="231" t="s">
        <v>90</v>
      </c>
      <c r="AY223" s="18" t="s">
        <v>216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88</v>
      </c>
      <c r="BK223" s="232">
        <f>ROUND(I223*H223,2)</f>
        <v>0</v>
      </c>
      <c r="BL223" s="18" t="s">
        <v>292</v>
      </c>
      <c r="BM223" s="231" t="s">
        <v>3449</v>
      </c>
    </row>
    <row r="224" s="2" customFormat="1">
      <c r="A224" s="39"/>
      <c r="B224" s="40"/>
      <c r="C224" s="41"/>
      <c r="D224" s="233" t="s">
        <v>222</v>
      </c>
      <c r="E224" s="41"/>
      <c r="F224" s="234" t="s">
        <v>3450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222</v>
      </c>
      <c r="AU224" s="18" t="s">
        <v>90</v>
      </c>
    </row>
    <row r="225" s="2" customFormat="1" ht="24.15" customHeight="1">
      <c r="A225" s="39"/>
      <c r="B225" s="40"/>
      <c r="C225" s="293" t="s">
        <v>597</v>
      </c>
      <c r="D225" s="293" t="s">
        <v>467</v>
      </c>
      <c r="E225" s="294" t="s">
        <v>3451</v>
      </c>
      <c r="F225" s="295" t="s">
        <v>3452</v>
      </c>
      <c r="G225" s="296" t="s">
        <v>539</v>
      </c>
      <c r="H225" s="297">
        <v>4</v>
      </c>
      <c r="I225" s="298"/>
      <c r="J225" s="299">
        <f>ROUND(I225*H225,2)</f>
        <v>0</v>
      </c>
      <c r="K225" s="295" t="s">
        <v>1</v>
      </c>
      <c r="L225" s="300"/>
      <c r="M225" s="301" t="s">
        <v>1</v>
      </c>
      <c r="N225" s="302" t="s">
        <v>46</v>
      </c>
      <c r="O225" s="92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569</v>
      </c>
      <c r="AT225" s="231" t="s">
        <v>467</v>
      </c>
      <c r="AU225" s="231" t="s">
        <v>90</v>
      </c>
      <c r="AY225" s="18" t="s">
        <v>216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88</v>
      </c>
      <c r="BK225" s="232">
        <f>ROUND(I225*H225,2)</f>
        <v>0</v>
      </c>
      <c r="BL225" s="18" t="s">
        <v>292</v>
      </c>
      <c r="BM225" s="231" t="s">
        <v>3453</v>
      </c>
    </row>
    <row r="226" s="2" customFormat="1">
      <c r="A226" s="39"/>
      <c r="B226" s="40"/>
      <c r="C226" s="41"/>
      <c r="D226" s="233" t="s">
        <v>222</v>
      </c>
      <c r="E226" s="41"/>
      <c r="F226" s="234" t="s">
        <v>3452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222</v>
      </c>
      <c r="AU226" s="18" t="s">
        <v>90</v>
      </c>
    </row>
    <row r="227" s="2" customFormat="1" ht="33" customHeight="1">
      <c r="A227" s="39"/>
      <c r="B227" s="40"/>
      <c r="C227" s="220" t="s">
        <v>610</v>
      </c>
      <c r="D227" s="220" t="s">
        <v>217</v>
      </c>
      <c r="E227" s="221" t="s">
        <v>3323</v>
      </c>
      <c r="F227" s="222" t="s">
        <v>3324</v>
      </c>
      <c r="G227" s="223" t="s">
        <v>539</v>
      </c>
      <c r="H227" s="224">
        <v>2</v>
      </c>
      <c r="I227" s="225"/>
      <c r="J227" s="226">
        <f>ROUND(I227*H227,2)</f>
        <v>0</v>
      </c>
      <c r="K227" s="222" t="s">
        <v>359</v>
      </c>
      <c r="L227" s="45"/>
      <c r="M227" s="227" t="s">
        <v>1</v>
      </c>
      <c r="N227" s="228" t="s">
        <v>46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292</v>
      </c>
      <c r="AT227" s="231" t="s">
        <v>217</v>
      </c>
      <c r="AU227" s="231" t="s">
        <v>90</v>
      </c>
      <c r="AY227" s="18" t="s">
        <v>216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292</v>
      </c>
      <c r="BM227" s="231" t="s">
        <v>3454</v>
      </c>
    </row>
    <row r="228" s="2" customFormat="1">
      <c r="A228" s="39"/>
      <c r="B228" s="40"/>
      <c r="C228" s="41"/>
      <c r="D228" s="233" t="s">
        <v>222</v>
      </c>
      <c r="E228" s="41"/>
      <c r="F228" s="234" t="s">
        <v>3326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222</v>
      </c>
      <c r="AU228" s="18" t="s">
        <v>90</v>
      </c>
    </row>
    <row r="229" s="2" customFormat="1" ht="16.5" customHeight="1">
      <c r="A229" s="39"/>
      <c r="B229" s="40"/>
      <c r="C229" s="293" t="s">
        <v>617</v>
      </c>
      <c r="D229" s="293" t="s">
        <v>467</v>
      </c>
      <c r="E229" s="294" t="s">
        <v>3455</v>
      </c>
      <c r="F229" s="295" t="s">
        <v>3456</v>
      </c>
      <c r="G229" s="296" t="s">
        <v>539</v>
      </c>
      <c r="H229" s="297">
        <v>2</v>
      </c>
      <c r="I229" s="298"/>
      <c r="J229" s="299">
        <f>ROUND(I229*H229,2)</f>
        <v>0</v>
      </c>
      <c r="K229" s="295" t="s">
        <v>1</v>
      </c>
      <c r="L229" s="300"/>
      <c r="M229" s="301" t="s">
        <v>1</v>
      </c>
      <c r="N229" s="302" t="s">
        <v>46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569</v>
      </c>
      <c r="AT229" s="231" t="s">
        <v>467</v>
      </c>
      <c r="AU229" s="231" t="s">
        <v>90</v>
      </c>
      <c r="AY229" s="18" t="s">
        <v>216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292</v>
      </c>
      <c r="BM229" s="231" t="s">
        <v>3457</v>
      </c>
    </row>
    <row r="230" s="2" customFormat="1">
      <c r="A230" s="39"/>
      <c r="B230" s="40"/>
      <c r="C230" s="41"/>
      <c r="D230" s="233" t="s">
        <v>222</v>
      </c>
      <c r="E230" s="41"/>
      <c r="F230" s="234" t="s">
        <v>3456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222</v>
      </c>
      <c r="AU230" s="18" t="s">
        <v>90</v>
      </c>
    </row>
    <row r="231" s="2" customFormat="1" ht="16.5" customHeight="1">
      <c r="A231" s="39"/>
      <c r="B231" s="40"/>
      <c r="C231" s="220" t="s">
        <v>630</v>
      </c>
      <c r="D231" s="220" t="s">
        <v>217</v>
      </c>
      <c r="E231" s="221" t="s">
        <v>3458</v>
      </c>
      <c r="F231" s="222" t="s">
        <v>3459</v>
      </c>
      <c r="G231" s="223" t="s">
        <v>539</v>
      </c>
      <c r="H231" s="224">
        <v>4</v>
      </c>
      <c r="I231" s="225"/>
      <c r="J231" s="226">
        <f>ROUND(I231*H231,2)</f>
        <v>0</v>
      </c>
      <c r="K231" s="222" t="s">
        <v>3460</v>
      </c>
      <c r="L231" s="45"/>
      <c r="M231" s="227" t="s">
        <v>1</v>
      </c>
      <c r="N231" s="228" t="s">
        <v>46</v>
      </c>
      <c r="O231" s="92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292</v>
      </c>
      <c r="AT231" s="231" t="s">
        <v>217</v>
      </c>
      <c r="AU231" s="231" t="s">
        <v>90</v>
      </c>
      <c r="AY231" s="18" t="s">
        <v>216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88</v>
      </c>
      <c r="BK231" s="232">
        <f>ROUND(I231*H231,2)</f>
        <v>0</v>
      </c>
      <c r="BL231" s="18" t="s">
        <v>292</v>
      </c>
      <c r="BM231" s="231" t="s">
        <v>3461</v>
      </c>
    </row>
    <row r="232" s="2" customFormat="1">
      <c r="A232" s="39"/>
      <c r="B232" s="40"/>
      <c r="C232" s="41"/>
      <c r="D232" s="233" t="s">
        <v>222</v>
      </c>
      <c r="E232" s="41"/>
      <c r="F232" s="234" t="s">
        <v>3358</v>
      </c>
      <c r="G232" s="41"/>
      <c r="H232" s="41"/>
      <c r="I232" s="235"/>
      <c r="J232" s="41"/>
      <c r="K232" s="41"/>
      <c r="L232" s="45"/>
      <c r="M232" s="236"/>
      <c r="N232" s="23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222</v>
      </c>
      <c r="AU232" s="18" t="s">
        <v>90</v>
      </c>
    </row>
    <row r="233" s="2" customFormat="1" ht="21.75" customHeight="1">
      <c r="A233" s="39"/>
      <c r="B233" s="40"/>
      <c r="C233" s="293" t="s">
        <v>636</v>
      </c>
      <c r="D233" s="293" t="s">
        <v>467</v>
      </c>
      <c r="E233" s="294" t="s">
        <v>3462</v>
      </c>
      <c r="F233" s="295" t="s">
        <v>3360</v>
      </c>
      <c r="G233" s="296" t="s">
        <v>539</v>
      </c>
      <c r="H233" s="297">
        <v>2</v>
      </c>
      <c r="I233" s="298"/>
      <c r="J233" s="299">
        <f>ROUND(I233*H233,2)</f>
        <v>0</v>
      </c>
      <c r="K233" s="295" t="s">
        <v>359</v>
      </c>
      <c r="L233" s="300"/>
      <c r="M233" s="301" t="s">
        <v>1</v>
      </c>
      <c r="N233" s="302" t="s">
        <v>46</v>
      </c>
      <c r="O233" s="92"/>
      <c r="P233" s="229">
        <f>O233*H233</f>
        <v>0</v>
      </c>
      <c r="Q233" s="229">
        <v>0.00050000000000000001</v>
      </c>
      <c r="R233" s="229">
        <f>Q233*H233</f>
        <v>0.001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569</v>
      </c>
      <c r="AT233" s="231" t="s">
        <v>467</v>
      </c>
      <c r="AU233" s="231" t="s">
        <v>90</v>
      </c>
      <c r="AY233" s="18" t="s">
        <v>216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88</v>
      </c>
      <c r="BK233" s="232">
        <f>ROUND(I233*H233,2)</f>
        <v>0</v>
      </c>
      <c r="BL233" s="18" t="s">
        <v>292</v>
      </c>
      <c r="BM233" s="231" t="s">
        <v>3463</v>
      </c>
    </row>
    <row r="234" s="2" customFormat="1">
      <c r="A234" s="39"/>
      <c r="B234" s="40"/>
      <c r="C234" s="41"/>
      <c r="D234" s="233" t="s">
        <v>222</v>
      </c>
      <c r="E234" s="41"/>
      <c r="F234" s="234" t="s">
        <v>3464</v>
      </c>
      <c r="G234" s="41"/>
      <c r="H234" s="41"/>
      <c r="I234" s="235"/>
      <c r="J234" s="41"/>
      <c r="K234" s="41"/>
      <c r="L234" s="45"/>
      <c r="M234" s="236"/>
      <c r="N234" s="23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222</v>
      </c>
      <c r="AU234" s="18" t="s">
        <v>90</v>
      </c>
    </row>
    <row r="235" s="2" customFormat="1" ht="21.75" customHeight="1">
      <c r="A235" s="39"/>
      <c r="B235" s="40"/>
      <c r="C235" s="293" t="s">
        <v>644</v>
      </c>
      <c r="D235" s="293" t="s">
        <v>467</v>
      </c>
      <c r="E235" s="294" t="s">
        <v>3465</v>
      </c>
      <c r="F235" s="295" t="s">
        <v>3466</v>
      </c>
      <c r="G235" s="296" t="s">
        <v>539</v>
      </c>
      <c r="H235" s="297">
        <v>2</v>
      </c>
      <c r="I235" s="298"/>
      <c r="J235" s="299">
        <f>ROUND(I235*H235,2)</f>
        <v>0</v>
      </c>
      <c r="K235" s="295" t="s">
        <v>359</v>
      </c>
      <c r="L235" s="300"/>
      <c r="M235" s="301" t="s">
        <v>1</v>
      </c>
      <c r="N235" s="302" t="s">
        <v>46</v>
      </c>
      <c r="O235" s="92"/>
      <c r="P235" s="229">
        <f>O235*H235</f>
        <v>0</v>
      </c>
      <c r="Q235" s="229">
        <v>0.00050000000000000001</v>
      </c>
      <c r="R235" s="229">
        <f>Q235*H235</f>
        <v>0.001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569</v>
      </c>
      <c r="AT235" s="231" t="s">
        <v>467</v>
      </c>
      <c r="AU235" s="231" t="s">
        <v>90</v>
      </c>
      <c r="AY235" s="18" t="s">
        <v>216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292</v>
      </c>
      <c r="BM235" s="231" t="s">
        <v>3467</v>
      </c>
    </row>
    <row r="236" s="2" customFormat="1">
      <c r="A236" s="39"/>
      <c r="B236" s="40"/>
      <c r="C236" s="41"/>
      <c r="D236" s="233" t="s">
        <v>222</v>
      </c>
      <c r="E236" s="41"/>
      <c r="F236" s="234" t="s">
        <v>3468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90</v>
      </c>
    </row>
    <row r="237" s="2" customFormat="1" ht="24.15" customHeight="1">
      <c r="A237" s="39"/>
      <c r="B237" s="40"/>
      <c r="C237" s="220" t="s">
        <v>649</v>
      </c>
      <c r="D237" s="220" t="s">
        <v>217</v>
      </c>
      <c r="E237" s="221" t="s">
        <v>3469</v>
      </c>
      <c r="F237" s="222" t="s">
        <v>3470</v>
      </c>
      <c r="G237" s="223" t="s">
        <v>539</v>
      </c>
      <c r="H237" s="224">
        <v>2</v>
      </c>
      <c r="I237" s="225"/>
      <c r="J237" s="226">
        <f>ROUND(I237*H237,2)</f>
        <v>0</v>
      </c>
      <c r="K237" s="222" t="s">
        <v>359</v>
      </c>
      <c r="L237" s="45"/>
      <c r="M237" s="227" t="s">
        <v>1</v>
      </c>
      <c r="N237" s="228" t="s">
        <v>46</v>
      </c>
      <c r="O237" s="92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292</v>
      </c>
      <c r="AT237" s="231" t="s">
        <v>217</v>
      </c>
      <c r="AU237" s="231" t="s">
        <v>90</v>
      </c>
      <c r="AY237" s="18" t="s">
        <v>216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88</v>
      </c>
      <c r="BK237" s="232">
        <f>ROUND(I237*H237,2)</f>
        <v>0</v>
      </c>
      <c r="BL237" s="18" t="s">
        <v>292</v>
      </c>
      <c r="BM237" s="231" t="s">
        <v>3471</v>
      </c>
    </row>
    <row r="238" s="2" customFormat="1">
      <c r="A238" s="39"/>
      <c r="B238" s="40"/>
      <c r="C238" s="41"/>
      <c r="D238" s="233" t="s">
        <v>222</v>
      </c>
      <c r="E238" s="41"/>
      <c r="F238" s="234" t="s">
        <v>3472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222</v>
      </c>
      <c r="AU238" s="18" t="s">
        <v>90</v>
      </c>
    </row>
    <row r="239" s="2" customFormat="1" ht="24.15" customHeight="1">
      <c r="A239" s="39"/>
      <c r="B239" s="40"/>
      <c r="C239" s="293" t="s">
        <v>658</v>
      </c>
      <c r="D239" s="293" t="s">
        <v>467</v>
      </c>
      <c r="E239" s="294" t="s">
        <v>3473</v>
      </c>
      <c r="F239" s="295" t="s">
        <v>3474</v>
      </c>
      <c r="G239" s="296" t="s">
        <v>539</v>
      </c>
      <c r="H239" s="297">
        <v>2</v>
      </c>
      <c r="I239" s="298"/>
      <c r="J239" s="299">
        <f>ROUND(I239*H239,2)</f>
        <v>0</v>
      </c>
      <c r="K239" s="295" t="s">
        <v>359</v>
      </c>
      <c r="L239" s="300"/>
      <c r="M239" s="301" t="s">
        <v>1</v>
      </c>
      <c r="N239" s="302" t="s">
        <v>46</v>
      </c>
      <c r="O239" s="92"/>
      <c r="P239" s="229">
        <f>O239*H239</f>
        <v>0</v>
      </c>
      <c r="Q239" s="229">
        <v>0.0019</v>
      </c>
      <c r="R239" s="229">
        <f>Q239*H239</f>
        <v>0.0038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569</v>
      </c>
      <c r="AT239" s="231" t="s">
        <v>467</v>
      </c>
      <c r="AU239" s="231" t="s">
        <v>90</v>
      </c>
      <c r="AY239" s="18" t="s">
        <v>216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88</v>
      </c>
      <c r="BK239" s="232">
        <f>ROUND(I239*H239,2)</f>
        <v>0</v>
      </c>
      <c r="BL239" s="18" t="s">
        <v>292</v>
      </c>
      <c r="BM239" s="231" t="s">
        <v>3475</v>
      </c>
    </row>
    <row r="240" s="2" customFormat="1">
      <c r="A240" s="39"/>
      <c r="B240" s="40"/>
      <c r="C240" s="41"/>
      <c r="D240" s="233" t="s">
        <v>222</v>
      </c>
      <c r="E240" s="41"/>
      <c r="F240" s="234" t="s">
        <v>3476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222</v>
      </c>
      <c r="AU240" s="18" t="s">
        <v>90</v>
      </c>
    </row>
    <row r="241" s="2" customFormat="1" ht="24.15" customHeight="1">
      <c r="A241" s="39"/>
      <c r="B241" s="40"/>
      <c r="C241" s="220" t="s">
        <v>661</v>
      </c>
      <c r="D241" s="220" t="s">
        <v>217</v>
      </c>
      <c r="E241" s="221" t="s">
        <v>3477</v>
      </c>
      <c r="F241" s="222" t="s">
        <v>3478</v>
      </c>
      <c r="G241" s="223" t="s">
        <v>539</v>
      </c>
      <c r="H241" s="224">
        <v>4</v>
      </c>
      <c r="I241" s="225"/>
      <c r="J241" s="226">
        <f>ROUND(I241*H241,2)</f>
        <v>0</v>
      </c>
      <c r="K241" s="222" t="s">
        <v>359</v>
      </c>
      <c r="L241" s="45"/>
      <c r="M241" s="227" t="s">
        <v>1</v>
      </c>
      <c r="N241" s="228" t="s">
        <v>46</v>
      </c>
      <c r="O241" s="92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292</v>
      </c>
      <c r="AT241" s="231" t="s">
        <v>217</v>
      </c>
      <c r="AU241" s="231" t="s">
        <v>90</v>
      </c>
      <c r="AY241" s="18" t="s">
        <v>216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88</v>
      </c>
      <c r="BK241" s="232">
        <f>ROUND(I241*H241,2)</f>
        <v>0</v>
      </c>
      <c r="BL241" s="18" t="s">
        <v>292</v>
      </c>
      <c r="BM241" s="231" t="s">
        <v>3479</v>
      </c>
    </row>
    <row r="242" s="2" customFormat="1">
      <c r="A242" s="39"/>
      <c r="B242" s="40"/>
      <c r="C242" s="41"/>
      <c r="D242" s="233" t="s">
        <v>222</v>
      </c>
      <c r="E242" s="41"/>
      <c r="F242" s="234" t="s">
        <v>3480</v>
      </c>
      <c r="G242" s="41"/>
      <c r="H242" s="41"/>
      <c r="I242" s="235"/>
      <c r="J242" s="41"/>
      <c r="K242" s="41"/>
      <c r="L242" s="45"/>
      <c r="M242" s="236"/>
      <c r="N242" s="237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222</v>
      </c>
      <c r="AU242" s="18" t="s">
        <v>90</v>
      </c>
    </row>
    <row r="243" s="2" customFormat="1" ht="24.15" customHeight="1">
      <c r="A243" s="39"/>
      <c r="B243" s="40"/>
      <c r="C243" s="293" t="s">
        <v>668</v>
      </c>
      <c r="D243" s="293" t="s">
        <v>467</v>
      </c>
      <c r="E243" s="294" t="s">
        <v>3481</v>
      </c>
      <c r="F243" s="295" t="s">
        <v>3482</v>
      </c>
      <c r="G243" s="296" t="s">
        <v>539</v>
      </c>
      <c r="H243" s="297">
        <v>4</v>
      </c>
      <c r="I243" s="298"/>
      <c r="J243" s="299">
        <f>ROUND(I243*H243,2)</f>
        <v>0</v>
      </c>
      <c r="K243" s="295" t="s">
        <v>359</v>
      </c>
      <c r="L243" s="300"/>
      <c r="M243" s="301" t="s">
        <v>1</v>
      </c>
      <c r="N243" s="302" t="s">
        <v>46</v>
      </c>
      <c r="O243" s="92"/>
      <c r="P243" s="229">
        <f>O243*H243</f>
        <v>0</v>
      </c>
      <c r="Q243" s="229">
        <v>0.0033</v>
      </c>
      <c r="R243" s="229">
        <f>Q243*H243</f>
        <v>0.0132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569</v>
      </c>
      <c r="AT243" s="231" t="s">
        <v>467</v>
      </c>
      <c r="AU243" s="231" t="s">
        <v>90</v>
      </c>
      <c r="AY243" s="18" t="s">
        <v>216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88</v>
      </c>
      <c r="BK243" s="232">
        <f>ROUND(I243*H243,2)</f>
        <v>0</v>
      </c>
      <c r="BL243" s="18" t="s">
        <v>292</v>
      </c>
      <c r="BM243" s="231" t="s">
        <v>3483</v>
      </c>
    </row>
    <row r="244" s="2" customFormat="1">
      <c r="A244" s="39"/>
      <c r="B244" s="40"/>
      <c r="C244" s="41"/>
      <c r="D244" s="233" t="s">
        <v>222</v>
      </c>
      <c r="E244" s="41"/>
      <c r="F244" s="234" t="s">
        <v>3484</v>
      </c>
      <c r="G244" s="41"/>
      <c r="H244" s="41"/>
      <c r="I244" s="235"/>
      <c r="J244" s="41"/>
      <c r="K244" s="41"/>
      <c r="L244" s="45"/>
      <c r="M244" s="236"/>
      <c r="N244" s="23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222</v>
      </c>
      <c r="AU244" s="18" t="s">
        <v>90</v>
      </c>
    </row>
    <row r="245" s="2" customFormat="1" ht="33" customHeight="1">
      <c r="A245" s="39"/>
      <c r="B245" s="40"/>
      <c r="C245" s="220" t="s">
        <v>674</v>
      </c>
      <c r="D245" s="220" t="s">
        <v>217</v>
      </c>
      <c r="E245" s="221" t="s">
        <v>3323</v>
      </c>
      <c r="F245" s="222" t="s">
        <v>3324</v>
      </c>
      <c r="G245" s="223" t="s">
        <v>539</v>
      </c>
      <c r="H245" s="224">
        <v>2</v>
      </c>
      <c r="I245" s="225"/>
      <c r="J245" s="226">
        <f>ROUND(I245*H245,2)</f>
        <v>0</v>
      </c>
      <c r="K245" s="222" t="s">
        <v>359</v>
      </c>
      <c r="L245" s="45"/>
      <c r="M245" s="227" t="s">
        <v>1</v>
      </c>
      <c r="N245" s="228" t="s">
        <v>46</v>
      </c>
      <c r="O245" s="92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292</v>
      </c>
      <c r="AT245" s="231" t="s">
        <v>217</v>
      </c>
      <c r="AU245" s="231" t="s">
        <v>90</v>
      </c>
      <c r="AY245" s="18" t="s">
        <v>216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88</v>
      </c>
      <c r="BK245" s="232">
        <f>ROUND(I245*H245,2)</f>
        <v>0</v>
      </c>
      <c r="BL245" s="18" t="s">
        <v>292</v>
      </c>
      <c r="BM245" s="231" t="s">
        <v>3485</v>
      </c>
    </row>
    <row r="246" s="2" customFormat="1">
      <c r="A246" s="39"/>
      <c r="B246" s="40"/>
      <c r="C246" s="41"/>
      <c r="D246" s="233" t="s">
        <v>222</v>
      </c>
      <c r="E246" s="41"/>
      <c r="F246" s="234" t="s">
        <v>3326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222</v>
      </c>
      <c r="AU246" s="18" t="s">
        <v>90</v>
      </c>
    </row>
    <row r="247" s="2" customFormat="1" ht="24.15" customHeight="1">
      <c r="A247" s="39"/>
      <c r="B247" s="40"/>
      <c r="C247" s="293" t="s">
        <v>681</v>
      </c>
      <c r="D247" s="293" t="s">
        <v>467</v>
      </c>
      <c r="E247" s="294" t="s">
        <v>3486</v>
      </c>
      <c r="F247" s="295" t="s">
        <v>3487</v>
      </c>
      <c r="G247" s="296" t="s">
        <v>539</v>
      </c>
      <c r="H247" s="297">
        <v>2</v>
      </c>
      <c r="I247" s="298"/>
      <c r="J247" s="299">
        <f>ROUND(I247*H247,2)</f>
        <v>0</v>
      </c>
      <c r="K247" s="295" t="s">
        <v>1</v>
      </c>
      <c r="L247" s="300"/>
      <c r="M247" s="301" t="s">
        <v>1</v>
      </c>
      <c r="N247" s="302" t="s">
        <v>46</v>
      </c>
      <c r="O247" s="92"/>
      <c r="P247" s="229">
        <f>O247*H247</f>
        <v>0</v>
      </c>
      <c r="Q247" s="229">
        <v>0.00059999999999999995</v>
      </c>
      <c r="R247" s="229">
        <f>Q247*H247</f>
        <v>0.0011999999999999999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569</v>
      </c>
      <c r="AT247" s="231" t="s">
        <v>467</v>
      </c>
      <c r="AU247" s="231" t="s">
        <v>90</v>
      </c>
      <c r="AY247" s="18" t="s">
        <v>216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88</v>
      </c>
      <c r="BK247" s="232">
        <f>ROUND(I247*H247,2)</f>
        <v>0</v>
      </c>
      <c r="BL247" s="18" t="s">
        <v>292</v>
      </c>
      <c r="BM247" s="231" t="s">
        <v>3488</v>
      </c>
    </row>
    <row r="248" s="2" customFormat="1">
      <c r="A248" s="39"/>
      <c r="B248" s="40"/>
      <c r="C248" s="41"/>
      <c r="D248" s="233" t="s">
        <v>222</v>
      </c>
      <c r="E248" s="41"/>
      <c r="F248" s="234" t="s">
        <v>3489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222</v>
      </c>
      <c r="AU248" s="18" t="s">
        <v>90</v>
      </c>
    </row>
    <row r="249" s="2" customFormat="1" ht="33" customHeight="1">
      <c r="A249" s="39"/>
      <c r="B249" s="40"/>
      <c r="C249" s="220" t="s">
        <v>692</v>
      </c>
      <c r="D249" s="220" t="s">
        <v>217</v>
      </c>
      <c r="E249" s="221" t="s">
        <v>3490</v>
      </c>
      <c r="F249" s="222" t="s">
        <v>3491</v>
      </c>
      <c r="G249" s="223" t="s">
        <v>453</v>
      </c>
      <c r="H249" s="224">
        <v>4</v>
      </c>
      <c r="I249" s="225"/>
      <c r="J249" s="226">
        <f>ROUND(I249*H249,2)</f>
        <v>0</v>
      </c>
      <c r="K249" s="222" t="s">
        <v>359</v>
      </c>
      <c r="L249" s="45"/>
      <c r="M249" s="227" t="s">
        <v>1</v>
      </c>
      <c r="N249" s="228" t="s">
        <v>46</v>
      </c>
      <c r="O249" s="92"/>
      <c r="P249" s="229">
        <f>O249*H249</f>
        <v>0</v>
      </c>
      <c r="Q249" s="229">
        <v>0.0083999999999999995</v>
      </c>
      <c r="R249" s="229">
        <f>Q249*H249</f>
        <v>0.033599999999999998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292</v>
      </c>
      <c r="AT249" s="231" t="s">
        <v>217</v>
      </c>
      <c r="AU249" s="231" t="s">
        <v>90</v>
      </c>
      <c r="AY249" s="18" t="s">
        <v>216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292</v>
      </c>
      <c r="BM249" s="231" t="s">
        <v>3492</v>
      </c>
    </row>
    <row r="250" s="2" customFormat="1">
      <c r="A250" s="39"/>
      <c r="B250" s="40"/>
      <c r="C250" s="41"/>
      <c r="D250" s="233" t="s">
        <v>222</v>
      </c>
      <c r="E250" s="41"/>
      <c r="F250" s="234" t="s">
        <v>3493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222</v>
      </c>
      <c r="AU250" s="18" t="s">
        <v>90</v>
      </c>
    </row>
    <row r="251" s="2" customFormat="1" ht="37.8" customHeight="1">
      <c r="A251" s="39"/>
      <c r="B251" s="40"/>
      <c r="C251" s="220" t="s">
        <v>696</v>
      </c>
      <c r="D251" s="220" t="s">
        <v>217</v>
      </c>
      <c r="E251" s="221" t="s">
        <v>3377</v>
      </c>
      <c r="F251" s="222" t="s">
        <v>3378</v>
      </c>
      <c r="G251" s="223" t="s">
        <v>453</v>
      </c>
      <c r="H251" s="224">
        <v>30.920999999999999</v>
      </c>
      <c r="I251" s="225"/>
      <c r="J251" s="226">
        <f>ROUND(I251*H251,2)</f>
        <v>0</v>
      </c>
      <c r="K251" s="222" t="s">
        <v>359</v>
      </c>
      <c r="L251" s="45"/>
      <c r="M251" s="227" t="s">
        <v>1</v>
      </c>
      <c r="N251" s="228" t="s">
        <v>46</v>
      </c>
      <c r="O251" s="92"/>
      <c r="P251" s="229">
        <f>O251*H251</f>
        <v>0</v>
      </c>
      <c r="Q251" s="229">
        <v>0.0034399999999999999</v>
      </c>
      <c r="R251" s="229">
        <f>Q251*H251</f>
        <v>0.10636823999999999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292</v>
      </c>
      <c r="AT251" s="231" t="s">
        <v>217</v>
      </c>
      <c r="AU251" s="231" t="s">
        <v>90</v>
      </c>
      <c r="AY251" s="18" t="s">
        <v>216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88</v>
      </c>
      <c r="BK251" s="232">
        <f>ROUND(I251*H251,2)</f>
        <v>0</v>
      </c>
      <c r="BL251" s="18" t="s">
        <v>292</v>
      </c>
      <c r="BM251" s="231" t="s">
        <v>3494</v>
      </c>
    </row>
    <row r="252" s="2" customFormat="1">
      <c r="A252" s="39"/>
      <c r="B252" s="40"/>
      <c r="C252" s="41"/>
      <c r="D252" s="233" t="s">
        <v>222</v>
      </c>
      <c r="E252" s="41"/>
      <c r="F252" s="234" t="s">
        <v>3380</v>
      </c>
      <c r="G252" s="41"/>
      <c r="H252" s="41"/>
      <c r="I252" s="235"/>
      <c r="J252" s="41"/>
      <c r="K252" s="41"/>
      <c r="L252" s="45"/>
      <c r="M252" s="236"/>
      <c r="N252" s="23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222</v>
      </c>
      <c r="AU252" s="18" t="s">
        <v>90</v>
      </c>
    </row>
    <row r="253" s="13" customFormat="1">
      <c r="A253" s="13"/>
      <c r="B253" s="250"/>
      <c r="C253" s="251"/>
      <c r="D253" s="233" t="s">
        <v>362</v>
      </c>
      <c r="E253" s="252" t="s">
        <v>1</v>
      </c>
      <c r="F253" s="253" t="s">
        <v>3495</v>
      </c>
      <c r="G253" s="251"/>
      <c r="H253" s="252" t="s">
        <v>1</v>
      </c>
      <c r="I253" s="254"/>
      <c r="J253" s="251"/>
      <c r="K253" s="251"/>
      <c r="L253" s="255"/>
      <c r="M253" s="256"/>
      <c r="N253" s="257"/>
      <c r="O253" s="257"/>
      <c r="P253" s="257"/>
      <c r="Q253" s="257"/>
      <c r="R253" s="257"/>
      <c r="S253" s="257"/>
      <c r="T253" s="25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9" t="s">
        <v>362</v>
      </c>
      <c r="AU253" s="259" t="s">
        <v>90</v>
      </c>
      <c r="AV253" s="13" t="s">
        <v>88</v>
      </c>
      <c r="AW253" s="13" t="s">
        <v>36</v>
      </c>
      <c r="AX253" s="13" t="s">
        <v>81</v>
      </c>
      <c r="AY253" s="259" t="s">
        <v>216</v>
      </c>
    </row>
    <row r="254" s="14" customFormat="1">
      <c r="A254" s="14"/>
      <c r="B254" s="260"/>
      <c r="C254" s="261"/>
      <c r="D254" s="233" t="s">
        <v>362</v>
      </c>
      <c r="E254" s="262" t="s">
        <v>1</v>
      </c>
      <c r="F254" s="263" t="s">
        <v>3496</v>
      </c>
      <c r="G254" s="261"/>
      <c r="H254" s="264">
        <v>7.8760000000000003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0" t="s">
        <v>362</v>
      </c>
      <c r="AU254" s="270" t="s">
        <v>90</v>
      </c>
      <c r="AV254" s="14" t="s">
        <v>90</v>
      </c>
      <c r="AW254" s="14" t="s">
        <v>36</v>
      </c>
      <c r="AX254" s="14" t="s">
        <v>81</v>
      </c>
      <c r="AY254" s="270" t="s">
        <v>216</v>
      </c>
    </row>
    <row r="255" s="13" customFormat="1">
      <c r="A255" s="13"/>
      <c r="B255" s="250"/>
      <c r="C255" s="251"/>
      <c r="D255" s="233" t="s">
        <v>362</v>
      </c>
      <c r="E255" s="252" t="s">
        <v>1</v>
      </c>
      <c r="F255" s="253" t="s">
        <v>3497</v>
      </c>
      <c r="G255" s="251"/>
      <c r="H255" s="252" t="s">
        <v>1</v>
      </c>
      <c r="I255" s="254"/>
      <c r="J255" s="251"/>
      <c r="K255" s="251"/>
      <c r="L255" s="255"/>
      <c r="M255" s="256"/>
      <c r="N255" s="257"/>
      <c r="O255" s="257"/>
      <c r="P255" s="257"/>
      <c r="Q255" s="257"/>
      <c r="R255" s="257"/>
      <c r="S255" s="257"/>
      <c r="T255" s="25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9" t="s">
        <v>362</v>
      </c>
      <c r="AU255" s="259" t="s">
        <v>90</v>
      </c>
      <c r="AV255" s="13" t="s">
        <v>88</v>
      </c>
      <c r="AW255" s="13" t="s">
        <v>36</v>
      </c>
      <c r="AX255" s="13" t="s">
        <v>81</v>
      </c>
      <c r="AY255" s="259" t="s">
        <v>216</v>
      </c>
    </row>
    <row r="256" s="14" customFormat="1">
      <c r="A256" s="14"/>
      <c r="B256" s="260"/>
      <c r="C256" s="261"/>
      <c r="D256" s="233" t="s">
        <v>362</v>
      </c>
      <c r="E256" s="262" t="s">
        <v>1</v>
      </c>
      <c r="F256" s="263" t="s">
        <v>3498</v>
      </c>
      <c r="G256" s="261"/>
      <c r="H256" s="264">
        <v>23.045000000000002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0" t="s">
        <v>362</v>
      </c>
      <c r="AU256" s="270" t="s">
        <v>90</v>
      </c>
      <c r="AV256" s="14" t="s">
        <v>90</v>
      </c>
      <c r="AW256" s="14" t="s">
        <v>36</v>
      </c>
      <c r="AX256" s="14" t="s">
        <v>81</v>
      </c>
      <c r="AY256" s="270" t="s">
        <v>216</v>
      </c>
    </row>
    <row r="257" s="16" customFormat="1">
      <c r="A257" s="16"/>
      <c r="B257" s="282"/>
      <c r="C257" s="283"/>
      <c r="D257" s="233" t="s">
        <v>362</v>
      </c>
      <c r="E257" s="284" t="s">
        <v>1</v>
      </c>
      <c r="F257" s="285" t="s">
        <v>369</v>
      </c>
      <c r="G257" s="283"/>
      <c r="H257" s="286">
        <v>30.921000000000003</v>
      </c>
      <c r="I257" s="287"/>
      <c r="J257" s="283"/>
      <c r="K257" s="283"/>
      <c r="L257" s="288"/>
      <c r="M257" s="289"/>
      <c r="N257" s="290"/>
      <c r="O257" s="290"/>
      <c r="P257" s="290"/>
      <c r="Q257" s="290"/>
      <c r="R257" s="290"/>
      <c r="S257" s="290"/>
      <c r="T257" s="29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92" t="s">
        <v>362</v>
      </c>
      <c r="AU257" s="292" t="s">
        <v>90</v>
      </c>
      <c r="AV257" s="16" t="s">
        <v>215</v>
      </c>
      <c r="AW257" s="16" t="s">
        <v>36</v>
      </c>
      <c r="AX257" s="16" t="s">
        <v>88</v>
      </c>
      <c r="AY257" s="292" t="s">
        <v>216</v>
      </c>
    </row>
    <row r="258" s="2" customFormat="1" ht="21.75" customHeight="1">
      <c r="A258" s="39"/>
      <c r="B258" s="40"/>
      <c r="C258" s="220" t="s">
        <v>700</v>
      </c>
      <c r="D258" s="220" t="s">
        <v>217</v>
      </c>
      <c r="E258" s="221" t="s">
        <v>3499</v>
      </c>
      <c r="F258" s="222" t="s">
        <v>3500</v>
      </c>
      <c r="G258" s="223" t="s">
        <v>303</v>
      </c>
      <c r="H258" s="224">
        <v>15.125999999999999</v>
      </c>
      <c r="I258" s="225"/>
      <c r="J258" s="226">
        <f>ROUND(I258*H258,2)</f>
        <v>0</v>
      </c>
      <c r="K258" s="222" t="s">
        <v>1</v>
      </c>
      <c r="L258" s="45"/>
      <c r="M258" s="227" t="s">
        <v>1</v>
      </c>
      <c r="N258" s="228" t="s">
        <v>46</v>
      </c>
      <c r="O258" s="92"/>
      <c r="P258" s="229">
        <f>O258*H258</f>
        <v>0</v>
      </c>
      <c r="Q258" s="229">
        <v>0.00038000000000000002</v>
      </c>
      <c r="R258" s="229">
        <f>Q258*H258</f>
        <v>0.0057478800000000004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292</v>
      </c>
      <c r="AT258" s="231" t="s">
        <v>217</v>
      </c>
      <c r="AU258" s="231" t="s">
        <v>90</v>
      </c>
      <c r="AY258" s="18" t="s">
        <v>216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88</v>
      </c>
      <c r="BK258" s="232">
        <f>ROUND(I258*H258,2)</f>
        <v>0</v>
      </c>
      <c r="BL258" s="18" t="s">
        <v>292</v>
      </c>
      <c r="BM258" s="231" t="s">
        <v>3501</v>
      </c>
    </row>
    <row r="259" s="2" customFormat="1">
      <c r="A259" s="39"/>
      <c r="B259" s="40"/>
      <c r="C259" s="41"/>
      <c r="D259" s="233" t="s">
        <v>222</v>
      </c>
      <c r="E259" s="41"/>
      <c r="F259" s="234" t="s">
        <v>3410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222</v>
      </c>
      <c r="AU259" s="18" t="s">
        <v>90</v>
      </c>
    </row>
    <row r="260" s="2" customFormat="1" ht="24.15" customHeight="1">
      <c r="A260" s="39"/>
      <c r="B260" s="40"/>
      <c r="C260" s="293" t="s">
        <v>706</v>
      </c>
      <c r="D260" s="293" t="s">
        <v>467</v>
      </c>
      <c r="E260" s="294" t="s">
        <v>3413</v>
      </c>
      <c r="F260" s="295" t="s">
        <v>3414</v>
      </c>
      <c r="G260" s="296" t="s">
        <v>303</v>
      </c>
      <c r="H260" s="297">
        <v>15.125999999999999</v>
      </c>
      <c r="I260" s="298"/>
      <c r="J260" s="299">
        <f>ROUND(I260*H260,2)</f>
        <v>0</v>
      </c>
      <c r="K260" s="295" t="s">
        <v>359</v>
      </c>
      <c r="L260" s="300"/>
      <c r="M260" s="301" t="s">
        <v>1</v>
      </c>
      <c r="N260" s="302" t="s">
        <v>46</v>
      </c>
      <c r="O260" s="92"/>
      <c r="P260" s="229">
        <f>O260*H260</f>
        <v>0</v>
      </c>
      <c r="Q260" s="229">
        <v>0.00059999999999999995</v>
      </c>
      <c r="R260" s="229">
        <f>Q260*H260</f>
        <v>0.0090755999999999996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569</v>
      </c>
      <c r="AT260" s="231" t="s">
        <v>467</v>
      </c>
      <c r="AU260" s="231" t="s">
        <v>90</v>
      </c>
      <c r="AY260" s="18" t="s">
        <v>216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292</v>
      </c>
      <c r="BM260" s="231" t="s">
        <v>3502</v>
      </c>
    </row>
    <row r="261" s="2" customFormat="1">
      <c r="A261" s="39"/>
      <c r="B261" s="40"/>
      <c r="C261" s="41"/>
      <c r="D261" s="233" t="s">
        <v>222</v>
      </c>
      <c r="E261" s="41"/>
      <c r="F261" s="234" t="s">
        <v>3414</v>
      </c>
      <c r="G261" s="41"/>
      <c r="H261" s="41"/>
      <c r="I261" s="235"/>
      <c r="J261" s="41"/>
      <c r="K261" s="41"/>
      <c r="L261" s="45"/>
      <c r="M261" s="236"/>
      <c r="N261" s="23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222</v>
      </c>
      <c r="AU261" s="18" t="s">
        <v>90</v>
      </c>
    </row>
    <row r="262" s="14" customFormat="1">
      <c r="A262" s="14"/>
      <c r="B262" s="260"/>
      <c r="C262" s="261"/>
      <c r="D262" s="233" t="s">
        <v>362</v>
      </c>
      <c r="E262" s="262" t="s">
        <v>1</v>
      </c>
      <c r="F262" s="263" t="s">
        <v>3503</v>
      </c>
      <c r="G262" s="261"/>
      <c r="H262" s="264">
        <v>14.326000000000001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0" t="s">
        <v>362</v>
      </c>
      <c r="AU262" s="270" t="s">
        <v>90</v>
      </c>
      <c r="AV262" s="14" t="s">
        <v>90</v>
      </c>
      <c r="AW262" s="14" t="s">
        <v>36</v>
      </c>
      <c r="AX262" s="14" t="s">
        <v>81</v>
      </c>
      <c r="AY262" s="270" t="s">
        <v>216</v>
      </c>
    </row>
    <row r="263" s="14" customFormat="1">
      <c r="A263" s="14"/>
      <c r="B263" s="260"/>
      <c r="C263" s="261"/>
      <c r="D263" s="233" t="s">
        <v>362</v>
      </c>
      <c r="E263" s="262" t="s">
        <v>1</v>
      </c>
      <c r="F263" s="263" t="s">
        <v>3504</v>
      </c>
      <c r="G263" s="261"/>
      <c r="H263" s="264">
        <v>0.80000000000000004</v>
      </c>
      <c r="I263" s="265"/>
      <c r="J263" s="261"/>
      <c r="K263" s="261"/>
      <c r="L263" s="266"/>
      <c r="M263" s="267"/>
      <c r="N263" s="268"/>
      <c r="O263" s="268"/>
      <c r="P263" s="268"/>
      <c r="Q263" s="268"/>
      <c r="R263" s="268"/>
      <c r="S263" s="268"/>
      <c r="T263" s="26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0" t="s">
        <v>362</v>
      </c>
      <c r="AU263" s="270" t="s">
        <v>90</v>
      </c>
      <c r="AV263" s="14" t="s">
        <v>90</v>
      </c>
      <c r="AW263" s="14" t="s">
        <v>36</v>
      </c>
      <c r="AX263" s="14" t="s">
        <v>81</v>
      </c>
      <c r="AY263" s="270" t="s">
        <v>216</v>
      </c>
    </row>
    <row r="264" s="16" customFormat="1">
      <c r="A264" s="16"/>
      <c r="B264" s="282"/>
      <c r="C264" s="283"/>
      <c r="D264" s="233" t="s">
        <v>362</v>
      </c>
      <c r="E264" s="284" t="s">
        <v>1</v>
      </c>
      <c r="F264" s="285" t="s">
        <v>369</v>
      </c>
      <c r="G264" s="283"/>
      <c r="H264" s="286">
        <v>15.126000000000001</v>
      </c>
      <c r="I264" s="287"/>
      <c r="J264" s="283"/>
      <c r="K264" s="283"/>
      <c r="L264" s="288"/>
      <c r="M264" s="289"/>
      <c r="N264" s="290"/>
      <c r="O264" s="290"/>
      <c r="P264" s="290"/>
      <c r="Q264" s="290"/>
      <c r="R264" s="290"/>
      <c r="S264" s="290"/>
      <c r="T264" s="291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92" t="s">
        <v>362</v>
      </c>
      <c r="AU264" s="292" t="s">
        <v>90</v>
      </c>
      <c r="AV264" s="16" t="s">
        <v>215</v>
      </c>
      <c r="AW264" s="16" t="s">
        <v>4</v>
      </c>
      <c r="AX264" s="16" t="s">
        <v>88</v>
      </c>
      <c r="AY264" s="292" t="s">
        <v>216</v>
      </c>
    </row>
    <row r="265" s="2" customFormat="1" ht="24.15" customHeight="1">
      <c r="A265" s="39"/>
      <c r="B265" s="40"/>
      <c r="C265" s="220" t="s">
        <v>713</v>
      </c>
      <c r="D265" s="220" t="s">
        <v>217</v>
      </c>
      <c r="E265" s="221" t="s">
        <v>3505</v>
      </c>
      <c r="F265" s="222" t="s">
        <v>3506</v>
      </c>
      <c r="G265" s="223" t="s">
        <v>435</v>
      </c>
      <c r="H265" s="224">
        <v>0.20000000000000001</v>
      </c>
      <c r="I265" s="225"/>
      <c r="J265" s="226">
        <f>ROUND(I265*H265,2)</f>
        <v>0</v>
      </c>
      <c r="K265" s="222" t="s">
        <v>3507</v>
      </c>
      <c r="L265" s="45"/>
      <c r="M265" s="227" t="s">
        <v>1</v>
      </c>
      <c r="N265" s="228" t="s">
        <v>46</v>
      </c>
      <c r="O265" s="92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292</v>
      </c>
      <c r="AT265" s="231" t="s">
        <v>217</v>
      </c>
      <c r="AU265" s="231" t="s">
        <v>90</v>
      </c>
      <c r="AY265" s="18" t="s">
        <v>216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292</v>
      </c>
      <c r="BM265" s="231" t="s">
        <v>3508</v>
      </c>
    </row>
    <row r="266" s="2" customFormat="1">
      <c r="A266" s="39"/>
      <c r="B266" s="40"/>
      <c r="C266" s="41"/>
      <c r="D266" s="233" t="s">
        <v>222</v>
      </c>
      <c r="E266" s="41"/>
      <c r="F266" s="234" t="s">
        <v>3506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222</v>
      </c>
      <c r="AU266" s="18" t="s">
        <v>90</v>
      </c>
    </row>
    <row r="267" s="11" customFormat="1" ht="22.8" customHeight="1">
      <c r="A267" s="11"/>
      <c r="B267" s="206"/>
      <c r="C267" s="207"/>
      <c r="D267" s="208" t="s">
        <v>80</v>
      </c>
      <c r="E267" s="248" t="s">
        <v>3509</v>
      </c>
      <c r="F267" s="248" t="s">
        <v>3510</v>
      </c>
      <c r="G267" s="207"/>
      <c r="H267" s="207"/>
      <c r="I267" s="210"/>
      <c r="J267" s="249">
        <f>BK267</f>
        <v>0</v>
      </c>
      <c r="K267" s="207"/>
      <c r="L267" s="212"/>
      <c r="M267" s="213"/>
      <c r="N267" s="214"/>
      <c r="O267" s="214"/>
      <c r="P267" s="215">
        <f>SUM(P268:P303)</f>
        <v>0</v>
      </c>
      <c r="Q267" s="214"/>
      <c r="R267" s="215">
        <f>SUM(R268:R303)</f>
        <v>0.15114718000000002</v>
      </c>
      <c r="S267" s="214"/>
      <c r="T267" s="216">
        <f>SUM(T268:T303)</f>
        <v>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R267" s="217" t="s">
        <v>90</v>
      </c>
      <c r="AT267" s="218" t="s">
        <v>80</v>
      </c>
      <c r="AU267" s="218" t="s">
        <v>88</v>
      </c>
      <c r="AY267" s="217" t="s">
        <v>216</v>
      </c>
      <c r="BK267" s="219">
        <f>SUM(BK268:BK303)</f>
        <v>0</v>
      </c>
    </row>
    <row r="268" s="2" customFormat="1" ht="21.75" customHeight="1">
      <c r="A268" s="39"/>
      <c r="B268" s="40"/>
      <c r="C268" s="220" t="s">
        <v>719</v>
      </c>
      <c r="D268" s="220" t="s">
        <v>217</v>
      </c>
      <c r="E268" s="221" t="s">
        <v>3511</v>
      </c>
      <c r="F268" s="222" t="s">
        <v>3512</v>
      </c>
      <c r="G268" s="223" t="s">
        <v>539</v>
      </c>
      <c r="H268" s="224">
        <v>1</v>
      </c>
      <c r="I268" s="225"/>
      <c r="J268" s="226">
        <f>ROUND(I268*H268,2)</f>
        <v>0</v>
      </c>
      <c r="K268" s="222" t="s">
        <v>359</v>
      </c>
      <c r="L268" s="45"/>
      <c r="M268" s="227" t="s">
        <v>1</v>
      </c>
      <c r="N268" s="228" t="s">
        <v>46</v>
      </c>
      <c r="O268" s="92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292</v>
      </c>
      <c r="AT268" s="231" t="s">
        <v>217</v>
      </c>
      <c r="AU268" s="231" t="s">
        <v>90</v>
      </c>
      <c r="AY268" s="18" t="s">
        <v>216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88</v>
      </c>
      <c r="BK268" s="232">
        <f>ROUND(I268*H268,2)</f>
        <v>0</v>
      </c>
      <c r="BL268" s="18" t="s">
        <v>292</v>
      </c>
      <c r="BM268" s="231" t="s">
        <v>3513</v>
      </c>
    </row>
    <row r="269" s="2" customFormat="1">
      <c r="A269" s="39"/>
      <c r="B269" s="40"/>
      <c r="C269" s="41"/>
      <c r="D269" s="233" t="s">
        <v>222</v>
      </c>
      <c r="E269" s="41"/>
      <c r="F269" s="234" t="s">
        <v>3514</v>
      </c>
      <c r="G269" s="41"/>
      <c r="H269" s="41"/>
      <c r="I269" s="235"/>
      <c r="J269" s="41"/>
      <c r="K269" s="41"/>
      <c r="L269" s="45"/>
      <c r="M269" s="236"/>
      <c r="N269" s="23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222</v>
      </c>
      <c r="AU269" s="18" t="s">
        <v>90</v>
      </c>
    </row>
    <row r="270" s="2" customFormat="1" ht="16.5" customHeight="1">
      <c r="A270" s="39"/>
      <c r="B270" s="40"/>
      <c r="C270" s="293" t="s">
        <v>728</v>
      </c>
      <c r="D270" s="293" t="s">
        <v>467</v>
      </c>
      <c r="E270" s="294" t="s">
        <v>3515</v>
      </c>
      <c r="F270" s="295" t="s">
        <v>3516</v>
      </c>
      <c r="G270" s="296" t="s">
        <v>539</v>
      </c>
      <c r="H270" s="297">
        <v>1</v>
      </c>
      <c r="I270" s="298"/>
      <c r="J270" s="299">
        <f>ROUND(I270*H270,2)</f>
        <v>0</v>
      </c>
      <c r="K270" s="295" t="s">
        <v>1</v>
      </c>
      <c r="L270" s="300"/>
      <c r="M270" s="301" t="s">
        <v>1</v>
      </c>
      <c r="N270" s="302" t="s">
        <v>46</v>
      </c>
      <c r="O270" s="92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569</v>
      </c>
      <c r="AT270" s="231" t="s">
        <v>467</v>
      </c>
      <c r="AU270" s="231" t="s">
        <v>90</v>
      </c>
      <c r="AY270" s="18" t="s">
        <v>216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88</v>
      </c>
      <c r="BK270" s="232">
        <f>ROUND(I270*H270,2)</f>
        <v>0</v>
      </c>
      <c r="BL270" s="18" t="s">
        <v>292</v>
      </c>
      <c r="BM270" s="231" t="s">
        <v>3517</v>
      </c>
    </row>
    <row r="271" s="2" customFormat="1">
      <c r="A271" s="39"/>
      <c r="B271" s="40"/>
      <c r="C271" s="41"/>
      <c r="D271" s="233" t="s">
        <v>222</v>
      </c>
      <c r="E271" s="41"/>
      <c r="F271" s="234" t="s">
        <v>3518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222</v>
      </c>
      <c r="AU271" s="18" t="s">
        <v>90</v>
      </c>
    </row>
    <row r="272" s="2" customFormat="1" ht="16.5" customHeight="1">
      <c r="A272" s="39"/>
      <c r="B272" s="40"/>
      <c r="C272" s="293" t="s">
        <v>739</v>
      </c>
      <c r="D272" s="293" t="s">
        <v>467</v>
      </c>
      <c r="E272" s="294" t="s">
        <v>3519</v>
      </c>
      <c r="F272" s="295" t="s">
        <v>3520</v>
      </c>
      <c r="G272" s="296" t="s">
        <v>539</v>
      </c>
      <c r="H272" s="297">
        <v>2</v>
      </c>
      <c r="I272" s="298"/>
      <c r="J272" s="299">
        <f>ROUND(I272*H272,2)</f>
        <v>0</v>
      </c>
      <c r="K272" s="295" t="s">
        <v>1</v>
      </c>
      <c r="L272" s="300"/>
      <c r="M272" s="301" t="s">
        <v>1</v>
      </c>
      <c r="N272" s="302" t="s">
        <v>46</v>
      </c>
      <c r="O272" s="92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569</v>
      </c>
      <c r="AT272" s="231" t="s">
        <v>467</v>
      </c>
      <c r="AU272" s="231" t="s">
        <v>90</v>
      </c>
      <c r="AY272" s="18" t="s">
        <v>216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292</v>
      </c>
      <c r="BM272" s="231" t="s">
        <v>3521</v>
      </c>
    </row>
    <row r="273" s="2" customFormat="1">
      <c r="A273" s="39"/>
      <c r="B273" s="40"/>
      <c r="C273" s="41"/>
      <c r="D273" s="233" t="s">
        <v>222</v>
      </c>
      <c r="E273" s="41"/>
      <c r="F273" s="234" t="s">
        <v>3522</v>
      </c>
      <c r="G273" s="41"/>
      <c r="H273" s="41"/>
      <c r="I273" s="235"/>
      <c r="J273" s="41"/>
      <c r="K273" s="41"/>
      <c r="L273" s="45"/>
      <c r="M273" s="236"/>
      <c r="N273" s="237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222</v>
      </c>
      <c r="AU273" s="18" t="s">
        <v>90</v>
      </c>
    </row>
    <row r="274" s="2" customFormat="1" ht="16.5" customHeight="1">
      <c r="A274" s="39"/>
      <c r="B274" s="40"/>
      <c r="C274" s="293" t="s">
        <v>750</v>
      </c>
      <c r="D274" s="293" t="s">
        <v>467</v>
      </c>
      <c r="E274" s="294" t="s">
        <v>3523</v>
      </c>
      <c r="F274" s="295" t="s">
        <v>3524</v>
      </c>
      <c r="G274" s="296" t="s">
        <v>539</v>
      </c>
      <c r="H274" s="297">
        <v>1</v>
      </c>
      <c r="I274" s="298"/>
      <c r="J274" s="299">
        <f>ROUND(I274*H274,2)</f>
        <v>0</v>
      </c>
      <c r="K274" s="295" t="s">
        <v>1</v>
      </c>
      <c r="L274" s="300"/>
      <c r="M274" s="301" t="s">
        <v>1</v>
      </c>
      <c r="N274" s="302" t="s">
        <v>46</v>
      </c>
      <c r="O274" s="92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569</v>
      </c>
      <c r="AT274" s="231" t="s">
        <v>467</v>
      </c>
      <c r="AU274" s="231" t="s">
        <v>90</v>
      </c>
      <c r="AY274" s="18" t="s">
        <v>216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88</v>
      </c>
      <c r="BK274" s="232">
        <f>ROUND(I274*H274,2)</f>
        <v>0</v>
      </c>
      <c r="BL274" s="18" t="s">
        <v>292</v>
      </c>
      <c r="BM274" s="231" t="s">
        <v>3525</v>
      </c>
    </row>
    <row r="275" s="2" customFormat="1">
      <c r="A275" s="39"/>
      <c r="B275" s="40"/>
      <c r="C275" s="41"/>
      <c r="D275" s="233" t="s">
        <v>222</v>
      </c>
      <c r="E275" s="41"/>
      <c r="F275" s="234" t="s">
        <v>3524</v>
      </c>
      <c r="G275" s="41"/>
      <c r="H275" s="41"/>
      <c r="I275" s="235"/>
      <c r="J275" s="41"/>
      <c r="K275" s="41"/>
      <c r="L275" s="45"/>
      <c r="M275" s="236"/>
      <c r="N275" s="23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222</v>
      </c>
      <c r="AU275" s="18" t="s">
        <v>90</v>
      </c>
    </row>
    <row r="276" s="2" customFormat="1" ht="21.75" customHeight="1">
      <c r="A276" s="39"/>
      <c r="B276" s="40"/>
      <c r="C276" s="220" t="s">
        <v>760</v>
      </c>
      <c r="D276" s="220" t="s">
        <v>217</v>
      </c>
      <c r="E276" s="221" t="s">
        <v>3526</v>
      </c>
      <c r="F276" s="222" t="s">
        <v>3527</v>
      </c>
      <c r="G276" s="223" t="s">
        <v>539</v>
      </c>
      <c r="H276" s="224">
        <v>1</v>
      </c>
      <c r="I276" s="225"/>
      <c r="J276" s="226">
        <f>ROUND(I276*H276,2)</f>
        <v>0</v>
      </c>
      <c r="K276" s="222" t="s">
        <v>359</v>
      </c>
      <c r="L276" s="45"/>
      <c r="M276" s="227" t="s">
        <v>1</v>
      </c>
      <c r="N276" s="228" t="s">
        <v>46</v>
      </c>
      <c r="O276" s="92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292</v>
      </c>
      <c r="AT276" s="231" t="s">
        <v>217</v>
      </c>
      <c r="AU276" s="231" t="s">
        <v>90</v>
      </c>
      <c r="AY276" s="18" t="s">
        <v>216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88</v>
      </c>
      <c r="BK276" s="232">
        <f>ROUND(I276*H276,2)</f>
        <v>0</v>
      </c>
      <c r="BL276" s="18" t="s">
        <v>292</v>
      </c>
      <c r="BM276" s="231" t="s">
        <v>3528</v>
      </c>
    </row>
    <row r="277" s="2" customFormat="1">
      <c r="A277" s="39"/>
      <c r="B277" s="40"/>
      <c r="C277" s="41"/>
      <c r="D277" s="233" t="s">
        <v>222</v>
      </c>
      <c r="E277" s="41"/>
      <c r="F277" s="234" t="s">
        <v>3529</v>
      </c>
      <c r="G277" s="41"/>
      <c r="H277" s="41"/>
      <c r="I277" s="235"/>
      <c r="J277" s="41"/>
      <c r="K277" s="41"/>
      <c r="L277" s="45"/>
      <c r="M277" s="236"/>
      <c r="N277" s="23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222</v>
      </c>
      <c r="AU277" s="18" t="s">
        <v>90</v>
      </c>
    </row>
    <row r="278" s="2" customFormat="1" ht="16.5" customHeight="1">
      <c r="A278" s="39"/>
      <c r="B278" s="40"/>
      <c r="C278" s="293" t="s">
        <v>767</v>
      </c>
      <c r="D278" s="293" t="s">
        <v>467</v>
      </c>
      <c r="E278" s="294" t="s">
        <v>3530</v>
      </c>
      <c r="F278" s="295" t="s">
        <v>3531</v>
      </c>
      <c r="G278" s="296" t="s">
        <v>539</v>
      </c>
      <c r="H278" s="297">
        <v>1</v>
      </c>
      <c r="I278" s="298"/>
      <c r="J278" s="299">
        <f>ROUND(I278*H278,2)</f>
        <v>0</v>
      </c>
      <c r="K278" s="295" t="s">
        <v>1</v>
      </c>
      <c r="L278" s="300"/>
      <c r="M278" s="301" t="s">
        <v>1</v>
      </c>
      <c r="N278" s="302" t="s">
        <v>46</v>
      </c>
      <c r="O278" s="92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569</v>
      </c>
      <c r="AT278" s="231" t="s">
        <v>467</v>
      </c>
      <c r="AU278" s="231" t="s">
        <v>90</v>
      </c>
      <c r="AY278" s="18" t="s">
        <v>216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88</v>
      </c>
      <c r="BK278" s="232">
        <f>ROUND(I278*H278,2)</f>
        <v>0</v>
      </c>
      <c r="BL278" s="18" t="s">
        <v>292</v>
      </c>
      <c r="BM278" s="231" t="s">
        <v>3532</v>
      </c>
    </row>
    <row r="279" s="2" customFormat="1" ht="24.15" customHeight="1">
      <c r="A279" s="39"/>
      <c r="B279" s="40"/>
      <c r="C279" s="220" t="s">
        <v>773</v>
      </c>
      <c r="D279" s="220" t="s">
        <v>217</v>
      </c>
      <c r="E279" s="221" t="s">
        <v>3533</v>
      </c>
      <c r="F279" s="222" t="s">
        <v>3534</v>
      </c>
      <c r="G279" s="223" t="s">
        <v>539</v>
      </c>
      <c r="H279" s="224">
        <v>2</v>
      </c>
      <c r="I279" s="225"/>
      <c r="J279" s="226">
        <f>ROUND(I279*H279,2)</f>
        <v>0</v>
      </c>
      <c r="K279" s="222" t="s">
        <v>359</v>
      </c>
      <c r="L279" s="45"/>
      <c r="M279" s="227" t="s">
        <v>1</v>
      </c>
      <c r="N279" s="228" t="s">
        <v>46</v>
      </c>
      <c r="O279" s="92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292</v>
      </c>
      <c r="AT279" s="231" t="s">
        <v>217</v>
      </c>
      <c r="AU279" s="231" t="s">
        <v>90</v>
      </c>
      <c r="AY279" s="18" t="s">
        <v>216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88</v>
      </c>
      <c r="BK279" s="232">
        <f>ROUND(I279*H279,2)</f>
        <v>0</v>
      </c>
      <c r="BL279" s="18" t="s">
        <v>292</v>
      </c>
      <c r="BM279" s="231" t="s">
        <v>3535</v>
      </c>
    </row>
    <row r="280" s="2" customFormat="1">
      <c r="A280" s="39"/>
      <c r="B280" s="40"/>
      <c r="C280" s="41"/>
      <c r="D280" s="233" t="s">
        <v>222</v>
      </c>
      <c r="E280" s="41"/>
      <c r="F280" s="234" t="s">
        <v>3536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222</v>
      </c>
      <c r="AU280" s="18" t="s">
        <v>90</v>
      </c>
    </row>
    <row r="281" s="2" customFormat="1" ht="21.75" customHeight="1">
      <c r="A281" s="39"/>
      <c r="B281" s="40"/>
      <c r="C281" s="293" t="s">
        <v>782</v>
      </c>
      <c r="D281" s="293" t="s">
        <v>467</v>
      </c>
      <c r="E281" s="294" t="s">
        <v>3537</v>
      </c>
      <c r="F281" s="295" t="s">
        <v>3538</v>
      </c>
      <c r="G281" s="296" t="s">
        <v>539</v>
      </c>
      <c r="H281" s="297">
        <v>2</v>
      </c>
      <c r="I281" s="298"/>
      <c r="J281" s="299">
        <f>ROUND(I281*H281,2)</f>
        <v>0</v>
      </c>
      <c r="K281" s="295" t="s">
        <v>1</v>
      </c>
      <c r="L281" s="300"/>
      <c r="M281" s="301" t="s">
        <v>1</v>
      </c>
      <c r="N281" s="302" t="s">
        <v>46</v>
      </c>
      <c r="O281" s="92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569</v>
      </c>
      <c r="AT281" s="231" t="s">
        <v>467</v>
      </c>
      <c r="AU281" s="231" t="s">
        <v>90</v>
      </c>
      <c r="AY281" s="18" t="s">
        <v>216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88</v>
      </c>
      <c r="BK281" s="232">
        <f>ROUND(I281*H281,2)</f>
        <v>0</v>
      </c>
      <c r="BL281" s="18" t="s">
        <v>292</v>
      </c>
      <c r="BM281" s="231" t="s">
        <v>3539</v>
      </c>
    </row>
    <row r="282" s="2" customFormat="1">
      <c r="A282" s="39"/>
      <c r="B282" s="40"/>
      <c r="C282" s="41"/>
      <c r="D282" s="233" t="s">
        <v>222</v>
      </c>
      <c r="E282" s="41"/>
      <c r="F282" s="234" t="s">
        <v>3540</v>
      </c>
      <c r="G282" s="41"/>
      <c r="H282" s="41"/>
      <c r="I282" s="235"/>
      <c r="J282" s="41"/>
      <c r="K282" s="41"/>
      <c r="L282" s="45"/>
      <c r="M282" s="236"/>
      <c r="N282" s="23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222</v>
      </c>
      <c r="AU282" s="18" t="s">
        <v>90</v>
      </c>
    </row>
    <row r="283" s="2" customFormat="1" ht="16.5" customHeight="1">
      <c r="A283" s="39"/>
      <c r="B283" s="40"/>
      <c r="C283" s="220" t="s">
        <v>789</v>
      </c>
      <c r="D283" s="220" t="s">
        <v>217</v>
      </c>
      <c r="E283" s="221" t="s">
        <v>3541</v>
      </c>
      <c r="F283" s="222" t="s">
        <v>3542</v>
      </c>
      <c r="G283" s="223" t="s">
        <v>539</v>
      </c>
      <c r="H283" s="224">
        <v>1</v>
      </c>
      <c r="I283" s="225"/>
      <c r="J283" s="226">
        <f>ROUND(I283*H283,2)</f>
        <v>0</v>
      </c>
      <c r="K283" s="222" t="s">
        <v>359</v>
      </c>
      <c r="L283" s="45"/>
      <c r="M283" s="227" t="s">
        <v>1</v>
      </c>
      <c r="N283" s="228" t="s">
        <v>46</v>
      </c>
      <c r="O283" s="92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292</v>
      </c>
      <c r="AT283" s="231" t="s">
        <v>217</v>
      </c>
      <c r="AU283" s="231" t="s">
        <v>90</v>
      </c>
      <c r="AY283" s="18" t="s">
        <v>216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88</v>
      </c>
      <c r="BK283" s="232">
        <f>ROUND(I283*H283,2)</f>
        <v>0</v>
      </c>
      <c r="BL283" s="18" t="s">
        <v>292</v>
      </c>
      <c r="BM283" s="231" t="s">
        <v>3543</v>
      </c>
    </row>
    <row r="284" s="2" customFormat="1">
      <c r="A284" s="39"/>
      <c r="B284" s="40"/>
      <c r="C284" s="41"/>
      <c r="D284" s="233" t="s">
        <v>222</v>
      </c>
      <c r="E284" s="41"/>
      <c r="F284" s="234" t="s">
        <v>3544</v>
      </c>
      <c r="G284" s="41"/>
      <c r="H284" s="41"/>
      <c r="I284" s="235"/>
      <c r="J284" s="41"/>
      <c r="K284" s="41"/>
      <c r="L284" s="45"/>
      <c r="M284" s="236"/>
      <c r="N284" s="23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222</v>
      </c>
      <c r="AU284" s="18" t="s">
        <v>90</v>
      </c>
    </row>
    <row r="285" s="2" customFormat="1" ht="16.5" customHeight="1">
      <c r="A285" s="39"/>
      <c r="B285" s="40"/>
      <c r="C285" s="293" t="s">
        <v>794</v>
      </c>
      <c r="D285" s="293" t="s">
        <v>467</v>
      </c>
      <c r="E285" s="294" t="s">
        <v>3545</v>
      </c>
      <c r="F285" s="295" t="s">
        <v>3546</v>
      </c>
      <c r="G285" s="296" t="s">
        <v>539</v>
      </c>
      <c r="H285" s="297">
        <v>1</v>
      </c>
      <c r="I285" s="298"/>
      <c r="J285" s="299">
        <f>ROUND(I285*H285,2)</f>
        <v>0</v>
      </c>
      <c r="K285" s="295" t="s">
        <v>1</v>
      </c>
      <c r="L285" s="300"/>
      <c r="M285" s="301" t="s">
        <v>1</v>
      </c>
      <c r="N285" s="302" t="s">
        <v>46</v>
      </c>
      <c r="O285" s="92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569</v>
      </c>
      <c r="AT285" s="231" t="s">
        <v>467</v>
      </c>
      <c r="AU285" s="231" t="s">
        <v>90</v>
      </c>
      <c r="AY285" s="18" t="s">
        <v>216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88</v>
      </c>
      <c r="BK285" s="232">
        <f>ROUND(I285*H285,2)</f>
        <v>0</v>
      </c>
      <c r="BL285" s="18" t="s">
        <v>292</v>
      </c>
      <c r="BM285" s="231" t="s">
        <v>3547</v>
      </c>
    </row>
    <row r="286" s="2" customFormat="1">
      <c r="A286" s="39"/>
      <c r="B286" s="40"/>
      <c r="C286" s="41"/>
      <c r="D286" s="233" t="s">
        <v>222</v>
      </c>
      <c r="E286" s="41"/>
      <c r="F286" s="234" t="s">
        <v>3548</v>
      </c>
      <c r="G286" s="41"/>
      <c r="H286" s="41"/>
      <c r="I286" s="235"/>
      <c r="J286" s="41"/>
      <c r="K286" s="41"/>
      <c r="L286" s="45"/>
      <c r="M286" s="236"/>
      <c r="N286" s="237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222</v>
      </c>
      <c r="AU286" s="18" t="s">
        <v>90</v>
      </c>
    </row>
    <row r="287" s="2" customFormat="1" ht="24.15" customHeight="1">
      <c r="A287" s="39"/>
      <c r="B287" s="40"/>
      <c r="C287" s="220" t="s">
        <v>801</v>
      </c>
      <c r="D287" s="220" t="s">
        <v>217</v>
      </c>
      <c r="E287" s="221" t="s">
        <v>3469</v>
      </c>
      <c r="F287" s="222" t="s">
        <v>3470</v>
      </c>
      <c r="G287" s="223" t="s">
        <v>539</v>
      </c>
      <c r="H287" s="224">
        <v>1</v>
      </c>
      <c r="I287" s="225"/>
      <c r="J287" s="226">
        <f>ROUND(I287*H287,2)</f>
        <v>0</v>
      </c>
      <c r="K287" s="222" t="s">
        <v>359</v>
      </c>
      <c r="L287" s="45"/>
      <c r="M287" s="227" t="s">
        <v>1</v>
      </c>
      <c r="N287" s="228" t="s">
        <v>46</v>
      </c>
      <c r="O287" s="92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292</v>
      </c>
      <c r="AT287" s="231" t="s">
        <v>217</v>
      </c>
      <c r="AU287" s="231" t="s">
        <v>90</v>
      </c>
      <c r="AY287" s="18" t="s">
        <v>216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88</v>
      </c>
      <c r="BK287" s="232">
        <f>ROUND(I287*H287,2)</f>
        <v>0</v>
      </c>
      <c r="BL287" s="18" t="s">
        <v>292</v>
      </c>
      <c r="BM287" s="231" t="s">
        <v>3549</v>
      </c>
    </row>
    <row r="288" s="2" customFormat="1">
      <c r="A288" s="39"/>
      <c r="B288" s="40"/>
      <c r="C288" s="41"/>
      <c r="D288" s="233" t="s">
        <v>222</v>
      </c>
      <c r="E288" s="41"/>
      <c r="F288" s="234" t="s">
        <v>3472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222</v>
      </c>
      <c r="AU288" s="18" t="s">
        <v>90</v>
      </c>
    </row>
    <row r="289" s="2" customFormat="1" ht="24.15" customHeight="1">
      <c r="A289" s="39"/>
      <c r="B289" s="40"/>
      <c r="C289" s="293" t="s">
        <v>806</v>
      </c>
      <c r="D289" s="293" t="s">
        <v>467</v>
      </c>
      <c r="E289" s="294" t="s">
        <v>3550</v>
      </c>
      <c r="F289" s="295" t="s">
        <v>3474</v>
      </c>
      <c r="G289" s="296" t="s">
        <v>539</v>
      </c>
      <c r="H289" s="297">
        <v>1</v>
      </c>
      <c r="I289" s="298"/>
      <c r="J289" s="299">
        <f>ROUND(I289*H289,2)</f>
        <v>0</v>
      </c>
      <c r="K289" s="295" t="s">
        <v>359</v>
      </c>
      <c r="L289" s="300"/>
      <c r="M289" s="301" t="s">
        <v>1</v>
      </c>
      <c r="N289" s="302" t="s">
        <v>46</v>
      </c>
      <c r="O289" s="92"/>
      <c r="P289" s="229">
        <f>O289*H289</f>
        <v>0</v>
      </c>
      <c r="Q289" s="229">
        <v>0.0019</v>
      </c>
      <c r="R289" s="229">
        <f>Q289*H289</f>
        <v>0.0019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569</v>
      </c>
      <c r="AT289" s="231" t="s">
        <v>467</v>
      </c>
      <c r="AU289" s="231" t="s">
        <v>90</v>
      </c>
      <c r="AY289" s="18" t="s">
        <v>216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88</v>
      </c>
      <c r="BK289" s="232">
        <f>ROUND(I289*H289,2)</f>
        <v>0</v>
      </c>
      <c r="BL289" s="18" t="s">
        <v>292</v>
      </c>
      <c r="BM289" s="231" t="s">
        <v>3551</v>
      </c>
    </row>
    <row r="290" s="2" customFormat="1">
      <c r="A290" s="39"/>
      <c r="B290" s="40"/>
      <c r="C290" s="41"/>
      <c r="D290" s="233" t="s">
        <v>222</v>
      </c>
      <c r="E290" s="41"/>
      <c r="F290" s="234" t="s">
        <v>3552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222</v>
      </c>
      <c r="AU290" s="18" t="s">
        <v>90</v>
      </c>
    </row>
    <row r="291" s="2" customFormat="1" ht="33" customHeight="1">
      <c r="A291" s="39"/>
      <c r="B291" s="40"/>
      <c r="C291" s="220" t="s">
        <v>813</v>
      </c>
      <c r="D291" s="220" t="s">
        <v>217</v>
      </c>
      <c r="E291" s="221" t="s">
        <v>3553</v>
      </c>
      <c r="F291" s="222" t="s">
        <v>3554</v>
      </c>
      <c r="G291" s="223" t="s">
        <v>453</v>
      </c>
      <c r="H291" s="224">
        <v>7</v>
      </c>
      <c r="I291" s="225"/>
      <c r="J291" s="226">
        <f>ROUND(I291*H291,2)</f>
        <v>0</v>
      </c>
      <c r="K291" s="222" t="s">
        <v>359</v>
      </c>
      <c r="L291" s="45"/>
      <c r="M291" s="227" t="s">
        <v>1</v>
      </c>
      <c r="N291" s="228" t="s">
        <v>46</v>
      </c>
      <c r="O291" s="92"/>
      <c r="P291" s="229">
        <f>O291*H291</f>
        <v>0</v>
      </c>
      <c r="Q291" s="229">
        <v>0.018419999999999999</v>
      </c>
      <c r="R291" s="229">
        <f>Q291*H291</f>
        <v>0.12894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292</v>
      </c>
      <c r="AT291" s="231" t="s">
        <v>217</v>
      </c>
      <c r="AU291" s="231" t="s">
        <v>90</v>
      </c>
      <c r="AY291" s="18" t="s">
        <v>216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88</v>
      </c>
      <c r="BK291" s="232">
        <f>ROUND(I291*H291,2)</f>
        <v>0</v>
      </c>
      <c r="BL291" s="18" t="s">
        <v>292</v>
      </c>
      <c r="BM291" s="231" t="s">
        <v>3555</v>
      </c>
    </row>
    <row r="292" s="2" customFormat="1">
      <c r="A292" s="39"/>
      <c r="B292" s="40"/>
      <c r="C292" s="41"/>
      <c r="D292" s="233" t="s">
        <v>222</v>
      </c>
      <c r="E292" s="41"/>
      <c r="F292" s="234" t="s">
        <v>3556</v>
      </c>
      <c r="G292" s="41"/>
      <c r="H292" s="41"/>
      <c r="I292" s="235"/>
      <c r="J292" s="41"/>
      <c r="K292" s="41"/>
      <c r="L292" s="45"/>
      <c r="M292" s="236"/>
      <c r="N292" s="237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222</v>
      </c>
      <c r="AU292" s="18" t="s">
        <v>90</v>
      </c>
    </row>
    <row r="293" s="2" customFormat="1" ht="37.8" customHeight="1">
      <c r="A293" s="39"/>
      <c r="B293" s="40"/>
      <c r="C293" s="220" t="s">
        <v>818</v>
      </c>
      <c r="D293" s="220" t="s">
        <v>217</v>
      </c>
      <c r="E293" s="221" t="s">
        <v>3377</v>
      </c>
      <c r="F293" s="222" t="s">
        <v>3378</v>
      </c>
      <c r="G293" s="223" t="s">
        <v>453</v>
      </c>
      <c r="H293" s="224">
        <v>3</v>
      </c>
      <c r="I293" s="225"/>
      <c r="J293" s="226">
        <f>ROUND(I293*H293,2)</f>
        <v>0</v>
      </c>
      <c r="K293" s="222" t="s">
        <v>359</v>
      </c>
      <c r="L293" s="45"/>
      <c r="M293" s="227" t="s">
        <v>1</v>
      </c>
      <c r="N293" s="228" t="s">
        <v>46</v>
      </c>
      <c r="O293" s="92"/>
      <c r="P293" s="229">
        <f>O293*H293</f>
        <v>0</v>
      </c>
      <c r="Q293" s="229">
        <v>0.0034399999999999999</v>
      </c>
      <c r="R293" s="229">
        <f>Q293*H293</f>
        <v>0.010319999999999999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292</v>
      </c>
      <c r="AT293" s="231" t="s">
        <v>217</v>
      </c>
      <c r="AU293" s="231" t="s">
        <v>90</v>
      </c>
      <c r="AY293" s="18" t="s">
        <v>216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88</v>
      </c>
      <c r="BK293" s="232">
        <f>ROUND(I293*H293,2)</f>
        <v>0</v>
      </c>
      <c r="BL293" s="18" t="s">
        <v>292</v>
      </c>
      <c r="BM293" s="231" t="s">
        <v>3557</v>
      </c>
    </row>
    <row r="294" s="2" customFormat="1">
      <c r="A294" s="39"/>
      <c r="B294" s="40"/>
      <c r="C294" s="41"/>
      <c r="D294" s="233" t="s">
        <v>222</v>
      </c>
      <c r="E294" s="41"/>
      <c r="F294" s="234" t="s">
        <v>3380</v>
      </c>
      <c r="G294" s="41"/>
      <c r="H294" s="41"/>
      <c r="I294" s="235"/>
      <c r="J294" s="41"/>
      <c r="K294" s="41"/>
      <c r="L294" s="45"/>
      <c r="M294" s="236"/>
      <c r="N294" s="237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222</v>
      </c>
      <c r="AU294" s="18" t="s">
        <v>90</v>
      </c>
    </row>
    <row r="295" s="2" customFormat="1" ht="21.75" customHeight="1">
      <c r="A295" s="39"/>
      <c r="B295" s="40"/>
      <c r="C295" s="220" t="s">
        <v>823</v>
      </c>
      <c r="D295" s="220" t="s">
        <v>217</v>
      </c>
      <c r="E295" s="221" t="s">
        <v>3499</v>
      </c>
      <c r="F295" s="222" t="s">
        <v>3500</v>
      </c>
      <c r="G295" s="223" t="s">
        <v>303</v>
      </c>
      <c r="H295" s="224">
        <v>10.191000000000001</v>
      </c>
      <c r="I295" s="225"/>
      <c r="J295" s="226">
        <f>ROUND(I295*H295,2)</f>
        <v>0</v>
      </c>
      <c r="K295" s="222" t="s">
        <v>1</v>
      </c>
      <c r="L295" s="45"/>
      <c r="M295" s="227" t="s">
        <v>1</v>
      </c>
      <c r="N295" s="228" t="s">
        <v>46</v>
      </c>
      <c r="O295" s="92"/>
      <c r="P295" s="229">
        <f>O295*H295</f>
        <v>0</v>
      </c>
      <c r="Q295" s="229">
        <v>0.00038000000000000002</v>
      </c>
      <c r="R295" s="229">
        <f>Q295*H295</f>
        <v>0.0038725800000000005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292</v>
      </c>
      <c r="AT295" s="231" t="s">
        <v>217</v>
      </c>
      <c r="AU295" s="231" t="s">
        <v>90</v>
      </c>
      <c r="AY295" s="18" t="s">
        <v>216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88</v>
      </c>
      <c r="BK295" s="232">
        <f>ROUND(I295*H295,2)</f>
        <v>0</v>
      </c>
      <c r="BL295" s="18" t="s">
        <v>292</v>
      </c>
      <c r="BM295" s="231" t="s">
        <v>3558</v>
      </c>
    </row>
    <row r="296" s="2" customFormat="1">
      <c r="A296" s="39"/>
      <c r="B296" s="40"/>
      <c r="C296" s="41"/>
      <c r="D296" s="233" t="s">
        <v>222</v>
      </c>
      <c r="E296" s="41"/>
      <c r="F296" s="234" t="s">
        <v>3410</v>
      </c>
      <c r="G296" s="41"/>
      <c r="H296" s="41"/>
      <c r="I296" s="235"/>
      <c r="J296" s="41"/>
      <c r="K296" s="41"/>
      <c r="L296" s="45"/>
      <c r="M296" s="236"/>
      <c r="N296" s="237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222</v>
      </c>
      <c r="AU296" s="18" t="s">
        <v>90</v>
      </c>
    </row>
    <row r="297" s="2" customFormat="1" ht="24.15" customHeight="1">
      <c r="A297" s="39"/>
      <c r="B297" s="40"/>
      <c r="C297" s="293" t="s">
        <v>829</v>
      </c>
      <c r="D297" s="293" t="s">
        <v>467</v>
      </c>
      <c r="E297" s="294" t="s">
        <v>3413</v>
      </c>
      <c r="F297" s="295" t="s">
        <v>3414</v>
      </c>
      <c r="G297" s="296" t="s">
        <v>303</v>
      </c>
      <c r="H297" s="297">
        <v>10.191000000000001</v>
      </c>
      <c r="I297" s="298"/>
      <c r="J297" s="299">
        <f>ROUND(I297*H297,2)</f>
        <v>0</v>
      </c>
      <c r="K297" s="295" t="s">
        <v>359</v>
      </c>
      <c r="L297" s="300"/>
      <c r="M297" s="301" t="s">
        <v>1</v>
      </c>
      <c r="N297" s="302" t="s">
        <v>46</v>
      </c>
      <c r="O297" s="92"/>
      <c r="P297" s="229">
        <f>O297*H297</f>
        <v>0</v>
      </c>
      <c r="Q297" s="229">
        <v>0.00059999999999999995</v>
      </c>
      <c r="R297" s="229">
        <f>Q297*H297</f>
        <v>0.0061145999999999995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569</v>
      </c>
      <c r="AT297" s="231" t="s">
        <v>467</v>
      </c>
      <c r="AU297" s="231" t="s">
        <v>90</v>
      </c>
      <c r="AY297" s="18" t="s">
        <v>216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88</v>
      </c>
      <c r="BK297" s="232">
        <f>ROUND(I297*H297,2)</f>
        <v>0</v>
      </c>
      <c r="BL297" s="18" t="s">
        <v>292</v>
      </c>
      <c r="BM297" s="231" t="s">
        <v>3559</v>
      </c>
    </row>
    <row r="298" s="2" customFormat="1">
      <c r="A298" s="39"/>
      <c r="B298" s="40"/>
      <c r="C298" s="41"/>
      <c r="D298" s="233" t="s">
        <v>222</v>
      </c>
      <c r="E298" s="41"/>
      <c r="F298" s="234" t="s">
        <v>3414</v>
      </c>
      <c r="G298" s="41"/>
      <c r="H298" s="41"/>
      <c r="I298" s="235"/>
      <c r="J298" s="41"/>
      <c r="K298" s="41"/>
      <c r="L298" s="45"/>
      <c r="M298" s="236"/>
      <c r="N298" s="237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222</v>
      </c>
      <c r="AU298" s="18" t="s">
        <v>90</v>
      </c>
    </row>
    <row r="299" s="14" customFormat="1">
      <c r="A299" s="14"/>
      <c r="B299" s="260"/>
      <c r="C299" s="261"/>
      <c r="D299" s="233" t="s">
        <v>362</v>
      </c>
      <c r="E299" s="262" t="s">
        <v>1</v>
      </c>
      <c r="F299" s="263" t="s">
        <v>3560</v>
      </c>
      <c r="G299" s="261"/>
      <c r="H299" s="264">
        <v>8.4000000000000004</v>
      </c>
      <c r="I299" s="265"/>
      <c r="J299" s="261"/>
      <c r="K299" s="261"/>
      <c r="L299" s="266"/>
      <c r="M299" s="267"/>
      <c r="N299" s="268"/>
      <c r="O299" s="268"/>
      <c r="P299" s="268"/>
      <c r="Q299" s="268"/>
      <c r="R299" s="268"/>
      <c r="S299" s="268"/>
      <c r="T299" s="26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0" t="s">
        <v>362</v>
      </c>
      <c r="AU299" s="270" t="s">
        <v>90</v>
      </c>
      <c r="AV299" s="14" t="s">
        <v>90</v>
      </c>
      <c r="AW299" s="14" t="s">
        <v>36</v>
      </c>
      <c r="AX299" s="14" t="s">
        <v>81</v>
      </c>
      <c r="AY299" s="270" t="s">
        <v>216</v>
      </c>
    </row>
    <row r="300" s="14" customFormat="1">
      <c r="A300" s="14"/>
      <c r="B300" s="260"/>
      <c r="C300" s="261"/>
      <c r="D300" s="233" t="s">
        <v>362</v>
      </c>
      <c r="E300" s="262" t="s">
        <v>1</v>
      </c>
      <c r="F300" s="263" t="s">
        <v>3561</v>
      </c>
      <c r="G300" s="261"/>
      <c r="H300" s="264">
        <v>1.7909999999999999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0" t="s">
        <v>362</v>
      </c>
      <c r="AU300" s="270" t="s">
        <v>90</v>
      </c>
      <c r="AV300" s="14" t="s">
        <v>90</v>
      </c>
      <c r="AW300" s="14" t="s">
        <v>36</v>
      </c>
      <c r="AX300" s="14" t="s">
        <v>81</v>
      </c>
      <c r="AY300" s="270" t="s">
        <v>216</v>
      </c>
    </row>
    <row r="301" s="16" customFormat="1">
      <c r="A301" s="16"/>
      <c r="B301" s="282"/>
      <c r="C301" s="283"/>
      <c r="D301" s="233" t="s">
        <v>362</v>
      </c>
      <c r="E301" s="284" t="s">
        <v>1</v>
      </c>
      <c r="F301" s="285" t="s">
        <v>369</v>
      </c>
      <c r="G301" s="283"/>
      <c r="H301" s="286">
        <v>10.191000000000001</v>
      </c>
      <c r="I301" s="287"/>
      <c r="J301" s="283"/>
      <c r="K301" s="283"/>
      <c r="L301" s="288"/>
      <c r="M301" s="289"/>
      <c r="N301" s="290"/>
      <c r="O301" s="290"/>
      <c r="P301" s="290"/>
      <c r="Q301" s="290"/>
      <c r="R301" s="290"/>
      <c r="S301" s="290"/>
      <c r="T301" s="291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92" t="s">
        <v>362</v>
      </c>
      <c r="AU301" s="292" t="s">
        <v>90</v>
      </c>
      <c r="AV301" s="16" t="s">
        <v>215</v>
      </c>
      <c r="AW301" s="16" t="s">
        <v>36</v>
      </c>
      <c r="AX301" s="16" t="s">
        <v>88</v>
      </c>
      <c r="AY301" s="292" t="s">
        <v>216</v>
      </c>
    </row>
    <row r="302" s="2" customFormat="1" ht="24.15" customHeight="1">
      <c r="A302" s="39"/>
      <c r="B302" s="40"/>
      <c r="C302" s="220" t="s">
        <v>838</v>
      </c>
      <c r="D302" s="220" t="s">
        <v>217</v>
      </c>
      <c r="E302" s="221" t="s">
        <v>3505</v>
      </c>
      <c r="F302" s="222" t="s">
        <v>3506</v>
      </c>
      <c r="G302" s="223" t="s">
        <v>435</v>
      </c>
      <c r="H302" s="224">
        <v>0.20000000000000001</v>
      </c>
      <c r="I302" s="225"/>
      <c r="J302" s="226">
        <f>ROUND(I302*H302,2)</f>
        <v>0</v>
      </c>
      <c r="K302" s="222" t="s">
        <v>3507</v>
      </c>
      <c r="L302" s="45"/>
      <c r="M302" s="227" t="s">
        <v>1</v>
      </c>
      <c r="N302" s="228" t="s">
        <v>46</v>
      </c>
      <c r="O302" s="92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1" t="s">
        <v>292</v>
      </c>
      <c r="AT302" s="231" t="s">
        <v>217</v>
      </c>
      <c r="AU302" s="231" t="s">
        <v>90</v>
      </c>
      <c r="AY302" s="18" t="s">
        <v>216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88</v>
      </c>
      <c r="BK302" s="232">
        <f>ROUND(I302*H302,2)</f>
        <v>0</v>
      </c>
      <c r="BL302" s="18" t="s">
        <v>292</v>
      </c>
      <c r="BM302" s="231" t="s">
        <v>3562</v>
      </c>
    </row>
    <row r="303" s="2" customFormat="1">
      <c r="A303" s="39"/>
      <c r="B303" s="40"/>
      <c r="C303" s="41"/>
      <c r="D303" s="233" t="s">
        <v>222</v>
      </c>
      <c r="E303" s="41"/>
      <c r="F303" s="234" t="s">
        <v>3506</v>
      </c>
      <c r="G303" s="41"/>
      <c r="H303" s="41"/>
      <c r="I303" s="235"/>
      <c r="J303" s="41"/>
      <c r="K303" s="41"/>
      <c r="L303" s="45"/>
      <c r="M303" s="236"/>
      <c r="N303" s="237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222</v>
      </c>
      <c r="AU303" s="18" t="s">
        <v>90</v>
      </c>
    </row>
    <row r="304" s="11" customFormat="1" ht="22.8" customHeight="1">
      <c r="A304" s="11"/>
      <c r="B304" s="206"/>
      <c r="C304" s="207"/>
      <c r="D304" s="208" t="s">
        <v>80</v>
      </c>
      <c r="E304" s="248" t="s">
        <v>3563</v>
      </c>
      <c r="F304" s="248" t="s">
        <v>3564</v>
      </c>
      <c r="G304" s="207"/>
      <c r="H304" s="207"/>
      <c r="I304" s="210"/>
      <c r="J304" s="249">
        <f>BK304</f>
        <v>0</v>
      </c>
      <c r="K304" s="207"/>
      <c r="L304" s="212"/>
      <c r="M304" s="213"/>
      <c r="N304" s="214"/>
      <c r="O304" s="214"/>
      <c r="P304" s="215">
        <f>SUM(P305:P325)</f>
        <v>0</v>
      </c>
      <c r="Q304" s="214"/>
      <c r="R304" s="215">
        <f>SUM(R305:R325)</f>
        <v>0.032145760000000002</v>
      </c>
      <c r="S304" s="214"/>
      <c r="T304" s="216">
        <f>SUM(T305:T325)</f>
        <v>0</v>
      </c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R304" s="217" t="s">
        <v>90</v>
      </c>
      <c r="AT304" s="218" t="s">
        <v>80</v>
      </c>
      <c r="AU304" s="218" t="s">
        <v>88</v>
      </c>
      <c r="AY304" s="217" t="s">
        <v>216</v>
      </c>
      <c r="BK304" s="219">
        <f>SUM(BK305:BK325)</f>
        <v>0</v>
      </c>
    </row>
    <row r="305" s="2" customFormat="1" ht="24.15" customHeight="1">
      <c r="A305" s="39"/>
      <c r="B305" s="40"/>
      <c r="C305" s="220" t="s">
        <v>845</v>
      </c>
      <c r="D305" s="220" t="s">
        <v>217</v>
      </c>
      <c r="E305" s="221" t="s">
        <v>3565</v>
      </c>
      <c r="F305" s="222" t="s">
        <v>3566</v>
      </c>
      <c r="G305" s="223" t="s">
        <v>539</v>
      </c>
      <c r="H305" s="224">
        <v>1</v>
      </c>
      <c r="I305" s="225"/>
      <c r="J305" s="226">
        <f>ROUND(I305*H305,2)</f>
        <v>0</v>
      </c>
      <c r="K305" s="222" t="s">
        <v>359</v>
      </c>
      <c r="L305" s="45"/>
      <c r="M305" s="227" t="s">
        <v>1</v>
      </c>
      <c r="N305" s="228" t="s">
        <v>46</v>
      </c>
      <c r="O305" s="92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292</v>
      </c>
      <c r="AT305" s="231" t="s">
        <v>217</v>
      </c>
      <c r="AU305" s="231" t="s">
        <v>90</v>
      </c>
      <c r="AY305" s="18" t="s">
        <v>216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88</v>
      </c>
      <c r="BK305" s="232">
        <f>ROUND(I305*H305,2)</f>
        <v>0</v>
      </c>
      <c r="BL305" s="18" t="s">
        <v>292</v>
      </c>
      <c r="BM305" s="231" t="s">
        <v>3567</v>
      </c>
    </row>
    <row r="306" s="2" customFormat="1">
      <c r="A306" s="39"/>
      <c r="B306" s="40"/>
      <c r="C306" s="41"/>
      <c r="D306" s="233" t="s">
        <v>222</v>
      </c>
      <c r="E306" s="41"/>
      <c r="F306" s="234" t="s">
        <v>3568</v>
      </c>
      <c r="G306" s="41"/>
      <c r="H306" s="41"/>
      <c r="I306" s="235"/>
      <c r="J306" s="41"/>
      <c r="K306" s="41"/>
      <c r="L306" s="45"/>
      <c r="M306" s="236"/>
      <c r="N306" s="237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222</v>
      </c>
      <c r="AU306" s="18" t="s">
        <v>90</v>
      </c>
    </row>
    <row r="307" s="2" customFormat="1" ht="24.15" customHeight="1">
      <c r="A307" s="39"/>
      <c r="B307" s="40"/>
      <c r="C307" s="293" t="s">
        <v>855</v>
      </c>
      <c r="D307" s="293" t="s">
        <v>467</v>
      </c>
      <c r="E307" s="294" t="s">
        <v>3569</v>
      </c>
      <c r="F307" s="295" t="s">
        <v>3570</v>
      </c>
      <c r="G307" s="296" t="s">
        <v>539</v>
      </c>
      <c r="H307" s="297">
        <v>1</v>
      </c>
      <c r="I307" s="298"/>
      <c r="J307" s="299">
        <f>ROUND(I307*H307,2)</f>
        <v>0</v>
      </c>
      <c r="K307" s="295" t="s">
        <v>359</v>
      </c>
      <c r="L307" s="300"/>
      <c r="M307" s="301" t="s">
        <v>1</v>
      </c>
      <c r="N307" s="302" t="s">
        <v>46</v>
      </c>
      <c r="O307" s="92"/>
      <c r="P307" s="229">
        <f>O307*H307</f>
        <v>0</v>
      </c>
      <c r="Q307" s="229">
        <v>0.014</v>
      </c>
      <c r="R307" s="229">
        <f>Q307*H307</f>
        <v>0.014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569</v>
      </c>
      <c r="AT307" s="231" t="s">
        <v>467</v>
      </c>
      <c r="AU307" s="231" t="s">
        <v>90</v>
      </c>
      <c r="AY307" s="18" t="s">
        <v>216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88</v>
      </c>
      <c r="BK307" s="232">
        <f>ROUND(I307*H307,2)</f>
        <v>0</v>
      </c>
      <c r="BL307" s="18" t="s">
        <v>292</v>
      </c>
      <c r="BM307" s="231" t="s">
        <v>3571</v>
      </c>
    </row>
    <row r="308" s="2" customFormat="1">
      <c r="A308" s="39"/>
      <c r="B308" s="40"/>
      <c r="C308" s="41"/>
      <c r="D308" s="233" t="s">
        <v>222</v>
      </c>
      <c r="E308" s="41"/>
      <c r="F308" s="234" t="s">
        <v>3572</v>
      </c>
      <c r="G308" s="41"/>
      <c r="H308" s="41"/>
      <c r="I308" s="235"/>
      <c r="J308" s="41"/>
      <c r="K308" s="41"/>
      <c r="L308" s="45"/>
      <c r="M308" s="236"/>
      <c r="N308" s="237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222</v>
      </c>
      <c r="AU308" s="18" t="s">
        <v>90</v>
      </c>
    </row>
    <row r="309" s="2" customFormat="1" ht="33" customHeight="1">
      <c r="A309" s="39"/>
      <c r="B309" s="40"/>
      <c r="C309" s="220" t="s">
        <v>867</v>
      </c>
      <c r="D309" s="220" t="s">
        <v>217</v>
      </c>
      <c r="E309" s="221" t="s">
        <v>3323</v>
      </c>
      <c r="F309" s="222" t="s">
        <v>3324</v>
      </c>
      <c r="G309" s="223" t="s">
        <v>539</v>
      </c>
      <c r="H309" s="224">
        <v>1</v>
      </c>
      <c r="I309" s="225"/>
      <c r="J309" s="226">
        <f>ROUND(I309*H309,2)</f>
        <v>0</v>
      </c>
      <c r="K309" s="222" t="s">
        <v>359</v>
      </c>
      <c r="L309" s="45"/>
      <c r="M309" s="227" t="s">
        <v>1</v>
      </c>
      <c r="N309" s="228" t="s">
        <v>46</v>
      </c>
      <c r="O309" s="92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292</v>
      </c>
      <c r="AT309" s="231" t="s">
        <v>217</v>
      </c>
      <c r="AU309" s="231" t="s">
        <v>90</v>
      </c>
      <c r="AY309" s="18" t="s">
        <v>216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88</v>
      </c>
      <c r="BK309" s="232">
        <f>ROUND(I309*H309,2)</f>
        <v>0</v>
      </c>
      <c r="BL309" s="18" t="s">
        <v>292</v>
      </c>
      <c r="BM309" s="231" t="s">
        <v>3573</v>
      </c>
    </row>
    <row r="310" s="2" customFormat="1">
      <c r="A310" s="39"/>
      <c r="B310" s="40"/>
      <c r="C310" s="41"/>
      <c r="D310" s="233" t="s">
        <v>222</v>
      </c>
      <c r="E310" s="41"/>
      <c r="F310" s="234" t="s">
        <v>3326</v>
      </c>
      <c r="G310" s="41"/>
      <c r="H310" s="41"/>
      <c r="I310" s="235"/>
      <c r="J310" s="41"/>
      <c r="K310" s="41"/>
      <c r="L310" s="45"/>
      <c r="M310" s="236"/>
      <c r="N310" s="237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222</v>
      </c>
      <c r="AU310" s="18" t="s">
        <v>90</v>
      </c>
    </row>
    <row r="311" s="2" customFormat="1" ht="16.5" customHeight="1">
      <c r="A311" s="39"/>
      <c r="B311" s="40"/>
      <c r="C311" s="293" t="s">
        <v>878</v>
      </c>
      <c r="D311" s="293" t="s">
        <v>467</v>
      </c>
      <c r="E311" s="294" t="s">
        <v>3574</v>
      </c>
      <c r="F311" s="295" t="s">
        <v>3575</v>
      </c>
      <c r="G311" s="296" t="s">
        <v>539</v>
      </c>
      <c r="H311" s="297">
        <v>1</v>
      </c>
      <c r="I311" s="298"/>
      <c r="J311" s="299">
        <f>ROUND(I311*H311,2)</f>
        <v>0</v>
      </c>
      <c r="K311" s="295" t="s">
        <v>1</v>
      </c>
      <c r="L311" s="300"/>
      <c r="M311" s="301" t="s">
        <v>1</v>
      </c>
      <c r="N311" s="302" t="s">
        <v>46</v>
      </c>
      <c r="O311" s="92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1" t="s">
        <v>569</v>
      </c>
      <c r="AT311" s="231" t="s">
        <v>467</v>
      </c>
      <c r="AU311" s="231" t="s">
        <v>90</v>
      </c>
      <c r="AY311" s="18" t="s">
        <v>216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8" t="s">
        <v>88</v>
      </c>
      <c r="BK311" s="232">
        <f>ROUND(I311*H311,2)</f>
        <v>0</v>
      </c>
      <c r="BL311" s="18" t="s">
        <v>292</v>
      </c>
      <c r="BM311" s="231" t="s">
        <v>3576</v>
      </c>
    </row>
    <row r="312" s="2" customFormat="1">
      <c r="A312" s="39"/>
      <c r="B312" s="40"/>
      <c r="C312" s="41"/>
      <c r="D312" s="233" t="s">
        <v>222</v>
      </c>
      <c r="E312" s="41"/>
      <c r="F312" s="234" t="s">
        <v>3575</v>
      </c>
      <c r="G312" s="41"/>
      <c r="H312" s="41"/>
      <c r="I312" s="235"/>
      <c r="J312" s="41"/>
      <c r="K312" s="41"/>
      <c r="L312" s="45"/>
      <c r="M312" s="236"/>
      <c r="N312" s="237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222</v>
      </c>
      <c r="AU312" s="18" t="s">
        <v>90</v>
      </c>
    </row>
    <row r="313" s="2" customFormat="1" ht="24.15" customHeight="1">
      <c r="A313" s="39"/>
      <c r="B313" s="40"/>
      <c r="C313" s="220" t="s">
        <v>884</v>
      </c>
      <c r="D313" s="220" t="s">
        <v>217</v>
      </c>
      <c r="E313" s="221" t="s">
        <v>3577</v>
      </c>
      <c r="F313" s="222" t="s">
        <v>3578</v>
      </c>
      <c r="G313" s="223" t="s">
        <v>453</v>
      </c>
      <c r="H313" s="224">
        <v>4</v>
      </c>
      <c r="I313" s="225"/>
      <c r="J313" s="226">
        <f>ROUND(I313*H313,2)</f>
        <v>0</v>
      </c>
      <c r="K313" s="222" t="s">
        <v>3507</v>
      </c>
      <c r="L313" s="45"/>
      <c r="M313" s="227" t="s">
        <v>1</v>
      </c>
      <c r="N313" s="228" t="s">
        <v>46</v>
      </c>
      <c r="O313" s="92"/>
      <c r="P313" s="229">
        <f>O313*H313</f>
        <v>0</v>
      </c>
      <c r="Q313" s="229">
        <v>0.0034399999999999999</v>
      </c>
      <c r="R313" s="229">
        <f>Q313*H313</f>
        <v>0.01376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292</v>
      </c>
      <c r="AT313" s="231" t="s">
        <v>217</v>
      </c>
      <c r="AU313" s="231" t="s">
        <v>90</v>
      </c>
      <c r="AY313" s="18" t="s">
        <v>216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88</v>
      </c>
      <c r="BK313" s="232">
        <f>ROUND(I313*H313,2)</f>
        <v>0</v>
      </c>
      <c r="BL313" s="18" t="s">
        <v>292</v>
      </c>
      <c r="BM313" s="231" t="s">
        <v>3579</v>
      </c>
    </row>
    <row r="314" s="2" customFormat="1">
      <c r="A314" s="39"/>
      <c r="B314" s="40"/>
      <c r="C314" s="41"/>
      <c r="D314" s="233" t="s">
        <v>222</v>
      </c>
      <c r="E314" s="41"/>
      <c r="F314" s="234" t="s">
        <v>3580</v>
      </c>
      <c r="G314" s="41"/>
      <c r="H314" s="41"/>
      <c r="I314" s="235"/>
      <c r="J314" s="41"/>
      <c r="K314" s="41"/>
      <c r="L314" s="45"/>
      <c r="M314" s="236"/>
      <c r="N314" s="237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222</v>
      </c>
      <c r="AU314" s="18" t="s">
        <v>90</v>
      </c>
    </row>
    <row r="315" s="2" customFormat="1" ht="16.5" customHeight="1">
      <c r="A315" s="39"/>
      <c r="B315" s="40"/>
      <c r="C315" s="220" t="s">
        <v>890</v>
      </c>
      <c r="D315" s="220" t="s">
        <v>217</v>
      </c>
      <c r="E315" s="221" t="s">
        <v>3581</v>
      </c>
      <c r="F315" s="222" t="s">
        <v>3582</v>
      </c>
      <c r="G315" s="223" t="s">
        <v>539</v>
      </c>
      <c r="H315" s="224">
        <v>1</v>
      </c>
      <c r="I315" s="225"/>
      <c r="J315" s="226">
        <f>ROUND(I315*H315,2)</f>
        <v>0</v>
      </c>
      <c r="K315" s="222" t="s">
        <v>3507</v>
      </c>
      <c r="L315" s="45"/>
      <c r="M315" s="227" t="s">
        <v>1</v>
      </c>
      <c r="N315" s="228" t="s">
        <v>46</v>
      </c>
      <c r="O315" s="92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1" t="s">
        <v>292</v>
      </c>
      <c r="AT315" s="231" t="s">
        <v>217</v>
      </c>
      <c r="AU315" s="231" t="s">
        <v>90</v>
      </c>
      <c r="AY315" s="18" t="s">
        <v>216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8" t="s">
        <v>88</v>
      </c>
      <c r="BK315" s="232">
        <f>ROUND(I315*H315,2)</f>
        <v>0</v>
      </c>
      <c r="BL315" s="18" t="s">
        <v>292</v>
      </c>
      <c r="BM315" s="231" t="s">
        <v>3583</v>
      </c>
    </row>
    <row r="316" s="2" customFormat="1">
      <c r="A316" s="39"/>
      <c r="B316" s="40"/>
      <c r="C316" s="41"/>
      <c r="D316" s="233" t="s">
        <v>222</v>
      </c>
      <c r="E316" s="41"/>
      <c r="F316" s="234" t="s">
        <v>3480</v>
      </c>
      <c r="G316" s="41"/>
      <c r="H316" s="41"/>
      <c r="I316" s="235"/>
      <c r="J316" s="41"/>
      <c r="K316" s="41"/>
      <c r="L316" s="45"/>
      <c r="M316" s="236"/>
      <c r="N316" s="237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222</v>
      </c>
      <c r="AU316" s="18" t="s">
        <v>90</v>
      </c>
    </row>
    <row r="317" s="2" customFormat="1" ht="24.15" customHeight="1">
      <c r="A317" s="39"/>
      <c r="B317" s="40"/>
      <c r="C317" s="293" t="s">
        <v>899</v>
      </c>
      <c r="D317" s="293" t="s">
        <v>467</v>
      </c>
      <c r="E317" s="294" t="s">
        <v>3584</v>
      </c>
      <c r="F317" s="295" t="s">
        <v>3482</v>
      </c>
      <c r="G317" s="296" t="s">
        <v>539</v>
      </c>
      <c r="H317" s="297">
        <v>1</v>
      </c>
      <c r="I317" s="298"/>
      <c r="J317" s="299">
        <f>ROUND(I317*H317,2)</f>
        <v>0</v>
      </c>
      <c r="K317" s="295" t="s">
        <v>359</v>
      </c>
      <c r="L317" s="300"/>
      <c r="M317" s="301" t="s">
        <v>1</v>
      </c>
      <c r="N317" s="302" t="s">
        <v>46</v>
      </c>
      <c r="O317" s="92"/>
      <c r="P317" s="229">
        <f>O317*H317</f>
        <v>0</v>
      </c>
      <c r="Q317" s="229">
        <v>0.0033</v>
      </c>
      <c r="R317" s="229">
        <f>Q317*H317</f>
        <v>0.0033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569</v>
      </c>
      <c r="AT317" s="231" t="s">
        <v>467</v>
      </c>
      <c r="AU317" s="231" t="s">
        <v>90</v>
      </c>
      <c r="AY317" s="18" t="s">
        <v>216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88</v>
      </c>
      <c r="BK317" s="232">
        <f>ROUND(I317*H317,2)</f>
        <v>0</v>
      </c>
      <c r="BL317" s="18" t="s">
        <v>292</v>
      </c>
      <c r="BM317" s="231" t="s">
        <v>3585</v>
      </c>
    </row>
    <row r="318" s="2" customFormat="1">
      <c r="A318" s="39"/>
      <c r="B318" s="40"/>
      <c r="C318" s="41"/>
      <c r="D318" s="233" t="s">
        <v>222</v>
      </c>
      <c r="E318" s="41"/>
      <c r="F318" s="234" t="s">
        <v>3482</v>
      </c>
      <c r="G318" s="41"/>
      <c r="H318" s="41"/>
      <c r="I318" s="235"/>
      <c r="J318" s="41"/>
      <c r="K318" s="41"/>
      <c r="L318" s="45"/>
      <c r="M318" s="236"/>
      <c r="N318" s="23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222</v>
      </c>
      <c r="AU318" s="18" t="s">
        <v>90</v>
      </c>
    </row>
    <row r="319" s="2" customFormat="1" ht="21.75" customHeight="1">
      <c r="A319" s="39"/>
      <c r="B319" s="40"/>
      <c r="C319" s="220" t="s">
        <v>906</v>
      </c>
      <c r="D319" s="220" t="s">
        <v>217</v>
      </c>
      <c r="E319" s="221" t="s">
        <v>3499</v>
      </c>
      <c r="F319" s="222" t="s">
        <v>3500</v>
      </c>
      <c r="G319" s="223" t="s">
        <v>303</v>
      </c>
      <c r="H319" s="224">
        <v>2.262</v>
      </c>
      <c r="I319" s="225"/>
      <c r="J319" s="226">
        <f>ROUND(I319*H319,2)</f>
        <v>0</v>
      </c>
      <c r="K319" s="222" t="s">
        <v>1</v>
      </c>
      <c r="L319" s="45"/>
      <c r="M319" s="227" t="s">
        <v>1</v>
      </c>
      <c r="N319" s="228" t="s">
        <v>46</v>
      </c>
      <c r="O319" s="92"/>
      <c r="P319" s="229">
        <f>O319*H319</f>
        <v>0</v>
      </c>
      <c r="Q319" s="229">
        <v>0.00038000000000000002</v>
      </c>
      <c r="R319" s="229">
        <f>Q319*H319</f>
        <v>0.0008595600000000001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292</v>
      </c>
      <c r="AT319" s="231" t="s">
        <v>217</v>
      </c>
      <c r="AU319" s="231" t="s">
        <v>90</v>
      </c>
      <c r="AY319" s="18" t="s">
        <v>216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88</v>
      </c>
      <c r="BK319" s="232">
        <f>ROUND(I319*H319,2)</f>
        <v>0</v>
      </c>
      <c r="BL319" s="18" t="s">
        <v>292</v>
      </c>
      <c r="BM319" s="231" t="s">
        <v>3586</v>
      </c>
    </row>
    <row r="320" s="2" customFormat="1">
      <c r="A320" s="39"/>
      <c r="B320" s="40"/>
      <c r="C320" s="41"/>
      <c r="D320" s="233" t="s">
        <v>222</v>
      </c>
      <c r="E320" s="41"/>
      <c r="F320" s="234" t="s">
        <v>3410</v>
      </c>
      <c r="G320" s="41"/>
      <c r="H320" s="41"/>
      <c r="I320" s="235"/>
      <c r="J320" s="41"/>
      <c r="K320" s="41"/>
      <c r="L320" s="45"/>
      <c r="M320" s="236"/>
      <c r="N320" s="237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222</v>
      </c>
      <c r="AU320" s="18" t="s">
        <v>90</v>
      </c>
    </row>
    <row r="321" s="2" customFormat="1" ht="24.15" customHeight="1">
      <c r="A321" s="39"/>
      <c r="B321" s="40"/>
      <c r="C321" s="293" t="s">
        <v>913</v>
      </c>
      <c r="D321" s="293" t="s">
        <v>467</v>
      </c>
      <c r="E321" s="294" t="s">
        <v>3587</v>
      </c>
      <c r="F321" s="295" t="s">
        <v>3588</v>
      </c>
      <c r="G321" s="296" t="s">
        <v>303</v>
      </c>
      <c r="H321" s="297">
        <v>2.262</v>
      </c>
      <c r="I321" s="298"/>
      <c r="J321" s="299">
        <f>ROUND(I321*H321,2)</f>
        <v>0</v>
      </c>
      <c r="K321" s="295" t="s">
        <v>1</v>
      </c>
      <c r="L321" s="300"/>
      <c r="M321" s="301" t="s">
        <v>1</v>
      </c>
      <c r="N321" s="302" t="s">
        <v>46</v>
      </c>
      <c r="O321" s="92"/>
      <c r="P321" s="229">
        <f>O321*H321</f>
        <v>0</v>
      </c>
      <c r="Q321" s="229">
        <v>0.00010000000000000001</v>
      </c>
      <c r="R321" s="229">
        <f>Q321*H321</f>
        <v>0.00022620000000000002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569</v>
      </c>
      <c r="AT321" s="231" t="s">
        <v>467</v>
      </c>
      <c r="AU321" s="231" t="s">
        <v>90</v>
      </c>
      <c r="AY321" s="18" t="s">
        <v>216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88</v>
      </c>
      <c r="BK321" s="232">
        <f>ROUND(I321*H321,2)</f>
        <v>0</v>
      </c>
      <c r="BL321" s="18" t="s">
        <v>292</v>
      </c>
      <c r="BM321" s="231" t="s">
        <v>3589</v>
      </c>
    </row>
    <row r="322" s="2" customFormat="1">
      <c r="A322" s="39"/>
      <c r="B322" s="40"/>
      <c r="C322" s="41"/>
      <c r="D322" s="233" t="s">
        <v>222</v>
      </c>
      <c r="E322" s="41"/>
      <c r="F322" s="234" t="s">
        <v>3590</v>
      </c>
      <c r="G322" s="41"/>
      <c r="H322" s="41"/>
      <c r="I322" s="235"/>
      <c r="J322" s="41"/>
      <c r="K322" s="41"/>
      <c r="L322" s="45"/>
      <c r="M322" s="236"/>
      <c r="N322" s="23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222</v>
      </c>
      <c r="AU322" s="18" t="s">
        <v>90</v>
      </c>
    </row>
    <row r="323" s="14" customFormat="1">
      <c r="A323" s="14"/>
      <c r="B323" s="260"/>
      <c r="C323" s="261"/>
      <c r="D323" s="233" t="s">
        <v>362</v>
      </c>
      <c r="E323" s="262" t="s">
        <v>1</v>
      </c>
      <c r="F323" s="263" t="s">
        <v>3591</v>
      </c>
      <c r="G323" s="261"/>
      <c r="H323" s="264">
        <v>2.262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0" t="s">
        <v>362</v>
      </c>
      <c r="AU323" s="270" t="s">
        <v>90</v>
      </c>
      <c r="AV323" s="14" t="s">
        <v>90</v>
      </c>
      <c r="AW323" s="14" t="s">
        <v>36</v>
      </c>
      <c r="AX323" s="14" t="s">
        <v>81</v>
      </c>
      <c r="AY323" s="270" t="s">
        <v>216</v>
      </c>
    </row>
    <row r="324" s="2" customFormat="1" ht="24.15" customHeight="1">
      <c r="A324" s="39"/>
      <c r="B324" s="40"/>
      <c r="C324" s="220" t="s">
        <v>918</v>
      </c>
      <c r="D324" s="220" t="s">
        <v>217</v>
      </c>
      <c r="E324" s="221" t="s">
        <v>3505</v>
      </c>
      <c r="F324" s="222" t="s">
        <v>3506</v>
      </c>
      <c r="G324" s="223" t="s">
        <v>435</v>
      </c>
      <c r="H324" s="224">
        <v>0.40000000000000002</v>
      </c>
      <c r="I324" s="225"/>
      <c r="J324" s="226">
        <f>ROUND(I324*H324,2)</f>
        <v>0</v>
      </c>
      <c r="K324" s="222" t="s">
        <v>3507</v>
      </c>
      <c r="L324" s="45"/>
      <c r="M324" s="227" t="s">
        <v>1</v>
      </c>
      <c r="N324" s="228" t="s">
        <v>46</v>
      </c>
      <c r="O324" s="92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292</v>
      </c>
      <c r="AT324" s="231" t="s">
        <v>217</v>
      </c>
      <c r="AU324" s="231" t="s">
        <v>90</v>
      </c>
      <c r="AY324" s="18" t="s">
        <v>216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88</v>
      </c>
      <c r="BK324" s="232">
        <f>ROUND(I324*H324,2)</f>
        <v>0</v>
      </c>
      <c r="BL324" s="18" t="s">
        <v>292</v>
      </c>
      <c r="BM324" s="231" t="s">
        <v>3592</v>
      </c>
    </row>
    <row r="325" s="2" customFormat="1">
      <c r="A325" s="39"/>
      <c r="B325" s="40"/>
      <c r="C325" s="41"/>
      <c r="D325" s="233" t="s">
        <v>222</v>
      </c>
      <c r="E325" s="41"/>
      <c r="F325" s="234" t="s">
        <v>3506</v>
      </c>
      <c r="G325" s="41"/>
      <c r="H325" s="41"/>
      <c r="I325" s="235"/>
      <c r="J325" s="41"/>
      <c r="K325" s="41"/>
      <c r="L325" s="45"/>
      <c r="M325" s="236"/>
      <c r="N325" s="237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222</v>
      </c>
      <c r="AU325" s="18" t="s">
        <v>90</v>
      </c>
    </row>
    <row r="326" s="11" customFormat="1" ht="22.8" customHeight="1">
      <c r="A326" s="11"/>
      <c r="B326" s="206"/>
      <c r="C326" s="207"/>
      <c r="D326" s="208" t="s">
        <v>80</v>
      </c>
      <c r="E326" s="248" t="s">
        <v>3593</v>
      </c>
      <c r="F326" s="248" t="s">
        <v>3594</v>
      </c>
      <c r="G326" s="207"/>
      <c r="H326" s="207"/>
      <c r="I326" s="210"/>
      <c r="J326" s="249">
        <f>BK326</f>
        <v>0</v>
      </c>
      <c r="K326" s="207"/>
      <c r="L326" s="212"/>
      <c r="M326" s="213"/>
      <c r="N326" s="214"/>
      <c r="O326" s="214"/>
      <c r="P326" s="215">
        <f>SUM(P327:P341)</f>
        <v>0</v>
      </c>
      <c r="Q326" s="214"/>
      <c r="R326" s="215">
        <f>SUM(R327:R341)</f>
        <v>0.20000000000000001</v>
      </c>
      <c r="S326" s="214"/>
      <c r="T326" s="216">
        <f>SUM(T327:T341)</f>
        <v>0</v>
      </c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R326" s="217" t="s">
        <v>90</v>
      </c>
      <c r="AT326" s="218" t="s">
        <v>80</v>
      </c>
      <c r="AU326" s="218" t="s">
        <v>88</v>
      </c>
      <c r="AY326" s="217" t="s">
        <v>216</v>
      </c>
      <c r="BK326" s="219">
        <f>SUM(BK327:BK341)</f>
        <v>0</v>
      </c>
    </row>
    <row r="327" s="2" customFormat="1" ht="21.75" customHeight="1">
      <c r="A327" s="39"/>
      <c r="B327" s="40"/>
      <c r="C327" s="220" t="s">
        <v>925</v>
      </c>
      <c r="D327" s="220" t="s">
        <v>217</v>
      </c>
      <c r="E327" s="221" t="s">
        <v>3595</v>
      </c>
      <c r="F327" s="222" t="s">
        <v>3596</v>
      </c>
      <c r="G327" s="223" t="s">
        <v>539</v>
      </c>
      <c r="H327" s="224">
        <v>1</v>
      </c>
      <c r="I327" s="225"/>
      <c r="J327" s="226">
        <f>ROUND(I327*H327,2)</f>
        <v>0</v>
      </c>
      <c r="K327" s="222" t="s">
        <v>359</v>
      </c>
      <c r="L327" s="45"/>
      <c r="M327" s="227" t="s">
        <v>1</v>
      </c>
      <c r="N327" s="228" t="s">
        <v>46</v>
      </c>
      <c r="O327" s="92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292</v>
      </c>
      <c r="AT327" s="231" t="s">
        <v>217</v>
      </c>
      <c r="AU327" s="231" t="s">
        <v>90</v>
      </c>
      <c r="AY327" s="18" t="s">
        <v>216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88</v>
      </c>
      <c r="BK327" s="232">
        <f>ROUND(I327*H327,2)</f>
        <v>0</v>
      </c>
      <c r="BL327" s="18" t="s">
        <v>292</v>
      </c>
      <c r="BM327" s="231" t="s">
        <v>3597</v>
      </c>
    </row>
    <row r="328" s="2" customFormat="1">
      <c r="A328" s="39"/>
      <c r="B328" s="40"/>
      <c r="C328" s="41"/>
      <c r="D328" s="233" t="s">
        <v>222</v>
      </c>
      <c r="E328" s="41"/>
      <c r="F328" s="234" t="s">
        <v>3598</v>
      </c>
      <c r="G328" s="41"/>
      <c r="H328" s="41"/>
      <c r="I328" s="235"/>
      <c r="J328" s="41"/>
      <c r="K328" s="41"/>
      <c r="L328" s="45"/>
      <c r="M328" s="236"/>
      <c r="N328" s="237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222</v>
      </c>
      <c r="AU328" s="18" t="s">
        <v>90</v>
      </c>
    </row>
    <row r="329" s="2" customFormat="1" ht="24.15" customHeight="1">
      <c r="A329" s="39"/>
      <c r="B329" s="40"/>
      <c r="C329" s="293" t="s">
        <v>932</v>
      </c>
      <c r="D329" s="293" t="s">
        <v>467</v>
      </c>
      <c r="E329" s="294" t="s">
        <v>3599</v>
      </c>
      <c r="F329" s="295" t="s">
        <v>3600</v>
      </c>
      <c r="G329" s="296" t="s">
        <v>539</v>
      </c>
      <c r="H329" s="297">
        <v>1</v>
      </c>
      <c r="I329" s="298"/>
      <c r="J329" s="299">
        <f>ROUND(I329*H329,2)</f>
        <v>0</v>
      </c>
      <c r="K329" s="295" t="s">
        <v>1</v>
      </c>
      <c r="L329" s="300"/>
      <c r="M329" s="301" t="s">
        <v>1</v>
      </c>
      <c r="N329" s="302" t="s">
        <v>46</v>
      </c>
      <c r="O329" s="92"/>
      <c r="P329" s="229">
        <f>O329*H329</f>
        <v>0</v>
      </c>
      <c r="Q329" s="229">
        <v>0.20000000000000001</v>
      </c>
      <c r="R329" s="229">
        <f>Q329*H329</f>
        <v>0.20000000000000001</v>
      </c>
      <c r="S329" s="229">
        <v>0</v>
      </c>
      <c r="T329" s="23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1" t="s">
        <v>569</v>
      </c>
      <c r="AT329" s="231" t="s">
        <v>467</v>
      </c>
      <c r="AU329" s="231" t="s">
        <v>90</v>
      </c>
      <c r="AY329" s="18" t="s">
        <v>216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8" t="s">
        <v>88</v>
      </c>
      <c r="BK329" s="232">
        <f>ROUND(I329*H329,2)</f>
        <v>0</v>
      </c>
      <c r="BL329" s="18" t="s">
        <v>292</v>
      </c>
      <c r="BM329" s="231" t="s">
        <v>3601</v>
      </c>
    </row>
    <row r="330" s="2" customFormat="1">
      <c r="A330" s="39"/>
      <c r="B330" s="40"/>
      <c r="C330" s="41"/>
      <c r="D330" s="233" t="s">
        <v>222</v>
      </c>
      <c r="E330" s="41"/>
      <c r="F330" s="234" t="s">
        <v>3602</v>
      </c>
      <c r="G330" s="41"/>
      <c r="H330" s="41"/>
      <c r="I330" s="235"/>
      <c r="J330" s="41"/>
      <c r="K330" s="41"/>
      <c r="L330" s="45"/>
      <c r="M330" s="236"/>
      <c r="N330" s="237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222</v>
      </c>
      <c r="AU330" s="18" t="s">
        <v>90</v>
      </c>
    </row>
    <row r="331" s="2" customFormat="1" ht="24.15" customHeight="1">
      <c r="A331" s="39"/>
      <c r="B331" s="40"/>
      <c r="C331" s="293" t="s">
        <v>938</v>
      </c>
      <c r="D331" s="293" t="s">
        <v>467</v>
      </c>
      <c r="E331" s="294" t="s">
        <v>3603</v>
      </c>
      <c r="F331" s="295" t="s">
        <v>3604</v>
      </c>
      <c r="G331" s="296" t="s">
        <v>539</v>
      </c>
      <c r="H331" s="297">
        <v>1</v>
      </c>
      <c r="I331" s="298"/>
      <c r="J331" s="299">
        <f>ROUND(I331*H331,2)</f>
        <v>0</v>
      </c>
      <c r="K331" s="295" t="s">
        <v>1</v>
      </c>
      <c r="L331" s="300"/>
      <c r="M331" s="301" t="s">
        <v>1</v>
      </c>
      <c r="N331" s="302" t="s">
        <v>46</v>
      </c>
      <c r="O331" s="92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1" t="s">
        <v>569</v>
      </c>
      <c r="AT331" s="231" t="s">
        <v>467</v>
      </c>
      <c r="AU331" s="231" t="s">
        <v>90</v>
      </c>
      <c r="AY331" s="18" t="s">
        <v>216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8" t="s">
        <v>88</v>
      </c>
      <c r="BK331" s="232">
        <f>ROUND(I331*H331,2)</f>
        <v>0</v>
      </c>
      <c r="BL331" s="18" t="s">
        <v>292</v>
      </c>
      <c r="BM331" s="231" t="s">
        <v>3605</v>
      </c>
    </row>
    <row r="332" s="2" customFormat="1">
      <c r="A332" s="39"/>
      <c r="B332" s="40"/>
      <c r="C332" s="41"/>
      <c r="D332" s="233" t="s">
        <v>222</v>
      </c>
      <c r="E332" s="41"/>
      <c r="F332" s="234" t="s">
        <v>3606</v>
      </c>
      <c r="G332" s="41"/>
      <c r="H332" s="41"/>
      <c r="I332" s="235"/>
      <c r="J332" s="41"/>
      <c r="K332" s="41"/>
      <c r="L332" s="45"/>
      <c r="M332" s="236"/>
      <c r="N332" s="237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222</v>
      </c>
      <c r="AU332" s="18" t="s">
        <v>90</v>
      </c>
    </row>
    <row r="333" s="2" customFormat="1" ht="16.5" customHeight="1">
      <c r="A333" s="39"/>
      <c r="B333" s="40"/>
      <c r="C333" s="293" t="s">
        <v>947</v>
      </c>
      <c r="D333" s="293" t="s">
        <v>467</v>
      </c>
      <c r="E333" s="294" t="s">
        <v>3607</v>
      </c>
      <c r="F333" s="295" t="s">
        <v>3608</v>
      </c>
      <c r="G333" s="296" t="s">
        <v>539</v>
      </c>
      <c r="H333" s="297">
        <v>1</v>
      </c>
      <c r="I333" s="298"/>
      <c r="J333" s="299">
        <f>ROUND(I333*H333,2)</f>
        <v>0</v>
      </c>
      <c r="K333" s="295" t="s">
        <v>1</v>
      </c>
      <c r="L333" s="300"/>
      <c r="M333" s="301" t="s">
        <v>1</v>
      </c>
      <c r="N333" s="302" t="s">
        <v>46</v>
      </c>
      <c r="O333" s="92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569</v>
      </c>
      <c r="AT333" s="231" t="s">
        <v>467</v>
      </c>
      <c r="AU333" s="231" t="s">
        <v>90</v>
      </c>
      <c r="AY333" s="18" t="s">
        <v>216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88</v>
      </c>
      <c r="BK333" s="232">
        <f>ROUND(I333*H333,2)</f>
        <v>0</v>
      </c>
      <c r="BL333" s="18" t="s">
        <v>292</v>
      </c>
      <c r="BM333" s="231" t="s">
        <v>3609</v>
      </c>
    </row>
    <row r="334" s="2" customFormat="1">
      <c r="A334" s="39"/>
      <c r="B334" s="40"/>
      <c r="C334" s="41"/>
      <c r="D334" s="233" t="s">
        <v>222</v>
      </c>
      <c r="E334" s="41"/>
      <c r="F334" s="234" t="s">
        <v>3610</v>
      </c>
      <c r="G334" s="41"/>
      <c r="H334" s="41"/>
      <c r="I334" s="235"/>
      <c r="J334" s="41"/>
      <c r="K334" s="41"/>
      <c r="L334" s="45"/>
      <c r="M334" s="236"/>
      <c r="N334" s="237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222</v>
      </c>
      <c r="AU334" s="18" t="s">
        <v>90</v>
      </c>
    </row>
    <row r="335" s="2" customFormat="1" ht="16.5" customHeight="1">
      <c r="A335" s="39"/>
      <c r="B335" s="40"/>
      <c r="C335" s="293" t="s">
        <v>952</v>
      </c>
      <c r="D335" s="293" t="s">
        <v>467</v>
      </c>
      <c r="E335" s="294" t="s">
        <v>3611</v>
      </c>
      <c r="F335" s="295" t="s">
        <v>3612</v>
      </c>
      <c r="G335" s="296" t="s">
        <v>3613</v>
      </c>
      <c r="H335" s="297">
        <v>2</v>
      </c>
      <c r="I335" s="298"/>
      <c r="J335" s="299">
        <f>ROUND(I335*H335,2)</f>
        <v>0</v>
      </c>
      <c r="K335" s="295" t="s">
        <v>1</v>
      </c>
      <c r="L335" s="300"/>
      <c r="M335" s="301" t="s">
        <v>1</v>
      </c>
      <c r="N335" s="302" t="s">
        <v>46</v>
      </c>
      <c r="O335" s="92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569</v>
      </c>
      <c r="AT335" s="231" t="s">
        <v>467</v>
      </c>
      <c r="AU335" s="231" t="s">
        <v>90</v>
      </c>
      <c r="AY335" s="18" t="s">
        <v>216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88</v>
      </c>
      <c r="BK335" s="232">
        <f>ROUND(I335*H335,2)</f>
        <v>0</v>
      </c>
      <c r="BL335" s="18" t="s">
        <v>292</v>
      </c>
      <c r="BM335" s="231" t="s">
        <v>3614</v>
      </c>
    </row>
    <row r="336" s="2" customFormat="1">
      <c r="A336" s="39"/>
      <c r="B336" s="40"/>
      <c r="C336" s="41"/>
      <c r="D336" s="233" t="s">
        <v>222</v>
      </c>
      <c r="E336" s="41"/>
      <c r="F336" s="234" t="s">
        <v>3615</v>
      </c>
      <c r="G336" s="41"/>
      <c r="H336" s="41"/>
      <c r="I336" s="235"/>
      <c r="J336" s="41"/>
      <c r="K336" s="41"/>
      <c r="L336" s="45"/>
      <c r="M336" s="236"/>
      <c r="N336" s="237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222</v>
      </c>
      <c r="AU336" s="18" t="s">
        <v>90</v>
      </c>
    </row>
    <row r="337" s="2" customFormat="1" ht="24.15" customHeight="1">
      <c r="A337" s="39"/>
      <c r="B337" s="40"/>
      <c r="C337" s="220" t="s">
        <v>957</v>
      </c>
      <c r="D337" s="220" t="s">
        <v>217</v>
      </c>
      <c r="E337" s="221" t="s">
        <v>3616</v>
      </c>
      <c r="F337" s="222" t="s">
        <v>3617</v>
      </c>
      <c r="G337" s="223" t="s">
        <v>453</v>
      </c>
      <c r="H337" s="224">
        <v>5</v>
      </c>
      <c r="I337" s="225"/>
      <c r="J337" s="226">
        <f>ROUND(I337*H337,2)</f>
        <v>0</v>
      </c>
      <c r="K337" s="222" t="s">
        <v>1</v>
      </c>
      <c r="L337" s="45"/>
      <c r="M337" s="227" t="s">
        <v>1</v>
      </c>
      <c r="N337" s="228" t="s">
        <v>46</v>
      </c>
      <c r="O337" s="92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1" t="s">
        <v>292</v>
      </c>
      <c r="AT337" s="231" t="s">
        <v>217</v>
      </c>
      <c r="AU337" s="231" t="s">
        <v>90</v>
      </c>
      <c r="AY337" s="18" t="s">
        <v>216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8" t="s">
        <v>88</v>
      </c>
      <c r="BK337" s="232">
        <f>ROUND(I337*H337,2)</f>
        <v>0</v>
      </c>
      <c r="BL337" s="18" t="s">
        <v>292</v>
      </c>
      <c r="BM337" s="231" t="s">
        <v>3618</v>
      </c>
    </row>
    <row r="338" s="2" customFormat="1">
      <c r="A338" s="39"/>
      <c r="B338" s="40"/>
      <c r="C338" s="41"/>
      <c r="D338" s="233" t="s">
        <v>222</v>
      </c>
      <c r="E338" s="41"/>
      <c r="F338" s="234" t="s">
        <v>3619</v>
      </c>
      <c r="G338" s="41"/>
      <c r="H338" s="41"/>
      <c r="I338" s="235"/>
      <c r="J338" s="41"/>
      <c r="K338" s="41"/>
      <c r="L338" s="45"/>
      <c r="M338" s="236"/>
      <c r="N338" s="237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222</v>
      </c>
      <c r="AU338" s="18" t="s">
        <v>90</v>
      </c>
    </row>
    <row r="339" s="2" customFormat="1" ht="24.15" customHeight="1">
      <c r="A339" s="39"/>
      <c r="B339" s="40"/>
      <c r="C339" s="220" t="s">
        <v>962</v>
      </c>
      <c r="D339" s="220" t="s">
        <v>217</v>
      </c>
      <c r="E339" s="221" t="s">
        <v>3620</v>
      </c>
      <c r="F339" s="222" t="s">
        <v>3621</v>
      </c>
      <c r="G339" s="223" t="s">
        <v>539</v>
      </c>
      <c r="H339" s="224">
        <v>1</v>
      </c>
      <c r="I339" s="225"/>
      <c r="J339" s="226">
        <f>ROUND(I339*H339,2)</f>
        <v>0</v>
      </c>
      <c r="K339" s="222" t="s">
        <v>1</v>
      </c>
      <c r="L339" s="45"/>
      <c r="M339" s="227" t="s">
        <v>1</v>
      </c>
      <c r="N339" s="228" t="s">
        <v>46</v>
      </c>
      <c r="O339" s="92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292</v>
      </c>
      <c r="AT339" s="231" t="s">
        <v>217</v>
      </c>
      <c r="AU339" s="231" t="s">
        <v>90</v>
      </c>
      <c r="AY339" s="18" t="s">
        <v>216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88</v>
      </c>
      <c r="BK339" s="232">
        <f>ROUND(I339*H339,2)</f>
        <v>0</v>
      </c>
      <c r="BL339" s="18" t="s">
        <v>292</v>
      </c>
      <c r="BM339" s="231" t="s">
        <v>3622</v>
      </c>
    </row>
    <row r="340" s="2" customFormat="1" ht="24.15" customHeight="1">
      <c r="A340" s="39"/>
      <c r="B340" s="40"/>
      <c r="C340" s="220" t="s">
        <v>969</v>
      </c>
      <c r="D340" s="220" t="s">
        <v>217</v>
      </c>
      <c r="E340" s="221" t="s">
        <v>3505</v>
      </c>
      <c r="F340" s="222" t="s">
        <v>3506</v>
      </c>
      <c r="G340" s="223" t="s">
        <v>435</v>
      </c>
      <c r="H340" s="224">
        <v>0.29999999999999999</v>
      </c>
      <c r="I340" s="225"/>
      <c r="J340" s="226">
        <f>ROUND(I340*H340,2)</f>
        <v>0</v>
      </c>
      <c r="K340" s="222" t="s">
        <v>3507</v>
      </c>
      <c r="L340" s="45"/>
      <c r="M340" s="227" t="s">
        <v>1</v>
      </c>
      <c r="N340" s="228" t="s">
        <v>46</v>
      </c>
      <c r="O340" s="92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1" t="s">
        <v>292</v>
      </c>
      <c r="AT340" s="231" t="s">
        <v>217</v>
      </c>
      <c r="AU340" s="231" t="s">
        <v>90</v>
      </c>
      <c r="AY340" s="18" t="s">
        <v>216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88</v>
      </c>
      <c r="BK340" s="232">
        <f>ROUND(I340*H340,2)</f>
        <v>0</v>
      </c>
      <c r="BL340" s="18" t="s">
        <v>292</v>
      </c>
      <c r="BM340" s="231" t="s">
        <v>3623</v>
      </c>
    </row>
    <row r="341" s="2" customFormat="1">
      <c r="A341" s="39"/>
      <c r="B341" s="40"/>
      <c r="C341" s="41"/>
      <c r="D341" s="233" t="s">
        <v>222</v>
      </c>
      <c r="E341" s="41"/>
      <c r="F341" s="234" t="s">
        <v>3506</v>
      </c>
      <c r="G341" s="41"/>
      <c r="H341" s="41"/>
      <c r="I341" s="235"/>
      <c r="J341" s="41"/>
      <c r="K341" s="41"/>
      <c r="L341" s="45"/>
      <c r="M341" s="236"/>
      <c r="N341" s="237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222</v>
      </c>
      <c r="AU341" s="18" t="s">
        <v>90</v>
      </c>
    </row>
    <row r="342" s="11" customFormat="1" ht="22.8" customHeight="1">
      <c r="A342" s="11"/>
      <c r="B342" s="206"/>
      <c r="C342" s="207"/>
      <c r="D342" s="208" t="s">
        <v>80</v>
      </c>
      <c r="E342" s="248" t="s">
        <v>3259</v>
      </c>
      <c r="F342" s="248" t="s">
        <v>3260</v>
      </c>
      <c r="G342" s="207"/>
      <c r="H342" s="207"/>
      <c r="I342" s="210"/>
      <c r="J342" s="249">
        <f>BK342</f>
        <v>0</v>
      </c>
      <c r="K342" s="207"/>
      <c r="L342" s="212"/>
      <c r="M342" s="213"/>
      <c r="N342" s="214"/>
      <c r="O342" s="214"/>
      <c r="P342" s="215">
        <f>SUM(P343:P364)</f>
        <v>0</v>
      </c>
      <c r="Q342" s="214"/>
      <c r="R342" s="215">
        <f>SUM(R343:R364)</f>
        <v>0.20000000000000001</v>
      </c>
      <c r="S342" s="214"/>
      <c r="T342" s="216">
        <f>SUM(T343:T364)</f>
        <v>0</v>
      </c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R342" s="217" t="s">
        <v>90</v>
      </c>
      <c r="AT342" s="218" t="s">
        <v>80</v>
      </c>
      <c r="AU342" s="218" t="s">
        <v>88</v>
      </c>
      <c r="AY342" s="217" t="s">
        <v>216</v>
      </c>
      <c r="BK342" s="219">
        <f>SUM(BK343:BK364)</f>
        <v>0</v>
      </c>
    </row>
    <row r="343" s="2" customFormat="1" ht="16.5" customHeight="1">
      <c r="A343" s="39"/>
      <c r="B343" s="40"/>
      <c r="C343" s="220" t="s">
        <v>974</v>
      </c>
      <c r="D343" s="220" t="s">
        <v>217</v>
      </c>
      <c r="E343" s="221" t="s">
        <v>3624</v>
      </c>
      <c r="F343" s="222" t="s">
        <v>3625</v>
      </c>
      <c r="G343" s="223" t="s">
        <v>3263</v>
      </c>
      <c r="H343" s="224">
        <v>20</v>
      </c>
      <c r="I343" s="225"/>
      <c r="J343" s="226">
        <f>ROUND(I343*H343,2)</f>
        <v>0</v>
      </c>
      <c r="K343" s="222" t="s">
        <v>1</v>
      </c>
      <c r="L343" s="45"/>
      <c r="M343" s="227" t="s">
        <v>1</v>
      </c>
      <c r="N343" s="228" t="s">
        <v>46</v>
      </c>
      <c r="O343" s="92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3286</v>
      </c>
      <c r="AT343" s="231" t="s">
        <v>217</v>
      </c>
      <c r="AU343" s="231" t="s">
        <v>90</v>
      </c>
      <c r="AY343" s="18" t="s">
        <v>216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88</v>
      </c>
      <c r="BK343" s="232">
        <f>ROUND(I343*H343,2)</f>
        <v>0</v>
      </c>
      <c r="BL343" s="18" t="s">
        <v>3286</v>
      </c>
      <c r="BM343" s="231" t="s">
        <v>3626</v>
      </c>
    </row>
    <row r="344" s="2" customFormat="1">
      <c r="A344" s="39"/>
      <c r="B344" s="40"/>
      <c r="C344" s="41"/>
      <c r="D344" s="233" t="s">
        <v>222</v>
      </c>
      <c r="E344" s="41"/>
      <c r="F344" s="234" t="s">
        <v>3627</v>
      </c>
      <c r="G344" s="41"/>
      <c r="H344" s="41"/>
      <c r="I344" s="235"/>
      <c r="J344" s="41"/>
      <c r="K344" s="41"/>
      <c r="L344" s="45"/>
      <c r="M344" s="236"/>
      <c r="N344" s="237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222</v>
      </c>
      <c r="AU344" s="18" t="s">
        <v>90</v>
      </c>
    </row>
    <row r="345" s="2" customFormat="1" ht="16.5" customHeight="1">
      <c r="A345" s="39"/>
      <c r="B345" s="40"/>
      <c r="C345" s="220" t="s">
        <v>981</v>
      </c>
      <c r="D345" s="220" t="s">
        <v>217</v>
      </c>
      <c r="E345" s="221" t="s">
        <v>3628</v>
      </c>
      <c r="F345" s="222" t="s">
        <v>3629</v>
      </c>
      <c r="G345" s="223" t="s">
        <v>3263</v>
      </c>
      <c r="H345" s="224">
        <v>16</v>
      </c>
      <c r="I345" s="225"/>
      <c r="J345" s="226">
        <f>ROUND(I345*H345,2)</f>
        <v>0</v>
      </c>
      <c r="K345" s="222" t="s">
        <v>1</v>
      </c>
      <c r="L345" s="45"/>
      <c r="M345" s="227" t="s">
        <v>1</v>
      </c>
      <c r="N345" s="228" t="s">
        <v>46</v>
      </c>
      <c r="O345" s="92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1" t="s">
        <v>3286</v>
      </c>
      <c r="AT345" s="231" t="s">
        <v>217</v>
      </c>
      <c r="AU345" s="231" t="s">
        <v>90</v>
      </c>
      <c r="AY345" s="18" t="s">
        <v>216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8" t="s">
        <v>88</v>
      </c>
      <c r="BK345" s="232">
        <f>ROUND(I345*H345,2)</f>
        <v>0</v>
      </c>
      <c r="BL345" s="18" t="s">
        <v>3286</v>
      </c>
      <c r="BM345" s="231" t="s">
        <v>3630</v>
      </c>
    </row>
    <row r="346" s="2" customFormat="1">
      <c r="A346" s="39"/>
      <c r="B346" s="40"/>
      <c r="C346" s="41"/>
      <c r="D346" s="233" t="s">
        <v>222</v>
      </c>
      <c r="E346" s="41"/>
      <c r="F346" s="234" t="s">
        <v>3631</v>
      </c>
      <c r="G346" s="41"/>
      <c r="H346" s="41"/>
      <c r="I346" s="235"/>
      <c r="J346" s="41"/>
      <c r="K346" s="41"/>
      <c r="L346" s="45"/>
      <c r="M346" s="236"/>
      <c r="N346" s="237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222</v>
      </c>
      <c r="AU346" s="18" t="s">
        <v>90</v>
      </c>
    </row>
    <row r="347" s="2" customFormat="1" ht="24.15" customHeight="1">
      <c r="A347" s="39"/>
      <c r="B347" s="40"/>
      <c r="C347" s="220" t="s">
        <v>988</v>
      </c>
      <c r="D347" s="220" t="s">
        <v>217</v>
      </c>
      <c r="E347" s="221" t="s">
        <v>3632</v>
      </c>
      <c r="F347" s="222" t="s">
        <v>3633</v>
      </c>
      <c r="G347" s="223" t="s">
        <v>539</v>
      </c>
      <c r="H347" s="224">
        <v>1</v>
      </c>
      <c r="I347" s="225"/>
      <c r="J347" s="226">
        <f>ROUND(I347*H347,2)</f>
        <v>0</v>
      </c>
      <c r="K347" s="222" t="s">
        <v>1</v>
      </c>
      <c r="L347" s="45"/>
      <c r="M347" s="227" t="s">
        <v>1</v>
      </c>
      <c r="N347" s="228" t="s">
        <v>46</v>
      </c>
      <c r="O347" s="92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292</v>
      </c>
      <c r="AT347" s="231" t="s">
        <v>217</v>
      </c>
      <c r="AU347" s="231" t="s">
        <v>90</v>
      </c>
      <c r="AY347" s="18" t="s">
        <v>216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88</v>
      </c>
      <c r="BK347" s="232">
        <f>ROUND(I347*H347,2)</f>
        <v>0</v>
      </c>
      <c r="BL347" s="18" t="s">
        <v>292</v>
      </c>
      <c r="BM347" s="231" t="s">
        <v>3634</v>
      </c>
    </row>
    <row r="348" s="2" customFormat="1">
      <c r="A348" s="39"/>
      <c r="B348" s="40"/>
      <c r="C348" s="41"/>
      <c r="D348" s="233" t="s">
        <v>222</v>
      </c>
      <c r="E348" s="41"/>
      <c r="F348" s="234" t="s">
        <v>3633</v>
      </c>
      <c r="G348" s="41"/>
      <c r="H348" s="41"/>
      <c r="I348" s="235"/>
      <c r="J348" s="41"/>
      <c r="K348" s="41"/>
      <c r="L348" s="45"/>
      <c r="M348" s="236"/>
      <c r="N348" s="237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222</v>
      </c>
      <c r="AU348" s="18" t="s">
        <v>90</v>
      </c>
    </row>
    <row r="349" s="2" customFormat="1" ht="21.75" customHeight="1">
      <c r="A349" s="39"/>
      <c r="B349" s="40"/>
      <c r="C349" s="220" t="s">
        <v>1004</v>
      </c>
      <c r="D349" s="220" t="s">
        <v>217</v>
      </c>
      <c r="E349" s="221" t="s">
        <v>3635</v>
      </c>
      <c r="F349" s="222" t="s">
        <v>3636</v>
      </c>
      <c r="G349" s="223" t="s">
        <v>539</v>
      </c>
      <c r="H349" s="224">
        <v>2</v>
      </c>
      <c r="I349" s="225"/>
      <c r="J349" s="226">
        <f>ROUND(I349*H349,2)</f>
        <v>0</v>
      </c>
      <c r="K349" s="222" t="s">
        <v>1</v>
      </c>
      <c r="L349" s="45"/>
      <c r="M349" s="227" t="s">
        <v>1</v>
      </c>
      <c r="N349" s="228" t="s">
        <v>46</v>
      </c>
      <c r="O349" s="92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292</v>
      </c>
      <c r="AT349" s="231" t="s">
        <v>217</v>
      </c>
      <c r="AU349" s="231" t="s">
        <v>90</v>
      </c>
      <c r="AY349" s="18" t="s">
        <v>216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88</v>
      </c>
      <c r="BK349" s="232">
        <f>ROUND(I349*H349,2)</f>
        <v>0</v>
      </c>
      <c r="BL349" s="18" t="s">
        <v>292</v>
      </c>
      <c r="BM349" s="231" t="s">
        <v>3637</v>
      </c>
    </row>
    <row r="350" s="2" customFormat="1">
      <c r="A350" s="39"/>
      <c r="B350" s="40"/>
      <c r="C350" s="41"/>
      <c r="D350" s="233" t="s">
        <v>222</v>
      </c>
      <c r="E350" s="41"/>
      <c r="F350" s="234" t="s">
        <v>3636</v>
      </c>
      <c r="G350" s="41"/>
      <c r="H350" s="41"/>
      <c r="I350" s="235"/>
      <c r="J350" s="41"/>
      <c r="K350" s="41"/>
      <c r="L350" s="45"/>
      <c r="M350" s="236"/>
      <c r="N350" s="237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222</v>
      </c>
      <c r="AU350" s="18" t="s">
        <v>90</v>
      </c>
    </row>
    <row r="351" s="2" customFormat="1" ht="16.5" customHeight="1">
      <c r="A351" s="39"/>
      <c r="B351" s="40"/>
      <c r="C351" s="220" t="s">
        <v>1011</v>
      </c>
      <c r="D351" s="220" t="s">
        <v>217</v>
      </c>
      <c r="E351" s="221" t="s">
        <v>3638</v>
      </c>
      <c r="F351" s="222" t="s">
        <v>3639</v>
      </c>
      <c r="G351" s="223" t="s">
        <v>539</v>
      </c>
      <c r="H351" s="224">
        <v>2</v>
      </c>
      <c r="I351" s="225"/>
      <c r="J351" s="226">
        <f>ROUND(I351*H351,2)</f>
        <v>0</v>
      </c>
      <c r="K351" s="222" t="s">
        <v>1</v>
      </c>
      <c r="L351" s="45"/>
      <c r="M351" s="227" t="s">
        <v>1</v>
      </c>
      <c r="N351" s="228" t="s">
        <v>46</v>
      </c>
      <c r="O351" s="92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292</v>
      </c>
      <c r="AT351" s="231" t="s">
        <v>217</v>
      </c>
      <c r="AU351" s="231" t="s">
        <v>90</v>
      </c>
      <c r="AY351" s="18" t="s">
        <v>216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88</v>
      </c>
      <c r="BK351" s="232">
        <f>ROUND(I351*H351,2)</f>
        <v>0</v>
      </c>
      <c r="BL351" s="18" t="s">
        <v>292</v>
      </c>
      <c r="BM351" s="231" t="s">
        <v>3640</v>
      </c>
    </row>
    <row r="352" s="2" customFormat="1">
      <c r="A352" s="39"/>
      <c r="B352" s="40"/>
      <c r="C352" s="41"/>
      <c r="D352" s="233" t="s">
        <v>222</v>
      </c>
      <c r="E352" s="41"/>
      <c r="F352" s="234" t="s">
        <v>3639</v>
      </c>
      <c r="G352" s="41"/>
      <c r="H352" s="41"/>
      <c r="I352" s="235"/>
      <c r="J352" s="41"/>
      <c r="K352" s="41"/>
      <c r="L352" s="45"/>
      <c r="M352" s="236"/>
      <c r="N352" s="237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222</v>
      </c>
      <c r="AU352" s="18" t="s">
        <v>90</v>
      </c>
    </row>
    <row r="353" s="2" customFormat="1" ht="16.5" customHeight="1">
      <c r="A353" s="39"/>
      <c r="B353" s="40"/>
      <c r="C353" s="220" t="s">
        <v>1016</v>
      </c>
      <c r="D353" s="220" t="s">
        <v>217</v>
      </c>
      <c r="E353" s="221" t="s">
        <v>3641</v>
      </c>
      <c r="F353" s="222" t="s">
        <v>3642</v>
      </c>
      <c r="G353" s="223" t="s">
        <v>285</v>
      </c>
      <c r="H353" s="224">
        <v>1</v>
      </c>
      <c r="I353" s="225"/>
      <c r="J353" s="226">
        <f>ROUND(I353*H353,2)</f>
        <v>0</v>
      </c>
      <c r="K353" s="222" t="s">
        <v>1</v>
      </c>
      <c r="L353" s="45"/>
      <c r="M353" s="227" t="s">
        <v>1</v>
      </c>
      <c r="N353" s="228" t="s">
        <v>46</v>
      </c>
      <c r="O353" s="92"/>
      <c r="P353" s="229">
        <f>O353*H353</f>
        <v>0</v>
      </c>
      <c r="Q353" s="229">
        <v>0.20000000000000001</v>
      </c>
      <c r="R353" s="229">
        <f>Q353*H353</f>
        <v>0.20000000000000001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292</v>
      </c>
      <c r="AT353" s="231" t="s">
        <v>217</v>
      </c>
      <c r="AU353" s="231" t="s">
        <v>90</v>
      </c>
      <c r="AY353" s="18" t="s">
        <v>216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88</v>
      </c>
      <c r="BK353" s="232">
        <f>ROUND(I353*H353,2)</f>
        <v>0</v>
      </c>
      <c r="BL353" s="18" t="s">
        <v>292</v>
      </c>
      <c r="BM353" s="231" t="s">
        <v>3643</v>
      </c>
    </row>
    <row r="354" s="2" customFormat="1">
      <c r="A354" s="39"/>
      <c r="B354" s="40"/>
      <c r="C354" s="41"/>
      <c r="D354" s="233" t="s">
        <v>222</v>
      </c>
      <c r="E354" s="41"/>
      <c r="F354" s="234" t="s">
        <v>3642</v>
      </c>
      <c r="G354" s="41"/>
      <c r="H354" s="41"/>
      <c r="I354" s="235"/>
      <c r="J354" s="41"/>
      <c r="K354" s="41"/>
      <c r="L354" s="45"/>
      <c r="M354" s="236"/>
      <c r="N354" s="237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222</v>
      </c>
      <c r="AU354" s="18" t="s">
        <v>90</v>
      </c>
    </row>
    <row r="355" s="2" customFormat="1" ht="16.5" customHeight="1">
      <c r="A355" s="39"/>
      <c r="B355" s="40"/>
      <c r="C355" s="220" t="s">
        <v>1029</v>
      </c>
      <c r="D355" s="220" t="s">
        <v>217</v>
      </c>
      <c r="E355" s="221" t="s">
        <v>3644</v>
      </c>
      <c r="F355" s="222" t="s">
        <v>3645</v>
      </c>
      <c r="G355" s="223" t="s">
        <v>3263</v>
      </c>
      <c r="H355" s="224">
        <v>8</v>
      </c>
      <c r="I355" s="225"/>
      <c r="J355" s="226">
        <f>ROUND(I355*H355,2)</f>
        <v>0</v>
      </c>
      <c r="K355" s="222" t="s">
        <v>1</v>
      </c>
      <c r="L355" s="45"/>
      <c r="M355" s="227" t="s">
        <v>1</v>
      </c>
      <c r="N355" s="228" t="s">
        <v>46</v>
      </c>
      <c r="O355" s="92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292</v>
      </c>
      <c r="AT355" s="231" t="s">
        <v>217</v>
      </c>
      <c r="AU355" s="231" t="s">
        <v>90</v>
      </c>
      <c r="AY355" s="18" t="s">
        <v>216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88</v>
      </c>
      <c r="BK355" s="232">
        <f>ROUND(I355*H355,2)</f>
        <v>0</v>
      </c>
      <c r="BL355" s="18" t="s">
        <v>292</v>
      </c>
      <c r="BM355" s="231" t="s">
        <v>3646</v>
      </c>
    </row>
    <row r="356" s="2" customFormat="1">
      <c r="A356" s="39"/>
      <c r="B356" s="40"/>
      <c r="C356" s="41"/>
      <c r="D356" s="233" t="s">
        <v>222</v>
      </c>
      <c r="E356" s="41"/>
      <c r="F356" s="234" t="s">
        <v>3645</v>
      </c>
      <c r="G356" s="41"/>
      <c r="H356" s="41"/>
      <c r="I356" s="235"/>
      <c r="J356" s="41"/>
      <c r="K356" s="41"/>
      <c r="L356" s="45"/>
      <c r="M356" s="236"/>
      <c r="N356" s="237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222</v>
      </c>
      <c r="AU356" s="18" t="s">
        <v>90</v>
      </c>
    </row>
    <row r="357" s="2" customFormat="1" ht="24.15" customHeight="1">
      <c r="A357" s="39"/>
      <c r="B357" s="40"/>
      <c r="C357" s="220" t="s">
        <v>1038</v>
      </c>
      <c r="D357" s="220" t="s">
        <v>217</v>
      </c>
      <c r="E357" s="221" t="s">
        <v>3647</v>
      </c>
      <c r="F357" s="222" t="s">
        <v>3648</v>
      </c>
      <c r="G357" s="223" t="s">
        <v>539</v>
      </c>
      <c r="H357" s="224">
        <v>6</v>
      </c>
      <c r="I357" s="225"/>
      <c r="J357" s="226">
        <f>ROUND(I357*H357,2)</f>
        <v>0</v>
      </c>
      <c r="K357" s="222" t="s">
        <v>1</v>
      </c>
      <c r="L357" s="45"/>
      <c r="M357" s="227" t="s">
        <v>1</v>
      </c>
      <c r="N357" s="228" t="s">
        <v>46</v>
      </c>
      <c r="O357" s="92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292</v>
      </c>
      <c r="AT357" s="231" t="s">
        <v>217</v>
      </c>
      <c r="AU357" s="231" t="s">
        <v>90</v>
      </c>
      <c r="AY357" s="18" t="s">
        <v>216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88</v>
      </c>
      <c r="BK357" s="232">
        <f>ROUND(I357*H357,2)</f>
        <v>0</v>
      </c>
      <c r="BL357" s="18" t="s">
        <v>292</v>
      </c>
      <c r="BM357" s="231" t="s">
        <v>3649</v>
      </c>
    </row>
    <row r="358" s="2" customFormat="1">
      <c r="A358" s="39"/>
      <c r="B358" s="40"/>
      <c r="C358" s="41"/>
      <c r="D358" s="233" t="s">
        <v>222</v>
      </c>
      <c r="E358" s="41"/>
      <c r="F358" s="234" t="s">
        <v>3650</v>
      </c>
      <c r="G358" s="41"/>
      <c r="H358" s="41"/>
      <c r="I358" s="235"/>
      <c r="J358" s="41"/>
      <c r="K358" s="41"/>
      <c r="L358" s="45"/>
      <c r="M358" s="236"/>
      <c r="N358" s="23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222</v>
      </c>
      <c r="AU358" s="18" t="s">
        <v>90</v>
      </c>
    </row>
    <row r="359" s="2" customFormat="1" ht="24.15" customHeight="1">
      <c r="A359" s="39"/>
      <c r="B359" s="40"/>
      <c r="C359" s="220" t="s">
        <v>1043</v>
      </c>
      <c r="D359" s="220" t="s">
        <v>217</v>
      </c>
      <c r="E359" s="221" t="s">
        <v>3651</v>
      </c>
      <c r="F359" s="222" t="s">
        <v>3652</v>
      </c>
      <c r="G359" s="223" t="s">
        <v>539</v>
      </c>
      <c r="H359" s="224">
        <v>2</v>
      </c>
      <c r="I359" s="225"/>
      <c r="J359" s="226">
        <f>ROUND(I359*H359,2)</f>
        <v>0</v>
      </c>
      <c r="K359" s="222" t="s">
        <v>1</v>
      </c>
      <c r="L359" s="45"/>
      <c r="M359" s="227" t="s">
        <v>1</v>
      </c>
      <c r="N359" s="228" t="s">
        <v>46</v>
      </c>
      <c r="O359" s="92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292</v>
      </c>
      <c r="AT359" s="231" t="s">
        <v>217</v>
      </c>
      <c r="AU359" s="231" t="s">
        <v>90</v>
      </c>
      <c r="AY359" s="18" t="s">
        <v>216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88</v>
      </c>
      <c r="BK359" s="232">
        <f>ROUND(I359*H359,2)</f>
        <v>0</v>
      </c>
      <c r="BL359" s="18" t="s">
        <v>292</v>
      </c>
      <c r="BM359" s="231" t="s">
        <v>3653</v>
      </c>
    </row>
    <row r="360" s="2" customFormat="1">
      <c r="A360" s="39"/>
      <c r="B360" s="40"/>
      <c r="C360" s="41"/>
      <c r="D360" s="233" t="s">
        <v>222</v>
      </c>
      <c r="E360" s="41"/>
      <c r="F360" s="234" t="s">
        <v>3654</v>
      </c>
      <c r="G360" s="41"/>
      <c r="H360" s="41"/>
      <c r="I360" s="235"/>
      <c r="J360" s="41"/>
      <c r="K360" s="41"/>
      <c r="L360" s="45"/>
      <c r="M360" s="236"/>
      <c r="N360" s="237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222</v>
      </c>
      <c r="AU360" s="18" t="s">
        <v>90</v>
      </c>
    </row>
    <row r="361" s="2" customFormat="1" ht="24.15" customHeight="1">
      <c r="A361" s="39"/>
      <c r="B361" s="40"/>
      <c r="C361" s="220" t="s">
        <v>1086</v>
      </c>
      <c r="D361" s="220" t="s">
        <v>217</v>
      </c>
      <c r="E361" s="221" t="s">
        <v>3655</v>
      </c>
      <c r="F361" s="222" t="s">
        <v>3656</v>
      </c>
      <c r="G361" s="223" t="s">
        <v>285</v>
      </c>
      <c r="H361" s="224">
        <v>1</v>
      </c>
      <c r="I361" s="225"/>
      <c r="J361" s="226">
        <f>ROUND(I361*H361,2)</f>
        <v>0</v>
      </c>
      <c r="K361" s="222" t="s">
        <v>1</v>
      </c>
      <c r="L361" s="45"/>
      <c r="M361" s="227" t="s">
        <v>1</v>
      </c>
      <c r="N361" s="228" t="s">
        <v>46</v>
      </c>
      <c r="O361" s="92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1" t="s">
        <v>292</v>
      </c>
      <c r="AT361" s="231" t="s">
        <v>217</v>
      </c>
      <c r="AU361" s="231" t="s">
        <v>90</v>
      </c>
      <c r="AY361" s="18" t="s">
        <v>216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8" t="s">
        <v>88</v>
      </c>
      <c r="BK361" s="232">
        <f>ROUND(I361*H361,2)</f>
        <v>0</v>
      </c>
      <c r="BL361" s="18" t="s">
        <v>292</v>
      </c>
      <c r="BM361" s="231" t="s">
        <v>3657</v>
      </c>
    </row>
    <row r="362" s="2" customFormat="1">
      <c r="A362" s="39"/>
      <c r="B362" s="40"/>
      <c r="C362" s="41"/>
      <c r="D362" s="233" t="s">
        <v>222</v>
      </c>
      <c r="E362" s="41"/>
      <c r="F362" s="234" t="s">
        <v>3658</v>
      </c>
      <c r="G362" s="41"/>
      <c r="H362" s="41"/>
      <c r="I362" s="235"/>
      <c r="J362" s="41"/>
      <c r="K362" s="41"/>
      <c r="L362" s="45"/>
      <c r="M362" s="236"/>
      <c r="N362" s="237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222</v>
      </c>
      <c r="AU362" s="18" t="s">
        <v>90</v>
      </c>
    </row>
    <row r="363" s="2" customFormat="1" ht="24.15" customHeight="1">
      <c r="A363" s="39"/>
      <c r="B363" s="40"/>
      <c r="C363" s="220" t="s">
        <v>1090</v>
      </c>
      <c r="D363" s="220" t="s">
        <v>217</v>
      </c>
      <c r="E363" s="221" t="s">
        <v>3659</v>
      </c>
      <c r="F363" s="222" t="s">
        <v>3660</v>
      </c>
      <c r="G363" s="223" t="s">
        <v>539</v>
      </c>
      <c r="H363" s="224">
        <v>1</v>
      </c>
      <c r="I363" s="225"/>
      <c r="J363" s="226">
        <f>ROUND(I363*H363,2)</f>
        <v>0</v>
      </c>
      <c r="K363" s="222" t="s">
        <v>1</v>
      </c>
      <c r="L363" s="45"/>
      <c r="M363" s="227" t="s">
        <v>1</v>
      </c>
      <c r="N363" s="228" t="s">
        <v>46</v>
      </c>
      <c r="O363" s="92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292</v>
      </c>
      <c r="AT363" s="231" t="s">
        <v>217</v>
      </c>
      <c r="AU363" s="231" t="s">
        <v>90</v>
      </c>
      <c r="AY363" s="18" t="s">
        <v>216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88</v>
      </c>
      <c r="BK363" s="232">
        <f>ROUND(I363*H363,2)</f>
        <v>0</v>
      </c>
      <c r="BL363" s="18" t="s">
        <v>292</v>
      </c>
      <c r="BM363" s="231" t="s">
        <v>3661</v>
      </c>
    </row>
    <row r="364" s="2" customFormat="1">
      <c r="A364" s="39"/>
      <c r="B364" s="40"/>
      <c r="C364" s="41"/>
      <c r="D364" s="233" t="s">
        <v>222</v>
      </c>
      <c r="E364" s="41"/>
      <c r="F364" s="234" t="s">
        <v>3654</v>
      </c>
      <c r="G364" s="41"/>
      <c r="H364" s="41"/>
      <c r="I364" s="235"/>
      <c r="J364" s="41"/>
      <c r="K364" s="41"/>
      <c r="L364" s="45"/>
      <c r="M364" s="238"/>
      <c r="N364" s="239"/>
      <c r="O364" s="240"/>
      <c r="P364" s="240"/>
      <c r="Q364" s="240"/>
      <c r="R364" s="240"/>
      <c r="S364" s="240"/>
      <c r="T364" s="241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222</v>
      </c>
      <c r="AU364" s="18" t="s">
        <v>90</v>
      </c>
    </row>
    <row r="365" s="2" customFormat="1" ht="6.96" customHeight="1">
      <c r="A365" s="39"/>
      <c r="B365" s="67"/>
      <c r="C365" s="68"/>
      <c r="D365" s="68"/>
      <c r="E365" s="68"/>
      <c r="F365" s="68"/>
      <c r="G365" s="68"/>
      <c r="H365" s="68"/>
      <c r="I365" s="68"/>
      <c r="J365" s="68"/>
      <c r="K365" s="68"/>
      <c r="L365" s="45"/>
      <c r="M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</sheetData>
  <sheetProtection sheet="1" autoFilter="0" formatColumns="0" formatRows="0" objects="1" scenarios="1" spinCount="100000" saltValue="ybB3NTufz4EHyfPQN/Ikp8d2QIWC6AGCpbr79nqZn1YKP4GskKz5uXJGisLL0B4HRgxI+WiIdXw8RtVojh2Phw==" hashValue="ycRNRqV6lR0q7hohFIeTt/JQph/V0f54tamdjlruzCjvUVE9waPp9jJwuPPdkDPge8WA84Y6nQolbgbz9OV5SQ==" algorithmName="SHA-512" password="CC35"/>
  <autoFilter ref="C126:K3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317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3662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3663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ROUND((SUM(BE131:BE463)),  2)</f>
        <v>0</v>
      </c>
      <c r="G35" s="39"/>
      <c r="H35" s="39"/>
      <c r="I35" s="165">
        <v>0.20999999999999999</v>
      </c>
      <c r="J35" s="164">
        <f>ROUND(((SUM(BE131:BE463))*I35),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ROUND((SUM(BF131:BF463)),  2)</f>
        <v>0</v>
      </c>
      <c r="G36" s="39"/>
      <c r="H36" s="39"/>
      <c r="I36" s="165">
        <v>0.14999999999999999</v>
      </c>
      <c r="J36" s="164">
        <f>ROUND(((SUM(BF131:BF463))*I36),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ROUND((SUM(BG131:BG463)),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ROUND((SUM(BH131:BH463)),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ROUND((SUM(BI131:BI463)),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01C - Zařízení zdravotnětechnických instalací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320</v>
      </c>
      <c r="E99" s="192"/>
      <c r="F99" s="192"/>
      <c r="G99" s="192"/>
      <c r="H99" s="192"/>
      <c r="I99" s="192"/>
      <c r="J99" s="193">
        <f>J132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321</v>
      </c>
      <c r="E100" s="245"/>
      <c r="F100" s="245"/>
      <c r="G100" s="245"/>
      <c r="H100" s="245"/>
      <c r="I100" s="245"/>
      <c r="J100" s="246">
        <f>J133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324</v>
      </c>
      <c r="E101" s="245"/>
      <c r="F101" s="245"/>
      <c r="G101" s="245"/>
      <c r="H101" s="245"/>
      <c r="I101" s="245"/>
      <c r="J101" s="246">
        <f>J158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3"/>
      <c r="C102" s="134"/>
      <c r="D102" s="244" t="s">
        <v>330</v>
      </c>
      <c r="E102" s="245"/>
      <c r="F102" s="245"/>
      <c r="G102" s="245"/>
      <c r="H102" s="245"/>
      <c r="I102" s="245"/>
      <c r="J102" s="246">
        <f>J165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9" customFormat="1" ht="24.96" customHeight="1">
      <c r="A103" s="9"/>
      <c r="B103" s="189"/>
      <c r="C103" s="190"/>
      <c r="D103" s="191" t="s">
        <v>335</v>
      </c>
      <c r="E103" s="192"/>
      <c r="F103" s="192"/>
      <c r="G103" s="192"/>
      <c r="H103" s="192"/>
      <c r="I103" s="192"/>
      <c r="J103" s="193">
        <f>J168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2" customFormat="1" ht="19.92" customHeight="1">
      <c r="A104" s="12"/>
      <c r="B104" s="243"/>
      <c r="C104" s="134"/>
      <c r="D104" s="244" t="s">
        <v>338</v>
      </c>
      <c r="E104" s="245"/>
      <c r="F104" s="245"/>
      <c r="G104" s="245"/>
      <c r="H104" s="245"/>
      <c r="I104" s="245"/>
      <c r="J104" s="246">
        <f>J169</f>
        <v>0</v>
      </c>
      <c r="K104" s="134"/>
      <c r="L104" s="247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3"/>
      <c r="C105" s="134"/>
      <c r="D105" s="244" t="s">
        <v>339</v>
      </c>
      <c r="E105" s="245"/>
      <c r="F105" s="245"/>
      <c r="G105" s="245"/>
      <c r="H105" s="245"/>
      <c r="I105" s="245"/>
      <c r="J105" s="246">
        <f>J188</f>
        <v>0</v>
      </c>
      <c r="K105" s="134"/>
      <c r="L105" s="247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43"/>
      <c r="C106" s="134"/>
      <c r="D106" s="244" t="s">
        <v>3664</v>
      </c>
      <c r="E106" s="245"/>
      <c r="F106" s="245"/>
      <c r="G106" s="245"/>
      <c r="H106" s="245"/>
      <c r="I106" s="245"/>
      <c r="J106" s="246">
        <f>J288</f>
        <v>0</v>
      </c>
      <c r="K106" s="134"/>
      <c r="L106" s="247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9.92" customHeight="1">
      <c r="A107" s="12"/>
      <c r="B107" s="243"/>
      <c r="C107" s="134"/>
      <c r="D107" s="244" t="s">
        <v>3665</v>
      </c>
      <c r="E107" s="245"/>
      <c r="F107" s="245"/>
      <c r="G107" s="245"/>
      <c r="H107" s="245"/>
      <c r="I107" s="245"/>
      <c r="J107" s="246">
        <f>J377</f>
        <v>0</v>
      </c>
      <c r="K107" s="134"/>
      <c r="L107" s="247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243"/>
      <c r="C108" s="134"/>
      <c r="D108" s="244" t="s">
        <v>340</v>
      </c>
      <c r="E108" s="245"/>
      <c r="F108" s="245"/>
      <c r="G108" s="245"/>
      <c r="H108" s="245"/>
      <c r="I108" s="245"/>
      <c r="J108" s="246">
        <f>J384</f>
        <v>0</v>
      </c>
      <c r="K108" s="134"/>
      <c r="L108" s="247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43"/>
      <c r="C109" s="134"/>
      <c r="D109" s="244" t="s">
        <v>3666</v>
      </c>
      <c r="E109" s="245"/>
      <c r="F109" s="245"/>
      <c r="G109" s="245"/>
      <c r="H109" s="245"/>
      <c r="I109" s="245"/>
      <c r="J109" s="246">
        <f>J453</f>
        <v>0</v>
      </c>
      <c r="K109" s="134"/>
      <c r="L109" s="247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201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4" t="str">
        <f>E7</f>
        <v>ZZS Kraje Vysočina – výjezdové stanoviště Telč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190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4" t="s">
        <v>317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192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01C - Zařízení zdravotnětechnických instalací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Telč, ul. Na Kotnově</v>
      </c>
      <c r="G125" s="41"/>
      <c r="H125" s="41"/>
      <c r="I125" s="33" t="s">
        <v>22</v>
      </c>
      <c r="J125" s="80" t="str">
        <f>IF(J14="","",J14)</f>
        <v>1. 6. 2023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E17</f>
        <v>Kraj Vysočina</v>
      </c>
      <c r="G127" s="41"/>
      <c r="H127" s="41"/>
      <c r="I127" s="33" t="s">
        <v>32</v>
      </c>
      <c r="J127" s="37" t="str">
        <f>E23</f>
        <v>PROJEKT CENTRUM NOVA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IF(E20="","",E20)</f>
        <v>Vyplň údaj</v>
      </c>
      <c r="G128" s="41"/>
      <c r="H128" s="41"/>
      <c r="I128" s="33" t="s">
        <v>37</v>
      </c>
      <c r="J128" s="37" t="str">
        <f>E26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0" customFormat="1" ht="29.28" customHeight="1">
      <c r="A130" s="195"/>
      <c r="B130" s="196"/>
      <c r="C130" s="197" t="s">
        <v>202</v>
      </c>
      <c r="D130" s="198" t="s">
        <v>66</v>
      </c>
      <c r="E130" s="198" t="s">
        <v>62</v>
      </c>
      <c r="F130" s="198" t="s">
        <v>63</v>
      </c>
      <c r="G130" s="198" t="s">
        <v>203</v>
      </c>
      <c r="H130" s="198" t="s">
        <v>204</v>
      </c>
      <c r="I130" s="198" t="s">
        <v>205</v>
      </c>
      <c r="J130" s="198" t="s">
        <v>197</v>
      </c>
      <c r="K130" s="199" t="s">
        <v>206</v>
      </c>
      <c r="L130" s="200"/>
      <c r="M130" s="101" t="s">
        <v>1</v>
      </c>
      <c r="N130" s="102" t="s">
        <v>45</v>
      </c>
      <c r="O130" s="102" t="s">
        <v>207</v>
      </c>
      <c r="P130" s="102" t="s">
        <v>208</v>
      </c>
      <c r="Q130" s="102" t="s">
        <v>209</v>
      </c>
      <c r="R130" s="102" t="s">
        <v>210</v>
      </c>
      <c r="S130" s="102" t="s">
        <v>211</v>
      </c>
      <c r="T130" s="103" t="s">
        <v>212</v>
      </c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</row>
    <row r="131" s="2" customFormat="1" ht="22.8" customHeight="1">
      <c r="A131" s="39"/>
      <c r="B131" s="40"/>
      <c r="C131" s="108" t="s">
        <v>213</v>
      </c>
      <c r="D131" s="41"/>
      <c r="E131" s="41"/>
      <c r="F131" s="41"/>
      <c r="G131" s="41"/>
      <c r="H131" s="41"/>
      <c r="I131" s="41"/>
      <c r="J131" s="201">
        <f>BK131</f>
        <v>0</v>
      </c>
      <c r="K131" s="41"/>
      <c r="L131" s="45"/>
      <c r="M131" s="104"/>
      <c r="N131" s="202"/>
      <c r="O131" s="105"/>
      <c r="P131" s="203">
        <f>P132+P168</f>
        <v>0</v>
      </c>
      <c r="Q131" s="105"/>
      <c r="R131" s="203">
        <f>R132+R168</f>
        <v>36.244295000000001</v>
      </c>
      <c r="S131" s="105"/>
      <c r="T131" s="204">
        <f>T132+T168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80</v>
      </c>
      <c r="AU131" s="18" t="s">
        <v>199</v>
      </c>
      <c r="BK131" s="205">
        <f>BK132+BK168</f>
        <v>0</v>
      </c>
    </row>
    <row r="132" s="11" customFormat="1" ht="25.92" customHeight="1">
      <c r="A132" s="11"/>
      <c r="B132" s="206"/>
      <c r="C132" s="207"/>
      <c r="D132" s="208" t="s">
        <v>80</v>
      </c>
      <c r="E132" s="209" t="s">
        <v>353</v>
      </c>
      <c r="F132" s="209" t="s">
        <v>354</v>
      </c>
      <c r="G132" s="207"/>
      <c r="H132" s="207"/>
      <c r="I132" s="210"/>
      <c r="J132" s="211">
        <f>BK132</f>
        <v>0</v>
      </c>
      <c r="K132" s="207"/>
      <c r="L132" s="212"/>
      <c r="M132" s="213"/>
      <c r="N132" s="214"/>
      <c r="O132" s="214"/>
      <c r="P132" s="215">
        <f>P133+P158+P165</f>
        <v>0</v>
      </c>
      <c r="Q132" s="214"/>
      <c r="R132" s="215">
        <f>R133+R158+R165</f>
        <v>34.972799999999999</v>
      </c>
      <c r="S132" s="214"/>
      <c r="T132" s="216">
        <f>T133+T158+T165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17" t="s">
        <v>88</v>
      </c>
      <c r="AT132" s="218" t="s">
        <v>80</v>
      </c>
      <c r="AU132" s="218" t="s">
        <v>81</v>
      </c>
      <c r="AY132" s="217" t="s">
        <v>216</v>
      </c>
      <c r="BK132" s="219">
        <f>BK133+BK158+BK165</f>
        <v>0</v>
      </c>
    </row>
    <row r="133" s="11" customFormat="1" ht="22.8" customHeight="1">
      <c r="A133" s="11"/>
      <c r="B133" s="206"/>
      <c r="C133" s="207"/>
      <c r="D133" s="208" t="s">
        <v>80</v>
      </c>
      <c r="E133" s="248" t="s">
        <v>88</v>
      </c>
      <c r="F133" s="248" t="s">
        <v>355</v>
      </c>
      <c r="G133" s="207"/>
      <c r="H133" s="207"/>
      <c r="I133" s="210"/>
      <c r="J133" s="249">
        <f>BK133</f>
        <v>0</v>
      </c>
      <c r="K133" s="207"/>
      <c r="L133" s="212"/>
      <c r="M133" s="213"/>
      <c r="N133" s="214"/>
      <c r="O133" s="214"/>
      <c r="P133" s="215">
        <f>SUM(P134:P157)</f>
        <v>0</v>
      </c>
      <c r="Q133" s="214"/>
      <c r="R133" s="215">
        <f>SUM(R134:R157)</f>
        <v>25.878</v>
      </c>
      <c r="S133" s="214"/>
      <c r="T133" s="216">
        <f>SUM(T134:T157)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17" t="s">
        <v>88</v>
      </c>
      <c r="AT133" s="218" t="s">
        <v>80</v>
      </c>
      <c r="AU133" s="218" t="s">
        <v>88</v>
      </c>
      <c r="AY133" s="217" t="s">
        <v>216</v>
      </c>
      <c r="BK133" s="219">
        <f>SUM(BK134:BK157)</f>
        <v>0</v>
      </c>
    </row>
    <row r="134" s="2" customFormat="1" ht="33" customHeight="1">
      <c r="A134" s="39"/>
      <c r="B134" s="40"/>
      <c r="C134" s="220" t="s">
        <v>88</v>
      </c>
      <c r="D134" s="220" t="s">
        <v>217</v>
      </c>
      <c r="E134" s="221" t="s">
        <v>382</v>
      </c>
      <c r="F134" s="222" t="s">
        <v>383</v>
      </c>
      <c r="G134" s="223" t="s">
        <v>358</v>
      </c>
      <c r="H134" s="224">
        <v>43.049999999999997</v>
      </c>
      <c r="I134" s="225"/>
      <c r="J134" s="226">
        <f>ROUND(I134*H134,2)</f>
        <v>0</v>
      </c>
      <c r="K134" s="222" t="s">
        <v>359</v>
      </c>
      <c r="L134" s="45"/>
      <c r="M134" s="227" t="s">
        <v>1</v>
      </c>
      <c r="N134" s="228" t="s">
        <v>46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215</v>
      </c>
      <c r="AT134" s="231" t="s">
        <v>217</v>
      </c>
      <c r="AU134" s="231" t="s">
        <v>90</v>
      </c>
      <c r="AY134" s="18" t="s">
        <v>216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88</v>
      </c>
      <c r="BK134" s="232">
        <f>ROUND(I134*H134,2)</f>
        <v>0</v>
      </c>
      <c r="BL134" s="18" t="s">
        <v>215</v>
      </c>
      <c r="BM134" s="231" t="s">
        <v>3667</v>
      </c>
    </row>
    <row r="135" s="2" customFormat="1">
      <c r="A135" s="39"/>
      <c r="B135" s="40"/>
      <c r="C135" s="41"/>
      <c r="D135" s="233" t="s">
        <v>222</v>
      </c>
      <c r="E135" s="41"/>
      <c r="F135" s="234" t="s">
        <v>385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222</v>
      </c>
      <c r="AU135" s="18" t="s">
        <v>90</v>
      </c>
    </row>
    <row r="136" s="14" customFormat="1">
      <c r="A136" s="14"/>
      <c r="B136" s="260"/>
      <c r="C136" s="261"/>
      <c r="D136" s="233" t="s">
        <v>362</v>
      </c>
      <c r="E136" s="262" t="s">
        <v>1</v>
      </c>
      <c r="F136" s="263" t="s">
        <v>3668</v>
      </c>
      <c r="G136" s="261"/>
      <c r="H136" s="264">
        <v>43.049999999999997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362</v>
      </c>
      <c r="AU136" s="270" t="s">
        <v>90</v>
      </c>
      <c r="AV136" s="14" t="s">
        <v>90</v>
      </c>
      <c r="AW136" s="14" t="s">
        <v>36</v>
      </c>
      <c r="AX136" s="14" t="s">
        <v>88</v>
      </c>
      <c r="AY136" s="270" t="s">
        <v>216</v>
      </c>
    </row>
    <row r="137" s="2" customFormat="1" ht="37.8" customHeight="1">
      <c r="A137" s="39"/>
      <c r="B137" s="40"/>
      <c r="C137" s="220" t="s">
        <v>90</v>
      </c>
      <c r="D137" s="220" t="s">
        <v>217</v>
      </c>
      <c r="E137" s="221" t="s">
        <v>408</v>
      </c>
      <c r="F137" s="222" t="s">
        <v>409</v>
      </c>
      <c r="G137" s="223" t="s">
        <v>358</v>
      </c>
      <c r="H137" s="224">
        <v>17.891999999999999</v>
      </c>
      <c r="I137" s="225"/>
      <c r="J137" s="226">
        <f>ROUND(I137*H137,2)</f>
        <v>0</v>
      </c>
      <c r="K137" s="222" t="s">
        <v>359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215</v>
      </c>
      <c r="AT137" s="231" t="s">
        <v>217</v>
      </c>
      <c r="AU137" s="231" t="s">
        <v>90</v>
      </c>
      <c r="AY137" s="18" t="s">
        <v>216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215</v>
      </c>
      <c r="BM137" s="231" t="s">
        <v>3669</v>
      </c>
    </row>
    <row r="138" s="2" customFormat="1">
      <c r="A138" s="39"/>
      <c r="B138" s="40"/>
      <c r="C138" s="41"/>
      <c r="D138" s="233" t="s">
        <v>222</v>
      </c>
      <c r="E138" s="41"/>
      <c r="F138" s="234" t="s">
        <v>411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90</v>
      </c>
    </row>
    <row r="139" s="14" customFormat="1">
      <c r="A139" s="14"/>
      <c r="B139" s="260"/>
      <c r="C139" s="261"/>
      <c r="D139" s="233" t="s">
        <v>362</v>
      </c>
      <c r="E139" s="262" t="s">
        <v>1</v>
      </c>
      <c r="F139" s="263" t="s">
        <v>3670</v>
      </c>
      <c r="G139" s="261"/>
      <c r="H139" s="264">
        <v>17.891999999999999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362</v>
      </c>
      <c r="AU139" s="270" t="s">
        <v>90</v>
      </c>
      <c r="AV139" s="14" t="s">
        <v>90</v>
      </c>
      <c r="AW139" s="14" t="s">
        <v>36</v>
      </c>
      <c r="AX139" s="14" t="s">
        <v>88</v>
      </c>
      <c r="AY139" s="270" t="s">
        <v>216</v>
      </c>
    </row>
    <row r="140" s="2" customFormat="1" ht="37.8" customHeight="1">
      <c r="A140" s="39"/>
      <c r="B140" s="40"/>
      <c r="C140" s="220" t="s">
        <v>228</v>
      </c>
      <c r="D140" s="220" t="s">
        <v>217</v>
      </c>
      <c r="E140" s="221" t="s">
        <v>415</v>
      </c>
      <c r="F140" s="222" t="s">
        <v>416</v>
      </c>
      <c r="G140" s="223" t="s">
        <v>358</v>
      </c>
      <c r="H140" s="224">
        <v>143.136</v>
      </c>
      <c r="I140" s="225"/>
      <c r="J140" s="226">
        <f>ROUND(I140*H140,2)</f>
        <v>0</v>
      </c>
      <c r="K140" s="222" t="s">
        <v>359</v>
      </c>
      <c r="L140" s="45"/>
      <c r="M140" s="227" t="s">
        <v>1</v>
      </c>
      <c r="N140" s="228" t="s">
        <v>46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215</v>
      </c>
      <c r="AT140" s="231" t="s">
        <v>217</v>
      </c>
      <c r="AU140" s="231" t="s">
        <v>90</v>
      </c>
      <c r="AY140" s="18" t="s">
        <v>216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215</v>
      </c>
      <c r="BM140" s="231" t="s">
        <v>3671</v>
      </c>
    </row>
    <row r="141" s="2" customFormat="1">
      <c r="A141" s="39"/>
      <c r="B141" s="40"/>
      <c r="C141" s="41"/>
      <c r="D141" s="233" t="s">
        <v>222</v>
      </c>
      <c r="E141" s="41"/>
      <c r="F141" s="234" t="s">
        <v>418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90</v>
      </c>
    </row>
    <row r="142" s="14" customFormat="1">
      <c r="A142" s="14"/>
      <c r="B142" s="260"/>
      <c r="C142" s="261"/>
      <c r="D142" s="233" t="s">
        <v>362</v>
      </c>
      <c r="E142" s="261"/>
      <c r="F142" s="263" t="s">
        <v>3672</v>
      </c>
      <c r="G142" s="261"/>
      <c r="H142" s="264">
        <v>143.136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362</v>
      </c>
      <c r="AU142" s="270" t="s">
        <v>90</v>
      </c>
      <c r="AV142" s="14" t="s">
        <v>90</v>
      </c>
      <c r="AW142" s="14" t="s">
        <v>4</v>
      </c>
      <c r="AX142" s="14" t="s">
        <v>88</v>
      </c>
      <c r="AY142" s="270" t="s">
        <v>216</v>
      </c>
    </row>
    <row r="143" s="2" customFormat="1" ht="33" customHeight="1">
      <c r="A143" s="39"/>
      <c r="B143" s="40"/>
      <c r="C143" s="220" t="s">
        <v>215</v>
      </c>
      <c r="D143" s="220" t="s">
        <v>217</v>
      </c>
      <c r="E143" s="221" t="s">
        <v>433</v>
      </c>
      <c r="F143" s="222" t="s">
        <v>434</v>
      </c>
      <c r="G143" s="223" t="s">
        <v>435</v>
      </c>
      <c r="H143" s="224">
        <v>17.891999999999999</v>
      </c>
      <c r="I143" s="225"/>
      <c r="J143" s="226">
        <f>ROUND(I143*H143,2)</f>
        <v>0</v>
      </c>
      <c r="K143" s="222" t="s">
        <v>359</v>
      </c>
      <c r="L143" s="45"/>
      <c r="M143" s="227" t="s">
        <v>1</v>
      </c>
      <c r="N143" s="228" t="s">
        <v>46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215</v>
      </c>
      <c r="AT143" s="231" t="s">
        <v>217</v>
      </c>
      <c r="AU143" s="231" t="s">
        <v>90</v>
      </c>
      <c r="AY143" s="18" t="s">
        <v>216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215</v>
      </c>
      <c r="BM143" s="231" t="s">
        <v>3673</v>
      </c>
    </row>
    <row r="144" s="2" customFormat="1">
      <c r="A144" s="39"/>
      <c r="B144" s="40"/>
      <c r="C144" s="41"/>
      <c r="D144" s="233" t="s">
        <v>222</v>
      </c>
      <c r="E144" s="41"/>
      <c r="F144" s="234" t="s">
        <v>437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222</v>
      </c>
      <c r="AU144" s="18" t="s">
        <v>90</v>
      </c>
    </row>
    <row r="145" s="14" customFormat="1">
      <c r="A145" s="14"/>
      <c r="B145" s="260"/>
      <c r="C145" s="261"/>
      <c r="D145" s="233" t="s">
        <v>362</v>
      </c>
      <c r="E145" s="261"/>
      <c r="F145" s="263" t="s">
        <v>3674</v>
      </c>
      <c r="G145" s="261"/>
      <c r="H145" s="264">
        <v>17.891999999999999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362</v>
      </c>
      <c r="AU145" s="270" t="s">
        <v>90</v>
      </c>
      <c r="AV145" s="14" t="s">
        <v>90</v>
      </c>
      <c r="AW145" s="14" t="s">
        <v>4</v>
      </c>
      <c r="AX145" s="14" t="s">
        <v>88</v>
      </c>
      <c r="AY145" s="270" t="s">
        <v>216</v>
      </c>
    </row>
    <row r="146" s="2" customFormat="1" ht="24.15" customHeight="1">
      <c r="A146" s="39"/>
      <c r="B146" s="40"/>
      <c r="C146" s="220" t="s">
        <v>237</v>
      </c>
      <c r="D146" s="220" t="s">
        <v>217</v>
      </c>
      <c r="E146" s="221" t="s">
        <v>3675</v>
      </c>
      <c r="F146" s="222" t="s">
        <v>3676</v>
      </c>
      <c r="G146" s="223" t="s">
        <v>358</v>
      </c>
      <c r="H146" s="224">
        <v>25.158000000000001</v>
      </c>
      <c r="I146" s="225"/>
      <c r="J146" s="226">
        <f>ROUND(I146*H146,2)</f>
        <v>0</v>
      </c>
      <c r="K146" s="222" t="s">
        <v>359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215</v>
      </c>
      <c r="AT146" s="231" t="s">
        <v>217</v>
      </c>
      <c r="AU146" s="231" t="s">
        <v>90</v>
      </c>
      <c r="AY146" s="18" t="s">
        <v>216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215</v>
      </c>
      <c r="BM146" s="231" t="s">
        <v>3677</v>
      </c>
    </row>
    <row r="147" s="2" customFormat="1">
      <c r="A147" s="39"/>
      <c r="B147" s="40"/>
      <c r="C147" s="41"/>
      <c r="D147" s="233" t="s">
        <v>222</v>
      </c>
      <c r="E147" s="41"/>
      <c r="F147" s="234" t="s">
        <v>3678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90</v>
      </c>
    </row>
    <row r="148" s="14" customFormat="1">
      <c r="A148" s="14"/>
      <c r="B148" s="260"/>
      <c r="C148" s="261"/>
      <c r="D148" s="233" t="s">
        <v>362</v>
      </c>
      <c r="E148" s="262" t="s">
        <v>1</v>
      </c>
      <c r="F148" s="263" t="s">
        <v>3679</v>
      </c>
      <c r="G148" s="261"/>
      <c r="H148" s="264">
        <v>25.158000000000001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362</v>
      </c>
      <c r="AU148" s="270" t="s">
        <v>90</v>
      </c>
      <c r="AV148" s="14" t="s">
        <v>90</v>
      </c>
      <c r="AW148" s="14" t="s">
        <v>36</v>
      </c>
      <c r="AX148" s="14" t="s">
        <v>88</v>
      </c>
      <c r="AY148" s="270" t="s">
        <v>216</v>
      </c>
    </row>
    <row r="149" s="2" customFormat="1" ht="24.15" customHeight="1">
      <c r="A149" s="39"/>
      <c r="B149" s="40"/>
      <c r="C149" s="220" t="s">
        <v>242</v>
      </c>
      <c r="D149" s="220" t="s">
        <v>217</v>
      </c>
      <c r="E149" s="221" t="s">
        <v>3680</v>
      </c>
      <c r="F149" s="222" t="s">
        <v>3681</v>
      </c>
      <c r="G149" s="223" t="s">
        <v>358</v>
      </c>
      <c r="H149" s="224">
        <v>13.692</v>
      </c>
      <c r="I149" s="225"/>
      <c r="J149" s="226">
        <f>ROUND(I149*H149,2)</f>
        <v>0</v>
      </c>
      <c r="K149" s="222" t="s">
        <v>359</v>
      </c>
      <c r="L149" s="45"/>
      <c r="M149" s="227" t="s">
        <v>1</v>
      </c>
      <c r="N149" s="228" t="s">
        <v>46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215</v>
      </c>
      <c r="AT149" s="231" t="s">
        <v>217</v>
      </c>
      <c r="AU149" s="231" t="s">
        <v>90</v>
      </c>
      <c r="AY149" s="18" t="s">
        <v>216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215</v>
      </c>
      <c r="BM149" s="231" t="s">
        <v>3682</v>
      </c>
    </row>
    <row r="150" s="2" customFormat="1">
      <c r="A150" s="39"/>
      <c r="B150" s="40"/>
      <c r="C150" s="41"/>
      <c r="D150" s="233" t="s">
        <v>222</v>
      </c>
      <c r="E150" s="41"/>
      <c r="F150" s="234" t="s">
        <v>3683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222</v>
      </c>
      <c r="AU150" s="18" t="s">
        <v>90</v>
      </c>
    </row>
    <row r="151" s="14" customFormat="1">
      <c r="A151" s="14"/>
      <c r="B151" s="260"/>
      <c r="C151" s="261"/>
      <c r="D151" s="233" t="s">
        <v>362</v>
      </c>
      <c r="E151" s="262" t="s">
        <v>1</v>
      </c>
      <c r="F151" s="263" t="s">
        <v>3684</v>
      </c>
      <c r="G151" s="261"/>
      <c r="H151" s="264">
        <v>1.9530000000000001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0" t="s">
        <v>362</v>
      </c>
      <c r="AU151" s="270" t="s">
        <v>90</v>
      </c>
      <c r="AV151" s="14" t="s">
        <v>90</v>
      </c>
      <c r="AW151" s="14" t="s">
        <v>36</v>
      </c>
      <c r="AX151" s="14" t="s">
        <v>81</v>
      </c>
      <c r="AY151" s="270" t="s">
        <v>216</v>
      </c>
    </row>
    <row r="152" s="14" customFormat="1">
      <c r="A152" s="14"/>
      <c r="B152" s="260"/>
      <c r="C152" s="261"/>
      <c r="D152" s="233" t="s">
        <v>362</v>
      </c>
      <c r="E152" s="262" t="s">
        <v>1</v>
      </c>
      <c r="F152" s="263" t="s">
        <v>3685</v>
      </c>
      <c r="G152" s="261"/>
      <c r="H152" s="264">
        <v>10.335000000000001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362</v>
      </c>
      <c r="AU152" s="270" t="s">
        <v>90</v>
      </c>
      <c r="AV152" s="14" t="s">
        <v>90</v>
      </c>
      <c r="AW152" s="14" t="s">
        <v>36</v>
      </c>
      <c r="AX152" s="14" t="s">
        <v>81</v>
      </c>
      <c r="AY152" s="270" t="s">
        <v>216</v>
      </c>
    </row>
    <row r="153" s="14" customFormat="1">
      <c r="A153" s="14"/>
      <c r="B153" s="260"/>
      <c r="C153" s="261"/>
      <c r="D153" s="233" t="s">
        <v>362</v>
      </c>
      <c r="E153" s="262" t="s">
        <v>1</v>
      </c>
      <c r="F153" s="263" t="s">
        <v>3686</v>
      </c>
      <c r="G153" s="261"/>
      <c r="H153" s="264">
        <v>1.4039999999999999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362</v>
      </c>
      <c r="AU153" s="270" t="s">
        <v>90</v>
      </c>
      <c r="AV153" s="14" t="s">
        <v>90</v>
      </c>
      <c r="AW153" s="14" t="s">
        <v>36</v>
      </c>
      <c r="AX153" s="14" t="s">
        <v>81</v>
      </c>
      <c r="AY153" s="270" t="s">
        <v>216</v>
      </c>
    </row>
    <row r="154" s="16" customFormat="1">
      <c r="A154" s="16"/>
      <c r="B154" s="282"/>
      <c r="C154" s="283"/>
      <c r="D154" s="233" t="s">
        <v>362</v>
      </c>
      <c r="E154" s="284" t="s">
        <v>1</v>
      </c>
      <c r="F154" s="285" t="s">
        <v>369</v>
      </c>
      <c r="G154" s="283"/>
      <c r="H154" s="286">
        <v>13.692</v>
      </c>
      <c r="I154" s="287"/>
      <c r="J154" s="283"/>
      <c r="K154" s="283"/>
      <c r="L154" s="288"/>
      <c r="M154" s="289"/>
      <c r="N154" s="290"/>
      <c r="O154" s="290"/>
      <c r="P154" s="290"/>
      <c r="Q154" s="290"/>
      <c r="R154" s="290"/>
      <c r="S154" s="290"/>
      <c r="T154" s="291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92" t="s">
        <v>362</v>
      </c>
      <c r="AU154" s="292" t="s">
        <v>90</v>
      </c>
      <c r="AV154" s="16" t="s">
        <v>215</v>
      </c>
      <c r="AW154" s="16" t="s">
        <v>36</v>
      </c>
      <c r="AX154" s="16" t="s">
        <v>88</v>
      </c>
      <c r="AY154" s="292" t="s">
        <v>216</v>
      </c>
    </row>
    <row r="155" s="2" customFormat="1" ht="16.5" customHeight="1">
      <c r="A155" s="39"/>
      <c r="B155" s="40"/>
      <c r="C155" s="293" t="s">
        <v>247</v>
      </c>
      <c r="D155" s="293" t="s">
        <v>467</v>
      </c>
      <c r="E155" s="294" t="s">
        <v>3687</v>
      </c>
      <c r="F155" s="295" t="s">
        <v>3688</v>
      </c>
      <c r="G155" s="296" t="s">
        <v>435</v>
      </c>
      <c r="H155" s="297">
        <v>25.878</v>
      </c>
      <c r="I155" s="298"/>
      <c r="J155" s="299">
        <f>ROUND(I155*H155,2)</f>
        <v>0</v>
      </c>
      <c r="K155" s="295" t="s">
        <v>359</v>
      </c>
      <c r="L155" s="300"/>
      <c r="M155" s="301" t="s">
        <v>1</v>
      </c>
      <c r="N155" s="302" t="s">
        <v>46</v>
      </c>
      <c r="O155" s="92"/>
      <c r="P155" s="229">
        <f>O155*H155</f>
        <v>0</v>
      </c>
      <c r="Q155" s="229">
        <v>1</v>
      </c>
      <c r="R155" s="229">
        <f>Q155*H155</f>
        <v>25.878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252</v>
      </c>
      <c r="AT155" s="231" t="s">
        <v>467</v>
      </c>
      <c r="AU155" s="231" t="s">
        <v>90</v>
      </c>
      <c r="AY155" s="18" t="s">
        <v>216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215</v>
      </c>
      <c r="BM155" s="231" t="s">
        <v>3689</v>
      </c>
    </row>
    <row r="156" s="2" customFormat="1">
      <c r="A156" s="39"/>
      <c r="B156" s="40"/>
      <c r="C156" s="41"/>
      <c r="D156" s="233" t="s">
        <v>222</v>
      </c>
      <c r="E156" s="41"/>
      <c r="F156" s="234" t="s">
        <v>3688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222</v>
      </c>
      <c r="AU156" s="18" t="s">
        <v>90</v>
      </c>
    </row>
    <row r="157" s="14" customFormat="1">
      <c r="A157" s="14"/>
      <c r="B157" s="260"/>
      <c r="C157" s="261"/>
      <c r="D157" s="233" t="s">
        <v>362</v>
      </c>
      <c r="E157" s="261"/>
      <c r="F157" s="263" t="s">
        <v>3690</v>
      </c>
      <c r="G157" s="261"/>
      <c r="H157" s="264">
        <v>25.878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362</v>
      </c>
      <c r="AU157" s="270" t="s">
        <v>90</v>
      </c>
      <c r="AV157" s="14" t="s">
        <v>90</v>
      </c>
      <c r="AW157" s="14" t="s">
        <v>4</v>
      </c>
      <c r="AX157" s="14" t="s">
        <v>88</v>
      </c>
      <c r="AY157" s="270" t="s">
        <v>216</v>
      </c>
    </row>
    <row r="158" s="11" customFormat="1" ht="22.8" customHeight="1">
      <c r="A158" s="11"/>
      <c r="B158" s="206"/>
      <c r="C158" s="207"/>
      <c r="D158" s="208" t="s">
        <v>80</v>
      </c>
      <c r="E158" s="248" t="s">
        <v>215</v>
      </c>
      <c r="F158" s="248" t="s">
        <v>951</v>
      </c>
      <c r="G158" s="207"/>
      <c r="H158" s="207"/>
      <c r="I158" s="210"/>
      <c r="J158" s="249">
        <f>BK158</f>
        <v>0</v>
      </c>
      <c r="K158" s="207"/>
      <c r="L158" s="212"/>
      <c r="M158" s="213"/>
      <c r="N158" s="214"/>
      <c r="O158" s="214"/>
      <c r="P158" s="215">
        <f>SUM(P159:P164)</f>
        <v>0</v>
      </c>
      <c r="Q158" s="214"/>
      <c r="R158" s="215">
        <f>SUM(R159:R164)</f>
        <v>7.9379999999999997</v>
      </c>
      <c r="S158" s="214"/>
      <c r="T158" s="216">
        <f>SUM(T159:T164)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17" t="s">
        <v>88</v>
      </c>
      <c r="AT158" s="218" t="s">
        <v>80</v>
      </c>
      <c r="AU158" s="218" t="s">
        <v>88</v>
      </c>
      <c r="AY158" s="217" t="s">
        <v>216</v>
      </c>
      <c r="BK158" s="219">
        <f>SUM(BK159:BK164)</f>
        <v>0</v>
      </c>
    </row>
    <row r="159" s="2" customFormat="1" ht="24.15" customHeight="1">
      <c r="A159" s="39"/>
      <c r="B159" s="40"/>
      <c r="C159" s="220" t="s">
        <v>252</v>
      </c>
      <c r="D159" s="220" t="s">
        <v>217</v>
      </c>
      <c r="E159" s="221" t="s">
        <v>3691</v>
      </c>
      <c r="F159" s="222" t="s">
        <v>3692</v>
      </c>
      <c r="G159" s="223" t="s">
        <v>358</v>
      </c>
      <c r="H159" s="224">
        <v>4.2000000000000002</v>
      </c>
      <c r="I159" s="225"/>
      <c r="J159" s="226">
        <f>ROUND(I159*H159,2)</f>
        <v>0</v>
      </c>
      <c r="K159" s="222" t="s">
        <v>359</v>
      </c>
      <c r="L159" s="45"/>
      <c r="M159" s="227" t="s">
        <v>1</v>
      </c>
      <c r="N159" s="228" t="s">
        <v>46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215</v>
      </c>
      <c r="AT159" s="231" t="s">
        <v>217</v>
      </c>
      <c r="AU159" s="231" t="s">
        <v>90</v>
      </c>
      <c r="AY159" s="18" t="s">
        <v>216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215</v>
      </c>
      <c r="BM159" s="231" t="s">
        <v>3693</v>
      </c>
    </row>
    <row r="160" s="2" customFormat="1">
      <c r="A160" s="39"/>
      <c r="B160" s="40"/>
      <c r="C160" s="41"/>
      <c r="D160" s="233" t="s">
        <v>222</v>
      </c>
      <c r="E160" s="41"/>
      <c r="F160" s="234" t="s">
        <v>3694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222</v>
      </c>
      <c r="AU160" s="18" t="s">
        <v>90</v>
      </c>
    </row>
    <row r="161" s="14" customFormat="1">
      <c r="A161" s="14"/>
      <c r="B161" s="260"/>
      <c r="C161" s="261"/>
      <c r="D161" s="233" t="s">
        <v>362</v>
      </c>
      <c r="E161" s="262" t="s">
        <v>1</v>
      </c>
      <c r="F161" s="263" t="s">
        <v>3695</v>
      </c>
      <c r="G161" s="261"/>
      <c r="H161" s="264">
        <v>4.2000000000000002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362</v>
      </c>
      <c r="AU161" s="270" t="s">
        <v>90</v>
      </c>
      <c r="AV161" s="14" t="s">
        <v>90</v>
      </c>
      <c r="AW161" s="14" t="s">
        <v>36</v>
      </c>
      <c r="AX161" s="14" t="s">
        <v>88</v>
      </c>
      <c r="AY161" s="270" t="s">
        <v>216</v>
      </c>
    </row>
    <row r="162" s="2" customFormat="1" ht="16.5" customHeight="1">
      <c r="A162" s="39"/>
      <c r="B162" s="40"/>
      <c r="C162" s="293" t="s">
        <v>257</v>
      </c>
      <c r="D162" s="293" t="s">
        <v>467</v>
      </c>
      <c r="E162" s="294" t="s">
        <v>3687</v>
      </c>
      <c r="F162" s="295" t="s">
        <v>3688</v>
      </c>
      <c r="G162" s="296" t="s">
        <v>435</v>
      </c>
      <c r="H162" s="297">
        <v>7.9379999999999997</v>
      </c>
      <c r="I162" s="298"/>
      <c r="J162" s="299">
        <f>ROUND(I162*H162,2)</f>
        <v>0</v>
      </c>
      <c r="K162" s="295" t="s">
        <v>359</v>
      </c>
      <c r="L162" s="300"/>
      <c r="M162" s="301" t="s">
        <v>1</v>
      </c>
      <c r="N162" s="302" t="s">
        <v>46</v>
      </c>
      <c r="O162" s="92"/>
      <c r="P162" s="229">
        <f>O162*H162</f>
        <v>0</v>
      </c>
      <c r="Q162" s="229">
        <v>1</v>
      </c>
      <c r="R162" s="229">
        <f>Q162*H162</f>
        <v>7.9379999999999997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252</v>
      </c>
      <c r="AT162" s="231" t="s">
        <v>467</v>
      </c>
      <c r="AU162" s="231" t="s">
        <v>90</v>
      </c>
      <c r="AY162" s="18" t="s">
        <v>216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88</v>
      </c>
      <c r="BK162" s="232">
        <f>ROUND(I162*H162,2)</f>
        <v>0</v>
      </c>
      <c r="BL162" s="18" t="s">
        <v>215</v>
      </c>
      <c r="BM162" s="231" t="s">
        <v>3696</v>
      </c>
    </row>
    <row r="163" s="2" customFormat="1">
      <c r="A163" s="39"/>
      <c r="B163" s="40"/>
      <c r="C163" s="41"/>
      <c r="D163" s="233" t="s">
        <v>222</v>
      </c>
      <c r="E163" s="41"/>
      <c r="F163" s="234" t="s">
        <v>3688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222</v>
      </c>
      <c r="AU163" s="18" t="s">
        <v>90</v>
      </c>
    </row>
    <row r="164" s="14" customFormat="1">
      <c r="A164" s="14"/>
      <c r="B164" s="260"/>
      <c r="C164" s="261"/>
      <c r="D164" s="233" t="s">
        <v>362</v>
      </c>
      <c r="E164" s="261"/>
      <c r="F164" s="263" t="s">
        <v>3697</v>
      </c>
      <c r="G164" s="261"/>
      <c r="H164" s="264">
        <v>7.9379999999999997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0" t="s">
        <v>362</v>
      </c>
      <c r="AU164" s="270" t="s">
        <v>90</v>
      </c>
      <c r="AV164" s="14" t="s">
        <v>90</v>
      </c>
      <c r="AW164" s="14" t="s">
        <v>4</v>
      </c>
      <c r="AX164" s="14" t="s">
        <v>88</v>
      </c>
      <c r="AY164" s="270" t="s">
        <v>216</v>
      </c>
    </row>
    <row r="165" s="11" customFormat="1" ht="22.8" customHeight="1">
      <c r="A165" s="11"/>
      <c r="B165" s="206"/>
      <c r="C165" s="207"/>
      <c r="D165" s="208" t="s">
        <v>80</v>
      </c>
      <c r="E165" s="248" t="s">
        <v>252</v>
      </c>
      <c r="F165" s="248" t="s">
        <v>1470</v>
      </c>
      <c r="G165" s="207"/>
      <c r="H165" s="207"/>
      <c r="I165" s="210"/>
      <c r="J165" s="249">
        <f>BK165</f>
        <v>0</v>
      </c>
      <c r="K165" s="207"/>
      <c r="L165" s="212"/>
      <c r="M165" s="213"/>
      <c r="N165" s="214"/>
      <c r="O165" s="214"/>
      <c r="P165" s="215">
        <f>SUM(P166:P167)</f>
        <v>0</v>
      </c>
      <c r="Q165" s="214"/>
      <c r="R165" s="215">
        <f>SUM(R166:R167)</f>
        <v>1.1568000000000001</v>
      </c>
      <c r="S165" s="214"/>
      <c r="T165" s="216">
        <f>SUM(T166:T167)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17" t="s">
        <v>88</v>
      </c>
      <c r="AT165" s="218" t="s">
        <v>80</v>
      </c>
      <c r="AU165" s="218" t="s">
        <v>88</v>
      </c>
      <c r="AY165" s="217" t="s">
        <v>216</v>
      </c>
      <c r="BK165" s="219">
        <f>SUM(BK166:BK167)</f>
        <v>0</v>
      </c>
    </row>
    <row r="166" s="2" customFormat="1" ht="16.5" customHeight="1">
      <c r="A166" s="39"/>
      <c r="B166" s="40"/>
      <c r="C166" s="220" t="s">
        <v>262</v>
      </c>
      <c r="D166" s="220" t="s">
        <v>217</v>
      </c>
      <c r="E166" s="221" t="s">
        <v>3698</v>
      </c>
      <c r="F166" s="222" t="s">
        <v>3699</v>
      </c>
      <c r="G166" s="223" t="s">
        <v>539</v>
      </c>
      <c r="H166" s="224">
        <v>2</v>
      </c>
      <c r="I166" s="225"/>
      <c r="J166" s="226">
        <f>ROUND(I166*H166,2)</f>
        <v>0</v>
      </c>
      <c r="K166" s="222" t="s">
        <v>1</v>
      </c>
      <c r="L166" s="45"/>
      <c r="M166" s="227" t="s">
        <v>1</v>
      </c>
      <c r="N166" s="228" t="s">
        <v>46</v>
      </c>
      <c r="O166" s="92"/>
      <c r="P166" s="229">
        <f>O166*H166</f>
        <v>0</v>
      </c>
      <c r="Q166" s="229">
        <v>0.45839999999999997</v>
      </c>
      <c r="R166" s="229">
        <f>Q166*H166</f>
        <v>0.91679999999999995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215</v>
      </c>
      <c r="AT166" s="231" t="s">
        <v>217</v>
      </c>
      <c r="AU166" s="231" t="s">
        <v>90</v>
      </c>
      <c r="AY166" s="18" t="s">
        <v>216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88</v>
      </c>
      <c r="BK166" s="232">
        <f>ROUND(I166*H166,2)</f>
        <v>0</v>
      </c>
      <c r="BL166" s="18" t="s">
        <v>215</v>
      </c>
      <c r="BM166" s="231" t="s">
        <v>3700</v>
      </c>
    </row>
    <row r="167" s="2" customFormat="1" ht="24.15" customHeight="1">
      <c r="A167" s="39"/>
      <c r="B167" s="40"/>
      <c r="C167" s="293" t="s">
        <v>267</v>
      </c>
      <c r="D167" s="293" t="s">
        <v>467</v>
      </c>
      <c r="E167" s="294" t="s">
        <v>3701</v>
      </c>
      <c r="F167" s="295" t="s">
        <v>3702</v>
      </c>
      <c r="G167" s="296" t="s">
        <v>539</v>
      </c>
      <c r="H167" s="297">
        <v>2</v>
      </c>
      <c r="I167" s="298"/>
      <c r="J167" s="299">
        <f>ROUND(I167*H167,2)</f>
        <v>0</v>
      </c>
      <c r="K167" s="295" t="s">
        <v>1</v>
      </c>
      <c r="L167" s="300"/>
      <c r="M167" s="301" t="s">
        <v>1</v>
      </c>
      <c r="N167" s="302" t="s">
        <v>46</v>
      </c>
      <c r="O167" s="92"/>
      <c r="P167" s="229">
        <f>O167*H167</f>
        <v>0</v>
      </c>
      <c r="Q167" s="229">
        <v>0.12</v>
      </c>
      <c r="R167" s="229">
        <f>Q167*H167</f>
        <v>0.23999999999999999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252</v>
      </c>
      <c r="AT167" s="231" t="s">
        <v>467</v>
      </c>
      <c r="AU167" s="231" t="s">
        <v>90</v>
      </c>
      <c r="AY167" s="18" t="s">
        <v>216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215</v>
      </c>
      <c r="BM167" s="231" t="s">
        <v>3703</v>
      </c>
    </row>
    <row r="168" s="11" customFormat="1" ht="25.92" customHeight="1">
      <c r="A168" s="11"/>
      <c r="B168" s="206"/>
      <c r="C168" s="207"/>
      <c r="D168" s="208" t="s">
        <v>80</v>
      </c>
      <c r="E168" s="209" t="s">
        <v>1633</v>
      </c>
      <c r="F168" s="209" t="s">
        <v>1634</v>
      </c>
      <c r="G168" s="207"/>
      <c r="H168" s="207"/>
      <c r="I168" s="210"/>
      <c r="J168" s="211">
        <f>BK168</f>
        <v>0</v>
      </c>
      <c r="K168" s="207"/>
      <c r="L168" s="212"/>
      <c r="M168" s="213"/>
      <c r="N168" s="214"/>
      <c r="O168" s="214"/>
      <c r="P168" s="215">
        <f>P169+P188+P288+P377+P384+P453</f>
        <v>0</v>
      </c>
      <c r="Q168" s="214"/>
      <c r="R168" s="215">
        <f>R169+R188+R288+R377+R384+R453</f>
        <v>1.2714950000000003</v>
      </c>
      <c r="S168" s="214"/>
      <c r="T168" s="216">
        <f>T169+T188+T288+T377+T384+T453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17" t="s">
        <v>90</v>
      </c>
      <c r="AT168" s="218" t="s">
        <v>80</v>
      </c>
      <c r="AU168" s="218" t="s">
        <v>81</v>
      </c>
      <c r="AY168" s="217" t="s">
        <v>216</v>
      </c>
      <c r="BK168" s="219">
        <f>BK169+BK188+BK288+BK377+BK384+BK453</f>
        <v>0</v>
      </c>
    </row>
    <row r="169" s="11" customFormat="1" ht="22.8" customHeight="1">
      <c r="A169" s="11"/>
      <c r="B169" s="206"/>
      <c r="C169" s="207"/>
      <c r="D169" s="208" t="s">
        <v>80</v>
      </c>
      <c r="E169" s="248" t="s">
        <v>1837</v>
      </c>
      <c r="F169" s="248" t="s">
        <v>1838</v>
      </c>
      <c r="G169" s="207"/>
      <c r="H169" s="207"/>
      <c r="I169" s="210"/>
      <c r="J169" s="249">
        <f>BK169</f>
        <v>0</v>
      </c>
      <c r="K169" s="207"/>
      <c r="L169" s="212"/>
      <c r="M169" s="213"/>
      <c r="N169" s="214"/>
      <c r="O169" s="214"/>
      <c r="P169" s="215">
        <f>SUM(P170:P187)</f>
        <v>0</v>
      </c>
      <c r="Q169" s="214"/>
      <c r="R169" s="215">
        <f>SUM(R170:R187)</f>
        <v>0.027325000000000002</v>
      </c>
      <c r="S169" s="214"/>
      <c r="T169" s="216">
        <f>SUM(T170:T187)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17" t="s">
        <v>90</v>
      </c>
      <c r="AT169" s="218" t="s">
        <v>80</v>
      </c>
      <c r="AU169" s="218" t="s">
        <v>88</v>
      </c>
      <c r="AY169" s="217" t="s">
        <v>216</v>
      </c>
      <c r="BK169" s="219">
        <f>SUM(BK170:BK187)</f>
        <v>0</v>
      </c>
    </row>
    <row r="170" s="2" customFormat="1" ht="33" customHeight="1">
      <c r="A170" s="39"/>
      <c r="B170" s="40"/>
      <c r="C170" s="220" t="s">
        <v>272</v>
      </c>
      <c r="D170" s="220" t="s">
        <v>217</v>
      </c>
      <c r="E170" s="221" t="s">
        <v>3704</v>
      </c>
      <c r="F170" s="222" t="s">
        <v>3705</v>
      </c>
      <c r="G170" s="223" t="s">
        <v>453</v>
      </c>
      <c r="H170" s="224">
        <v>13</v>
      </c>
      <c r="I170" s="225"/>
      <c r="J170" s="226">
        <f>ROUND(I170*H170,2)</f>
        <v>0</v>
      </c>
      <c r="K170" s="222" t="s">
        <v>359</v>
      </c>
      <c r="L170" s="45"/>
      <c r="M170" s="227" t="s">
        <v>1</v>
      </c>
      <c r="N170" s="228" t="s">
        <v>46</v>
      </c>
      <c r="O170" s="92"/>
      <c r="P170" s="229">
        <f>O170*H170</f>
        <v>0</v>
      </c>
      <c r="Q170" s="229">
        <v>9.0000000000000006E-05</v>
      </c>
      <c r="R170" s="229">
        <f>Q170*H170</f>
        <v>0.00117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292</v>
      </c>
      <c r="AT170" s="231" t="s">
        <v>217</v>
      </c>
      <c r="AU170" s="231" t="s">
        <v>90</v>
      </c>
      <c r="AY170" s="18" t="s">
        <v>216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292</v>
      </c>
      <c r="BM170" s="231" t="s">
        <v>3706</v>
      </c>
    </row>
    <row r="171" s="2" customFormat="1">
      <c r="A171" s="39"/>
      <c r="B171" s="40"/>
      <c r="C171" s="41"/>
      <c r="D171" s="233" t="s">
        <v>222</v>
      </c>
      <c r="E171" s="41"/>
      <c r="F171" s="234" t="s">
        <v>3707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222</v>
      </c>
      <c r="AU171" s="18" t="s">
        <v>90</v>
      </c>
    </row>
    <row r="172" s="14" customFormat="1">
      <c r="A172" s="14"/>
      <c r="B172" s="260"/>
      <c r="C172" s="261"/>
      <c r="D172" s="233" t="s">
        <v>362</v>
      </c>
      <c r="E172" s="262" t="s">
        <v>1</v>
      </c>
      <c r="F172" s="263" t="s">
        <v>3708</v>
      </c>
      <c r="G172" s="261"/>
      <c r="H172" s="264">
        <v>13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362</v>
      </c>
      <c r="AU172" s="270" t="s">
        <v>90</v>
      </c>
      <c r="AV172" s="14" t="s">
        <v>90</v>
      </c>
      <c r="AW172" s="14" t="s">
        <v>36</v>
      </c>
      <c r="AX172" s="14" t="s">
        <v>88</v>
      </c>
      <c r="AY172" s="270" t="s">
        <v>216</v>
      </c>
    </row>
    <row r="173" s="2" customFormat="1" ht="24.15" customHeight="1">
      <c r="A173" s="39"/>
      <c r="B173" s="40"/>
      <c r="C173" s="293" t="s">
        <v>277</v>
      </c>
      <c r="D173" s="293" t="s">
        <v>467</v>
      </c>
      <c r="E173" s="294" t="s">
        <v>3709</v>
      </c>
      <c r="F173" s="295" t="s">
        <v>3710</v>
      </c>
      <c r="G173" s="296" t="s">
        <v>453</v>
      </c>
      <c r="H173" s="297">
        <v>4</v>
      </c>
      <c r="I173" s="298"/>
      <c r="J173" s="299">
        <f>ROUND(I173*H173,2)</f>
        <v>0</v>
      </c>
      <c r="K173" s="295" t="s">
        <v>359</v>
      </c>
      <c r="L173" s="300"/>
      <c r="M173" s="301" t="s">
        <v>1</v>
      </c>
      <c r="N173" s="302" t="s">
        <v>46</v>
      </c>
      <c r="O173" s="92"/>
      <c r="P173" s="229">
        <f>O173*H173</f>
        <v>0</v>
      </c>
      <c r="Q173" s="229">
        <v>0.00027</v>
      </c>
      <c r="R173" s="229">
        <f>Q173*H173</f>
        <v>0.00108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569</v>
      </c>
      <c r="AT173" s="231" t="s">
        <v>467</v>
      </c>
      <c r="AU173" s="231" t="s">
        <v>90</v>
      </c>
      <c r="AY173" s="18" t="s">
        <v>216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292</v>
      </c>
      <c r="BM173" s="231" t="s">
        <v>3711</v>
      </c>
    </row>
    <row r="174" s="2" customFormat="1">
      <c r="A174" s="39"/>
      <c r="B174" s="40"/>
      <c r="C174" s="41"/>
      <c r="D174" s="233" t="s">
        <v>222</v>
      </c>
      <c r="E174" s="41"/>
      <c r="F174" s="234" t="s">
        <v>3710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222</v>
      </c>
      <c r="AU174" s="18" t="s">
        <v>90</v>
      </c>
    </row>
    <row r="175" s="14" customFormat="1">
      <c r="A175" s="14"/>
      <c r="B175" s="260"/>
      <c r="C175" s="261"/>
      <c r="D175" s="233" t="s">
        <v>362</v>
      </c>
      <c r="E175" s="261"/>
      <c r="F175" s="263" t="s">
        <v>3712</v>
      </c>
      <c r="G175" s="261"/>
      <c r="H175" s="264">
        <v>4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362</v>
      </c>
      <c r="AU175" s="270" t="s">
        <v>90</v>
      </c>
      <c r="AV175" s="14" t="s">
        <v>90</v>
      </c>
      <c r="AW175" s="14" t="s">
        <v>4</v>
      </c>
      <c r="AX175" s="14" t="s">
        <v>88</v>
      </c>
      <c r="AY175" s="270" t="s">
        <v>216</v>
      </c>
    </row>
    <row r="176" s="2" customFormat="1" ht="24.15" customHeight="1">
      <c r="A176" s="39"/>
      <c r="B176" s="40"/>
      <c r="C176" s="293" t="s">
        <v>282</v>
      </c>
      <c r="D176" s="293" t="s">
        <v>467</v>
      </c>
      <c r="E176" s="294" t="s">
        <v>3713</v>
      </c>
      <c r="F176" s="295" t="s">
        <v>3714</v>
      </c>
      <c r="G176" s="296" t="s">
        <v>453</v>
      </c>
      <c r="H176" s="297">
        <v>5</v>
      </c>
      <c r="I176" s="298"/>
      <c r="J176" s="299">
        <f>ROUND(I176*H176,2)</f>
        <v>0</v>
      </c>
      <c r="K176" s="295" t="s">
        <v>359</v>
      </c>
      <c r="L176" s="300"/>
      <c r="M176" s="301" t="s">
        <v>1</v>
      </c>
      <c r="N176" s="302" t="s">
        <v>46</v>
      </c>
      <c r="O176" s="92"/>
      <c r="P176" s="229">
        <f>O176*H176</f>
        <v>0</v>
      </c>
      <c r="Q176" s="229">
        <v>0.00032000000000000003</v>
      </c>
      <c r="R176" s="229">
        <f>Q176*H176</f>
        <v>0.0016000000000000001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569</v>
      </c>
      <c r="AT176" s="231" t="s">
        <v>467</v>
      </c>
      <c r="AU176" s="231" t="s">
        <v>90</v>
      </c>
      <c r="AY176" s="18" t="s">
        <v>216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292</v>
      </c>
      <c r="BM176" s="231" t="s">
        <v>3715</v>
      </c>
    </row>
    <row r="177" s="2" customFormat="1">
      <c r="A177" s="39"/>
      <c r="B177" s="40"/>
      <c r="C177" s="41"/>
      <c r="D177" s="233" t="s">
        <v>222</v>
      </c>
      <c r="E177" s="41"/>
      <c r="F177" s="234" t="s">
        <v>3714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222</v>
      </c>
      <c r="AU177" s="18" t="s">
        <v>90</v>
      </c>
    </row>
    <row r="178" s="14" customFormat="1">
      <c r="A178" s="14"/>
      <c r="B178" s="260"/>
      <c r="C178" s="261"/>
      <c r="D178" s="233" t="s">
        <v>362</v>
      </c>
      <c r="E178" s="261"/>
      <c r="F178" s="263" t="s">
        <v>3716</v>
      </c>
      <c r="G178" s="261"/>
      <c r="H178" s="264">
        <v>5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0" t="s">
        <v>362</v>
      </c>
      <c r="AU178" s="270" t="s">
        <v>90</v>
      </c>
      <c r="AV178" s="14" t="s">
        <v>90</v>
      </c>
      <c r="AW178" s="14" t="s">
        <v>4</v>
      </c>
      <c r="AX178" s="14" t="s">
        <v>88</v>
      </c>
      <c r="AY178" s="270" t="s">
        <v>216</v>
      </c>
    </row>
    <row r="179" s="2" customFormat="1" ht="24.15" customHeight="1">
      <c r="A179" s="39"/>
      <c r="B179" s="40"/>
      <c r="C179" s="293" t="s">
        <v>8</v>
      </c>
      <c r="D179" s="293" t="s">
        <v>467</v>
      </c>
      <c r="E179" s="294" t="s">
        <v>3717</v>
      </c>
      <c r="F179" s="295" t="s">
        <v>3718</v>
      </c>
      <c r="G179" s="296" t="s">
        <v>453</v>
      </c>
      <c r="H179" s="297">
        <v>4</v>
      </c>
      <c r="I179" s="298"/>
      <c r="J179" s="299">
        <f>ROUND(I179*H179,2)</f>
        <v>0</v>
      </c>
      <c r="K179" s="295" t="s">
        <v>359</v>
      </c>
      <c r="L179" s="300"/>
      <c r="M179" s="301" t="s">
        <v>1</v>
      </c>
      <c r="N179" s="302" t="s">
        <v>46</v>
      </c>
      <c r="O179" s="92"/>
      <c r="P179" s="229">
        <f>O179*H179</f>
        <v>0</v>
      </c>
      <c r="Q179" s="229">
        <v>0.00092000000000000003</v>
      </c>
      <c r="R179" s="229">
        <f>Q179*H179</f>
        <v>0.0036800000000000001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569</v>
      </c>
      <c r="AT179" s="231" t="s">
        <v>467</v>
      </c>
      <c r="AU179" s="231" t="s">
        <v>90</v>
      </c>
      <c r="AY179" s="18" t="s">
        <v>216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88</v>
      </c>
      <c r="BK179" s="232">
        <f>ROUND(I179*H179,2)</f>
        <v>0</v>
      </c>
      <c r="BL179" s="18" t="s">
        <v>292</v>
      </c>
      <c r="BM179" s="231" t="s">
        <v>3719</v>
      </c>
    </row>
    <row r="180" s="2" customFormat="1">
      <c r="A180" s="39"/>
      <c r="B180" s="40"/>
      <c r="C180" s="41"/>
      <c r="D180" s="233" t="s">
        <v>222</v>
      </c>
      <c r="E180" s="41"/>
      <c r="F180" s="234" t="s">
        <v>3718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222</v>
      </c>
      <c r="AU180" s="18" t="s">
        <v>90</v>
      </c>
    </row>
    <row r="181" s="14" customFormat="1">
      <c r="A181" s="14"/>
      <c r="B181" s="260"/>
      <c r="C181" s="261"/>
      <c r="D181" s="233" t="s">
        <v>362</v>
      </c>
      <c r="E181" s="261"/>
      <c r="F181" s="263" t="s">
        <v>3712</v>
      </c>
      <c r="G181" s="261"/>
      <c r="H181" s="264">
        <v>4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0" t="s">
        <v>362</v>
      </c>
      <c r="AU181" s="270" t="s">
        <v>90</v>
      </c>
      <c r="AV181" s="14" t="s">
        <v>90</v>
      </c>
      <c r="AW181" s="14" t="s">
        <v>4</v>
      </c>
      <c r="AX181" s="14" t="s">
        <v>88</v>
      </c>
      <c r="AY181" s="270" t="s">
        <v>216</v>
      </c>
    </row>
    <row r="182" s="2" customFormat="1" ht="33" customHeight="1">
      <c r="A182" s="39"/>
      <c r="B182" s="40"/>
      <c r="C182" s="220" t="s">
        <v>292</v>
      </c>
      <c r="D182" s="220" t="s">
        <v>217</v>
      </c>
      <c r="E182" s="221" t="s">
        <v>3720</v>
      </c>
      <c r="F182" s="222" t="s">
        <v>3721</v>
      </c>
      <c r="G182" s="223" t="s">
        <v>453</v>
      </c>
      <c r="H182" s="224">
        <v>18.5</v>
      </c>
      <c r="I182" s="225"/>
      <c r="J182" s="226">
        <f>ROUND(I182*H182,2)</f>
        <v>0</v>
      </c>
      <c r="K182" s="222" t="s">
        <v>359</v>
      </c>
      <c r="L182" s="45"/>
      <c r="M182" s="227" t="s">
        <v>1</v>
      </c>
      <c r="N182" s="228" t="s">
        <v>46</v>
      </c>
      <c r="O182" s="92"/>
      <c r="P182" s="229">
        <f>O182*H182</f>
        <v>0</v>
      </c>
      <c r="Q182" s="229">
        <v>0.00031</v>
      </c>
      <c r="R182" s="229">
        <f>Q182*H182</f>
        <v>0.0057349999999999996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292</v>
      </c>
      <c r="AT182" s="231" t="s">
        <v>217</v>
      </c>
      <c r="AU182" s="231" t="s">
        <v>90</v>
      </c>
      <c r="AY182" s="18" t="s">
        <v>216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88</v>
      </c>
      <c r="BK182" s="232">
        <f>ROUND(I182*H182,2)</f>
        <v>0</v>
      </c>
      <c r="BL182" s="18" t="s">
        <v>292</v>
      </c>
      <c r="BM182" s="231" t="s">
        <v>3722</v>
      </c>
    </row>
    <row r="183" s="2" customFormat="1">
      <c r="A183" s="39"/>
      <c r="B183" s="40"/>
      <c r="C183" s="41"/>
      <c r="D183" s="233" t="s">
        <v>222</v>
      </c>
      <c r="E183" s="41"/>
      <c r="F183" s="234" t="s">
        <v>3723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222</v>
      </c>
      <c r="AU183" s="18" t="s">
        <v>90</v>
      </c>
    </row>
    <row r="184" s="14" customFormat="1">
      <c r="A184" s="14"/>
      <c r="B184" s="260"/>
      <c r="C184" s="261"/>
      <c r="D184" s="233" t="s">
        <v>362</v>
      </c>
      <c r="E184" s="262" t="s">
        <v>1</v>
      </c>
      <c r="F184" s="263" t="s">
        <v>3724</v>
      </c>
      <c r="G184" s="261"/>
      <c r="H184" s="264">
        <v>18.5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362</v>
      </c>
      <c r="AU184" s="270" t="s">
        <v>90</v>
      </c>
      <c r="AV184" s="14" t="s">
        <v>90</v>
      </c>
      <c r="AW184" s="14" t="s">
        <v>36</v>
      </c>
      <c r="AX184" s="14" t="s">
        <v>88</v>
      </c>
      <c r="AY184" s="270" t="s">
        <v>216</v>
      </c>
    </row>
    <row r="185" s="2" customFormat="1" ht="24.15" customHeight="1">
      <c r="A185" s="39"/>
      <c r="B185" s="40"/>
      <c r="C185" s="293" t="s">
        <v>297</v>
      </c>
      <c r="D185" s="293" t="s">
        <v>467</v>
      </c>
      <c r="E185" s="294" t="s">
        <v>3725</v>
      </c>
      <c r="F185" s="295" t="s">
        <v>3726</v>
      </c>
      <c r="G185" s="296" t="s">
        <v>453</v>
      </c>
      <c r="H185" s="297">
        <v>18.5</v>
      </c>
      <c r="I185" s="298"/>
      <c r="J185" s="299">
        <f>ROUND(I185*H185,2)</f>
        <v>0</v>
      </c>
      <c r="K185" s="295" t="s">
        <v>359</v>
      </c>
      <c r="L185" s="300"/>
      <c r="M185" s="301" t="s">
        <v>1</v>
      </c>
      <c r="N185" s="302" t="s">
        <v>46</v>
      </c>
      <c r="O185" s="92"/>
      <c r="P185" s="229">
        <f>O185*H185</f>
        <v>0</v>
      </c>
      <c r="Q185" s="229">
        <v>0.00076000000000000004</v>
      </c>
      <c r="R185" s="229">
        <f>Q185*H185</f>
        <v>0.014060000000000001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569</v>
      </c>
      <c r="AT185" s="231" t="s">
        <v>467</v>
      </c>
      <c r="AU185" s="231" t="s">
        <v>90</v>
      </c>
      <c r="AY185" s="18" t="s">
        <v>216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292</v>
      </c>
      <c r="BM185" s="231" t="s">
        <v>3727</v>
      </c>
    </row>
    <row r="186" s="2" customFormat="1">
      <c r="A186" s="39"/>
      <c r="B186" s="40"/>
      <c r="C186" s="41"/>
      <c r="D186" s="233" t="s">
        <v>222</v>
      </c>
      <c r="E186" s="41"/>
      <c r="F186" s="234" t="s">
        <v>3726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222</v>
      </c>
      <c r="AU186" s="18" t="s">
        <v>90</v>
      </c>
    </row>
    <row r="187" s="14" customFormat="1">
      <c r="A187" s="14"/>
      <c r="B187" s="260"/>
      <c r="C187" s="261"/>
      <c r="D187" s="233" t="s">
        <v>362</v>
      </c>
      <c r="E187" s="261"/>
      <c r="F187" s="263" t="s">
        <v>3728</v>
      </c>
      <c r="G187" s="261"/>
      <c r="H187" s="264">
        <v>18.5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362</v>
      </c>
      <c r="AU187" s="270" t="s">
        <v>90</v>
      </c>
      <c r="AV187" s="14" t="s">
        <v>90</v>
      </c>
      <c r="AW187" s="14" t="s">
        <v>4</v>
      </c>
      <c r="AX187" s="14" t="s">
        <v>88</v>
      </c>
      <c r="AY187" s="270" t="s">
        <v>216</v>
      </c>
    </row>
    <row r="188" s="11" customFormat="1" ht="22.8" customHeight="1">
      <c r="A188" s="11"/>
      <c r="B188" s="206"/>
      <c r="C188" s="207"/>
      <c r="D188" s="208" t="s">
        <v>80</v>
      </c>
      <c r="E188" s="248" t="s">
        <v>1923</v>
      </c>
      <c r="F188" s="248" t="s">
        <v>1924</v>
      </c>
      <c r="G188" s="207"/>
      <c r="H188" s="207"/>
      <c r="I188" s="210"/>
      <c r="J188" s="249">
        <f>BK188</f>
        <v>0</v>
      </c>
      <c r="K188" s="207"/>
      <c r="L188" s="212"/>
      <c r="M188" s="213"/>
      <c r="N188" s="214"/>
      <c r="O188" s="214"/>
      <c r="P188" s="215">
        <f>SUM(P189:P287)</f>
        <v>0</v>
      </c>
      <c r="Q188" s="214"/>
      <c r="R188" s="215">
        <f>SUM(R189:R287)</f>
        <v>0.62579000000000018</v>
      </c>
      <c r="S188" s="214"/>
      <c r="T188" s="216">
        <f>SUM(T189:T287)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17" t="s">
        <v>90</v>
      </c>
      <c r="AT188" s="218" t="s">
        <v>80</v>
      </c>
      <c r="AU188" s="218" t="s">
        <v>88</v>
      </c>
      <c r="AY188" s="217" t="s">
        <v>216</v>
      </c>
      <c r="BK188" s="219">
        <f>SUM(BK189:BK287)</f>
        <v>0</v>
      </c>
    </row>
    <row r="189" s="2" customFormat="1" ht="21.75" customHeight="1">
      <c r="A189" s="39"/>
      <c r="B189" s="40"/>
      <c r="C189" s="220" t="s">
        <v>472</v>
      </c>
      <c r="D189" s="220" t="s">
        <v>217</v>
      </c>
      <c r="E189" s="221" t="s">
        <v>3729</v>
      </c>
      <c r="F189" s="222" t="s">
        <v>3730</v>
      </c>
      <c r="G189" s="223" t="s">
        <v>453</v>
      </c>
      <c r="H189" s="224">
        <v>24.5</v>
      </c>
      <c r="I189" s="225"/>
      <c r="J189" s="226">
        <f>ROUND(I189*H189,2)</f>
        <v>0</v>
      </c>
      <c r="K189" s="222" t="s">
        <v>359</v>
      </c>
      <c r="L189" s="45"/>
      <c r="M189" s="227" t="s">
        <v>1</v>
      </c>
      <c r="N189" s="228" t="s">
        <v>46</v>
      </c>
      <c r="O189" s="92"/>
      <c r="P189" s="229">
        <f>O189*H189</f>
        <v>0</v>
      </c>
      <c r="Q189" s="229">
        <v>0.00142</v>
      </c>
      <c r="R189" s="229">
        <f>Q189*H189</f>
        <v>0.034790000000000001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292</v>
      </c>
      <c r="AT189" s="231" t="s">
        <v>217</v>
      </c>
      <c r="AU189" s="231" t="s">
        <v>90</v>
      </c>
      <c r="AY189" s="18" t="s">
        <v>216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292</v>
      </c>
      <c r="BM189" s="231" t="s">
        <v>3731</v>
      </c>
    </row>
    <row r="190" s="2" customFormat="1">
      <c r="A190" s="39"/>
      <c r="B190" s="40"/>
      <c r="C190" s="41"/>
      <c r="D190" s="233" t="s">
        <v>222</v>
      </c>
      <c r="E190" s="41"/>
      <c r="F190" s="234" t="s">
        <v>3732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222</v>
      </c>
      <c r="AU190" s="18" t="s">
        <v>90</v>
      </c>
    </row>
    <row r="191" s="14" customFormat="1">
      <c r="A191" s="14"/>
      <c r="B191" s="260"/>
      <c r="C191" s="261"/>
      <c r="D191" s="233" t="s">
        <v>362</v>
      </c>
      <c r="E191" s="262" t="s">
        <v>1</v>
      </c>
      <c r="F191" s="263" t="s">
        <v>3733</v>
      </c>
      <c r="G191" s="261"/>
      <c r="H191" s="264">
        <v>6.5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362</v>
      </c>
      <c r="AU191" s="270" t="s">
        <v>90</v>
      </c>
      <c r="AV191" s="14" t="s">
        <v>90</v>
      </c>
      <c r="AW191" s="14" t="s">
        <v>36</v>
      </c>
      <c r="AX191" s="14" t="s">
        <v>81</v>
      </c>
      <c r="AY191" s="270" t="s">
        <v>216</v>
      </c>
    </row>
    <row r="192" s="14" customFormat="1">
      <c r="A192" s="14"/>
      <c r="B192" s="260"/>
      <c r="C192" s="261"/>
      <c r="D192" s="233" t="s">
        <v>362</v>
      </c>
      <c r="E192" s="262" t="s">
        <v>1</v>
      </c>
      <c r="F192" s="263" t="s">
        <v>3734</v>
      </c>
      <c r="G192" s="261"/>
      <c r="H192" s="264">
        <v>4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362</v>
      </c>
      <c r="AU192" s="270" t="s">
        <v>90</v>
      </c>
      <c r="AV192" s="14" t="s">
        <v>90</v>
      </c>
      <c r="AW192" s="14" t="s">
        <v>36</v>
      </c>
      <c r="AX192" s="14" t="s">
        <v>81</v>
      </c>
      <c r="AY192" s="270" t="s">
        <v>216</v>
      </c>
    </row>
    <row r="193" s="14" customFormat="1">
      <c r="A193" s="14"/>
      <c r="B193" s="260"/>
      <c r="C193" s="261"/>
      <c r="D193" s="233" t="s">
        <v>362</v>
      </c>
      <c r="E193" s="262" t="s">
        <v>1</v>
      </c>
      <c r="F193" s="263" t="s">
        <v>282</v>
      </c>
      <c r="G193" s="261"/>
      <c r="H193" s="264">
        <v>14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0" t="s">
        <v>362</v>
      </c>
      <c r="AU193" s="270" t="s">
        <v>90</v>
      </c>
      <c r="AV193" s="14" t="s">
        <v>90</v>
      </c>
      <c r="AW193" s="14" t="s">
        <v>36</v>
      </c>
      <c r="AX193" s="14" t="s">
        <v>81</v>
      </c>
      <c r="AY193" s="270" t="s">
        <v>216</v>
      </c>
    </row>
    <row r="194" s="16" customFormat="1">
      <c r="A194" s="16"/>
      <c r="B194" s="282"/>
      <c r="C194" s="283"/>
      <c r="D194" s="233" t="s">
        <v>362</v>
      </c>
      <c r="E194" s="284" t="s">
        <v>1</v>
      </c>
      <c r="F194" s="285" t="s">
        <v>369</v>
      </c>
      <c r="G194" s="283"/>
      <c r="H194" s="286">
        <v>24.5</v>
      </c>
      <c r="I194" s="287"/>
      <c r="J194" s="283"/>
      <c r="K194" s="283"/>
      <c r="L194" s="288"/>
      <c r="M194" s="289"/>
      <c r="N194" s="290"/>
      <c r="O194" s="290"/>
      <c r="P194" s="290"/>
      <c r="Q194" s="290"/>
      <c r="R194" s="290"/>
      <c r="S194" s="290"/>
      <c r="T194" s="29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92" t="s">
        <v>362</v>
      </c>
      <c r="AU194" s="292" t="s">
        <v>90</v>
      </c>
      <c r="AV194" s="16" t="s">
        <v>215</v>
      </c>
      <c r="AW194" s="16" t="s">
        <v>36</v>
      </c>
      <c r="AX194" s="16" t="s">
        <v>88</v>
      </c>
      <c r="AY194" s="292" t="s">
        <v>216</v>
      </c>
    </row>
    <row r="195" s="2" customFormat="1" ht="21.75" customHeight="1">
      <c r="A195" s="39"/>
      <c r="B195" s="40"/>
      <c r="C195" s="220" t="s">
        <v>479</v>
      </c>
      <c r="D195" s="220" t="s">
        <v>217</v>
      </c>
      <c r="E195" s="221" t="s">
        <v>3735</v>
      </c>
      <c r="F195" s="222" t="s">
        <v>3736</v>
      </c>
      <c r="G195" s="223" t="s">
        <v>453</v>
      </c>
      <c r="H195" s="224">
        <v>53</v>
      </c>
      <c r="I195" s="225"/>
      <c r="J195" s="226">
        <f>ROUND(I195*H195,2)</f>
        <v>0</v>
      </c>
      <c r="K195" s="222" t="s">
        <v>359</v>
      </c>
      <c r="L195" s="45"/>
      <c r="M195" s="227" t="s">
        <v>1</v>
      </c>
      <c r="N195" s="228" t="s">
        <v>46</v>
      </c>
      <c r="O195" s="92"/>
      <c r="P195" s="229">
        <f>O195*H195</f>
        <v>0</v>
      </c>
      <c r="Q195" s="229">
        <v>0.0074400000000000004</v>
      </c>
      <c r="R195" s="229">
        <f>Q195*H195</f>
        <v>0.39432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292</v>
      </c>
      <c r="AT195" s="231" t="s">
        <v>217</v>
      </c>
      <c r="AU195" s="231" t="s">
        <v>90</v>
      </c>
      <c r="AY195" s="18" t="s">
        <v>216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292</v>
      </c>
      <c r="BM195" s="231" t="s">
        <v>3737</v>
      </c>
    </row>
    <row r="196" s="2" customFormat="1">
      <c r="A196" s="39"/>
      <c r="B196" s="40"/>
      <c r="C196" s="41"/>
      <c r="D196" s="233" t="s">
        <v>222</v>
      </c>
      <c r="E196" s="41"/>
      <c r="F196" s="234" t="s">
        <v>3738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222</v>
      </c>
      <c r="AU196" s="18" t="s">
        <v>90</v>
      </c>
    </row>
    <row r="197" s="14" customFormat="1">
      <c r="A197" s="14"/>
      <c r="B197" s="260"/>
      <c r="C197" s="261"/>
      <c r="D197" s="233" t="s">
        <v>362</v>
      </c>
      <c r="E197" s="262" t="s">
        <v>1</v>
      </c>
      <c r="F197" s="263" t="s">
        <v>3739</v>
      </c>
      <c r="G197" s="261"/>
      <c r="H197" s="264">
        <v>16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362</v>
      </c>
      <c r="AU197" s="270" t="s">
        <v>90</v>
      </c>
      <c r="AV197" s="14" t="s">
        <v>90</v>
      </c>
      <c r="AW197" s="14" t="s">
        <v>36</v>
      </c>
      <c r="AX197" s="14" t="s">
        <v>81</v>
      </c>
      <c r="AY197" s="270" t="s">
        <v>216</v>
      </c>
    </row>
    <row r="198" s="14" customFormat="1">
      <c r="A198" s="14"/>
      <c r="B198" s="260"/>
      <c r="C198" s="261"/>
      <c r="D198" s="233" t="s">
        <v>362</v>
      </c>
      <c r="E198" s="262" t="s">
        <v>1</v>
      </c>
      <c r="F198" s="263" t="s">
        <v>3740</v>
      </c>
      <c r="G198" s="261"/>
      <c r="H198" s="264">
        <v>31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0" t="s">
        <v>362</v>
      </c>
      <c r="AU198" s="270" t="s">
        <v>90</v>
      </c>
      <c r="AV198" s="14" t="s">
        <v>90</v>
      </c>
      <c r="AW198" s="14" t="s">
        <v>36</v>
      </c>
      <c r="AX198" s="14" t="s">
        <v>81</v>
      </c>
      <c r="AY198" s="270" t="s">
        <v>216</v>
      </c>
    </row>
    <row r="199" s="14" customFormat="1">
      <c r="A199" s="14"/>
      <c r="B199" s="260"/>
      <c r="C199" s="261"/>
      <c r="D199" s="233" t="s">
        <v>362</v>
      </c>
      <c r="E199" s="262" t="s">
        <v>1</v>
      </c>
      <c r="F199" s="263" t="s">
        <v>242</v>
      </c>
      <c r="G199" s="261"/>
      <c r="H199" s="264">
        <v>6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0" t="s">
        <v>362</v>
      </c>
      <c r="AU199" s="270" t="s">
        <v>90</v>
      </c>
      <c r="AV199" s="14" t="s">
        <v>90</v>
      </c>
      <c r="AW199" s="14" t="s">
        <v>36</v>
      </c>
      <c r="AX199" s="14" t="s">
        <v>81</v>
      </c>
      <c r="AY199" s="270" t="s">
        <v>216</v>
      </c>
    </row>
    <row r="200" s="16" customFormat="1">
      <c r="A200" s="16"/>
      <c r="B200" s="282"/>
      <c r="C200" s="283"/>
      <c r="D200" s="233" t="s">
        <v>362</v>
      </c>
      <c r="E200" s="284" t="s">
        <v>1</v>
      </c>
      <c r="F200" s="285" t="s">
        <v>369</v>
      </c>
      <c r="G200" s="283"/>
      <c r="H200" s="286">
        <v>53</v>
      </c>
      <c r="I200" s="287"/>
      <c r="J200" s="283"/>
      <c r="K200" s="283"/>
      <c r="L200" s="288"/>
      <c r="M200" s="289"/>
      <c r="N200" s="290"/>
      <c r="O200" s="290"/>
      <c r="P200" s="290"/>
      <c r="Q200" s="290"/>
      <c r="R200" s="290"/>
      <c r="S200" s="290"/>
      <c r="T200" s="29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2" t="s">
        <v>362</v>
      </c>
      <c r="AU200" s="292" t="s">
        <v>90</v>
      </c>
      <c r="AV200" s="16" t="s">
        <v>215</v>
      </c>
      <c r="AW200" s="16" t="s">
        <v>36</v>
      </c>
      <c r="AX200" s="16" t="s">
        <v>88</v>
      </c>
      <c r="AY200" s="292" t="s">
        <v>216</v>
      </c>
    </row>
    <row r="201" s="2" customFormat="1" ht="21.75" customHeight="1">
      <c r="A201" s="39"/>
      <c r="B201" s="40"/>
      <c r="C201" s="220" t="s">
        <v>486</v>
      </c>
      <c r="D201" s="220" t="s">
        <v>217</v>
      </c>
      <c r="E201" s="221" t="s">
        <v>3741</v>
      </c>
      <c r="F201" s="222" t="s">
        <v>3742</v>
      </c>
      <c r="G201" s="223" t="s">
        <v>453</v>
      </c>
      <c r="H201" s="224">
        <v>6.5</v>
      </c>
      <c r="I201" s="225"/>
      <c r="J201" s="226">
        <f>ROUND(I201*H201,2)</f>
        <v>0</v>
      </c>
      <c r="K201" s="222" t="s">
        <v>359</v>
      </c>
      <c r="L201" s="45"/>
      <c r="M201" s="227" t="s">
        <v>1</v>
      </c>
      <c r="N201" s="228" t="s">
        <v>46</v>
      </c>
      <c r="O201" s="92"/>
      <c r="P201" s="229">
        <f>O201*H201</f>
        <v>0</v>
      </c>
      <c r="Q201" s="229">
        <v>0.012319999999999999</v>
      </c>
      <c r="R201" s="229">
        <f>Q201*H201</f>
        <v>0.080079999999999998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292</v>
      </c>
      <c r="AT201" s="231" t="s">
        <v>217</v>
      </c>
      <c r="AU201" s="231" t="s">
        <v>90</v>
      </c>
      <c r="AY201" s="18" t="s">
        <v>216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292</v>
      </c>
      <c r="BM201" s="231" t="s">
        <v>3743</v>
      </c>
    </row>
    <row r="202" s="2" customFormat="1">
      <c r="A202" s="39"/>
      <c r="B202" s="40"/>
      <c r="C202" s="41"/>
      <c r="D202" s="233" t="s">
        <v>222</v>
      </c>
      <c r="E202" s="41"/>
      <c r="F202" s="234" t="s">
        <v>3744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222</v>
      </c>
      <c r="AU202" s="18" t="s">
        <v>90</v>
      </c>
    </row>
    <row r="203" s="14" customFormat="1">
      <c r="A203" s="14"/>
      <c r="B203" s="260"/>
      <c r="C203" s="261"/>
      <c r="D203" s="233" t="s">
        <v>362</v>
      </c>
      <c r="E203" s="262" t="s">
        <v>1</v>
      </c>
      <c r="F203" s="263" t="s">
        <v>3745</v>
      </c>
      <c r="G203" s="261"/>
      <c r="H203" s="264">
        <v>6.5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0" t="s">
        <v>362</v>
      </c>
      <c r="AU203" s="270" t="s">
        <v>90</v>
      </c>
      <c r="AV203" s="14" t="s">
        <v>90</v>
      </c>
      <c r="AW203" s="14" t="s">
        <v>36</v>
      </c>
      <c r="AX203" s="14" t="s">
        <v>88</v>
      </c>
      <c r="AY203" s="270" t="s">
        <v>216</v>
      </c>
    </row>
    <row r="204" s="2" customFormat="1" ht="16.5" customHeight="1">
      <c r="A204" s="39"/>
      <c r="B204" s="40"/>
      <c r="C204" s="220" t="s">
        <v>7</v>
      </c>
      <c r="D204" s="220" t="s">
        <v>217</v>
      </c>
      <c r="E204" s="221" t="s">
        <v>3746</v>
      </c>
      <c r="F204" s="222" t="s">
        <v>3747</v>
      </c>
      <c r="G204" s="223" t="s">
        <v>539</v>
      </c>
      <c r="H204" s="224">
        <v>15</v>
      </c>
      <c r="I204" s="225"/>
      <c r="J204" s="226">
        <f>ROUND(I204*H204,2)</f>
        <v>0</v>
      </c>
      <c r="K204" s="222" t="s">
        <v>1</v>
      </c>
      <c r="L204" s="45"/>
      <c r="M204" s="227" t="s">
        <v>1</v>
      </c>
      <c r="N204" s="228" t="s">
        <v>46</v>
      </c>
      <c r="O204" s="92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813</v>
      </c>
      <c r="AT204" s="231" t="s">
        <v>217</v>
      </c>
      <c r="AU204" s="231" t="s">
        <v>90</v>
      </c>
      <c r="AY204" s="18" t="s">
        <v>216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813</v>
      </c>
      <c r="BM204" s="231" t="s">
        <v>3748</v>
      </c>
    </row>
    <row r="205" s="2" customFormat="1">
      <c r="A205" s="39"/>
      <c r="B205" s="40"/>
      <c r="C205" s="41"/>
      <c r="D205" s="233" t="s">
        <v>222</v>
      </c>
      <c r="E205" s="41"/>
      <c r="F205" s="234" t="s">
        <v>3749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222</v>
      </c>
      <c r="AU205" s="18" t="s">
        <v>90</v>
      </c>
    </row>
    <row r="206" s="14" customFormat="1">
      <c r="A206" s="14"/>
      <c r="B206" s="260"/>
      <c r="C206" s="261"/>
      <c r="D206" s="233" t="s">
        <v>362</v>
      </c>
      <c r="E206" s="262" t="s">
        <v>1</v>
      </c>
      <c r="F206" s="263" t="s">
        <v>3750</v>
      </c>
      <c r="G206" s="261"/>
      <c r="H206" s="264">
        <v>15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0" t="s">
        <v>362</v>
      </c>
      <c r="AU206" s="270" t="s">
        <v>90</v>
      </c>
      <c r="AV206" s="14" t="s">
        <v>90</v>
      </c>
      <c r="AW206" s="14" t="s">
        <v>36</v>
      </c>
      <c r="AX206" s="14" t="s">
        <v>88</v>
      </c>
      <c r="AY206" s="270" t="s">
        <v>216</v>
      </c>
    </row>
    <row r="207" s="2" customFormat="1" ht="24.15" customHeight="1">
      <c r="A207" s="39"/>
      <c r="B207" s="40"/>
      <c r="C207" s="293" t="s">
        <v>498</v>
      </c>
      <c r="D207" s="293" t="s">
        <v>467</v>
      </c>
      <c r="E207" s="294" t="s">
        <v>3751</v>
      </c>
      <c r="F207" s="295" t="s">
        <v>3752</v>
      </c>
      <c r="G207" s="296" t="s">
        <v>539</v>
      </c>
      <c r="H207" s="297">
        <v>5</v>
      </c>
      <c r="I207" s="298"/>
      <c r="J207" s="299">
        <f>ROUND(I207*H207,2)</f>
        <v>0</v>
      </c>
      <c r="K207" s="295" t="s">
        <v>1</v>
      </c>
      <c r="L207" s="300"/>
      <c r="M207" s="301" t="s">
        <v>1</v>
      </c>
      <c r="N207" s="302" t="s">
        <v>46</v>
      </c>
      <c r="O207" s="92"/>
      <c r="P207" s="229">
        <f>O207*H207</f>
        <v>0</v>
      </c>
      <c r="Q207" s="229">
        <v>0.00080999999999999996</v>
      </c>
      <c r="R207" s="229">
        <f>Q207*H207</f>
        <v>0.0040499999999999998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1995</v>
      </c>
      <c r="AT207" s="231" t="s">
        <v>467</v>
      </c>
      <c r="AU207" s="231" t="s">
        <v>90</v>
      </c>
      <c r="AY207" s="18" t="s">
        <v>216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88</v>
      </c>
      <c r="BK207" s="232">
        <f>ROUND(I207*H207,2)</f>
        <v>0</v>
      </c>
      <c r="BL207" s="18" t="s">
        <v>813</v>
      </c>
      <c r="BM207" s="231" t="s">
        <v>3753</v>
      </c>
    </row>
    <row r="208" s="2" customFormat="1" ht="24.15" customHeight="1">
      <c r="A208" s="39"/>
      <c r="B208" s="40"/>
      <c r="C208" s="293" t="s">
        <v>503</v>
      </c>
      <c r="D208" s="293" t="s">
        <v>467</v>
      </c>
      <c r="E208" s="294" t="s">
        <v>3754</v>
      </c>
      <c r="F208" s="295" t="s">
        <v>3755</v>
      </c>
      <c r="G208" s="296" t="s">
        <v>539</v>
      </c>
      <c r="H208" s="297">
        <v>1</v>
      </c>
      <c r="I208" s="298"/>
      <c r="J208" s="299">
        <f>ROUND(I208*H208,2)</f>
        <v>0</v>
      </c>
      <c r="K208" s="295" t="s">
        <v>1</v>
      </c>
      <c r="L208" s="300"/>
      <c r="M208" s="301" t="s">
        <v>1</v>
      </c>
      <c r="N208" s="302" t="s">
        <v>46</v>
      </c>
      <c r="O208" s="92"/>
      <c r="P208" s="229">
        <f>O208*H208</f>
        <v>0</v>
      </c>
      <c r="Q208" s="229">
        <v>0.00092000000000000003</v>
      </c>
      <c r="R208" s="229">
        <f>Q208*H208</f>
        <v>0.00092000000000000003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1995</v>
      </c>
      <c r="AT208" s="231" t="s">
        <v>467</v>
      </c>
      <c r="AU208" s="231" t="s">
        <v>90</v>
      </c>
      <c r="AY208" s="18" t="s">
        <v>216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813</v>
      </c>
      <c r="BM208" s="231" t="s">
        <v>3756</v>
      </c>
    </row>
    <row r="209" s="2" customFormat="1">
      <c r="A209" s="39"/>
      <c r="B209" s="40"/>
      <c r="C209" s="41"/>
      <c r="D209" s="233" t="s">
        <v>222</v>
      </c>
      <c r="E209" s="41"/>
      <c r="F209" s="234" t="s">
        <v>3755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222</v>
      </c>
      <c r="AU209" s="18" t="s">
        <v>90</v>
      </c>
    </row>
    <row r="210" s="2" customFormat="1" ht="24.15" customHeight="1">
      <c r="A210" s="39"/>
      <c r="B210" s="40"/>
      <c r="C210" s="293" t="s">
        <v>509</v>
      </c>
      <c r="D210" s="293" t="s">
        <v>467</v>
      </c>
      <c r="E210" s="294" t="s">
        <v>3757</v>
      </c>
      <c r="F210" s="295" t="s">
        <v>3758</v>
      </c>
      <c r="G210" s="296" t="s">
        <v>539</v>
      </c>
      <c r="H210" s="297">
        <v>9</v>
      </c>
      <c r="I210" s="298"/>
      <c r="J210" s="299">
        <f>ROUND(I210*H210,2)</f>
        <v>0</v>
      </c>
      <c r="K210" s="295" t="s">
        <v>1</v>
      </c>
      <c r="L210" s="300"/>
      <c r="M210" s="301" t="s">
        <v>1</v>
      </c>
      <c r="N210" s="302" t="s">
        <v>46</v>
      </c>
      <c r="O210" s="92"/>
      <c r="P210" s="229">
        <f>O210*H210</f>
        <v>0</v>
      </c>
      <c r="Q210" s="229">
        <v>0.0016999999999999999</v>
      </c>
      <c r="R210" s="229">
        <f>Q210*H210</f>
        <v>0.015299999999999999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1995</v>
      </c>
      <c r="AT210" s="231" t="s">
        <v>467</v>
      </c>
      <c r="AU210" s="231" t="s">
        <v>90</v>
      </c>
      <c r="AY210" s="18" t="s">
        <v>216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88</v>
      </c>
      <c r="BK210" s="232">
        <f>ROUND(I210*H210,2)</f>
        <v>0</v>
      </c>
      <c r="BL210" s="18" t="s">
        <v>813</v>
      </c>
      <c r="BM210" s="231" t="s">
        <v>3759</v>
      </c>
    </row>
    <row r="211" s="2" customFormat="1">
      <c r="A211" s="39"/>
      <c r="B211" s="40"/>
      <c r="C211" s="41"/>
      <c r="D211" s="233" t="s">
        <v>222</v>
      </c>
      <c r="E211" s="41"/>
      <c r="F211" s="234" t="s">
        <v>3758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222</v>
      </c>
      <c r="AU211" s="18" t="s">
        <v>90</v>
      </c>
    </row>
    <row r="212" s="2" customFormat="1" ht="16.5" customHeight="1">
      <c r="A212" s="39"/>
      <c r="B212" s="40"/>
      <c r="C212" s="220" t="s">
        <v>525</v>
      </c>
      <c r="D212" s="220" t="s">
        <v>217</v>
      </c>
      <c r="E212" s="221" t="s">
        <v>3760</v>
      </c>
      <c r="F212" s="222" t="s">
        <v>3761</v>
      </c>
      <c r="G212" s="223" t="s">
        <v>453</v>
      </c>
      <c r="H212" s="224">
        <v>1</v>
      </c>
      <c r="I212" s="225"/>
      <c r="J212" s="226">
        <f>ROUND(I212*H212,2)</f>
        <v>0</v>
      </c>
      <c r="K212" s="222" t="s">
        <v>359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0.00059000000000000003</v>
      </c>
      <c r="R212" s="229">
        <f>Q212*H212</f>
        <v>0.00059000000000000003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292</v>
      </c>
      <c r="AT212" s="231" t="s">
        <v>217</v>
      </c>
      <c r="AU212" s="231" t="s">
        <v>90</v>
      </c>
      <c r="AY212" s="18" t="s">
        <v>216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292</v>
      </c>
      <c r="BM212" s="231" t="s">
        <v>3762</v>
      </c>
    </row>
    <row r="213" s="2" customFormat="1">
      <c r="A213" s="39"/>
      <c r="B213" s="40"/>
      <c r="C213" s="41"/>
      <c r="D213" s="233" t="s">
        <v>222</v>
      </c>
      <c r="E213" s="41"/>
      <c r="F213" s="234" t="s">
        <v>3763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222</v>
      </c>
      <c r="AU213" s="18" t="s">
        <v>90</v>
      </c>
    </row>
    <row r="214" s="2" customFormat="1" ht="16.5" customHeight="1">
      <c r="A214" s="39"/>
      <c r="B214" s="40"/>
      <c r="C214" s="220" t="s">
        <v>531</v>
      </c>
      <c r="D214" s="220" t="s">
        <v>217</v>
      </c>
      <c r="E214" s="221" t="s">
        <v>3764</v>
      </c>
      <c r="F214" s="222" t="s">
        <v>3765</v>
      </c>
      <c r="G214" s="223" t="s">
        <v>453</v>
      </c>
      <c r="H214" s="224">
        <v>2</v>
      </c>
      <c r="I214" s="225"/>
      <c r="J214" s="226">
        <f>ROUND(I214*H214,2)</f>
        <v>0</v>
      </c>
      <c r="K214" s="222" t="s">
        <v>359</v>
      </c>
      <c r="L214" s="45"/>
      <c r="M214" s="227" t="s">
        <v>1</v>
      </c>
      <c r="N214" s="228" t="s">
        <v>46</v>
      </c>
      <c r="O214" s="92"/>
      <c r="P214" s="229">
        <f>O214*H214</f>
        <v>0</v>
      </c>
      <c r="Q214" s="229">
        <v>0.0020100000000000001</v>
      </c>
      <c r="R214" s="229">
        <f>Q214*H214</f>
        <v>0.0040200000000000001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292</v>
      </c>
      <c r="AT214" s="231" t="s">
        <v>217</v>
      </c>
      <c r="AU214" s="231" t="s">
        <v>90</v>
      </c>
      <c r="AY214" s="18" t="s">
        <v>216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88</v>
      </c>
      <c r="BK214" s="232">
        <f>ROUND(I214*H214,2)</f>
        <v>0</v>
      </c>
      <c r="BL214" s="18" t="s">
        <v>292</v>
      </c>
      <c r="BM214" s="231" t="s">
        <v>3766</v>
      </c>
    </row>
    <row r="215" s="2" customFormat="1">
      <c r="A215" s="39"/>
      <c r="B215" s="40"/>
      <c r="C215" s="41"/>
      <c r="D215" s="233" t="s">
        <v>222</v>
      </c>
      <c r="E215" s="41"/>
      <c r="F215" s="234" t="s">
        <v>3767</v>
      </c>
      <c r="G215" s="41"/>
      <c r="H215" s="41"/>
      <c r="I215" s="235"/>
      <c r="J215" s="41"/>
      <c r="K215" s="41"/>
      <c r="L215" s="45"/>
      <c r="M215" s="236"/>
      <c r="N215" s="23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222</v>
      </c>
      <c r="AU215" s="18" t="s">
        <v>90</v>
      </c>
    </row>
    <row r="216" s="14" customFormat="1">
      <c r="A216" s="14"/>
      <c r="B216" s="260"/>
      <c r="C216" s="261"/>
      <c r="D216" s="233" t="s">
        <v>362</v>
      </c>
      <c r="E216" s="262" t="s">
        <v>1</v>
      </c>
      <c r="F216" s="263" t="s">
        <v>2524</v>
      </c>
      <c r="G216" s="261"/>
      <c r="H216" s="264">
        <v>2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0" t="s">
        <v>362</v>
      </c>
      <c r="AU216" s="270" t="s">
        <v>90</v>
      </c>
      <c r="AV216" s="14" t="s">
        <v>90</v>
      </c>
      <c r="AW216" s="14" t="s">
        <v>36</v>
      </c>
      <c r="AX216" s="14" t="s">
        <v>88</v>
      </c>
      <c r="AY216" s="270" t="s">
        <v>216</v>
      </c>
    </row>
    <row r="217" s="2" customFormat="1" ht="16.5" customHeight="1">
      <c r="A217" s="39"/>
      <c r="B217" s="40"/>
      <c r="C217" s="220" t="s">
        <v>536</v>
      </c>
      <c r="D217" s="220" t="s">
        <v>217</v>
      </c>
      <c r="E217" s="221" t="s">
        <v>3768</v>
      </c>
      <c r="F217" s="222" t="s">
        <v>3769</v>
      </c>
      <c r="G217" s="223" t="s">
        <v>453</v>
      </c>
      <c r="H217" s="224">
        <v>12</v>
      </c>
      <c r="I217" s="225"/>
      <c r="J217" s="226">
        <f>ROUND(I217*H217,2)</f>
        <v>0</v>
      </c>
      <c r="K217" s="222" t="s">
        <v>359</v>
      </c>
      <c r="L217" s="45"/>
      <c r="M217" s="227" t="s">
        <v>1</v>
      </c>
      <c r="N217" s="228" t="s">
        <v>46</v>
      </c>
      <c r="O217" s="92"/>
      <c r="P217" s="229">
        <f>O217*H217</f>
        <v>0</v>
      </c>
      <c r="Q217" s="229">
        <v>0.00040000000000000002</v>
      </c>
      <c r="R217" s="229">
        <f>Q217*H217</f>
        <v>0.0048000000000000004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292</v>
      </c>
      <c r="AT217" s="231" t="s">
        <v>217</v>
      </c>
      <c r="AU217" s="231" t="s">
        <v>90</v>
      </c>
      <c r="AY217" s="18" t="s">
        <v>216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292</v>
      </c>
      <c r="BM217" s="231" t="s">
        <v>3770</v>
      </c>
    </row>
    <row r="218" s="2" customFormat="1">
      <c r="A218" s="39"/>
      <c r="B218" s="40"/>
      <c r="C218" s="41"/>
      <c r="D218" s="233" t="s">
        <v>222</v>
      </c>
      <c r="E218" s="41"/>
      <c r="F218" s="234" t="s">
        <v>3771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222</v>
      </c>
      <c r="AU218" s="18" t="s">
        <v>90</v>
      </c>
    </row>
    <row r="219" s="14" customFormat="1">
      <c r="A219" s="14"/>
      <c r="B219" s="260"/>
      <c r="C219" s="261"/>
      <c r="D219" s="233" t="s">
        <v>362</v>
      </c>
      <c r="E219" s="262" t="s">
        <v>1</v>
      </c>
      <c r="F219" s="263" t="s">
        <v>3772</v>
      </c>
      <c r="G219" s="261"/>
      <c r="H219" s="264">
        <v>12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0" t="s">
        <v>362</v>
      </c>
      <c r="AU219" s="270" t="s">
        <v>90</v>
      </c>
      <c r="AV219" s="14" t="s">
        <v>90</v>
      </c>
      <c r="AW219" s="14" t="s">
        <v>36</v>
      </c>
      <c r="AX219" s="14" t="s">
        <v>88</v>
      </c>
      <c r="AY219" s="270" t="s">
        <v>216</v>
      </c>
    </row>
    <row r="220" s="2" customFormat="1" ht="16.5" customHeight="1">
      <c r="A220" s="39"/>
      <c r="B220" s="40"/>
      <c r="C220" s="220" t="s">
        <v>542</v>
      </c>
      <c r="D220" s="220" t="s">
        <v>217</v>
      </c>
      <c r="E220" s="221" t="s">
        <v>3773</v>
      </c>
      <c r="F220" s="222" t="s">
        <v>3774</v>
      </c>
      <c r="G220" s="223" t="s">
        <v>453</v>
      </c>
      <c r="H220" s="224">
        <v>6</v>
      </c>
      <c r="I220" s="225"/>
      <c r="J220" s="226">
        <f>ROUND(I220*H220,2)</f>
        <v>0</v>
      </c>
      <c r="K220" s="222" t="s">
        <v>359</v>
      </c>
      <c r="L220" s="45"/>
      <c r="M220" s="227" t="s">
        <v>1</v>
      </c>
      <c r="N220" s="228" t="s">
        <v>46</v>
      </c>
      <c r="O220" s="92"/>
      <c r="P220" s="229">
        <f>O220*H220</f>
        <v>0</v>
      </c>
      <c r="Q220" s="229">
        <v>0.00040999999999999999</v>
      </c>
      <c r="R220" s="229">
        <f>Q220*H220</f>
        <v>0.0024599999999999999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292</v>
      </c>
      <c r="AT220" s="231" t="s">
        <v>217</v>
      </c>
      <c r="AU220" s="231" t="s">
        <v>90</v>
      </c>
      <c r="AY220" s="18" t="s">
        <v>216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292</v>
      </c>
      <c r="BM220" s="231" t="s">
        <v>3775</v>
      </c>
    </row>
    <row r="221" s="2" customFormat="1">
      <c r="A221" s="39"/>
      <c r="B221" s="40"/>
      <c r="C221" s="41"/>
      <c r="D221" s="233" t="s">
        <v>222</v>
      </c>
      <c r="E221" s="41"/>
      <c r="F221" s="234" t="s">
        <v>3776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222</v>
      </c>
      <c r="AU221" s="18" t="s">
        <v>90</v>
      </c>
    </row>
    <row r="222" s="14" customFormat="1">
      <c r="A222" s="14"/>
      <c r="B222" s="260"/>
      <c r="C222" s="261"/>
      <c r="D222" s="233" t="s">
        <v>362</v>
      </c>
      <c r="E222" s="262" t="s">
        <v>1</v>
      </c>
      <c r="F222" s="263" t="s">
        <v>3777</v>
      </c>
      <c r="G222" s="261"/>
      <c r="H222" s="264">
        <v>6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362</v>
      </c>
      <c r="AU222" s="270" t="s">
        <v>90</v>
      </c>
      <c r="AV222" s="14" t="s">
        <v>90</v>
      </c>
      <c r="AW222" s="14" t="s">
        <v>36</v>
      </c>
      <c r="AX222" s="14" t="s">
        <v>88</v>
      </c>
      <c r="AY222" s="270" t="s">
        <v>216</v>
      </c>
    </row>
    <row r="223" s="2" customFormat="1" ht="16.5" customHeight="1">
      <c r="A223" s="39"/>
      <c r="B223" s="40"/>
      <c r="C223" s="220" t="s">
        <v>547</v>
      </c>
      <c r="D223" s="220" t="s">
        <v>217</v>
      </c>
      <c r="E223" s="221" t="s">
        <v>3778</v>
      </c>
      <c r="F223" s="222" t="s">
        <v>3779</v>
      </c>
      <c r="G223" s="223" t="s">
        <v>453</v>
      </c>
      <c r="H223" s="224">
        <v>10.5</v>
      </c>
      <c r="I223" s="225"/>
      <c r="J223" s="226">
        <f>ROUND(I223*H223,2)</f>
        <v>0</v>
      </c>
      <c r="K223" s="222" t="s">
        <v>359</v>
      </c>
      <c r="L223" s="45"/>
      <c r="M223" s="227" t="s">
        <v>1</v>
      </c>
      <c r="N223" s="228" t="s">
        <v>46</v>
      </c>
      <c r="O223" s="92"/>
      <c r="P223" s="229">
        <f>O223*H223</f>
        <v>0</v>
      </c>
      <c r="Q223" s="229">
        <v>0.00048000000000000001</v>
      </c>
      <c r="R223" s="229">
        <f>Q223*H223</f>
        <v>0.0050400000000000002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292</v>
      </c>
      <c r="AT223" s="231" t="s">
        <v>217</v>
      </c>
      <c r="AU223" s="231" t="s">
        <v>90</v>
      </c>
      <c r="AY223" s="18" t="s">
        <v>216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88</v>
      </c>
      <c r="BK223" s="232">
        <f>ROUND(I223*H223,2)</f>
        <v>0</v>
      </c>
      <c r="BL223" s="18" t="s">
        <v>292</v>
      </c>
      <c r="BM223" s="231" t="s">
        <v>3780</v>
      </c>
    </row>
    <row r="224" s="2" customFormat="1">
      <c r="A224" s="39"/>
      <c r="B224" s="40"/>
      <c r="C224" s="41"/>
      <c r="D224" s="233" t="s">
        <v>222</v>
      </c>
      <c r="E224" s="41"/>
      <c r="F224" s="234" t="s">
        <v>3781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222</v>
      </c>
      <c r="AU224" s="18" t="s">
        <v>90</v>
      </c>
    </row>
    <row r="225" s="14" customFormat="1">
      <c r="A225" s="14"/>
      <c r="B225" s="260"/>
      <c r="C225" s="261"/>
      <c r="D225" s="233" t="s">
        <v>362</v>
      </c>
      <c r="E225" s="262" t="s">
        <v>1</v>
      </c>
      <c r="F225" s="263" t="s">
        <v>3782</v>
      </c>
      <c r="G225" s="261"/>
      <c r="H225" s="264">
        <v>10.5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0" t="s">
        <v>362</v>
      </c>
      <c r="AU225" s="270" t="s">
        <v>90</v>
      </c>
      <c r="AV225" s="14" t="s">
        <v>90</v>
      </c>
      <c r="AW225" s="14" t="s">
        <v>36</v>
      </c>
      <c r="AX225" s="14" t="s">
        <v>88</v>
      </c>
      <c r="AY225" s="270" t="s">
        <v>216</v>
      </c>
    </row>
    <row r="226" s="2" customFormat="1" ht="16.5" customHeight="1">
      <c r="A226" s="39"/>
      <c r="B226" s="40"/>
      <c r="C226" s="220" t="s">
        <v>553</v>
      </c>
      <c r="D226" s="220" t="s">
        <v>217</v>
      </c>
      <c r="E226" s="221" t="s">
        <v>3783</v>
      </c>
      <c r="F226" s="222" t="s">
        <v>3784</v>
      </c>
      <c r="G226" s="223" t="s">
        <v>453</v>
      </c>
      <c r="H226" s="224">
        <v>2</v>
      </c>
      <c r="I226" s="225"/>
      <c r="J226" s="226">
        <f>ROUND(I226*H226,2)</f>
        <v>0</v>
      </c>
      <c r="K226" s="222" t="s">
        <v>359</v>
      </c>
      <c r="L226" s="45"/>
      <c r="M226" s="227" t="s">
        <v>1</v>
      </c>
      <c r="N226" s="228" t="s">
        <v>46</v>
      </c>
      <c r="O226" s="92"/>
      <c r="P226" s="229">
        <f>O226*H226</f>
        <v>0</v>
      </c>
      <c r="Q226" s="229">
        <v>0.0022399999999999998</v>
      </c>
      <c r="R226" s="229">
        <f>Q226*H226</f>
        <v>0.0044799999999999996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292</v>
      </c>
      <c r="AT226" s="231" t="s">
        <v>217</v>
      </c>
      <c r="AU226" s="231" t="s">
        <v>90</v>
      </c>
      <c r="AY226" s="18" t="s">
        <v>216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292</v>
      </c>
      <c r="BM226" s="231" t="s">
        <v>3785</v>
      </c>
    </row>
    <row r="227" s="2" customFormat="1">
      <c r="A227" s="39"/>
      <c r="B227" s="40"/>
      <c r="C227" s="41"/>
      <c r="D227" s="233" t="s">
        <v>222</v>
      </c>
      <c r="E227" s="41"/>
      <c r="F227" s="234" t="s">
        <v>3786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222</v>
      </c>
      <c r="AU227" s="18" t="s">
        <v>90</v>
      </c>
    </row>
    <row r="228" s="14" customFormat="1">
      <c r="A228" s="14"/>
      <c r="B228" s="260"/>
      <c r="C228" s="261"/>
      <c r="D228" s="233" t="s">
        <v>362</v>
      </c>
      <c r="E228" s="262" t="s">
        <v>1</v>
      </c>
      <c r="F228" s="263" t="s">
        <v>2524</v>
      </c>
      <c r="G228" s="261"/>
      <c r="H228" s="264">
        <v>2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0" t="s">
        <v>362</v>
      </c>
      <c r="AU228" s="270" t="s">
        <v>90</v>
      </c>
      <c r="AV228" s="14" t="s">
        <v>90</v>
      </c>
      <c r="AW228" s="14" t="s">
        <v>36</v>
      </c>
      <c r="AX228" s="14" t="s">
        <v>88</v>
      </c>
      <c r="AY228" s="270" t="s">
        <v>216</v>
      </c>
    </row>
    <row r="229" s="2" customFormat="1" ht="16.5" customHeight="1">
      <c r="A229" s="39"/>
      <c r="B229" s="40"/>
      <c r="C229" s="220" t="s">
        <v>559</v>
      </c>
      <c r="D229" s="220" t="s">
        <v>217</v>
      </c>
      <c r="E229" s="221" t="s">
        <v>3787</v>
      </c>
      <c r="F229" s="222" t="s">
        <v>3788</v>
      </c>
      <c r="G229" s="223" t="s">
        <v>453</v>
      </c>
      <c r="H229" s="224">
        <v>9</v>
      </c>
      <c r="I229" s="225"/>
      <c r="J229" s="226">
        <f>ROUND(I229*H229,2)</f>
        <v>0</v>
      </c>
      <c r="K229" s="222" t="s">
        <v>359</v>
      </c>
      <c r="L229" s="45"/>
      <c r="M229" s="227" t="s">
        <v>1</v>
      </c>
      <c r="N229" s="228" t="s">
        <v>46</v>
      </c>
      <c r="O229" s="92"/>
      <c r="P229" s="229">
        <f>O229*H229</f>
        <v>0</v>
      </c>
      <c r="Q229" s="229">
        <v>0.0019300000000000001</v>
      </c>
      <c r="R229" s="229">
        <f>Q229*H229</f>
        <v>0.01737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292</v>
      </c>
      <c r="AT229" s="231" t="s">
        <v>217</v>
      </c>
      <c r="AU229" s="231" t="s">
        <v>90</v>
      </c>
      <c r="AY229" s="18" t="s">
        <v>216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292</v>
      </c>
      <c r="BM229" s="231" t="s">
        <v>3789</v>
      </c>
    </row>
    <row r="230" s="2" customFormat="1">
      <c r="A230" s="39"/>
      <c r="B230" s="40"/>
      <c r="C230" s="41"/>
      <c r="D230" s="233" t="s">
        <v>222</v>
      </c>
      <c r="E230" s="41"/>
      <c r="F230" s="234" t="s">
        <v>3790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222</v>
      </c>
      <c r="AU230" s="18" t="s">
        <v>90</v>
      </c>
    </row>
    <row r="231" s="14" customFormat="1">
      <c r="A231" s="14"/>
      <c r="B231" s="260"/>
      <c r="C231" s="261"/>
      <c r="D231" s="233" t="s">
        <v>362</v>
      </c>
      <c r="E231" s="262" t="s">
        <v>1</v>
      </c>
      <c r="F231" s="263" t="s">
        <v>3791</v>
      </c>
      <c r="G231" s="261"/>
      <c r="H231" s="264">
        <v>9</v>
      </c>
      <c r="I231" s="265"/>
      <c r="J231" s="261"/>
      <c r="K231" s="261"/>
      <c r="L231" s="266"/>
      <c r="M231" s="267"/>
      <c r="N231" s="268"/>
      <c r="O231" s="268"/>
      <c r="P231" s="268"/>
      <c r="Q231" s="268"/>
      <c r="R231" s="268"/>
      <c r="S231" s="268"/>
      <c r="T231" s="26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0" t="s">
        <v>362</v>
      </c>
      <c r="AU231" s="270" t="s">
        <v>90</v>
      </c>
      <c r="AV231" s="14" t="s">
        <v>90</v>
      </c>
      <c r="AW231" s="14" t="s">
        <v>36</v>
      </c>
      <c r="AX231" s="14" t="s">
        <v>88</v>
      </c>
      <c r="AY231" s="270" t="s">
        <v>216</v>
      </c>
    </row>
    <row r="232" s="2" customFormat="1" ht="16.5" customHeight="1">
      <c r="A232" s="39"/>
      <c r="B232" s="40"/>
      <c r="C232" s="220" t="s">
        <v>569</v>
      </c>
      <c r="D232" s="220" t="s">
        <v>217</v>
      </c>
      <c r="E232" s="221" t="s">
        <v>3792</v>
      </c>
      <c r="F232" s="222" t="s">
        <v>3793</v>
      </c>
      <c r="G232" s="223" t="s">
        <v>453</v>
      </c>
      <c r="H232" s="224">
        <v>9.5</v>
      </c>
      <c r="I232" s="225"/>
      <c r="J232" s="226">
        <f>ROUND(I232*H232,2)</f>
        <v>0</v>
      </c>
      <c r="K232" s="222" t="s">
        <v>359</v>
      </c>
      <c r="L232" s="45"/>
      <c r="M232" s="227" t="s">
        <v>1</v>
      </c>
      <c r="N232" s="228" t="s">
        <v>46</v>
      </c>
      <c r="O232" s="92"/>
      <c r="P232" s="229">
        <f>O232*H232</f>
        <v>0</v>
      </c>
      <c r="Q232" s="229">
        <v>0.0019</v>
      </c>
      <c r="R232" s="229">
        <f>Q232*H232</f>
        <v>0.01805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292</v>
      </c>
      <c r="AT232" s="231" t="s">
        <v>217</v>
      </c>
      <c r="AU232" s="231" t="s">
        <v>90</v>
      </c>
      <c r="AY232" s="18" t="s">
        <v>216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292</v>
      </c>
      <c r="BM232" s="231" t="s">
        <v>3794</v>
      </c>
    </row>
    <row r="233" s="2" customFormat="1">
      <c r="A233" s="39"/>
      <c r="B233" s="40"/>
      <c r="C233" s="41"/>
      <c r="D233" s="233" t="s">
        <v>222</v>
      </c>
      <c r="E233" s="41"/>
      <c r="F233" s="234" t="s">
        <v>3795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222</v>
      </c>
      <c r="AU233" s="18" t="s">
        <v>90</v>
      </c>
    </row>
    <row r="234" s="14" customFormat="1">
      <c r="A234" s="14"/>
      <c r="B234" s="260"/>
      <c r="C234" s="261"/>
      <c r="D234" s="233" t="s">
        <v>362</v>
      </c>
      <c r="E234" s="262" t="s">
        <v>1</v>
      </c>
      <c r="F234" s="263" t="s">
        <v>3796</v>
      </c>
      <c r="G234" s="261"/>
      <c r="H234" s="264">
        <v>9.5</v>
      </c>
      <c r="I234" s="265"/>
      <c r="J234" s="261"/>
      <c r="K234" s="261"/>
      <c r="L234" s="266"/>
      <c r="M234" s="267"/>
      <c r="N234" s="268"/>
      <c r="O234" s="268"/>
      <c r="P234" s="268"/>
      <c r="Q234" s="268"/>
      <c r="R234" s="268"/>
      <c r="S234" s="268"/>
      <c r="T234" s="26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0" t="s">
        <v>362</v>
      </c>
      <c r="AU234" s="270" t="s">
        <v>90</v>
      </c>
      <c r="AV234" s="14" t="s">
        <v>90</v>
      </c>
      <c r="AW234" s="14" t="s">
        <v>36</v>
      </c>
      <c r="AX234" s="14" t="s">
        <v>88</v>
      </c>
      <c r="AY234" s="270" t="s">
        <v>216</v>
      </c>
    </row>
    <row r="235" s="2" customFormat="1" ht="16.5" customHeight="1">
      <c r="A235" s="39"/>
      <c r="B235" s="40"/>
      <c r="C235" s="220" t="s">
        <v>576</v>
      </c>
      <c r="D235" s="220" t="s">
        <v>217</v>
      </c>
      <c r="E235" s="221" t="s">
        <v>3797</v>
      </c>
      <c r="F235" s="222" t="s">
        <v>3798</v>
      </c>
      <c r="G235" s="223" t="s">
        <v>539</v>
      </c>
      <c r="H235" s="224">
        <v>1</v>
      </c>
      <c r="I235" s="225"/>
      <c r="J235" s="226">
        <f>ROUND(I235*H235,2)</f>
        <v>0</v>
      </c>
      <c r="K235" s="222" t="s">
        <v>359</v>
      </c>
      <c r="L235" s="45"/>
      <c r="M235" s="227" t="s">
        <v>1</v>
      </c>
      <c r="N235" s="228" t="s">
        <v>46</v>
      </c>
      <c r="O235" s="92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292</v>
      </c>
      <c r="AT235" s="231" t="s">
        <v>217</v>
      </c>
      <c r="AU235" s="231" t="s">
        <v>90</v>
      </c>
      <c r="AY235" s="18" t="s">
        <v>216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292</v>
      </c>
      <c r="BM235" s="231" t="s">
        <v>3799</v>
      </c>
    </row>
    <row r="236" s="2" customFormat="1">
      <c r="A236" s="39"/>
      <c r="B236" s="40"/>
      <c r="C236" s="41"/>
      <c r="D236" s="233" t="s">
        <v>222</v>
      </c>
      <c r="E236" s="41"/>
      <c r="F236" s="234" t="s">
        <v>3800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90</v>
      </c>
    </row>
    <row r="237" s="2" customFormat="1" ht="16.5" customHeight="1">
      <c r="A237" s="39"/>
      <c r="B237" s="40"/>
      <c r="C237" s="220" t="s">
        <v>583</v>
      </c>
      <c r="D237" s="220" t="s">
        <v>217</v>
      </c>
      <c r="E237" s="221" t="s">
        <v>3801</v>
      </c>
      <c r="F237" s="222" t="s">
        <v>3802</v>
      </c>
      <c r="G237" s="223" t="s">
        <v>539</v>
      </c>
      <c r="H237" s="224">
        <v>4</v>
      </c>
      <c r="I237" s="225"/>
      <c r="J237" s="226">
        <f>ROUND(I237*H237,2)</f>
        <v>0</v>
      </c>
      <c r="K237" s="222" t="s">
        <v>359</v>
      </c>
      <c r="L237" s="45"/>
      <c r="M237" s="227" t="s">
        <v>1</v>
      </c>
      <c r="N237" s="228" t="s">
        <v>46</v>
      </c>
      <c r="O237" s="92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292</v>
      </c>
      <c r="AT237" s="231" t="s">
        <v>217</v>
      </c>
      <c r="AU237" s="231" t="s">
        <v>90</v>
      </c>
      <c r="AY237" s="18" t="s">
        <v>216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88</v>
      </c>
      <c r="BK237" s="232">
        <f>ROUND(I237*H237,2)</f>
        <v>0</v>
      </c>
      <c r="BL237" s="18" t="s">
        <v>292</v>
      </c>
      <c r="BM237" s="231" t="s">
        <v>3803</v>
      </c>
    </row>
    <row r="238" s="2" customFormat="1">
      <c r="A238" s="39"/>
      <c r="B238" s="40"/>
      <c r="C238" s="41"/>
      <c r="D238" s="233" t="s">
        <v>222</v>
      </c>
      <c r="E238" s="41"/>
      <c r="F238" s="234" t="s">
        <v>3804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222</v>
      </c>
      <c r="AU238" s="18" t="s">
        <v>90</v>
      </c>
    </row>
    <row r="239" s="14" customFormat="1">
      <c r="A239" s="14"/>
      <c r="B239" s="260"/>
      <c r="C239" s="261"/>
      <c r="D239" s="233" t="s">
        <v>362</v>
      </c>
      <c r="E239" s="262" t="s">
        <v>1</v>
      </c>
      <c r="F239" s="263" t="s">
        <v>3805</v>
      </c>
      <c r="G239" s="261"/>
      <c r="H239" s="264">
        <v>4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0" t="s">
        <v>362</v>
      </c>
      <c r="AU239" s="270" t="s">
        <v>90</v>
      </c>
      <c r="AV239" s="14" t="s">
        <v>90</v>
      </c>
      <c r="AW239" s="14" t="s">
        <v>36</v>
      </c>
      <c r="AX239" s="14" t="s">
        <v>88</v>
      </c>
      <c r="AY239" s="270" t="s">
        <v>216</v>
      </c>
    </row>
    <row r="240" s="2" customFormat="1" ht="16.5" customHeight="1">
      <c r="A240" s="39"/>
      <c r="B240" s="40"/>
      <c r="C240" s="220" t="s">
        <v>597</v>
      </c>
      <c r="D240" s="220" t="s">
        <v>217</v>
      </c>
      <c r="E240" s="221" t="s">
        <v>3806</v>
      </c>
      <c r="F240" s="222" t="s">
        <v>3807</v>
      </c>
      <c r="G240" s="223" t="s">
        <v>539</v>
      </c>
      <c r="H240" s="224">
        <v>7</v>
      </c>
      <c r="I240" s="225"/>
      <c r="J240" s="226">
        <f>ROUND(I240*H240,2)</f>
        <v>0</v>
      </c>
      <c r="K240" s="222" t="s">
        <v>359</v>
      </c>
      <c r="L240" s="45"/>
      <c r="M240" s="227" t="s">
        <v>1</v>
      </c>
      <c r="N240" s="228" t="s">
        <v>46</v>
      </c>
      <c r="O240" s="92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292</v>
      </c>
      <c r="AT240" s="231" t="s">
        <v>217</v>
      </c>
      <c r="AU240" s="231" t="s">
        <v>90</v>
      </c>
      <c r="AY240" s="18" t="s">
        <v>216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88</v>
      </c>
      <c r="BK240" s="232">
        <f>ROUND(I240*H240,2)</f>
        <v>0</v>
      </c>
      <c r="BL240" s="18" t="s">
        <v>292</v>
      </c>
      <c r="BM240" s="231" t="s">
        <v>3808</v>
      </c>
    </row>
    <row r="241" s="2" customFormat="1">
      <c r="A241" s="39"/>
      <c r="B241" s="40"/>
      <c r="C241" s="41"/>
      <c r="D241" s="233" t="s">
        <v>222</v>
      </c>
      <c r="E241" s="41"/>
      <c r="F241" s="234" t="s">
        <v>3809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222</v>
      </c>
      <c r="AU241" s="18" t="s">
        <v>90</v>
      </c>
    </row>
    <row r="242" s="14" customFormat="1">
      <c r="A242" s="14"/>
      <c r="B242" s="260"/>
      <c r="C242" s="261"/>
      <c r="D242" s="233" t="s">
        <v>362</v>
      </c>
      <c r="E242" s="262" t="s">
        <v>1</v>
      </c>
      <c r="F242" s="263" t="s">
        <v>3810</v>
      </c>
      <c r="G242" s="261"/>
      <c r="H242" s="264">
        <v>7</v>
      </c>
      <c r="I242" s="265"/>
      <c r="J242" s="261"/>
      <c r="K242" s="261"/>
      <c r="L242" s="266"/>
      <c r="M242" s="267"/>
      <c r="N242" s="268"/>
      <c r="O242" s="268"/>
      <c r="P242" s="268"/>
      <c r="Q242" s="268"/>
      <c r="R242" s="268"/>
      <c r="S242" s="268"/>
      <c r="T242" s="26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0" t="s">
        <v>362</v>
      </c>
      <c r="AU242" s="270" t="s">
        <v>90</v>
      </c>
      <c r="AV242" s="14" t="s">
        <v>90</v>
      </c>
      <c r="AW242" s="14" t="s">
        <v>36</v>
      </c>
      <c r="AX242" s="14" t="s">
        <v>88</v>
      </c>
      <c r="AY242" s="270" t="s">
        <v>216</v>
      </c>
    </row>
    <row r="243" s="2" customFormat="1" ht="21.75" customHeight="1">
      <c r="A243" s="39"/>
      <c r="B243" s="40"/>
      <c r="C243" s="220" t="s">
        <v>610</v>
      </c>
      <c r="D243" s="220" t="s">
        <v>217</v>
      </c>
      <c r="E243" s="221" t="s">
        <v>3811</v>
      </c>
      <c r="F243" s="222" t="s">
        <v>3812</v>
      </c>
      <c r="G243" s="223" t="s">
        <v>539</v>
      </c>
      <c r="H243" s="224">
        <v>6</v>
      </c>
      <c r="I243" s="225"/>
      <c r="J243" s="226">
        <f>ROUND(I243*H243,2)</f>
        <v>0</v>
      </c>
      <c r="K243" s="222" t="s">
        <v>359</v>
      </c>
      <c r="L243" s="45"/>
      <c r="M243" s="227" t="s">
        <v>1</v>
      </c>
      <c r="N243" s="228" t="s">
        <v>46</v>
      </c>
      <c r="O243" s="92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292</v>
      </c>
      <c r="AT243" s="231" t="s">
        <v>217</v>
      </c>
      <c r="AU243" s="231" t="s">
        <v>90</v>
      </c>
      <c r="AY243" s="18" t="s">
        <v>216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88</v>
      </c>
      <c r="BK243" s="232">
        <f>ROUND(I243*H243,2)</f>
        <v>0</v>
      </c>
      <c r="BL243" s="18" t="s">
        <v>292</v>
      </c>
      <c r="BM243" s="231" t="s">
        <v>3813</v>
      </c>
    </row>
    <row r="244" s="2" customFormat="1">
      <c r="A244" s="39"/>
      <c r="B244" s="40"/>
      <c r="C244" s="41"/>
      <c r="D244" s="233" t="s">
        <v>222</v>
      </c>
      <c r="E244" s="41"/>
      <c r="F244" s="234" t="s">
        <v>3814</v>
      </c>
      <c r="G244" s="41"/>
      <c r="H244" s="41"/>
      <c r="I244" s="235"/>
      <c r="J244" s="41"/>
      <c r="K244" s="41"/>
      <c r="L244" s="45"/>
      <c r="M244" s="236"/>
      <c r="N244" s="23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222</v>
      </c>
      <c r="AU244" s="18" t="s">
        <v>90</v>
      </c>
    </row>
    <row r="245" s="14" customFormat="1">
      <c r="A245" s="14"/>
      <c r="B245" s="260"/>
      <c r="C245" s="261"/>
      <c r="D245" s="233" t="s">
        <v>362</v>
      </c>
      <c r="E245" s="262" t="s">
        <v>1</v>
      </c>
      <c r="F245" s="263" t="s">
        <v>3815</v>
      </c>
      <c r="G245" s="261"/>
      <c r="H245" s="264">
        <v>6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0" t="s">
        <v>362</v>
      </c>
      <c r="AU245" s="270" t="s">
        <v>90</v>
      </c>
      <c r="AV245" s="14" t="s">
        <v>90</v>
      </c>
      <c r="AW245" s="14" t="s">
        <v>36</v>
      </c>
      <c r="AX245" s="14" t="s">
        <v>88</v>
      </c>
      <c r="AY245" s="270" t="s">
        <v>216</v>
      </c>
    </row>
    <row r="246" s="2" customFormat="1" ht="16.5" customHeight="1">
      <c r="A246" s="39"/>
      <c r="B246" s="40"/>
      <c r="C246" s="220" t="s">
        <v>617</v>
      </c>
      <c r="D246" s="220" t="s">
        <v>217</v>
      </c>
      <c r="E246" s="221" t="s">
        <v>3816</v>
      </c>
      <c r="F246" s="222" t="s">
        <v>3817</v>
      </c>
      <c r="G246" s="223" t="s">
        <v>539</v>
      </c>
      <c r="H246" s="224">
        <v>5</v>
      </c>
      <c r="I246" s="225"/>
      <c r="J246" s="226">
        <f>ROUND(I246*H246,2)</f>
        <v>0</v>
      </c>
      <c r="K246" s="222" t="s">
        <v>359</v>
      </c>
      <c r="L246" s="45"/>
      <c r="M246" s="227" t="s">
        <v>1</v>
      </c>
      <c r="N246" s="228" t="s">
        <v>46</v>
      </c>
      <c r="O246" s="92"/>
      <c r="P246" s="229">
        <f>O246*H246</f>
        <v>0</v>
      </c>
      <c r="Q246" s="229">
        <v>0.00056999999999999998</v>
      </c>
      <c r="R246" s="229">
        <f>Q246*H246</f>
        <v>0.0028500000000000001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292</v>
      </c>
      <c r="AT246" s="231" t="s">
        <v>217</v>
      </c>
      <c r="AU246" s="231" t="s">
        <v>90</v>
      </c>
      <c r="AY246" s="18" t="s">
        <v>216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88</v>
      </c>
      <c r="BK246" s="232">
        <f>ROUND(I246*H246,2)</f>
        <v>0</v>
      </c>
      <c r="BL246" s="18" t="s">
        <v>292</v>
      </c>
      <c r="BM246" s="231" t="s">
        <v>3818</v>
      </c>
    </row>
    <row r="247" s="2" customFormat="1">
      <c r="A247" s="39"/>
      <c r="B247" s="40"/>
      <c r="C247" s="41"/>
      <c r="D247" s="233" t="s">
        <v>222</v>
      </c>
      <c r="E247" s="41"/>
      <c r="F247" s="234" t="s">
        <v>3819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222</v>
      </c>
      <c r="AU247" s="18" t="s">
        <v>90</v>
      </c>
    </row>
    <row r="248" s="14" customFormat="1">
      <c r="A248" s="14"/>
      <c r="B248" s="260"/>
      <c r="C248" s="261"/>
      <c r="D248" s="233" t="s">
        <v>362</v>
      </c>
      <c r="E248" s="262" t="s">
        <v>1</v>
      </c>
      <c r="F248" s="263" t="s">
        <v>3820</v>
      </c>
      <c r="G248" s="261"/>
      <c r="H248" s="264">
        <v>5</v>
      </c>
      <c r="I248" s="265"/>
      <c r="J248" s="261"/>
      <c r="K248" s="261"/>
      <c r="L248" s="266"/>
      <c r="M248" s="267"/>
      <c r="N248" s="268"/>
      <c r="O248" s="268"/>
      <c r="P248" s="268"/>
      <c r="Q248" s="268"/>
      <c r="R248" s="268"/>
      <c r="S248" s="268"/>
      <c r="T248" s="26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0" t="s">
        <v>362</v>
      </c>
      <c r="AU248" s="270" t="s">
        <v>90</v>
      </c>
      <c r="AV248" s="14" t="s">
        <v>90</v>
      </c>
      <c r="AW248" s="14" t="s">
        <v>36</v>
      </c>
      <c r="AX248" s="14" t="s">
        <v>88</v>
      </c>
      <c r="AY248" s="270" t="s">
        <v>216</v>
      </c>
    </row>
    <row r="249" s="2" customFormat="1" ht="37.8" customHeight="1">
      <c r="A249" s="39"/>
      <c r="B249" s="40"/>
      <c r="C249" s="293" t="s">
        <v>630</v>
      </c>
      <c r="D249" s="293" t="s">
        <v>467</v>
      </c>
      <c r="E249" s="294" t="s">
        <v>3821</v>
      </c>
      <c r="F249" s="295" t="s">
        <v>3822</v>
      </c>
      <c r="G249" s="296" t="s">
        <v>539</v>
      </c>
      <c r="H249" s="297">
        <v>1</v>
      </c>
      <c r="I249" s="298"/>
      <c r="J249" s="299">
        <f>ROUND(I249*H249,2)</f>
        <v>0</v>
      </c>
      <c r="K249" s="295" t="s">
        <v>1</v>
      </c>
      <c r="L249" s="300"/>
      <c r="M249" s="301" t="s">
        <v>1</v>
      </c>
      <c r="N249" s="302" t="s">
        <v>46</v>
      </c>
      <c r="O249" s="92"/>
      <c r="P249" s="229">
        <f>O249*H249</f>
        <v>0</v>
      </c>
      <c r="Q249" s="229">
        <v>0.00075000000000000002</v>
      </c>
      <c r="R249" s="229">
        <f>Q249*H249</f>
        <v>0.00075000000000000002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569</v>
      </c>
      <c r="AT249" s="231" t="s">
        <v>467</v>
      </c>
      <c r="AU249" s="231" t="s">
        <v>90</v>
      </c>
      <c r="AY249" s="18" t="s">
        <v>216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292</v>
      </c>
      <c r="BM249" s="231" t="s">
        <v>3823</v>
      </c>
    </row>
    <row r="250" s="2" customFormat="1">
      <c r="A250" s="39"/>
      <c r="B250" s="40"/>
      <c r="C250" s="41"/>
      <c r="D250" s="233" t="s">
        <v>222</v>
      </c>
      <c r="E250" s="41"/>
      <c r="F250" s="234" t="s">
        <v>3824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222</v>
      </c>
      <c r="AU250" s="18" t="s">
        <v>90</v>
      </c>
    </row>
    <row r="251" s="2" customFormat="1" ht="37.8" customHeight="1">
      <c r="A251" s="39"/>
      <c r="B251" s="40"/>
      <c r="C251" s="293" t="s">
        <v>636</v>
      </c>
      <c r="D251" s="293" t="s">
        <v>467</v>
      </c>
      <c r="E251" s="294" t="s">
        <v>3825</v>
      </c>
      <c r="F251" s="295" t="s">
        <v>3826</v>
      </c>
      <c r="G251" s="296" t="s">
        <v>539</v>
      </c>
      <c r="H251" s="297">
        <v>3</v>
      </c>
      <c r="I251" s="298"/>
      <c r="J251" s="299">
        <f>ROUND(I251*H251,2)</f>
        <v>0</v>
      </c>
      <c r="K251" s="295" t="s">
        <v>1</v>
      </c>
      <c r="L251" s="300"/>
      <c r="M251" s="301" t="s">
        <v>1</v>
      </c>
      <c r="N251" s="302" t="s">
        <v>46</v>
      </c>
      <c r="O251" s="92"/>
      <c r="P251" s="229">
        <f>O251*H251</f>
        <v>0</v>
      </c>
      <c r="Q251" s="229">
        <v>0.00075000000000000002</v>
      </c>
      <c r="R251" s="229">
        <f>Q251*H251</f>
        <v>0.0022500000000000003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569</v>
      </c>
      <c r="AT251" s="231" t="s">
        <v>467</v>
      </c>
      <c r="AU251" s="231" t="s">
        <v>90</v>
      </c>
      <c r="AY251" s="18" t="s">
        <v>216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88</v>
      </c>
      <c r="BK251" s="232">
        <f>ROUND(I251*H251,2)</f>
        <v>0</v>
      </c>
      <c r="BL251" s="18" t="s">
        <v>292</v>
      </c>
      <c r="BM251" s="231" t="s">
        <v>3827</v>
      </c>
    </row>
    <row r="252" s="2" customFormat="1">
      <c r="A252" s="39"/>
      <c r="B252" s="40"/>
      <c r="C252" s="41"/>
      <c r="D252" s="233" t="s">
        <v>222</v>
      </c>
      <c r="E252" s="41"/>
      <c r="F252" s="234" t="s">
        <v>3828</v>
      </c>
      <c r="G252" s="41"/>
      <c r="H252" s="41"/>
      <c r="I252" s="235"/>
      <c r="J252" s="41"/>
      <c r="K252" s="41"/>
      <c r="L252" s="45"/>
      <c r="M252" s="236"/>
      <c r="N252" s="23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222</v>
      </c>
      <c r="AU252" s="18" t="s">
        <v>90</v>
      </c>
    </row>
    <row r="253" s="2" customFormat="1" ht="33" customHeight="1">
      <c r="A253" s="39"/>
      <c r="B253" s="40"/>
      <c r="C253" s="293" t="s">
        <v>644</v>
      </c>
      <c r="D253" s="293" t="s">
        <v>467</v>
      </c>
      <c r="E253" s="294" t="s">
        <v>3829</v>
      </c>
      <c r="F253" s="295" t="s">
        <v>3830</v>
      </c>
      <c r="G253" s="296" t="s">
        <v>539</v>
      </c>
      <c r="H253" s="297">
        <v>1</v>
      </c>
      <c r="I253" s="298"/>
      <c r="J253" s="299">
        <f>ROUND(I253*H253,2)</f>
        <v>0</v>
      </c>
      <c r="K253" s="295" t="s">
        <v>1</v>
      </c>
      <c r="L253" s="300"/>
      <c r="M253" s="301" t="s">
        <v>1</v>
      </c>
      <c r="N253" s="302" t="s">
        <v>46</v>
      </c>
      <c r="O253" s="92"/>
      <c r="P253" s="229">
        <f>O253*H253</f>
        <v>0</v>
      </c>
      <c r="Q253" s="229">
        <v>0.00064000000000000005</v>
      </c>
      <c r="R253" s="229">
        <f>Q253*H253</f>
        <v>0.00064000000000000005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569</v>
      </c>
      <c r="AT253" s="231" t="s">
        <v>467</v>
      </c>
      <c r="AU253" s="231" t="s">
        <v>90</v>
      </c>
      <c r="AY253" s="18" t="s">
        <v>216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88</v>
      </c>
      <c r="BK253" s="232">
        <f>ROUND(I253*H253,2)</f>
        <v>0</v>
      </c>
      <c r="BL253" s="18" t="s">
        <v>292</v>
      </c>
      <c r="BM253" s="231" t="s">
        <v>3831</v>
      </c>
    </row>
    <row r="254" s="2" customFormat="1">
      <c r="A254" s="39"/>
      <c r="B254" s="40"/>
      <c r="C254" s="41"/>
      <c r="D254" s="233" t="s">
        <v>222</v>
      </c>
      <c r="E254" s="41"/>
      <c r="F254" s="234" t="s">
        <v>3832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222</v>
      </c>
      <c r="AU254" s="18" t="s">
        <v>90</v>
      </c>
    </row>
    <row r="255" s="2" customFormat="1" ht="24.15" customHeight="1">
      <c r="A255" s="39"/>
      <c r="B255" s="40"/>
      <c r="C255" s="220" t="s">
        <v>649</v>
      </c>
      <c r="D255" s="220" t="s">
        <v>217</v>
      </c>
      <c r="E255" s="221" t="s">
        <v>3833</v>
      </c>
      <c r="F255" s="222" t="s">
        <v>3834</v>
      </c>
      <c r="G255" s="223" t="s">
        <v>539</v>
      </c>
      <c r="H255" s="224">
        <v>2</v>
      </c>
      <c r="I255" s="225"/>
      <c r="J255" s="226">
        <f>ROUND(I255*H255,2)</f>
        <v>0</v>
      </c>
      <c r="K255" s="222" t="s">
        <v>359</v>
      </c>
      <c r="L255" s="45"/>
      <c r="M255" s="227" t="s">
        <v>1</v>
      </c>
      <c r="N255" s="228" t="s">
        <v>46</v>
      </c>
      <c r="O255" s="92"/>
      <c r="P255" s="229">
        <f>O255*H255</f>
        <v>0</v>
      </c>
      <c r="Q255" s="229">
        <v>0.00014999999999999999</v>
      </c>
      <c r="R255" s="229">
        <f>Q255*H255</f>
        <v>0.00029999999999999997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292</v>
      </c>
      <c r="AT255" s="231" t="s">
        <v>217</v>
      </c>
      <c r="AU255" s="231" t="s">
        <v>90</v>
      </c>
      <c r="AY255" s="18" t="s">
        <v>216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88</v>
      </c>
      <c r="BK255" s="232">
        <f>ROUND(I255*H255,2)</f>
        <v>0</v>
      </c>
      <c r="BL255" s="18" t="s">
        <v>292</v>
      </c>
      <c r="BM255" s="231" t="s">
        <v>3835</v>
      </c>
    </row>
    <row r="256" s="2" customFormat="1">
      <c r="A256" s="39"/>
      <c r="B256" s="40"/>
      <c r="C256" s="41"/>
      <c r="D256" s="233" t="s">
        <v>222</v>
      </c>
      <c r="E256" s="41"/>
      <c r="F256" s="234" t="s">
        <v>3836</v>
      </c>
      <c r="G256" s="41"/>
      <c r="H256" s="41"/>
      <c r="I256" s="235"/>
      <c r="J256" s="41"/>
      <c r="K256" s="41"/>
      <c r="L256" s="45"/>
      <c r="M256" s="236"/>
      <c r="N256" s="23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222</v>
      </c>
      <c r="AU256" s="18" t="s">
        <v>90</v>
      </c>
    </row>
    <row r="257" s="2" customFormat="1" ht="24.15" customHeight="1">
      <c r="A257" s="39"/>
      <c r="B257" s="40"/>
      <c r="C257" s="293" t="s">
        <v>658</v>
      </c>
      <c r="D257" s="293" t="s">
        <v>467</v>
      </c>
      <c r="E257" s="294" t="s">
        <v>3837</v>
      </c>
      <c r="F257" s="295" t="s">
        <v>3838</v>
      </c>
      <c r="G257" s="296" t="s">
        <v>539</v>
      </c>
      <c r="H257" s="297">
        <v>2</v>
      </c>
      <c r="I257" s="298"/>
      <c r="J257" s="299">
        <f>ROUND(I257*H257,2)</f>
        <v>0</v>
      </c>
      <c r="K257" s="295" t="s">
        <v>1</v>
      </c>
      <c r="L257" s="300"/>
      <c r="M257" s="301" t="s">
        <v>1</v>
      </c>
      <c r="N257" s="302" t="s">
        <v>46</v>
      </c>
      <c r="O257" s="92"/>
      <c r="P257" s="229">
        <f>O257*H257</f>
        <v>0</v>
      </c>
      <c r="Q257" s="229">
        <v>0.0037000000000000002</v>
      </c>
      <c r="R257" s="229">
        <f>Q257*H257</f>
        <v>0.0074000000000000003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569</v>
      </c>
      <c r="AT257" s="231" t="s">
        <v>467</v>
      </c>
      <c r="AU257" s="231" t="s">
        <v>90</v>
      </c>
      <c r="AY257" s="18" t="s">
        <v>216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292</v>
      </c>
      <c r="BM257" s="231" t="s">
        <v>3839</v>
      </c>
    </row>
    <row r="258" s="2" customFormat="1">
      <c r="A258" s="39"/>
      <c r="B258" s="40"/>
      <c r="C258" s="41"/>
      <c r="D258" s="233" t="s">
        <v>222</v>
      </c>
      <c r="E258" s="41"/>
      <c r="F258" s="234" t="s">
        <v>3840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222</v>
      </c>
      <c r="AU258" s="18" t="s">
        <v>90</v>
      </c>
    </row>
    <row r="259" s="2" customFormat="1" ht="24.15" customHeight="1">
      <c r="A259" s="39"/>
      <c r="B259" s="40"/>
      <c r="C259" s="220" t="s">
        <v>661</v>
      </c>
      <c r="D259" s="220" t="s">
        <v>217</v>
      </c>
      <c r="E259" s="221" t="s">
        <v>3841</v>
      </c>
      <c r="F259" s="222" t="s">
        <v>3842</v>
      </c>
      <c r="G259" s="223" t="s">
        <v>539</v>
      </c>
      <c r="H259" s="224">
        <v>5</v>
      </c>
      <c r="I259" s="225"/>
      <c r="J259" s="226">
        <f>ROUND(I259*H259,2)</f>
        <v>0</v>
      </c>
      <c r="K259" s="222" t="s">
        <v>359</v>
      </c>
      <c r="L259" s="45"/>
      <c r="M259" s="227" t="s">
        <v>1</v>
      </c>
      <c r="N259" s="228" t="s">
        <v>46</v>
      </c>
      <c r="O259" s="92"/>
      <c r="P259" s="229">
        <f>O259*H259</f>
        <v>0</v>
      </c>
      <c r="Q259" s="229">
        <v>6.0000000000000002E-05</v>
      </c>
      <c r="R259" s="229">
        <f>Q259*H259</f>
        <v>0.00030000000000000003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292</v>
      </c>
      <c r="AT259" s="231" t="s">
        <v>217</v>
      </c>
      <c r="AU259" s="231" t="s">
        <v>90</v>
      </c>
      <c r="AY259" s="18" t="s">
        <v>216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88</v>
      </c>
      <c r="BK259" s="232">
        <f>ROUND(I259*H259,2)</f>
        <v>0</v>
      </c>
      <c r="BL259" s="18" t="s">
        <v>292</v>
      </c>
      <c r="BM259" s="231" t="s">
        <v>3843</v>
      </c>
    </row>
    <row r="260" s="2" customFormat="1">
      <c r="A260" s="39"/>
      <c r="B260" s="40"/>
      <c r="C260" s="41"/>
      <c r="D260" s="233" t="s">
        <v>222</v>
      </c>
      <c r="E260" s="41"/>
      <c r="F260" s="234" t="s">
        <v>3844</v>
      </c>
      <c r="G260" s="41"/>
      <c r="H260" s="41"/>
      <c r="I260" s="235"/>
      <c r="J260" s="41"/>
      <c r="K260" s="41"/>
      <c r="L260" s="45"/>
      <c r="M260" s="236"/>
      <c r="N260" s="237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222</v>
      </c>
      <c r="AU260" s="18" t="s">
        <v>90</v>
      </c>
    </row>
    <row r="261" s="2" customFormat="1" ht="49.05" customHeight="1">
      <c r="A261" s="39"/>
      <c r="B261" s="40"/>
      <c r="C261" s="293" t="s">
        <v>668</v>
      </c>
      <c r="D261" s="293" t="s">
        <v>467</v>
      </c>
      <c r="E261" s="294" t="s">
        <v>3845</v>
      </c>
      <c r="F261" s="295" t="s">
        <v>3846</v>
      </c>
      <c r="G261" s="296" t="s">
        <v>539</v>
      </c>
      <c r="H261" s="297">
        <v>1</v>
      </c>
      <c r="I261" s="298"/>
      <c r="J261" s="299">
        <f>ROUND(I261*H261,2)</f>
        <v>0</v>
      </c>
      <c r="K261" s="295" t="s">
        <v>1</v>
      </c>
      <c r="L261" s="300"/>
      <c r="M261" s="301" t="s">
        <v>1</v>
      </c>
      <c r="N261" s="302" t="s">
        <v>46</v>
      </c>
      <c r="O261" s="92"/>
      <c r="P261" s="229">
        <f>O261*H261</f>
        <v>0</v>
      </c>
      <c r="Q261" s="229">
        <v>0.00023000000000000001</v>
      </c>
      <c r="R261" s="229">
        <f>Q261*H261</f>
        <v>0.00023000000000000001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569</v>
      </c>
      <c r="AT261" s="231" t="s">
        <v>467</v>
      </c>
      <c r="AU261" s="231" t="s">
        <v>90</v>
      </c>
      <c r="AY261" s="18" t="s">
        <v>216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88</v>
      </c>
      <c r="BK261" s="232">
        <f>ROUND(I261*H261,2)</f>
        <v>0</v>
      </c>
      <c r="BL261" s="18" t="s">
        <v>292</v>
      </c>
      <c r="BM261" s="231" t="s">
        <v>3847</v>
      </c>
    </row>
    <row r="262" s="2" customFormat="1">
      <c r="A262" s="39"/>
      <c r="B262" s="40"/>
      <c r="C262" s="41"/>
      <c r="D262" s="233" t="s">
        <v>222</v>
      </c>
      <c r="E262" s="41"/>
      <c r="F262" s="234" t="s">
        <v>3846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222</v>
      </c>
      <c r="AU262" s="18" t="s">
        <v>90</v>
      </c>
    </row>
    <row r="263" s="2" customFormat="1" ht="37.8" customHeight="1">
      <c r="A263" s="39"/>
      <c r="B263" s="40"/>
      <c r="C263" s="293" t="s">
        <v>674</v>
      </c>
      <c r="D263" s="293" t="s">
        <v>467</v>
      </c>
      <c r="E263" s="294" t="s">
        <v>3848</v>
      </c>
      <c r="F263" s="295" t="s">
        <v>3849</v>
      </c>
      <c r="G263" s="296" t="s">
        <v>539</v>
      </c>
      <c r="H263" s="297">
        <v>1</v>
      </c>
      <c r="I263" s="298"/>
      <c r="J263" s="299">
        <f>ROUND(I263*H263,2)</f>
        <v>0</v>
      </c>
      <c r="K263" s="295" t="s">
        <v>1</v>
      </c>
      <c r="L263" s="300"/>
      <c r="M263" s="301" t="s">
        <v>1</v>
      </c>
      <c r="N263" s="302" t="s">
        <v>46</v>
      </c>
      <c r="O263" s="92"/>
      <c r="P263" s="229">
        <f>O263*H263</f>
        <v>0</v>
      </c>
      <c r="Q263" s="229">
        <v>0.00029999999999999997</v>
      </c>
      <c r="R263" s="229">
        <f>Q263*H263</f>
        <v>0.00029999999999999997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569</v>
      </c>
      <c r="AT263" s="231" t="s">
        <v>467</v>
      </c>
      <c r="AU263" s="231" t="s">
        <v>90</v>
      </c>
      <c r="AY263" s="18" t="s">
        <v>216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88</v>
      </c>
      <c r="BK263" s="232">
        <f>ROUND(I263*H263,2)</f>
        <v>0</v>
      </c>
      <c r="BL263" s="18" t="s">
        <v>292</v>
      </c>
      <c r="BM263" s="231" t="s">
        <v>3850</v>
      </c>
    </row>
    <row r="264" s="2" customFormat="1">
      <c r="A264" s="39"/>
      <c r="B264" s="40"/>
      <c r="C264" s="41"/>
      <c r="D264" s="233" t="s">
        <v>222</v>
      </c>
      <c r="E264" s="41"/>
      <c r="F264" s="234" t="s">
        <v>3849</v>
      </c>
      <c r="G264" s="41"/>
      <c r="H264" s="41"/>
      <c r="I264" s="235"/>
      <c r="J264" s="41"/>
      <c r="K264" s="41"/>
      <c r="L264" s="45"/>
      <c r="M264" s="236"/>
      <c r="N264" s="237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222</v>
      </c>
      <c r="AU264" s="18" t="s">
        <v>90</v>
      </c>
    </row>
    <row r="265" s="2" customFormat="1" ht="24.15" customHeight="1">
      <c r="A265" s="39"/>
      <c r="B265" s="40"/>
      <c r="C265" s="293" t="s">
        <v>681</v>
      </c>
      <c r="D265" s="293" t="s">
        <v>467</v>
      </c>
      <c r="E265" s="294" t="s">
        <v>3851</v>
      </c>
      <c r="F265" s="295" t="s">
        <v>3852</v>
      </c>
      <c r="G265" s="296" t="s">
        <v>539</v>
      </c>
      <c r="H265" s="297">
        <v>1</v>
      </c>
      <c r="I265" s="298"/>
      <c r="J265" s="299">
        <f>ROUND(I265*H265,2)</f>
        <v>0</v>
      </c>
      <c r="K265" s="295" t="s">
        <v>1</v>
      </c>
      <c r="L265" s="300"/>
      <c r="M265" s="301" t="s">
        <v>1</v>
      </c>
      <c r="N265" s="302" t="s">
        <v>46</v>
      </c>
      <c r="O265" s="92"/>
      <c r="P265" s="229">
        <f>O265*H265</f>
        <v>0</v>
      </c>
      <c r="Q265" s="229">
        <v>9.0000000000000006E-05</v>
      </c>
      <c r="R265" s="229">
        <f>Q265*H265</f>
        <v>9.0000000000000006E-05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569</v>
      </c>
      <c r="AT265" s="231" t="s">
        <v>467</v>
      </c>
      <c r="AU265" s="231" t="s">
        <v>90</v>
      </c>
      <c r="AY265" s="18" t="s">
        <v>216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292</v>
      </c>
      <c r="BM265" s="231" t="s">
        <v>3853</v>
      </c>
    </row>
    <row r="266" s="2" customFormat="1">
      <c r="A266" s="39"/>
      <c r="B266" s="40"/>
      <c r="C266" s="41"/>
      <c r="D266" s="233" t="s">
        <v>222</v>
      </c>
      <c r="E266" s="41"/>
      <c r="F266" s="234" t="s">
        <v>3852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222</v>
      </c>
      <c r="AU266" s="18" t="s">
        <v>90</v>
      </c>
    </row>
    <row r="267" s="2" customFormat="1" ht="33" customHeight="1">
      <c r="A267" s="39"/>
      <c r="B267" s="40"/>
      <c r="C267" s="293" t="s">
        <v>692</v>
      </c>
      <c r="D267" s="293" t="s">
        <v>467</v>
      </c>
      <c r="E267" s="294" t="s">
        <v>3854</v>
      </c>
      <c r="F267" s="295" t="s">
        <v>3855</v>
      </c>
      <c r="G267" s="296" t="s">
        <v>539</v>
      </c>
      <c r="H267" s="297">
        <v>2</v>
      </c>
      <c r="I267" s="298"/>
      <c r="J267" s="299">
        <f>ROUND(I267*H267,2)</f>
        <v>0</v>
      </c>
      <c r="K267" s="295" t="s">
        <v>359</v>
      </c>
      <c r="L267" s="300"/>
      <c r="M267" s="301" t="s">
        <v>1</v>
      </c>
      <c r="N267" s="302" t="s">
        <v>46</v>
      </c>
      <c r="O267" s="92"/>
      <c r="P267" s="229">
        <f>O267*H267</f>
        <v>0</v>
      </c>
      <c r="Q267" s="229">
        <v>0.00096000000000000002</v>
      </c>
      <c r="R267" s="229">
        <f>Q267*H267</f>
        <v>0.0019200000000000001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569</v>
      </c>
      <c r="AT267" s="231" t="s">
        <v>467</v>
      </c>
      <c r="AU267" s="231" t="s">
        <v>90</v>
      </c>
      <c r="AY267" s="18" t="s">
        <v>216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88</v>
      </c>
      <c r="BK267" s="232">
        <f>ROUND(I267*H267,2)</f>
        <v>0</v>
      </c>
      <c r="BL267" s="18" t="s">
        <v>292</v>
      </c>
      <c r="BM267" s="231" t="s">
        <v>3856</v>
      </c>
    </row>
    <row r="268" s="2" customFormat="1">
      <c r="A268" s="39"/>
      <c r="B268" s="40"/>
      <c r="C268" s="41"/>
      <c r="D268" s="233" t="s">
        <v>222</v>
      </c>
      <c r="E268" s="41"/>
      <c r="F268" s="234" t="s">
        <v>3857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222</v>
      </c>
      <c r="AU268" s="18" t="s">
        <v>90</v>
      </c>
    </row>
    <row r="269" s="2" customFormat="1" ht="24.15" customHeight="1">
      <c r="A269" s="39"/>
      <c r="B269" s="40"/>
      <c r="C269" s="220" t="s">
        <v>696</v>
      </c>
      <c r="D269" s="220" t="s">
        <v>217</v>
      </c>
      <c r="E269" s="221" t="s">
        <v>3858</v>
      </c>
      <c r="F269" s="222" t="s">
        <v>3859</v>
      </c>
      <c r="G269" s="223" t="s">
        <v>539</v>
      </c>
      <c r="H269" s="224">
        <v>2</v>
      </c>
      <c r="I269" s="225"/>
      <c r="J269" s="226">
        <f>ROUND(I269*H269,2)</f>
        <v>0</v>
      </c>
      <c r="K269" s="222" t="s">
        <v>359</v>
      </c>
      <c r="L269" s="45"/>
      <c r="M269" s="227" t="s">
        <v>1</v>
      </c>
      <c r="N269" s="228" t="s">
        <v>46</v>
      </c>
      <c r="O269" s="92"/>
      <c r="P269" s="229">
        <f>O269*H269</f>
        <v>0</v>
      </c>
      <c r="Q269" s="229">
        <v>0.00115</v>
      </c>
      <c r="R269" s="229">
        <f>Q269*H269</f>
        <v>0.0023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292</v>
      </c>
      <c r="AT269" s="231" t="s">
        <v>217</v>
      </c>
      <c r="AU269" s="231" t="s">
        <v>90</v>
      </c>
      <c r="AY269" s="18" t="s">
        <v>216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88</v>
      </c>
      <c r="BK269" s="232">
        <f>ROUND(I269*H269,2)</f>
        <v>0</v>
      </c>
      <c r="BL269" s="18" t="s">
        <v>292</v>
      </c>
      <c r="BM269" s="231" t="s">
        <v>3860</v>
      </c>
    </row>
    <row r="270" s="2" customFormat="1">
      <c r="A270" s="39"/>
      <c r="B270" s="40"/>
      <c r="C270" s="41"/>
      <c r="D270" s="233" t="s">
        <v>222</v>
      </c>
      <c r="E270" s="41"/>
      <c r="F270" s="234" t="s">
        <v>3861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222</v>
      </c>
      <c r="AU270" s="18" t="s">
        <v>90</v>
      </c>
    </row>
    <row r="271" s="2" customFormat="1" ht="37.8" customHeight="1">
      <c r="A271" s="39"/>
      <c r="B271" s="40"/>
      <c r="C271" s="293" t="s">
        <v>700</v>
      </c>
      <c r="D271" s="293" t="s">
        <v>467</v>
      </c>
      <c r="E271" s="294" t="s">
        <v>3862</v>
      </c>
      <c r="F271" s="295" t="s">
        <v>3863</v>
      </c>
      <c r="G271" s="296" t="s">
        <v>539</v>
      </c>
      <c r="H271" s="297">
        <v>2</v>
      </c>
      <c r="I271" s="298"/>
      <c r="J271" s="299">
        <f>ROUND(I271*H271,2)</f>
        <v>0</v>
      </c>
      <c r="K271" s="295" t="s">
        <v>1</v>
      </c>
      <c r="L271" s="300"/>
      <c r="M271" s="301" t="s">
        <v>1</v>
      </c>
      <c r="N271" s="302" t="s">
        <v>46</v>
      </c>
      <c r="O271" s="92"/>
      <c r="P271" s="229">
        <f>O271*H271</f>
        <v>0</v>
      </c>
      <c r="Q271" s="229">
        <v>0.0027100000000000002</v>
      </c>
      <c r="R271" s="229">
        <f>Q271*H271</f>
        <v>0.0054200000000000003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569</v>
      </c>
      <c r="AT271" s="231" t="s">
        <v>467</v>
      </c>
      <c r="AU271" s="231" t="s">
        <v>90</v>
      </c>
      <c r="AY271" s="18" t="s">
        <v>216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88</v>
      </c>
      <c r="BK271" s="232">
        <f>ROUND(I271*H271,2)</f>
        <v>0</v>
      </c>
      <c r="BL271" s="18" t="s">
        <v>292</v>
      </c>
      <c r="BM271" s="231" t="s">
        <v>3864</v>
      </c>
    </row>
    <row r="272" s="2" customFormat="1" ht="44.25" customHeight="1">
      <c r="A272" s="39"/>
      <c r="B272" s="40"/>
      <c r="C272" s="293" t="s">
        <v>706</v>
      </c>
      <c r="D272" s="293" t="s">
        <v>467</v>
      </c>
      <c r="E272" s="294" t="s">
        <v>3865</v>
      </c>
      <c r="F272" s="295" t="s">
        <v>3866</v>
      </c>
      <c r="G272" s="296" t="s">
        <v>539</v>
      </c>
      <c r="H272" s="297">
        <v>2</v>
      </c>
      <c r="I272" s="298"/>
      <c r="J272" s="299">
        <f>ROUND(I272*H272,2)</f>
        <v>0</v>
      </c>
      <c r="K272" s="295" t="s">
        <v>1</v>
      </c>
      <c r="L272" s="300"/>
      <c r="M272" s="301" t="s">
        <v>1</v>
      </c>
      <c r="N272" s="302" t="s">
        <v>46</v>
      </c>
      <c r="O272" s="92"/>
      <c r="P272" s="229">
        <f>O272*H272</f>
        <v>0</v>
      </c>
      <c r="Q272" s="229">
        <v>0.0025000000000000001</v>
      </c>
      <c r="R272" s="229">
        <f>Q272*H272</f>
        <v>0.0050000000000000001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569</v>
      </c>
      <c r="AT272" s="231" t="s">
        <v>467</v>
      </c>
      <c r="AU272" s="231" t="s">
        <v>90</v>
      </c>
      <c r="AY272" s="18" t="s">
        <v>216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292</v>
      </c>
      <c r="BM272" s="231" t="s">
        <v>3867</v>
      </c>
    </row>
    <row r="273" s="2" customFormat="1" ht="24.15" customHeight="1">
      <c r="A273" s="39"/>
      <c r="B273" s="40"/>
      <c r="C273" s="293" t="s">
        <v>713</v>
      </c>
      <c r="D273" s="293" t="s">
        <v>467</v>
      </c>
      <c r="E273" s="294" t="s">
        <v>3868</v>
      </c>
      <c r="F273" s="295" t="s">
        <v>3869</v>
      </c>
      <c r="G273" s="296" t="s">
        <v>539</v>
      </c>
      <c r="H273" s="297">
        <v>1</v>
      </c>
      <c r="I273" s="298"/>
      <c r="J273" s="299">
        <f>ROUND(I273*H273,2)</f>
        <v>0</v>
      </c>
      <c r="K273" s="295" t="s">
        <v>1</v>
      </c>
      <c r="L273" s="300"/>
      <c r="M273" s="301" t="s">
        <v>1</v>
      </c>
      <c r="N273" s="302" t="s">
        <v>46</v>
      </c>
      <c r="O273" s="92"/>
      <c r="P273" s="229">
        <f>O273*H273</f>
        <v>0</v>
      </c>
      <c r="Q273" s="229">
        <v>0.00029</v>
      </c>
      <c r="R273" s="229">
        <f>Q273*H273</f>
        <v>0.00029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569</v>
      </c>
      <c r="AT273" s="231" t="s">
        <v>467</v>
      </c>
      <c r="AU273" s="231" t="s">
        <v>90</v>
      </c>
      <c r="AY273" s="18" t="s">
        <v>216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88</v>
      </c>
      <c r="BK273" s="232">
        <f>ROUND(I273*H273,2)</f>
        <v>0</v>
      </c>
      <c r="BL273" s="18" t="s">
        <v>292</v>
      </c>
      <c r="BM273" s="231" t="s">
        <v>3870</v>
      </c>
    </row>
    <row r="274" s="2" customFormat="1">
      <c r="A274" s="39"/>
      <c r="B274" s="40"/>
      <c r="C274" s="41"/>
      <c r="D274" s="233" t="s">
        <v>222</v>
      </c>
      <c r="E274" s="41"/>
      <c r="F274" s="234" t="s">
        <v>3871</v>
      </c>
      <c r="G274" s="41"/>
      <c r="H274" s="41"/>
      <c r="I274" s="235"/>
      <c r="J274" s="41"/>
      <c r="K274" s="41"/>
      <c r="L274" s="45"/>
      <c r="M274" s="236"/>
      <c r="N274" s="237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222</v>
      </c>
      <c r="AU274" s="18" t="s">
        <v>90</v>
      </c>
    </row>
    <row r="275" s="2" customFormat="1" ht="24.15" customHeight="1">
      <c r="A275" s="39"/>
      <c r="B275" s="40"/>
      <c r="C275" s="220" t="s">
        <v>719</v>
      </c>
      <c r="D275" s="220" t="s">
        <v>217</v>
      </c>
      <c r="E275" s="221" t="s">
        <v>1932</v>
      </c>
      <c r="F275" s="222" t="s">
        <v>3872</v>
      </c>
      <c r="G275" s="223" t="s">
        <v>539</v>
      </c>
      <c r="H275" s="224">
        <v>2</v>
      </c>
      <c r="I275" s="225"/>
      <c r="J275" s="226">
        <f>ROUND(I275*H275,2)</f>
        <v>0</v>
      </c>
      <c r="K275" s="222" t="s">
        <v>359</v>
      </c>
      <c r="L275" s="45"/>
      <c r="M275" s="227" t="s">
        <v>1</v>
      </c>
      <c r="N275" s="228" t="s">
        <v>46</v>
      </c>
      <c r="O275" s="92"/>
      <c r="P275" s="229">
        <f>O275*H275</f>
        <v>0</v>
      </c>
      <c r="Q275" s="229">
        <v>3.0000000000000001E-05</v>
      </c>
      <c r="R275" s="229">
        <f>Q275*H275</f>
        <v>6.0000000000000002E-05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292</v>
      </c>
      <c r="AT275" s="231" t="s">
        <v>217</v>
      </c>
      <c r="AU275" s="231" t="s">
        <v>90</v>
      </c>
      <c r="AY275" s="18" t="s">
        <v>216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88</v>
      </c>
      <c r="BK275" s="232">
        <f>ROUND(I275*H275,2)</f>
        <v>0</v>
      </c>
      <c r="BL275" s="18" t="s">
        <v>292</v>
      </c>
      <c r="BM275" s="231" t="s">
        <v>3873</v>
      </c>
    </row>
    <row r="276" s="2" customFormat="1">
      <c r="A276" s="39"/>
      <c r="B276" s="40"/>
      <c r="C276" s="41"/>
      <c r="D276" s="233" t="s">
        <v>222</v>
      </c>
      <c r="E276" s="41"/>
      <c r="F276" s="234" t="s">
        <v>1935</v>
      </c>
      <c r="G276" s="41"/>
      <c r="H276" s="41"/>
      <c r="I276" s="235"/>
      <c r="J276" s="41"/>
      <c r="K276" s="41"/>
      <c r="L276" s="45"/>
      <c r="M276" s="236"/>
      <c r="N276" s="237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222</v>
      </c>
      <c r="AU276" s="18" t="s">
        <v>90</v>
      </c>
    </row>
    <row r="277" s="2" customFormat="1" ht="24.15" customHeight="1">
      <c r="A277" s="39"/>
      <c r="B277" s="40"/>
      <c r="C277" s="293" t="s">
        <v>728</v>
      </c>
      <c r="D277" s="293" t="s">
        <v>467</v>
      </c>
      <c r="E277" s="294" t="s">
        <v>3874</v>
      </c>
      <c r="F277" s="295" t="s">
        <v>3875</v>
      </c>
      <c r="G277" s="296" t="s">
        <v>539</v>
      </c>
      <c r="H277" s="297">
        <v>2</v>
      </c>
      <c r="I277" s="298"/>
      <c r="J277" s="299">
        <f>ROUND(I277*H277,2)</f>
        <v>0</v>
      </c>
      <c r="K277" s="295" t="s">
        <v>1</v>
      </c>
      <c r="L277" s="300"/>
      <c r="M277" s="301" t="s">
        <v>1</v>
      </c>
      <c r="N277" s="302" t="s">
        <v>46</v>
      </c>
      <c r="O277" s="92"/>
      <c r="P277" s="229">
        <f>O277*H277</f>
        <v>0</v>
      </c>
      <c r="Q277" s="229">
        <v>0.0017099999999999999</v>
      </c>
      <c r="R277" s="229">
        <f>Q277*H277</f>
        <v>0.0034199999999999999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569</v>
      </c>
      <c r="AT277" s="231" t="s">
        <v>467</v>
      </c>
      <c r="AU277" s="231" t="s">
        <v>90</v>
      </c>
      <c r="AY277" s="18" t="s">
        <v>216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88</v>
      </c>
      <c r="BK277" s="232">
        <f>ROUND(I277*H277,2)</f>
        <v>0</v>
      </c>
      <c r="BL277" s="18" t="s">
        <v>292</v>
      </c>
      <c r="BM277" s="231" t="s">
        <v>3876</v>
      </c>
    </row>
    <row r="278" s="2" customFormat="1" ht="24.15" customHeight="1">
      <c r="A278" s="39"/>
      <c r="B278" s="40"/>
      <c r="C278" s="293" t="s">
        <v>739</v>
      </c>
      <c r="D278" s="293" t="s">
        <v>467</v>
      </c>
      <c r="E278" s="294" t="s">
        <v>3877</v>
      </c>
      <c r="F278" s="295" t="s">
        <v>3878</v>
      </c>
      <c r="G278" s="296" t="s">
        <v>539</v>
      </c>
      <c r="H278" s="297">
        <v>2</v>
      </c>
      <c r="I278" s="298"/>
      <c r="J278" s="299">
        <f>ROUND(I278*H278,2)</f>
        <v>0</v>
      </c>
      <c r="K278" s="295" t="s">
        <v>1</v>
      </c>
      <c r="L278" s="300"/>
      <c r="M278" s="301" t="s">
        <v>1</v>
      </c>
      <c r="N278" s="302" t="s">
        <v>46</v>
      </c>
      <c r="O278" s="92"/>
      <c r="P278" s="229">
        <f>O278*H278</f>
        <v>0</v>
      </c>
      <c r="Q278" s="229">
        <v>0.0030000000000000001</v>
      </c>
      <c r="R278" s="229">
        <f>Q278*H278</f>
        <v>0.0060000000000000001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569</v>
      </c>
      <c r="AT278" s="231" t="s">
        <v>467</v>
      </c>
      <c r="AU278" s="231" t="s">
        <v>90</v>
      </c>
      <c r="AY278" s="18" t="s">
        <v>216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88</v>
      </c>
      <c r="BK278" s="232">
        <f>ROUND(I278*H278,2)</f>
        <v>0</v>
      </c>
      <c r="BL278" s="18" t="s">
        <v>292</v>
      </c>
      <c r="BM278" s="231" t="s">
        <v>3879</v>
      </c>
    </row>
    <row r="279" s="2" customFormat="1" ht="21.75" customHeight="1">
      <c r="A279" s="39"/>
      <c r="B279" s="40"/>
      <c r="C279" s="220" t="s">
        <v>750</v>
      </c>
      <c r="D279" s="220" t="s">
        <v>217</v>
      </c>
      <c r="E279" s="221" t="s">
        <v>3880</v>
      </c>
      <c r="F279" s="222" t="s">
        <v>3881</v>
      </c>
      <c r="G279" s="223" t="s">
        <v>220</v>
      </c>
      <c r="H279" s="224">
        <v>1</v>
      </c>
      <c r="I279" s="225"/>
      <c r="J279" s="226">
        <f>ROUND(I279*H279,2)</f>
        <v>0</v>
      </c>
      <c r="K279" s="222" t="s">
        <v>1</v>
      </c>
      <c r="L279" s="45"/>
      <c r="M279" s="227" t="s">
        <v>1</v>
      </c>
      <c r="N279" s="228" t="s">
        <v>46</v>
      </c>
      <c r="O279" s="92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292</v>
      </c>
      <c r="AT279" s="231" t="s">
        <v>217</v>
      </c>
      <c r="AU279" s="231" t="s">
        <v>90</v>
      </c>
      <c r="AY279" s="18" t="s">
        <v>216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88</v>
      </c>
      <c r="BK279" s="232">
        <f>ROUND(I279*H279,2)</f>
        <v>0</v>
      </c>
      <c r="BL279" s="18" t="s">
        <v>292</v>
      </c>
      <c r="BM279" s="231" t="s">
        <v>3882</v>
      </c>
    </row>
    <row r="280" s="2" customFormat="1">
      <c r="A280" s="39"/>
      <c r="B280" s="40"/>
      <c r="C280" s="41"/>
      <c r="D280" s="233" t="s">
        <v>222</v>
      </c>
      <c r="E280" s="41"/>
      <c r="F280" s="234" t="s">
        <v>3883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222</v>
      </c>
      <c r="AU280" s="18" t="s">
        <v>90</v>
      </c>
    </row>
    <row r="281" s="2" customFormat="1" ht="21.75" customHeight="1">
      <c r="A281" s="39"/>
      <c r="B281" s="40"/>
      <c r="C281" s="220" t="s">
        <v>760</v>
      </c>
      <c r="D281" s="220" t="s">
        <v>217</v>
      </c>
      <c r="E281" s="221" t="s">
        <v>3884</v>
      </c>
      <c r="F281" s="222" t="s">
        <v>3885</v>
      </c>
      <c r="G281" s="223" t="s">
        <v>453</v>
      </c>
      <c r="H281" s="224">
        <v>129.5</v>
      </c>
      <c r="I281" s="225"/>
      <c r="J281" s="226">
        <f>ROUND(I281*H281,2)</f>
        <v>0</v>
      </c>
      <c r="K281" s="222" t="s">
        <v>359</v>
      </c>
      <c r="L281" s="45"/>
      <c r="M281" s="227" t="s">
        <v>1</v>
      </c>
      <c r="N281" s="228" t="s">
        <v>46</v>
      </c>
      <c r="O281" s="92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292</v>
      </c>
      <c r="AT281" s="231" t="s">
        <v>217</v>
      </c>
      <c r="AU281" s="231" t="s">
        <v>90</v>
      </c>
      <c r="AY281" s="18" t="s">
        <v>216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88</v>
      </c>
      <c r="BK281" s="232">
        <f>ROUND(I281*H281,2)</f>
        <v>0</v>
      </c>
      <c r="BL281" s="18" t="s">
        <v>292</v>
      </c>
      <c r="BM281" s="231" t="s">
        <v>3886</v>
      </c>
    </row>
    <row r="282" s="2" customFormat="1">
      <c r="A282" s="39"/>
      <c r="B282" s="40"/>
      <c r="C282" s="41"/>
      <c r="D282" s="233" t="s">
        <v>222</v>
      </c>
      <c r="E282" s="41"/>
      <c r="F282" s="234" t="s">
        <v>3887</v>
      </c>
      <c r="G282" s="41"/>
      <c r="H282" s="41"/>
      <c r="I282" s="235"/>
      <c r="J282" s="41"/>
      <c r="K282" s="41"/>
      <c r="L282" s="45"/>
      <c r="M282" s="236"/>
      <c r="N282" s="23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222</v>
      </c>
      <c r="AU282" s="18" t="s">
        <v>90</v>
      </c>
    </row>
    <row r="283" s="14" customFormat="1">
      <c r="A283" s="14"/>
      <c r="B283" s="260"/>
      <c r="C283" s="261"/>
      <c r="D283" s="233" t="s">
        <v>362</v>
      </c>
      <c r="E283" s="262" t="s">
        <v>1</v>
      </c>
      <c r="F283" s="263" t="s">
        <v>3888</v>
      </c>
      <c r="G283" s="261"/>
      <c r="H283" s="264">
        <v>129.5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0" t="s">
        <v>362</v>
      </c>
      <c r="AU283" s="270" t="s">
        <v>90</v>
      </c>
      <c r="AV283" s="14" t="s">
        <v>90</v>
      </c>
      <c r="AW283" s="14" t="s">
        <v>36</v>
      </c>
      <c r="AX283" s="14" t="s">
        <v>88</v>
      </c>
      <c r="AY283" s="270" t="s">
        <v>216</v>
      </c>
    </row>
    <row r="284" s="2" customFormat="1" ht="24.15" customHeight="1">
      <c r="A284" s="39"/>
      <c r="B284" s="40"/>
      <c r="C284" s="220" t="s">
        <v>767</v>
      </c>
      <c r="D284" s="220" t="s">
        <v>217</v>
      </c>
      <c r="E284" s="221" t="s">
        <v>3889</v>
      </c>
      <c r="F284" s="222" t="s">
        <v>3890</v>
      </c>
      <c r="G284" s="223" t="s">
        <v>453</v>
      </c>
      <c r="H284" s="224">
        <v>6.5</v>
      </c>
      <c r="I284" s="225"/>
      <c r="J284" s="226">
        <f>ROUND(I284*H284,2)</f>
        <v>0</v>
      </c>
      <c r="K284" s="222" t="s">
        <v>359</v>
      </c>
      <c r="L284" s="45"/>
      <c r="M284" s="227" t="s">
        <v>1</v>
      </c>
      <c r="N284" s="228" t="s">
        <v>46</v>
      </c>
      <c r="O284" s="92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292</v>
      </c>
      <c r="AT284" s="231" t="s">
        <v>217</v>
      </c>
      <c r="AU284" s="231" t="s">
        <v>90</v>
      </c>
      <c r="AY284" s="18" t="s">
        <v>216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88</v>
      </c>
      <c r="BK284" s="232">
        <f>ROUND(I284*H284,2)</f>
        <v>0</v>
      </c>
      <c r="BL284" s="18" t="s">
        <v>292</v>
      </c>
      <c r="BM284" s="231" t="s">
        <v>3891</v>
      </c>
    </row>
    <row r="285" s="2" customFormat="1">
      <c r="A285" s="39"/>
      <c r="B285" s="40"/>
      <c r="C285" s="41"/>
      <c r="D285" s="233" t="s">
        <v>222</v>
      </c>
      <c r="E285" s="41"/>
      <c r="F285" s="234" t="s">
        <v>3892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222</v>
      </c>
      <c r="AU285" s="18" t="s">
        <v>90</v>
      </c>
    </row>
    <row r="286" s="2" customFormat="1" ht="24.15" customHeight="1">
      <c r="A286" s="39"/>
      <c r="B286" s="40"/>
      <c r="C286" s="220" t="s">
        <v>773</v>
      </c>
      <c r="D286" s="220" t="s">
        <v>217</v>
      </c>
      <c r="E286" s="221" t="s">
        <v>1942</v>
      </c>
      <c r="F286" s="222" t="s">
        <v>1943</v>
      </c>
      <c r="G286" s="223" t="s">
        <v>435</v>
      </c>
      <c r="H286" s="224">
        <v>0.60599999999999998</v>
      </c>
      <c r="I286" s="225"/>
      <c r="J286" s="226">
        <f>ROUND(I286*H286,2)</f>
        <v>0</v>
      </c>
      <c r="K286" s="222" t="s">
        <v>359</v>
      </c>
      <c r="L286" s="45"/>
      <c r="M286" s="227" t="s">
        <v>1</v>
      </c>
      <c r="N286" s="228" t="s">
        <v>46</v>
      </c>
      <c r="O286" s="92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292</v>
      </c>
      <c r="AT286" s="231" t="s">
        <v>217</v>
      </c>
      <c r="AU286" s="231" t="s">
        <v>90</v>
      </c>
      <c r="AY286" s="18" t="s">
        <v>216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292</v>
      </c>
      <c r="BM286" s="231" t="s">
        <v>3893</v>
      </c>
    </row>
    <row r="287" s="2" customFormat="1">
      <c r="A287" s="39"/>
      <c r="B287" s="40"/>
      <c r="C287" s="41"/>
      <c r="D287" s="233" t="s">
        <v>222</v>
      </c>
      <c r="E287" s="41"/>
      <c r="F287" s="234" t="s">
        <v>1945</v>
      </c>
      <c r="G287" s="41"/>
      <c r="H287" s="41"/>
      <c r="I287" s="235"/>
      <c r="J287" s="41"/>
      <c r="K287" s="41"/>
      <c r="L287" s="45"/>
      <c r="M287" s="236"/>
      <c r="N287" s="237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222</v>
      </c>
      <c r="AU287" s="18" t="s">
        <v>90</v>
      </c>
    </row>
    <row r="288" s="11" customFormat="1" ht="22.8" customHeight="1">
      <c r="A288" s="11"/>
      <c r="B288" s="206"/>
      <c r="C288" s="207"/>
      <c r="D288" s="208" t="s">
        <v>80</v>
      </c>
      <c r="E288" s="248" t="s">
        <v>3894</v>
      </c>
      <c r="F288" s="248" t="s">
        <v>3895</v>
      </c>
      <c r="G288" s="207"/>
      <c r="H288" s="207"/>
      <c r="I288" s="210"/>
      <c r="J288" s="249">
        <f>BK288</f>
        <v>0</v>
      </c>
      <c r="K288" s="207"/>
      <c r="L288" s="212"/>
      <c r="M288" s="213"/>
      <c r="N288" s="214"/>
      <c r="O288" s="214"/>
      <c r="P288" s="215">
        <f>SUM(P289:P376)</f>
        <v>0</v>
      </c>
      <c r="Q288" s="214"/>
      <c r="R288" s="215">
        <f>SUM(R289:R376)</f>
        <v>0.37799000000000005</v>
      </c>
      <c r="S288" s="214"/>
      <c r="T288" s="216">
        <f>SUM(T289:T376)</f>
        <v>0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R288" s="217" t="s">
        <v>90</v>
      </c>
      <c r="AT288" s="218" t="s">
        <v>80</v>
      </c>
      <c r="AU288" s="218" t="s">
        <v>88</v>
      </c>
      <c r="AY288" s="217" t="s">
        <v>216</v>
      </c>
      <c r="BK288" s="219">
        <f>SUM(BK289:BK376)</f>
        <v>0</v>
      </c>
    </row>
    <row r="289" s="2" customFormat="1" ht="24.15" customHeight="1">
      <c r="A289" s="39"/>
      <c r="B289" s="40"/>
      <c r="C289" s="220" t="s">
        <v>782</v>
      </c>
      <c r="D289" s="220" t="s">
        <v>217</v>
      </c>
      <c r="E289" s="221" t="s">
        <v>3896</v>
      </c>
      <c r="F289" s="222" t="s">
        <v>3897</v>
      </c>
      <c r="G289" s="223" t="s">
        <v>453</v>
      </c>
      <c r="H289" s="224">
        <v>0.5</v>
      </c>
      <c r="I289" s="225"/>
      <c r="J289" s="226">
        <f>ROUND(I289*H289,2)</f>
        <v>0</v>
      </c>
      <c r="K289" s="222" t="s">
        <v>359</v>
      </c>
      <c r="L289" s="45"/>
      <c r="M289" s="227" t="s">
        <v>1</v>
      </c>
      <c r="N289" s="228" t="s">
        <v>46</v>
      </c>
      <c r="O289" s="92"/>
      <c r="P289" s="229">
        <f>O289*H289</f>
        <v>0</v>
      </c>
      <c r="Q289" s="229">
        <v>0.0030899999999999999</v>
      </c>
      <c r="R289" s="229">
        <f>Q289*H289</f>
        <v>0.0015449999999999999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292</v>
      </c>
      <c r="AT289" s="231" t="s">
        <v>217</v>
      </c>
      <c r="AU289" s="231" t="s">
        <v>90</v>
      </c>
      <c r="AY289" s="18" t="s">
        <v>216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88</v>
      </c>
      <c r="BK289" s="232">
        <f>ROUND(I289*H289,2)</f>
        <v>0</v>
      </c>
      <c r="BL289" s="18" t="s">
        <v>292</v>
      </c>
      <c r="BM289" s="231" t="s">
        <v>3898</v>
      </c>
    </row>
    <row r="290" s="2" customFormat="1">
      <c r="A290" s="39"/>
      <c r="B290" s="40"/>
      <c r="C290" s="41"/>
      <c r="D290" s="233" t="s">
        <v>222</v>
      </c>
      <c r="E290" s="41"/>
      <c r="F290" s="234" t="s">
        <v>3899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222</v>
      </c>
      <c r="AU290" s="18" t="s">
        <v>90</v>
      </c>
    </row>
    <row r="291" s="2" customFormat="1" ht="24.15" customHeight="1">
      <c r="A291" s="39"/>
      <c r="B291" s="40"/>
      <c r="C291" s="220" t="s">
        <v>789</v>
      </c>
      <c r="D291" s="220" t="s">
        <v>217</v>
      </c>
      <c r="E291" s="221" t="s">
        <v>3900</v>
      </c>
      <c r="F291" s="222" t="s">
        <v>3901</v>
      </c>
      <c r="G291" s="223" t="s">
        <v>453</v>
      </c>
      <c r="H291" s="224">
        <v>20.5</v>
      </c>
      <c r="I291" s="225"/>
      <c r="J291" s="226">
        <f>ROUND(I291*H291,2)</f>
        <v>0</v>
      </c>
      <c r="K291" s="222" t="s">
        <v>359</v>
      </c>
      <c r="L291" s="45"/>
      <c r="M291" s="227" t="s">
        <v>1</v>
      </c>
      <c r="N291" s="228" t="s">
        <v>46</v>
      </c>
      <c r="O291" s="92"/>
      <c r="P291" s="229">
        <f>O291*H291</f>
        <v>0</v>
      </c>
      <c r="Q291" s="229">
        <v>0.0045100000000000001</v>
      </c>
      <c r="R291" s="229">
        <f>Q291*H291</f>
        <v>0.092455000000000009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292</v>
      </c>
      <c r="AT291" s="231" t="s">
        <v>217</v>
      </c>
      <c r="AU291" s="231" t="s">
        <v>90</v>
      </c>
      <c r="AY291" s="18" t="s">
        <v>216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88</v>
      </c>
      <c r="BK291" s="232">
        <f>ROUND(I291*H291,2)</f>
        <v>0</v>
      </c>
      <c r="BL291" s="18" t="s">
        <v>292</v>
      </c>
      <c r="BM291" s="231" t="s">
        <v>3902</v>
      </c>
    </row>
    <row r="292" s="2" customFormat="1">
      <c r="A292" s="39"/>
      <c r="B292" s="40"/>
      <c r="C292" s="41"/>
      <c r="D292" s="233" t="s">
        <v>222</v>
      </c>
      <c r="E292" s="41"/>
      <c r="F292" s="234" t="s">
        <v>3903</v>
      </c>
      <c r="G292" s="41"/>
      <c r="H292" s="41"/>
      <c r="I292" s="235"/>
      <c r="J292" s="41"/>
      <c r="K292" s="41"/>
      <c r="L292" s="45"/>
      <c r="M292" s="236"/>
      <c r="N292" s="237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222</v>
      </c>
      <c r="AU292" s="18" t="s">
        <v>90</v>
      </c>
    </row>
    <row r="293" s="14" customFormat="1">
      <c r="A293" s="14"/>
      <c r="B293" s="260"/>
      <c r="C293" s="261"/>
      <c r="D293" s="233" t="s">
        <v>362</v>
      </c>
      <c r="E293" s="262" t="s">
        <v>1</v>
      </c>
      <c r="F293" s="263" t="s">
        <v>3904</v>
      </c>
      <c r="G293" s="261"/>
      <c r="H293" s="264">
        <v>20.5</v>
      </c>
      <c r="I293" s="265"/>
      <c r="J293" s="261"/>
      <c r="K293" s="261"/>
      <c r="L293" s="266"/>
      <c r="M293" s="267"/>
      <c r="N293" s="268"/>
      <c r="O293" s="268"/>
      <c r="P293" s="268"/>
      <c r="Q293" s="268"/>
      <c r="R293" s="268"/>
      <c r="S293" s="268"/>
      <c r="T293" s="26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0" t="s">
        <v>362</v>
      </c>
      <c r="AU293" s="270" t="s">
        <v>90</v>
      </c>
      <c r="AV293" s="14" t="s">
        <v>90</v>
      </c>
      <c r="AW293" s="14" t="s">
        <v>36</v>
      </c>
      <c r="AX293" s="14" t="s">
        <v>88</v>
      </c>
      <c r="AY293" s="270" t="s">
        <v>216</v>
      </c>
    </row>
    <row r="294" s="2" customFormat="1" ht="24.15" customHeight="1">
      <c r="A294" s="39"/>
      <c r="B294" s="40"/>
      <c r="C294" s="220" t="s">
        <v>794</v>
      </c>
      <c r="D294" s="220" t="s">
        <v>217</v>
      </c>
      <c r="E294" s="221" t="s">
        <v>3905</v>
      </c>
      <c r="F294" s="222" t="s">
        <v>3906</v>
      </c>
      <c r="G294" s="223" t="s">
        <v>453</v>
      </c>
      <c r="H294" s="224">
        <v>98</v>
      </c>
      <c r="I294" s="225"/>
      <c r="J294" s="226">
        <f>ROUND(I294*H294,2)</f>
        <v>0</v>
      </c>
      <c r="K294" s="222" t="s">
        <v>359</v>
      </c>
      <c r="L294" s="45"/>
      <c r="M294" s="227" t="s">
        <v>1</v>
      </c>
      <c r="N294" s="228" t="s">
        <v>46</v>
      </c>
      <c r="O294" s="92"/>
      <c r="P294" s="229">
        <f>O294*H294</f>
        <v>0</v>
      </c>
      <c r="Q294" s="229">
        <v>0.00072999999999999996</v>
      </c>
      <c r="R294" s="229">
        <f>Q294*H294</f>
        <v>0.071539999999999992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292</v>
      </c>
      <c r="AT294" s="231" t="s">
        <v>217</v>
      </c>
      <c r="AU294" s="231" t="s">
        <v>90</v>
      </c>
      <c r="AY294" s="18" t="s">
        <v>216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88</v>
      </c>
      <c r="BK294" s="232">
        <f>ROUND(I294*H294,2)</f>
        <v>0</v>
      </c>
      <c r="BL294" s="18" t="s">
        <v>292</v>
      </c>
      <c r="BM294" s="231" t="s">
        <v>3907</v>
      </c>
    </row>
    <row r="295" s="2" customFormat="1">
      <c r="A295" s="39"/>
      <c r="B295" s="40"/>
      <c r="C295" s="41"/>
      <c r="D295" s="233" t="s">
        <v>222</v>
      </c>
      <c r="E295" s="41"/>
      <c r="F295" s="234" t="s">
        <v>3908</v>
      </c>
      <c r="G295" s="41"/>
      <c r="H295" s="41"/>
      <c r="I295" s="235"/>
      <c r="J295" s="41"/>
      <c r="K295" s="41"/>
      <c r="L295" s="45"/>
      <c r="M295" s="236"/>
      <c r="N295" s="237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222</v>
      </c>
      <c r="AU295" s="18" t="s">
        <v>90</v>
      </c>
    </row>
    <row r="296" s="14" customFormat="1">
      <c r="A296" s="14"/>
      <c r="B296" s="260"/>
      <c r="C296" s="261"/>
      <c r="D296" s="233" t="s">
        <v>362</v>
      </c>
      <c r="E296" s="262" t="s">
        <v>1</v>
      </c>
      <c r="F296" s="263" t="s">
        <v>3909</v>
      </c>
      <c r="G296" s="261"/>
      <c r="H296" s="264">
        <v>29.5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0" t="s">
        <v>362</v>
      </c>
      <c r="AU296" s="270" t="s">
        <v>90</v>
      </c>
      <c r="AV296" s="14" t="s">
        <v>90</v>
      </c>
      <c r="AW296" s="14" t="s">
        <v>36</v>
      </c>
      <c r="AX296" s="14" t="s">
        <v>81</v>
      </c>
      <c r="AY296" s="270" t="s">
        <v>216</v>
      </c>
    </row>
    <row r="297" s="14" customFormat="1">
      <c r="A297" s="14"/>
      <c r="B297" s="260"/>
      <c r="C297" s="261"/>
      <c r="D297" s="233" t="s">
        <v>362</v>
      </c>
      <c r="E297" s="262" t="s">
        <v>1</v>
      </c>
      <c r="F297" s="263" t="s">
        <v>3910</v>
      </c>
      <c r="G297" s="261"/>
      <c r="H297" s="264">
        <v>19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0" t="s">
        <v>362</v>
      </c>
      <c r="AU297" s="270" t="s">
        <v>90</v>
      </c>
      <c r="AV297" s="14" t="s">
        <v>90</v>
      </c>
      <c r="AW297" s="14" t="s">
        <v>36</v>
      </c>
      <c r="AX297" s="14" t="s">
        <v>81</v>
      </c>
      <c r="AY297" s="270" t="s">
        <v>216</v>
      </c>
    </row>
    <row r="298" s="14" customFormat="1">
      <c r="A298" s="14"/>
      <c r="B298" s="260"/>
      <c r="C298" s="261"/>
      <c r="D298" s="233" t="s">
        <v>362</v>
      </c>
      <c r="E298" s="262" t="s">
        <v>1</v>
      </c>
      <c r="F298" s="263" t="s">
        <v>297</v>
      </c>
      <c r="G298" s="261"/>
      <c r="H298" s="264">
        <v>17</v>
      </c>
      <c r="I298" s="265"/>
      <c r="J298" s="261"/>
      <c r="K298" s="261"/>
      <c r="L298" s="266"/>
      <c r="M298" s="267"/>
      <c r="N298" s="268"/>
      <c r="O298" s="268"/>
      <c r="P298" s="268"/>
      <c r="Q298" s="268"/>
      <c r="R298" s="268"/>
      <c r="S298" s="268"/>
      <c r="T298" s="26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0" t="s">
        <v>362</v>
      </c>
      <c r="AU298" s="270" t="s">
        <v>90</v>
      </c>
      <c r="AV298" s="14" t="s">
        <v>90</v>
      </c>
      <c r="AW298" s="14" t="s">
        <v>36</v>
      </c>
      <c r="AX298" s="14" t="s">
        <v>81</v>
      </c>
      <c r="AY298" s="270" t="s">
        <v>216</v>
      </c>
    </row>
    <row r="299" s="14" customFormat="1">
      <c r="A299" s="14"/>
      <c r="B299" s="260"/>
      <c r="C299" s="261"/>
      <c r="D299" s="233" t="s">
        <v>362</v>
      </c>
      <c r="E299" s="262" t="s">
        <v>1</v>
      </c>
      <c r="F299" s="263" t="s">
        <v>3911</v>
      </c>
      <c r="G299" s="261"/>
      <c r="H299" s="264">
        <v>25</v>
      </c>
      <c r="I299" s="265"/>
      <c r="J299" s="261"/>
      <c r="K299" s="261"/>
      <c r="L299" s="266"/>
      <c r="M299" s="267"/>
      <c r="N299" s="268"/>
      <c r="O299" s="268"/>
      <c r="P299" s="268"/>
      <c r="Q299" s="268"/>
      <c r="R299" s="268"/>
      <c r="S299" s="268"/>
      <c r="T299" s="26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0" t="s">
        <v>362</v>
      </c>
      <c r="AU299" s="270" t="s">
        <v>90</v>
      </c>
      <c r="AV299" s="14" t="s">
        <v>90</v>
      </c>
      <c r="AW299" s="14" t="s">
        <v>36</v>
      </c>
      <c r="AX299" s="14" t="s">
        <v>81</v>
      </c>
      <c r="AY299" s="270" t="s">
        <v>216</v>
      </c>
    </row>
    <row r="300" s="14" customFormat="1">
      <c r="A300" s="14"/>
      <c r="B300" s="260"/>
      <c r="C300" s="261"/>
      <c r="D300" s="233" t="s">
        <v>362</v>
      </c>
      <c r="E300" s="262" t="s">
        <v>1</v>
      </c>
      <c r="F300" s="263" t="s">
        <v>3912</v>
      </c>
      <c r="G300" s="261"/>
      <c r="H300" s="264">
        <v>7.5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0" t="s">
        <v>362</v>
      </c>
      <c r="AU300" s="270" t="s">
        <v>90</v>
      </c>
      <c r="AV300" s="14" t="s">
        <v>90</v>
      </c>
      <c r="AW300" s="14" t="s">
        <v>36</v>
      </c>
      <c r="AX300" s="14" t="s">
        <v>81</v>
      </c>
      <c r="AY300" s="270" t="s">
        <v>216</v>
      </c>
    </row>
    <row r="301" s="16" customFormat="1">
      <c r="A301" s="16"/>
      <c r="B301" s="282"/>
      <c r="C301" s="283"/>
      <c r="D301" s="233" t="s">
        <v>362</v>
      </c>
      <c r="E301" s="284" t="s">
        <v>1</v>
      </c>
      <c r="F301" s="285" t="s">
        <v>369</v>
      </c>
      <c r="G301" s="283"/>
      <c r="H301" s="286">
        <v>98</v>
      </c>
      <c r="I301" s="287"/>
      <c r="J301" s="283"/>
      <c r="K301" s="283"/>
      <c r="L301" s="288"/>
      <c r="M301" s="289"/>
      <c r="N301" s="290"/>
      <c r="O301" s="290"/>
      <c r="P301" s="290"/>
      <c r="Q301" s="290"/>
      <c r="R301" s="290"/>
      <c r="S301" s="290"/>
      <c r="T301" s="291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92" t="s">
        <v>362</v>
      </c>
      <c r="AU301" s="292" t="s">
        <v>90</v>
      </c>
      <c r="AV301" s="16" t="s">
        <v>215</v>
      </c>
      <c r="AW301" s="16" t="s">
        <v>36</v>
      </c>
      <c r="AX301" s="16" t="s">
        <v>88</v>
      </c>
      <c r="AY301" s="292" t="s">
        <v>216</v>
      </c>
    </row>
    <row r="302" s="2" customFormat="1" ht="24.15" customHeight="1">
      <c r="A302" s="39"/>
      <c r="B302" s="40"/>
      <c r="C302" s="220" t="s">
        <v>801</v>
      </c>
      <c r="D302" s="220" t="s">
        <v>217</v>
      </c>
      <c r="E302" s="221" t="s">
        <v>3913</v>
      </c>
      <c r="F302" s="222" t="s">
        <v>3914</v>
      </c>
      <c r="G302" s="223" t="s">
        <v>453</v>
      </c>
      <c r="H302" s="224">
        <v>12</v>
      </c>
      <c r="I302" s="225"/>
      <c r="J302" s="226">
        <f>ROUND(I302*H302,2)</f>
        <v>0</v>
      </c>
      <c r="K302" s="222" t="s">
        <v>359</v>
      </c>
      <c r="L302" s="45"/>
      <c r="M302" s="227" t="s">
        <v>1</v>
      </c>
      <c r="N302" s="228" t="s">
        <v>46</v>
      </c>
      <c r="O302" s="92"/>
      <c r="P302" s="229">
        <f>O302*H302</f>
        <v>0</v>
      </c>
      <c r="Q302" s="229">
        <v>0.00097999999999999997</v>
      </c>
      <c r="R302" s="229">
        <f>Q302*H302</f>
        <v>0.01176</v>
      </c>
      <c r="S302" s="229">
        <v>0</v>
      </c>
      <c r="T302" s="23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1" t="s">
        <v>292</v>
      </c>
      <c r="AT302" s="231" t="s">
        <v>217</v>
      </c>
      <c r="AU302" s="231" t="s">
        <v>90</v>
      </c>
      <c r="AY302" s="18" t="s">
        <v>216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88</v>
      </c>
      <c r="BK302" s="232">
        <f>ROUND(I302*H302,2)</f>
        <v>0</v>
      </c>
      <c r="BL302" s="18" t="s">
        <v>292</v>
      </c>
      <c r="BM302" s="231" t="s">
        <v>3915</v>
      </c>
    </row>
    <row r="303" s="2" customFormat="1">
      <c r="A303" s="39"/>
      <c r="B303" s="40"/>
      <c r="C303" s="41"/>
      <c r="D303" s="233" t="s">
        <v>222</v>
      </c>
      <c r="E303" s="41"/>
      <c r="F303" s="234" t="s">
        <v>3916</v>
      </c>
      <c r="G303" s="41"/>
      <c r="H303" s="41"/>
      <c r="I303" s="235"/>
      <c r="J303" s="41"/>
      <c r="K303" s="41"/>
      <c r="L303" s="45"/>
      <c r="M303" s="236"/>
      <c r="N303" s="237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222</v>
      </c>
      <c r="AU303" s="18" t="s">
        <v>90</v>
      </c>
    </row>
    <row r="304" s="14" customFormat="1">
      <c r="A304" s="14"/>
      <c r="B304" s="260"/>
      <c r="C304" s="261"/>
      <c r="D304" s="233" t="s">
        <v>362</v>
      </c>
      <c r="E304" s="262" t="s">
        <v>1</v>
      </c>
      <c r="F304" s="263" t="s">
        <v>3917</v>
      </c>
      <c r="G304" s="261"/>
      <c r="H304" s="264">
        <v>12</v>
      </c>
      <c r="I304" s="265"/>
      <c r="J304" s="261"/>
      <c r="K304" s="261"/>
      <c r="L304" s="266"/>
      <c r="M304" s="267"/>
      <c r="N304" s="268"/>
      <c r="O304" s="268"/>
      <c r="P304" s="268"/>
      <c r="Q304" s="268"/>
      <c r="R304" s="268"/>
      <c r="S304" s="268"/>
      <c r="T304" s="26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0" t="s">
        <v>362</v>
      </c>
      <c r="AU304" s="270" t="s">
        <v>90</v>
      </c>
      <c r="AV304" s="14" t="s">
        <v>90</v>
      </c>
      <c r="AW304" s="14" t="s">
        <v>36</v>
      </c>
      <c r="AX304" s="14" t="s">
        <v>88</v>
      </c>
      <c r="AY304" s="270" t="s">
        <v>216</v>
      </c>
    </row>
    <row r="305" s="2" customFormat="1" ht="24.15" customHeight="1">
      <c r="A305" s="39"/>
      <c r="B305" s="40"/>
      <c r="C305" s="220" t="s">
        <v>806</v>
      </c>
      <c r="D305" s="220" t="s">
        <v>217</v>
      </c>
      <c r="E305" s="221" t="s">
        <v>3918</v>
      </c>
      <c r="F305" s="222" t="s">
        <v>3919</v>
      </c>
      <c r="G305" s="223" t="s">
        <v>453</v>
      </c>
      <c r="H305" s="224">
        <v>37</v>
      </c>
      <c r="I305" s="225"/>
      <c r="J305" s="226">
        <f>ROUND(I305*H305,2)</f>
        <v>0</v>
      </c>
      <c r="K305" s="222" t="s">
        <v>359</v>
      </c>
      <c r="L305" s="45"/>
      <c r="M305" s="227" t="s">
        <v>1</v>
      </c>
      <c r="N305" s="228" t="s">
        <v>46</v>
      </c>
      <c r="O305" s="92"/>
      <c r="P305" s="229">
        <f>O305*H305</f>
        <v>0</v>
      </c>
      <c r="Q305" s="229">
        <v>0.0012999999999999999</v>
      </c>
      <c r="R305" s="229">
        <f>Q305*H305</f>
        <v>0.048099999999999997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292</v>
      </c>
      <c r="AT305" s="231" t="s">
        <v>217</v>
      </c>
      <c r="AU305" s="231" t="s">
        <v>90</v>
      </c>
      <c r="AY305" s="18" t="s">
        <v>216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88</v>
      </c>
      <c r="BK305" s="232">
        <f>ROUND(I305*H305,2)</f>
        <v>0</v>
      </c>
      <c r="BL305" s="18" t="s">
        <v>292</v>
      </c>
      <c r="BM305" s="231" t="s">
        <v>3920</v>
      </c>
    </row>
    <row r="306" s="2" customFormat="1">
      <c r="A306" s="39"/>
      <c r="B306" s="40"/>
      <c r="C306" s="41"/>
      <c r="D306" s="233" t="s">
        <v>222</v>
      </c>
      <c r="E306" s="41"/>
      <c r="F306" s="234" t="s">
        <v>3921</v>
      </c>
      <c r="G306" s="41"/>
      <c r="H306" s="41"/>
      <c r="I306" s="235"/>
      <c r="J306" s="41"/>
      <c r="K306" s="41"/>
      <c r="L306" s="45"/>
      <c r="M306" s="236"/>
      <c r="N306" s="237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222</v>
      </c>
      <c r="AU306" s="18" t="s">
        <v>90</v>
      </c>
    </row>
    <row r="307" s="14" customFormat="1">
      <c r="A307" s="14"/>
      <c r="B307" s="260"/>
      <c r="C307" s="261"/>
      <c r="D307" s="233" t="s">
        <v>362</v>
      </c>
      <c r="E307" s="262" t="s">
        <v>1</v>
      </c>
      <c r="F307" s="263" t="s">
        <v>3922</v>
      </c>
      <c r="G307" s="261"/>
      <c r="H307" s="264">
        <v>24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0" t="s">
        <v>362</v>
      </c>
      <c r="AU307" s="270" t="s">
        <v>90</v>
      </c>
      <c r="AV307" s="14" t="s">
        <v>90</v>
      </c>
      <c r="AW307" s="14" t="s">
        <v>36</v>
      </c>
      <c r="AX307" s="14" t="s">
        <v>81</v>
      </c>
      <c r="AY307" s="270" t="s">
        <v>216</v>
      </c>
    </row>
    <row r="308" s="14" customFormat="1">
      <c r="A308" s="14"/>
      <c r="B308" s="260"/>
      <c r="C308" s="261"/>
      <c r="D308" s="233" t="s">
        <v>362</v>
      </c>
      <c r="E308" s="262" t="s">
        <v>1</v>
      </c>
      <c r="F308" s="263" t="s">
        <v>3923</v>
      </c>
      <c r="G308" s="261"/>
      <c r="H308" s="264">
        <v>13</v>
      </c>
      <c r="I308" s="265"/>
      <c r="J308" s="261"/>
      <c r="K308" s="261"/>
      <c r="L308" s="266"/>
      <c r="M308" s="267"/>
      <c r="N308" s="268"/>
      <c r="O308" s="268"/>
      <c r="P308" s="268"/>
      <c r="Q308" s="268"/>
      <c r="R308" s="268"/>
      <c r="S308" s="268"/>
      <c r="T308" s="26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0" t="s">
        <v>362</v>
      </c>
      <c r="AU308" s="270" t="s">
        <v>90</v>
      </c>
      <c r="AV308" s="14" t="s">
        <v>90</v>
      </c>
      <c r="AW308" s="14" t="s">
        <v>36</v>
      </c>
      <c r="AX308" s="14" t="s">
        <v>81</v>
      </c>
      <c r="AY308" s="270" t="s">
        <v>216</v>
      </c>
    </row>
    <row r="309" s="16" customFormat="1">
      <c r="A309" s="16"/>
      <c r="B309" s="282"/>
      <c r="C309" s="283"/>
      <c r="D309" s="233" t="s">
        <v>362</v>
      </c>
      <c r="E309" s="284" t="s">
        <v>1</v>
      </c>
      <c r="F309" s="285" t="s">
        <v>369</v>
      </c>
      <c r="G309" s="283"/>
      <c r="H309" s="286">
        <v>37</v>
      </c>
      <c r="I309" s="287"/>
      <c r="J309" s="283"/>
      <c r="K309" s="283"/>
      <c r="L309" s="288"/>
      <c r="M309" s="289"/>
      <c r="N309" s="290"/>
      <c r="O309" s="290"/>
      <c r="P309" s="290"/>
      <c r="Q309" s="290"/>
      <c r="R309" s="290"/>
      <c r="S309" s="290"/>
      <c r="T309" s="291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92" t="s">
        <v>362</v>
      </c>
      <c r="AU309" s="292" t="s">
        <v>90</v>
      </c>
      <c r="AV309" s="16" t="s">
        <v>215</v>
      </c>
      <c r="AW309" s="16" t="s">
        <v>36</v>
      </c>
      <c r="AX309" s="16" t="s">
        <v>88</v>
      </c>
      <c r="AY309" s="292" t="s">
        <v>216</v>
      </c>
    </row>
    <row r="310" s="2" customFormat="1" ht="24.15" customHeight="1">
      <c r="A310" s="39"/>
      <c r="B310" s="40"/>
      <c r="C310" s="220" t="s">
        <v>813</v>
      </c>
      <c r="D310" s="220" t="s">
        <v>217</v>
      </c>
      <c r="E310" s="221" t="s">
        <v>3924</v>
      </c>
      <c r="F310" s="222" t="s">
        <v>3925</v>
      </c>
      <c r="G310" s="223" t="s">
        <v>453</v>
      </c>
      <c r="H310" s="224">
        <v>22</v>
      </c>
      <c r="I310" s="225"/>
      <c r="J310" s="226">
        <f>ROUND(I310*H310,2)</f>
        <v>0</v>
      </c>
      <c r="K310" s="222" t="s">
        <v>359</v>
      </c>
      <c r="L310" s="45"/>
      <c r="M310" s="227" t="s">
        <v>1</v>
      </c>
      <c r="N310" s="228" t="s">
        <v>46</v>
      </c>
      <c r="O310" s="92"/>
      <c r="P310" s="229">
        <f>O310*H310</f>
        <v>0</v>
      </c>
      <c r="Q310" s="229">
        <v>0.00263</v>
      </c>
      <c r="R310" s="229">
        <f>Q310*H310</f>
        <v>0.057860000000000002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292</v>
      </c>
      <c r="AT310" s="231" t="s">
        <v>217</v>
      </c>
      <c r="AU310" s="231" t="s">
        <v>90</v>
      </c>
      <c r="AY310" s="18" t="s">
        <v>216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88</v>
      </c>
      <c r="BK310" s="232">
        <f>ROUND(I310*H310,2)</f>
        <v>0</v>
      </c>
      <c r="BL310" s="18" t="s">
        <v>292</v>
      </c>
      <c r="BM310" s="231" t="s">
        <v>3926</v>
      </c>
    </row>
    <row r="311" s="2" customFormat="1">
      <c r="A311" s="39"/>
      <c r="B311" s="40"/>
      <c r="C311" s="41"/>
      <c r="D311" s="233" t="s">
        <v>222</v>
      </c>
      <c r="E311" s="41"/>
      <c r="F311" s="234" t="s">
        <v>3927</v>
      </c>
      <c r="G311" s="41"/>
      <c r="H311" s="41"/>
      <c r="I311" s="235"/>
      <c r="J311" s="41"/>
      <c r="K311" s="41"/>
      <c r="L311" s="45"/>
      <c r="M311" s="236"/>
      <c r="N311" s="237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222</v>
      </c>
      <c r="AU311" s="18" t="s">
        <v>90</v>
      </c>
    </row>
    <row r="312" s="14" customFormat="1">
      <c r="A312" s="14"/>
      <c r="B312" s="260"/>
      <c r="C312" s="261"/>
      <c r="D312" s="233" t="s">
        <v>362</v>
      </c>
      <c r="E312" s="262" t="s">
        <v>1</v>
      </c>
      <c r="F312" s="263" t="s">
        <v>3928</v>
      </c>
      <c r="G312" s="261"/>
      <c r="H312" s="264">
        <v>22</v>
      </c>
      <c r="I312" s="265"/>
      <c r="J312" s="261"/>
      <c r="K312" s="261"/>
      <c r="L312" s="266"/>
      <c r="M312" s="267"/>
      <c r="N312" s="268"/>
      <c r="O312" s="268"/>
      <c r="P312" s="268"/>
      <c r="Q312" s="268"/>
      <c r="R312" s="268"/>
      <c r="S312" s="268"/>
      <c r="T312" s="26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0" t="s">
        <v>362</v>
      </c>
      <c r="AU312" s="270" t="s">
        <v>90</v>
      </c>
      <c r="AV312" s="14" t="s">
        <v>90</v>
      </c>
      <c r="AW312" s="14" t="s">
        <v>36</v>
      </c>
      <c r="AX312" s="14" t="s">
        <v>88</v>
      </c>
      <c r="AY312" s="270" t="s">
        <v>216</v>
      </c>
    </row>
    <row r="313" s="2" customFormat="1" ht="37.8" customHeight="1">
      <c r="A313" s="39"/>
      <c r="B313" s="40"/>
      <c r="C313" s="220" t="s">
        <v>818</v>
      </c>
      <c r="D313" s="220" t="s">
        <v>217</v>
      </c>
      <c r="E313" s="221" t="s">
        <v>3929</v>
      </c>
      <c r="F313" s="222" t="s">
        <v>3930</v>
      </c>
      <c r="G313" s="223" t="s">
        <v>453</v>
      </c>
      <c r="H313" s="224">
        <v>94</v>
      </c>
      <c r="I313" s="225"/>
      <c r="J313" s="226">
        <f>ROUND(I313*H313,2)</f>
        <v>0</v>
      </c>
      <c r="K313" s="222" t="s">
        <v>359</v>
      </c>
      <c r="L313" s="45"/>
      <c r="M313" s="227" t="s">
        <v>1</v>
      </c>
      <c r="N313" s="228" t="s">
        <v>46</v>
      </c>
      <c r="O313" s="92"/>
      <c r="P313" s="229">
        <f>O313*H313</f>
        <v>0</v>
      </c>
      <c r="Q313" s="229">
        <v>5.0000000000000002E-05</v>
      </c>
      <c r="R313" s="229">
        <f>Q313*H313</f>
        <v>0.0047000000000000002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292</v>
      </c>
      <c r="AT313" s="231" t="s">
        <v>217</v>
      </c>
      <c r="AU313" s="231" t="s">
        <v>90</v>
      </c>
      <c r="AY313" s="18" t="s">
        <v>216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88</v>
      </c>
      <c r="BK313" s="232">
        <f>ROUND(I313*H313,2)</f>
        <v>0</v>
      </c>
      <c r="BL313" s="18" t="s">
        <v>292</v>
      </c>
      <c r="BM313" s="231" t="s">
        <v>3931</v>
      </c>
    </row>
    <row r="314" s="2" customFormat="1">
      <c r="A314" s="39"/>
      <c r="B314" s="40"/>
      <c r="C314" s="41"/>
      <c r="D314" s="233" t="s">
        <v>222</v>
      </c>
      <c r="E314" s="41"/>
      <c r="F314" s="234" t="s">
        <v>3932</v>
      </c>
      <c r="G314" s="41"/>
      <c r="H314" s="41"/>
      <c r="I314" s="235"/>
      <c r="J314" s="41"/>
      <c r="K314" s="41"/>
      <c r="L314" s="45"/>
      <c r="M314" s="236"/>
      <c r="N314" s="237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222</v>
      </c>
      <c r="AU314" s="18" t="s">
        <v>90</v>
      </c>
    </row>
    <row r="315" s="14" customFormat="1">
      <c r="A315" s="14"/>
      <c r="B315" s="260"/>
      <c r="C315" s="261"/>
      <c r="D315" s="233" t="s">
        <v>362</v>
      </c>
      <c r="E315" s="262" t="s">
        <v>1</v>
      </c>
      <c r="F315" s="263" t="s">
        <v>3933</v>
      </c>
      <c r="G315" s="261"/>
      <c r="H315" s="264">
        <v>94</v>
      </c>
      <c r="I315" s="265"/>
      <c r="J315" s="261"/>
      <c r="K315" s="261"/>
      <c r="L315" s="266"/>
      <c r="M315" s="267"/>
      <c r="N315" s="268"/>
      <c r="O315" s="268"/>
      <c r="P315" s="268"/>
      <c r="Q315" s="268"/>
      <c r="R315" s="268"/>
      <c r="S315" s="268"/>
      <c r="T315" s="26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0" t="s">
        <v>362</v>
      </c>
      <c r="AU315" s="270" t="s">
        <v>90</v>
      </c>
      <c r="AV315" s="14" t="s">
        <v>90</v>
      </c>
      <c r="AW315" s="14" t="s">
        <v>36</v>
      </c>
      <c r="AX315" s="14" t="s">
        <v>88</v>
      </c>
      <c r="AY315" s="270" t="s">
        <v>216</v>
      </c>
    </row>
    <row r="316" s="2" customFormat="1" ht="37.8" customHeight="1">
      <c r="A316" s="39"/>
      <c r="B316" s="40"/>
      <c r="C316" s="220" t="s">
        <v>823</v>
      </c>
      <c r="D316" s="220" t="s">
        <v>217</v>
      </c>
      <c r="E316" s="221" t="s">
        <v>3934</v>
      </c>
      <c r="F316" s="222" t="s">
        <v>3935</v>
      </c>
      <c r="G316" s="223" t="s">
        <v>453</v>
      </c>
      <c r="H316" s="224">
        <v>83</v>
      </c>
      <c r="I316" s="225"/>
      <c r="J316" s="226">
        <f>ROUND(I316*H316,2)</f>
        <v>0</v>
      </c>
      <c r="K316" s="222" t="s">
        <v>359</v>
      </c>
      <c r="L316" s="45"/>
      <c r="M316" s="227" t="s">
        <v>1</v>
      </c>
      <c r="N316" s="228" t="s">
        <v>46</v>
      </c>
      <c r="O316" s="92"/>
      <c r="P316" s="229">
        <f>O316*H316</f>
        <v>0</v>
      </c>
      <c r="Q316" s="229">
        <v>6.9999999999999994E-05</v>
      </c>
      <c r="R316" s="229">
        <f>Q316*H316</f>
        <v>0.0058099999999999992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292</v>
      </c>
      <c r="AT316" s="231" t="s">
        <v>217</v>
      </c>
      <c r="AU316" s="231" t="s">
        <v>90</v>
      </c>
      <c r="AY316" s="18" t="s">
        <v>216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88</v>
      </c>
      <c r="BK316" s="232">
        <f>ROUND(I316*H316,2)</f>
        <v>0</v>
      </c>
      <c r="BL316" s="18" t="s">
        <v>292</v>
      </c>
      <c r="BM316" s="231" t="s">
        <v>3936</v>
      </c>
    </row>
    <row r="317" s="2" customFormat="1">
      <c r="A317" s="39"/>
      <c r="B317" s="40"/>
      <c r="C317" s="41"/>
      <c r="D317" s="233" t="s">
        <v>222</v>
      </c>
      <c r="E317" s="41"/>
      <c r="F317" s="234" t="s">
        <v>3937</v>
      </c>
      <c r="G317" s="41"/>
      <c r="H317" s="41"/>
      <c r="I317" s="235"/>
      <c r="J317" s="41"/>
      <c r="K317" s="41"/>
      <c r="L317" s="45"/>
      <c r="M317" s="236"/>
      <c r="N317" s="237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222</v>
      </c>
      <c r="AU317" s="18" t="s">
        <v>90</v>
      </c>
    </row>
    <row r="318" s="14" customFormat="1">
      <c r="A318" s="14"/>
      <c r="B318" s="260"/>
      <c r="C318" s="261"/>
      <c r="D318" s="233" t="s">
        <v>362</v>
      </c>
      <c r="E318" s="262" t="s">
        <v>1</v>
      </c>
      <c r="F318" s="263" t="s">
        <v>3938</v>
      </c>
      <c r="G318" s="261"/>
      <c r="H318" s="264">
        <v>92</v>
      </c>
      <c r="I318" s="265"/>
      <c r="J318" s="261"/>
      <c r="K318" s="261"/>
      <c r="L318" s="266"/>
      <c r="M318" s="267"/>
      <c r="N318" s="268"/>
      <c r="O318" s="268"/>
      <c r="P318" s="268"/>
      <c r="Q318" s="268"/>
      <c r="R318" s="268"/>
      <c r="S318" s="268"/>
      <c r="T318" s="26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0" t="s">
        <v>362</v>
      </c>
      <c r="AU318" s="270" t="s">
        <v>90</v>
      </c>
      <c r="AV318" s="14" t="s">
        <v>90</v>
      </c>
      <c r="AW318" s="14" t="s">
        <v>36</v>
      </c>
      <c r="AX318" s="14" t="s">
        <v>81</v>
      </c>
      <c r="AY318" s="270" t="s">
        <v>216</v>
      </c>
    </row>
    <row r="319" s="14" customFormat="1">
      <c r="A319" s="14"/>
      <c r="B319" s="260"/>
      <c r="C319" s="261"/>
      <c r="D319" s="233" t="s">
        <v>362</v>
      </c>
      <c r="E319" s="262" t="s">
        <v>1</v>
      </c>
      <c r="F319" s="263" t="s">
        <v>3939</v>
      </c>
      <c r="G319" s="261"/>
      <c r="H319" s="264">
        <v>-9</v>
      </c>
      <c r="I319" s="265"/>
      <c r="J319" s="261"/>
      <c r="K319" s="261"/>
      <c r="L319" s="266"/>
      <c r="M319" s="267"/>
      <c r="N319" s="268"/>
      <c r="O319" s="268"/>
      <c r="P319" s="268"/>
      <c r="Q319" s="268"/>
      <c r="R319" s="268"/>
      <c r="S319" s="268"/>
      <c r="T319" s="26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0" t="s">
        <v>362</v>
      </c>
      <c r="AU319" s="270" t="s">
        <v>90</v>
      </c>
      <c r="AV319" s="14" t="s">
        <v>90</v>
      </c>
      <c r="AW319" s="14" t="s">
        <v>36</v>
      </c>
      <c r="AX319" s="14" t="s">
        <v>81</v>
      </c>
      <c r="AY319" s="270" t="s">
        <v>216</v>
      </c>
    </row>
    <row r="320" s="16" customFormat="1">
      <c r="A320" s="16"/>
      <c r="B320" s="282"/>
      <c r="C320" s="283"/>
      <c r="D320" s="233" t="s">
        <v>362</v>
      </c>
      <c r="E320" s="284" t="s">
        <v>1</v>
      </c>
      <c r="F320" s="285" t="s">
        <v>369</v>
      </c>
      <c r="G320" s="283"/>
      <c r="H320" s="286">
        <v>83</v>
      </c>
      <c r="I320" s="287"/>
      <c r="J320" s="283"/>
      <c r="K320" s="283"/>
      <c r="L320" s="288"/>
      <c r="M320" s="289"/>
      <c r="N320" s="290"/>
      <c r="O320" s="290"/>
      <c r="P320" s="290"/>
      <c r="Q320" s="290"/>
      <c r="R320" s="290"/>
      <c r="S320" s="290"/>
      <c r="T320" s="291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92" t="s">
        <v>362</v>
      </c>
      <c r="AU320" s="292" t="s">
        <v>90</v>
      </c>
      <c r="AV320" s="16" t="s">
        <v>215</v>
      </c>
      <c r="AW320" s="16" t="s">
        <v>36</v>
      </c>
      <c r="AX320" s="16" t="s">
        <v>88</v>
      </c>
      <c r="AY320" s="292" t="s">
        <v>216</v>
      </c>
    </row>
    <row r="321" s="2" customFormat="1" ht="21.75" customHeight="1">
      <c r="A321" s="39"/>
      <c r="B321" s="40"/>
      <c r="C321" s="220" t="s">
        <v>829</v>
      </c>
      <c r="D321" s="220" t="s">
        <v>217</v>
      </c>
      <c r="E321" s="221" t="s">
        <v>3940</v>
      </c>
      <c r="F321" s="222" t="s">
        <v>3941</v>
      </c>
      <c r="G321" s="223" t="s">
        <v>539</v>
      </c>
      <c r="H321" s="224">
        <v>17</v>
      </c>
      <c r="I321" s="225"/>
      <c r="J321" s="226">
        <f>ROUND(I321*H321,2)</f>
        <v>0</v>
      </c>
      <c r="K321" s="222" t="s">
        <v>359</v>
      </c>
      <c r="L321" s="45"/>
      <c r="M321" s="227" t="s">
        <v>1</v>
      </c>
      <c r="N321" s="228" t="s">
        <v>46</v>
      </c>
      <c r="O321" s="92"/>
      <c r="P321" s="229">
        <f>O321*H321</f>
        <v>0</v>
      </c>
      <c r="Q321" s="229">
        <v>0.00012999999999999999</v>
      </c>
      <c r="R321" s="229">
        <f>Q321*H321</f>
        <v>0.0022099999999999997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292</v>
      </c>
      <c r="AT321" s="231" t="s">
        <v>217</v>
      </c>
      <c r="AU321" s="231" t="s">
        <v>90</v>
      </c>
      <c r="AY321" s="18" t="s">
        <v>216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88</v>
      </c>
      <c r="BK321" s="232">
        <f>ROUND(I321*H321,2)</f>
        <v>0</v>
      </c>
      <c r="BL321" s="18" t="s">
        <v>292</v>
      </c>
      <c r="BM321" s="231" t="s">
        <v>3942</v>
      </c>
    </row>
    <row r="322" s="2" customFormat="1">
      <c r="A322" s="39"/>
      <c r="B322" s="40"/>
      <c r="C322" s="41"/>
      <c r="D322" s="233" t="s">
        <v>222</v>
      </c>
      <c r="E322" s="41"/>
      <c r="F322" s="234" t="s">
        <v>3943</v>
      </c>
      <c r="G322" s="41"/>
      <c r="H322" s="41"/>
      <c r="I322" s="235"/>
      <c r="J322" s="41"/>
      <c r="K322" s="41"/>
      <c r="L322" s="45"/>
      <c r="M322" s="236"/>
      <c r="N322" s="23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222</v>
      </c>
      <c r="AU322" s="18" t="s">
        <v>90</v>
      </c>
    </row>
    <row r="323" s="14" customFormat="1">
      <c r="A323" s="14"/>
      <c r="B323" s="260"/>
      <c r="C323" s="261"/>
      <c r="D323" s="233" t="s">
        <v>362</v>
      </c>
      <c r="E323" s="262" t="s">
        <v>1</v>
      </c>
      <c r="F323" s="263" t="s">
        <v>3944</v>
      </c>
      <c r="G323" s="261"/>
      <c r="H323" s="264">
        <v>8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0" t="s">
        <v>362</v>
      </c>
      <c r="AU323" s="270" t="s">
        <v>90</v>
      </c>
      <c r="AV323" s="14" t="s">
        <v>90</v>
      </c>
      <c r="AW323" s="14" t="s">
        <v>36</v>
      </c>
      <c r="AX323" s="14" t="s">
        <v>81</v>
      </c>
      <c r="AY323" s="270" t="s">
        <v>216</v>
      </c>
    </row>
    <row r="324" s="14" customFormat="1">
      <c r="A324" s="14"/>
      <c r="B324" s="260"/>
      <c r="C324" s="261"/>
      <c r="D324" s="233" t="s">
        <v>362</v>
      </c>
      <c r="E324" s="262" t="s">
        <v>1</v>
      </c>
      <c r="F324" s="263" t="s">
        <v>3945</v>
      </c>
      <c r="G324" s="261"/>
      <c r="H324" s="264">
        <v>5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0" t="s">
        <v>362</v>
      </c>
      <c r="AU324" s="270" t="s">
        <v>90</v>
      </c>
      <c r="AV324" s="14" t="s">
        <v>90</v>
      </c>
      <c r="AW324" s="14" t="s">
        <v>36</v>
      </c>
      <c r="AX324" s="14" t="s">
        <v>81</v>
      </c>
      <c r="AY324" s="270" t="s">
        <v>216</v>
      </c>
    </row>
    <row r="325" s="14" customFormat="1">
      <c r="A325" s="14"/>
      <c r="B325" s="260"/>
      <c r="C325" s="261"/>
      <c r="D325" s="233" t="s">
        <v>362</v>
      </c>
      <c r="E325" s="262" t="s">
        <v>1</v>
      </c>
      <c r="F325" s="263" t="s">
        <v>3946</v>
      </c>
      <c r="G325" s="261"/>
      <c r="H325" s="264">
        <v>4</v>
      </c>
      <c r="I325" s="265"/>
      <c r="J325" s="261"/>
      <c r="K325" s="261"/>
      <c r="L325" s="266"/>
      <c r="M325" s="267"/>
      <c r="N325" s="268"/>
      <c r="O325" s="268"/>
      <c r="P325" s="268"/>
      <c r="Q325" s="268"/>
      <c r="R325" s="268"/>
      <c r="S325" s="268"/>
      <c r="T325" s="26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0" t="s">
        <v>362</v>
      </c>
      <c r="AU325" s="270" t="s">
        <v>90</v>
      </c>
      <c r="AV325" s="14" t="s">
        <v>90</v>
      </c>
      <c r="AW325" s="14" t="s">
        <v>36</v>
      </c>
      <c r="AX325" s="14" t="s">
        <v>81</v>
      </c>
      <c r="AY325" s="270" t="s">
        <v>216</v>
      </c>
    </row>
    <row r="326" s="16" customFormat="1">
      <c r="A326" s="16"/>
      <c r="B326" s="282"/>
      <c r="C326" s="283"/>
      <c r="D326" s="233" t="s">
        <v>362</v>
      </c>
      <c r="E326" s="284" t="s">
        <v>1</v>
      </c>
      <c r="F326" s="285" t="s">
        <v>369</v>
      </c>
      <c r="G326" s="283"/>
      <c r="H326" s="286">
        <v>17</v>
      </c>
      <c r="I326" s="287"/>
      <c r="J326" s="283"/>
      <c r="K326" s="283"/>
      <c r="L326" s="288"/>
      <c r="M326" s="289"/>
      <c r="N326" s="290"/>
      <c r="O326" s="290"/>
      <c r="P326" s="290"/>
      <c r="Q326" s="290"/>
      <c r="R326" s="290"/>
      <c r="S326" s="290"/>
      <c r="T326" s="291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92" t="s">
        <v>362</v>
      </c>
      <c r="AU326" s="292" t="s">
        <v>90</v>
      </c>
      <c r="AV326" s="16" t="s">
        <v>215</v>
      </c>
      <c r="AW326" s="16" t="s">
        <v>36</v>
      </c>
      <c r="AX326" s="16" t="s">
        <v>88</v>
      </c>
      <c r="AY326" s="292" t="s">
        <v>216</v>
      </c>
    </row>
    <row r="327" s="2" customFormat="1" ht="16.5" customHeight="1">
      <c r="A327" s="39"/>
      <c r="B327" s="40"/>
      <c r="C327" s="220" t="s">
        <v>838</v>
      </c>
      <c r="D327" s="220" t="s">
        <v>217</v>
      </c>
      <c r="E327" s="221" t="s">
        <v>3947</v>
      </c>
      <c r="F327" s="222" t="s">
        <v>3948</v>
      </c>
      <c r="G327" s="223" t="s">
        <v>3949</v>
      </c>
      <c r="H327" s="224">
        <v>4</v>
      </c>
      <c r="I327" s="225"/>
      <c r="J327" s="226">
        <f>ROUND(I327*H327,2)</f>
        <v>0</v>
      </c>
      <c r="K327" s="222" t="s">
        <v>359</v>
      </c>
      <c r="L327" s="45"/>
      <c r="M327" s="227" t="s">
        <v>1</v>
      </c>
      <c r="N327" s="228" t="s">
        <v>46</v>
      </c>
      <c r="O327" s="92"/>
      <c r="P327" s="229">
        <f>O327*H327</f>
        <v>0</v>
      </c>
      <c r="Q327" s="229">
        <v>0.00025000000000000001</v>
      </c>
      <c r="R327" s="229">
        <f>Q327*H327</f>
        <v>0.001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292</v>
      </c>
      <c r="AT327" s="231" t="s">
        <v>217</v>
      </c>
      <c r="AU327" s="231" t="s">
        <v>90</v>
      </c>
      <c r="AY327" s="18" t="s">
        <v>216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88</v>
      </c>
      <c r="BK327" s="232">
        <f>ROUND(I327*H327,2)</f>
        <v>0</v>
      </c>
      <c r="BL327" s="18" t="s">
        <v>292</v>
      </c>
      <c r="BM327" s="231" t="s">
        <v>3950</v>
      </c>
    </row>
    <row r="328" s="2" customFormat="1">
      <c r="A328" s="39"/>
      <c r="B328" s="40"/>
      <c r="C328" s="41"/>
      <c r="D328" s="233" t="s">
        <v>222</v>
      </c>
      <c r="E328" s="41"/>
      <c r="F328" s="234" t="s">
        <v>3951</v>
      </c>
      <c r="G328" s="41"/>
      <c r="H328" s="41"/>
      <c r="I328" s="235"/>
      <c r="J328" s="41"/>
      <c r="K328" s="41"/>
      <c r="L328" s="45"/>
      <c r="M328" s="236"/>
      <c r="N328" s="237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222</v>
      </c>
      <c r="AU328" s="18" t="s">
        <v>90</v>
      </c>
    </row>
    <row r="329" s="14" customFormat="1">
      <c r="A329" s="14"/>
      <c r="B329" s="260"/>
      <c r="C329" s="261"/>
      <c r="D329" s="233" t="s">
        <v>362</v>
      </c>
      <c r="E329" s="262" t="s">
        <v>1</v>
      </c>
      <c r="F329" s="263" t="s">
        <v>3952</v>
      </c>
      <c r="G329" s="261"/>
      <c r="H329" s="264">
        <v>4</v>
      </c>
      <c r="I329" s="265"/>
      <c r="J329" s="261"/>
      <c r="K329" s="261"/>
      <c r="L329" s="266"/>
      <c r="M329" s="267"/>
      <c r="N329" s="268"/>
      <c r="O329" s="268"/>
      <c r="P329" s="268"/>
      <c r="Q329" s="268"/>
      <c r="R329" s="268"/>
      <c r="S329" s="268"/>
      <c r="T329" s="26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0" t="s">
        <v>362</v>
      </c>
      <c r="AU329" s="270" t="s">
        <v>90</v>
      </c>
      <c r="AV329" s="14" t="s">
        <v>90</v>
      </c>
      <c r="AW329" s="14" t="s">
        <v>36</v>
      </c>
      <c r="AX329" s="14" t="s">
        <v>88</v>
      </c>
      <c r="AY329" s="270" t="s">
        <v>216</v>
      </c>
    </row>
    <row r="330" s="2" customFormat="1" ht="24.15" customHeight="1">
      <c r="A330" s="39"/>
      <c r="B330" s="40"/>
      <c r="C330" s="220" t="s">
        <v>845</v>
      </c>
      <c r="D330" s="220" t="s">
        <v>217</v>
      </c>
      <c r="E330" s="221" t="s">
        <v>3953</v>
      </c>
      <c r="F330" s="222" t="s">
        <v>3954</v>
      </c>
      <c r="G330" s="223" t="s">
        <v>285</v>
      </c>
      <c r="H330" s="224">
        <v>2</v>
      </c>
      <c r="I330" s="225"/>
      <c r="J330" s="226">
        <f>ROUND(I330*H330,2)</f>
        <v>0</v>
      </c>
      <c r="K330" s="222" t="s">
        <v>359</v>
      </c>
      <c r="L330" s="45"/>
      <c r="M330" s="227" t="s">
        <v>1</v>
      </c>
      <c r="N330" s="228" t="s">
        <v>46</v>
      </c>
      <c r="O330" s="92"/>
      <c r="P330" s="229">
        <f>O330*H330</f>
        <v>0</v>
      </c>
      <c r="Q330" s="229">
        <v>0.00056999999999999998</v>
      </c>
      <c r="R330" s="229">
        <f>Q330*H330</f>
        <v>0.00114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292</v>
      </c>
      <c r="AT330" s="231" t="s">
        <v>217</v>
      </c>
      <c r="AU330" s="231" t="s">
        <v>90</v>
      </c>
      <c r="AY330" s="18" t="s">
        <v>216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88</v>
      </c>
      <c r="BK330" s="232">
        <f>ROUND(I330*H330,2)</f>
        <v>0</v>
      </c>
      <c r="BL330" s="18" t="s">
        <v>292</v>
      </c>
      <c r="BM330" s="231" t="s">
        <v>3955</v>
      </c>
    </row>
    <row r="331" s="2" customFormat="1">
      <c r="A331" s="39"/>
      <c r="B331" s="40"/>
      <c r="C331" s="41"/>
      <c r="D331" s="233" t="s">
        <v>222</v>
      </c>
      <c r="E331" s="41"/>
      <c r="F331" s="234" t="s">
        <v>3956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222</v>
      </c>
      <c r="AU331" s="18" t="s">
        <v>90</v>
      </c>
    </row>
    <row r="332" s="2" customFormat="1" ht="24.15" customHeight="1">
      <c r="A332" s="39"/>
      <c r="B332" s="40"/>
      <c r="C332" s="220" t="s">
        <v>855</v>
      </c>
      <c r="D332" s="220" t="s">
        <v>217</v>
      </c>
      <c r="E332" s="221" t="s">
        <v>3957</v>
      </c>
      <c r="F332" s="222" t="s">
        <v>3958</v>
      </c>
      <c r="G332" s="223" t="s">
        <v>539</v>
      </c>
      <c r="H332" s="224">
        <v>7</v>
      </c>
      <c r="I332" s="225"/>
      <c r="J332" s="226">
        <f>ROUND(I332*H332,2)</f>
        <v>0</v>
      </c>
      <c r="K332" s="222" t="s">
        <v>359</v>
      </c>
      <c r="L332" s="45"/>
      <c r="M332" s="227" t="s">
        <v>1</v>
      </c>
      <c r="N332" s="228" t="s">
        <v>46</v>
      </c>
      <c r="O332" s="92"/>
      <c r="P332" s="229">
        <f>O332*H332</f>
        <v>0</v>
      </c>
      <c r="Q332" s="229">
        <v>0.00022000000000000001</v>
      </c>
      <c r="R332" s="229">
        <f>Q332*H332</f>
        <v>0.0015400000000000001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292</v>
      </c>
      <c r="AT332" s="231" t="s">
        <v>217</v>
      </c>
      <c r="AU332" s="231" t="s">
        <v>90</v>
      </c>
      <c r="AY332" s="18" t="s">
        <v>216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88</v>
      </c>
      <c r="BK332" s="232">
        <f>ROUND(I332*H332,2)</f>
        <v>0</v>
      </c>
      <c r="BL332" s="18" t="s">
        <v>292</v>
      </c>
      <c r="BM332" s="231" t="s">
        <v>3959</v>
      </c>
    </row>
    <row r="333" s="2" customFormat="1">
      <c r="A333" s="39"/>
      <c r="B333" s="40"/>
      <c r="C333" s="41"/>
      <c r="D333" s="233" t="s">
        <v>222</v>
      </c>
      <c r="E333" s="41"/>
      <c r="F333" s="234" t="s">
        <v>3960</v>
      </c>
      <c r="G333" s="41"/>
      <c r="H333" s="41"/>
      <c r="I333" s="235"/>
      <c r="J333" s="41"/>
      <c r="K333" s="41"/>
      <c r="L333" s="45"/>
      <c r="M333" s="236"/>
      <c r="N333" s="237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222</v>
      </c>
      <c r="AU333" s="18" t="s">
        <v>90</v>
      </c>
    </row>
    <row r="334" s="2" customFormat="1" ht="24.15" customHeight="1">
      <c r="A334" s="39"/>
      <c r="B334" s="40"/>
      <c r="C334" s="220" t="s">
        <v>867</v>
      </c>
      <c r="D334" s="220" t="s">
        <v>217</v>
      </c>
      <c r="E334" s="221" t="s">
        <v>3961</v>
      </c>
      <c r="F334" s="222" t="s">
        <v>3962</v>
      </c>
      <c r="G334" s="223" t="s">
        <v>539</v>
      </c>
      <c r="H334" s="224">
        <v>1</v>
      </c>
      <c r="I334" s="225"/>
      <c r="J334" s="226">
        <f>ROUND(I334*H334,2)</f>
        <v>0</v>
      </c>
      <c r="K334" s="222" t="s">
        <v>359</v>
      </c>
      <c r="L334" s="45"/>
      <c r="M334" s="227" t="s">
        <v>1</v>
      </c>
      <c r="N334" s="228" t="s">
        <v>46</v>
      </c>
      <c r="O334" s="92"/>
      <c r="P334" s="229">
        <f>O334*H334</f>
        <v>0</v>
      </c>
      <c r="Q334" s="229">
        <v>2.0000000000000002E-05</v>
      </c>
      <c r="R334" s="229">
        <f>Q334*H334</f>
        <v>2.0000000000000002E-05</v>
      </c>
      <c r="S334" s="229">
        <v>0</v>
      </c>
      <c r="T334" s="23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292</v>
      </c>
      <c r="AT334" s="231" t="s">
        <v>217</v>
      </c>
      <c r="AU334" s="231" t="s">
        <v>90</v>
      </c>
      <c r="AY334" s="18" t="s">
        <v>216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88</v>
      </c>
      <c r="BK334" s="232">
        <f>ROUND(I334*H334,2)</f>
        <v>0</v>
      </c>
      <c r="BL334" s="18" t="s">
        <v>292</v>
      </c>
      <c r="BM334" s="231" t="s">
        <v>3963</v>
      </c>
    </row>
    <row r="335" s="2" customFormat="1">
      <c r="A335" s="39"/>
      <c r="B335" s="40"/>
      <c r="C335" s="41"/>
      <c r="D335" s="233" t="s">
        <v>222</v>
      </c>
      <c r="E335" s="41"/>
      <c r="F335" s="234" t="s">
        <v>3964</v>
      </c>
      <c r="G335" s="41"/>
      <c r="H335" s="41"/>
      <c r="I335" s="235"/>
      <c r="J335" s="41"/>
      <c r="K335" s="41"/>
      <c r="L335" s="45"/>
      <c r="M335" s="236"/>
      <c r="N335" s="237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222</v>
      </c>
      <c r="AU335" s="18" t="s">
        <v>90</v>
      </c>
    </row>
    <row r="336" s="2" customFormat="1" ht="21.75" customHeight="1">
      <c r="A336" s="39"/>
      <c r="B336" s="40"/>
      <c r="C336" s="293" t="s">
        <v>878</v>
      </c>
      <c r="D336" s="293" t="s">
        <v>467</v>
      </c>
      <c r="E336" s="294" t="s">
        <v>3965</v>
      </c>
      <c r="F336" s="295" t="s">
        <v>3966</v>
      </c>
      <c r="G336" s="296" t="s">
        <v>539</v>
      </c>
      <c r="H336" s="297">
        <v>1</v>
      </c>
      <c r="I336" s="298"/>
      <c r="J336" s="299">
        <f>ROUND(I336*H336,2)</f>
        <v>0</v>
      </c>
      <c r="K336" s="295" t="s">
        <v>1</v>
      </c>
      <c r="L336" s="300"/>
      <c r="M336" s="301" t="s">
        <v>1</v>
      </c>
      <c r="N336" s="302" t="s">
        <v>46</v>
      </c>
      <c r="O336" s="92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569</v>
      </c>
      <c r="AT336" s="231" t="s">
        <v>467</v>
      </c>
      <c r="AU336" s="231" t="s">
        <v>90</v>
      </c>
      <c r="AY336" s="18" t="s">
        <v>216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88</v>
      </c>
      <c r="BK336" s="232">
        <f>ROUND(I336*H336,2)</f>
        <v>0</v>
      </c>
      <c r="BL336" s="18" t="s">
        <v>292</v>
      </c>
      <c r="BM336" s="231" t="s">
        <v>3967</v>
      </c>
    </row>
    <row r="337" s="2" customFormat="1" ht="24.15" customHeight="1">
      <c r="A337" s="39"/>
      <c r="B337" s="40"/>
      <c r="C337" s="220" t="s">
        <v>884</v>
      </c>
      <c r="D337" s="220" t="s">
        <v>217</v>
      </c>
      <c r="E337" s="221" t="s">
        <v>3968</v>
      </c>
      <c r="F337" s="222" t="s">
        <v>3969</v>
      </c>
      <c r="G337" s="223" t="s">
        <v>539</v>
      </c>
      <c r="H337" s="224">
        <v>1</v>
      </c>
      <c r="I337" s="225"/>
      <c r="J337" s="226">
        <f>ROUND(I337*H337,2)</f>
        <v>0</v>
      </c>
      <c r="K337" s="222" t="s">
        <v>359</v>
      </c>
      <c r="L337" s="45"/>
      <c r="M337" s="227" t="s">
        <v>1</v>
      </c>
      <c r="N337" s="228" t="s">
        <v>46</v>
      </c>
      <c r="O337" s="92"/>
      <c r="P337" s="229">
        <f>O337*H337</f>
        <v>0</v>
      </c>
      <c r="Q337" s="229">
        <v>0.00012</v>
      </c>
      <c r="R337" s="229">
        <f>Q337*H337</f>
        <v>0.00012</v>
      </c>
      <c r="S337" s="229">
        <v>0</v>
      </c>
      <c r="T337" s="23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1" t="s">
        <v>292</v>
      </c>
      <c r="AT337" s="231" t="s">
        <v>217</v>
      </c>
      <c r="AU337" s="231" t="s">
        <v>90</v>
      </c>
      <c r="AY337" s="18" t="s">
        <v>216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8" t="s">
        <v>88</v>
      </c>
      <c r="BK337" s="232">
        <f>ROUND(I337*H337,2)</f>
        <v>0</v>
      </c>
      <c r="BL337" s="18" t="s">
        <v>292</v>
      </c>
      <c r="BM337" s="231" t="s">
        <v>3970</v>
      </c>
    </row>
    <row r="338" s="2" customFormat="1">
      <c r="A338" s="39"/>
      <c r="B338" s="40"/>
      <c r="C338" s="41"/>
      <c r="D338" s="233" t="s">
        <v>222</v>
      </c>
      <c r="E338" s="41"/>
      <c r="F338" s="234" t="s">
        <v>3971</v>
      </c>
      <c r="G338" s="41"/>
      <c r="H338" s="41"/>
      <c r="I338" s="235"/>
      <c r="J338" s="41"/>
      <c r="K338" s="41"/>
      <c r="L338" s="45"/>
      <c r="M338" s="236"/>
      <c r="N338" s="237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222</v>
      </c>
      <c r="AU338" s="18" t="s">
        <v>90</v>
      </c>
    </row>
    <row r="339" s="2" customFormat="1" ht="24.15" customHeight="1">
      <c r="A339" s="39"/>
      <c r="B339" s="40"/>
      <c r="C339" s="220" t="s">
        <v>890</v>
      </c>
      <c r="D339" s="220" t="s">
        <v>217</v>
      </c>
      <c r="E339" s="221" t="s">
        <v>3972</v>
      </c>
      <c r="F339" s="222" t="s">
        <v>3973</v>
      </c>
      <c r="G339" s="223" t="s">
        <v>539</v>
      </c>
      <c r="H339" s="224">
        <v>1</v>
      </c>
      <c r="I339" s="225"/>
      <c r="J339" s="226">
        <f>ROUND(I339*H339,2)</f>
        <v>0</v>
      </c>
      <c r="K339" s="222" t="s">
        <v>359</v>
      </c>
      <c r="L339" s="45"/>
      <c r="M339" s="227" t="s">
        <v>1</v>
      </c>
      <c r="N339" s="228" t="s">
        <v>46</v>
      </c>
      <c r="O339" s="92"/>
      <c r="P339" s="229">
        <f>O339*H339</f>
        <v>0</v>
      </c>
      <c r="Q339" s="229">
        <v>0.00051999999999999995</v>
      </c>
      <c r="R339" s="229">
        <f>Q339*H339</f>
        <v>0.00051999999999999995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292</v>
      </c>
      <c r="AT339" s="231" t="s">
        <v>217</v>
      </c>
      <c r="AU339" s="231" t="s">
        <v>90</v>
      </c>
      <c r="AY339" s="18" t="s">
        <v>216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88</v>
      </c>
      <c r="BK339" s="232">
        <f>ROUND(I339*H339,2)</f>
        <v>0</v>
      </c>
      <c r="BL339" s="18" t="s">
        <v>292</v>
      </c>
      <c r="BM339" s="231" t="s">
        <v>3974</v>
      </c>
    </row>
    <row r="340" s="2" customFormat="1">
      <c r="A340" s="39"/>
      <c r="B340" s="40"/>
      <c r="C340" s="41"/>
      <c r="D340" s="233" t="s">
        <v>222</v>
      </c>
      <c r="E340" s="41"/>
      <c r="F340" s="234" t="s">
        <v>3975</v>
      </c>
      <c r="G340" s="41"/>
      <c r="H340" s="41"/>
      <c r="I340" s="235"/>
      <c r="J340" s="41"/>
      <c r="K340" s="41"/>
      <c r="L340" s="45"/>
      <c r="M340" s="236"/>
      <c r="N340" s="237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222</v>
      </c>
      <c r="AU340" s="18" t="s">
        <v>90</v>
      </c>
    </row>
    <row r="341" s="2" customFormat="1" ht="24.15" customHeight="1">
      <c r="A341" s="39"/>
      <c r="B341" s="40"/>
      <c r="C341" s="220" t="s">
        <v>899</v>
      </c>
      <c r="D341" s="220" t="s">
        <v>217</v>
      </c>
      <c r="E341" s="221" t="s">
        <v>3976</v>
      </c>
      <c r="F341" s="222" t="s">
        <v>3977</v>
      </c>
      <c r="G341" s="223" t="s">
        <v>539</v>
      </c>
      <c r="H341" s="224">
        <v>1</v>
      </c>
      <c r="I341" s="225"/>
      <c r="J341" s="226">
        <f>ROUND(I341*H341,2)</f>
        <v>0</v>
      </c>
      <c r="K341" s="222" t="s">
        <v>359</v>
      </c>
      <c r="L341" s="45"/>
      <c r="M341" s="227" t="s">
        <v>1</v>
      </c>
      <c r="N341" s="228" t="s">
        <v>46</v>
      </c>
      <c r="O341" s="92"/>
      <c r="P341" s="229">
        <f>O341*H341</f>
        <v>0</v>
      </c>
      <c r="Q341" s="229">
        <v>0.00081999999999999998</v>
      </c>
      <c r="R341" s="229">
        <f>Q341*H341</f>
        <v>0.00081999999999999998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292</v>
      </c>
      <c r="AT341" s="231" t="s">
        <v>217</v>
      </c>
      <c r="AU341" s="231" t="s">
        <v>90</v>
      </c>
      <c r="AY341" s="18" t="s">
        <v>216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88</v>
      </c>
      <c r="BK341" s="232">
        <f>ROUND(I341*H341,2)</f>
        <v>0</v>
      </c>
      <c r="BL341" s="18" t="s">
        <v>292</v>
      </c>
      <c r="BM341" s="231" t="s">
        <v>3978</v>
      </c>
    </row>
    <row r="342" s="2" customFormat="1">
      <c r="A342" s="39"/>
      <c r="B342" s="40"/>
      <c r="C342" s="41"/>
      <c r="D342" s="233" t="s">
        <v>222</v>
      </c>
      <c r="E342" s="41"/>
      <c r="F342" s="234" t="s">
        <v>3979</v>
      </c>
      <c r="G342" s="41"/>
      <c r="H342" s="41"/>
      <c r="I342" s="235"/>
      <c r="J342" s="41"/>
      <c r="K342" s="41"/>
      <c r="L342" s="45"/>
      <c r="M342" s="236"/>
      <c r="N342" s="237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222</v>
      </c>
      <c r="AU342" s="18" t="s">
        <v>90</v>
      </c>
    </row>
    <row r="343" s="2" customFormat="1" ht="16.5" customHeight="1">
      <c r="A343" s="39"/>
      <c r="B343" s="40"/>
      <c r="C343" s="220" t="s">
        <v>906</v>
      </c>
      <c r="D343" s="220" t="s">
        <v>217</v>
      </c>
      <c r="E343" s="221" t="s">
        <v>3980</v>
      </c>
      <c r="F343" s="222" t="s">
        <v>3981</v>
      </c>
      <c r="G343" s="223" t="s">
        <v>539</v>
      </c>
      <c r="H343" s="224">
        <v>1</v>
      </c>
      <c r="I343" s="225"/>
      <c r="J343" s="226">
        <f>ROUND(I343*H343,2)</f>
        <v>0</v>
      </c>
      <c r="K343" s="222" t="s">
        <v>359</v>
      </c>
      <c r="L343" s="45"/>
      <c r="M343" s="227" t="s">
        <v>1</v>
      </c>
      <c r="N343" s="228" t="s">
        <v>46</v>
      </c>
      <c r="O343" s="92"/>
      <c r="P343" s="229">
        <f>O343*H343</f>
        <v>0</v>
      </c>
      <c r="Q343" s="229">
        <v>0.00091</v>
      </c>
      <c r="R343" s="229">
        <f>Q343*H343</f>
        <v>0.00091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292</v>
      </c>
      <c r="AT343" s="231" t="s">
        <v>217</v>
      </c>
      <c r="AU343" s="231" t="s">
        <v>90</v>
      </c>
      <c r="AY343" s="18" t="s">
        <v>216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88</v>
      </c>
      <c r="BK343" s="232">
        <f>ROUND(I343*H343,2)</f>
        <v>0</v>
      </c>
      <c r="BL343" s="18" t="s">
        <v>292</v>
      </c>
      <c r="BM343" s="231" t="s">
        <v>3982</v>
      </c>
    </row>
    <row r="344" s="2" customFormat="1">
      <c r="A344" s="39"/>
      <c r="B344" s="40"/>
      <c r="C344" s="41"/>
      <c r="D344" s="233" t="s">
        <v>222</v>
      </c>
      <c r="E344" s="41"/>
      <c r="F344" s="234" t="s">
        <v>3983</v>
      </c>
      <c r="G344" s="41"/>
      <c r="H344" s="41"/>
      <c r="I344" s="235"/>
      <c r="J344" s="41"/>
      <c r="K344" s="41"/>
      <c r="L344" s="45"/>
      <c r="M344" s="236"/>
      <c r="N344" s="237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222</v>
      </c>
      <c r="AU344" s="18" t="s">
        <v>90</v>
      </c>
    </row>
    <row r="345" s="2" customFormat="1" ht="24.15" customHeight="1">
      <c r="A345" s="39"/>
      <c r="B345" s="40"/>
      <c r="C345" s="220" t="s">
        <v>913</v>
      </c>
      <c r="D345" s="220" t="s">
        <v>217</v>
      </c>
      <c r="E345" s="221" t="s">
        <v>3984</v>
      </c>
      <c r="F345" s="222" t="s">
        <v>3985</v>
      </c>
      <c r="G345" s="223" t="s">
        <v>539</v>
      </c>
      <c r="H345" s="224">
        <v>2</v>
      </c>
      <c r="I345" s="225"/>
      <c r="J345" s="226">
        <f>ROUND(I345*H345,2)</f>
        <v>0</v>
      </c>
      <c r="K345" s="222" t="s">
        <v>359</v>
      </c>
      <c r="L345" s="45"/>
      <c r="M345" s="227" t="s">
        <v>1</v>
      </c>
      <c r="N345" s="228" t="s">
        <v>46</v>
      </c>
      <c r="O345" s="92"/>
      <c r="P345" s="229">
        <f>O345*H345</f>
        <v>0</v>
      </c>
      <c r="Q345" s="229">
        <v>0.00012</v>
      </c>
      <c r="R345" s="229">
        <f>Q345*H345</f>
        <v>0.00024000000000000001</v>
      </c>
      <c r="S345" s="229">
        <v>0</v>
      </c>
      <c r="T345" s="23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1" t="s">
        <v>292</v>
      </c>
      <c r="AT345" s="231" t="s">
        <v>217</v>
      </c>
      <c r="AU345" s="231" t="s">
        <v>90</v>
      </c>
      <c r="AY345" s="18" t="s">
        <v>216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8" t="s">
        <v>88</v>
      </c>
      <c r="BK345" s="232">
        <f>ROUND(I345*H345,2)</f>
        <v>0</v>
      </c>
      <c r="BL345" s="18" t="s">
        <v>292</v>
      </c>
      <c r="BM345" s="231" t="s">
        <v>3986</v>
      </c>
    </row>
    <row r="346" s="2" customFormat="1">
      <c r="A346" s="39"/>
      <c r="B346" s="40"/>
      <c r="C346" s="41"/>
      <c r="D346" s="233" t="s">
        <v>222</v>
      </c>
      <c r="E346" s="41"/>
      <c r="F346" s="234" t="s">
        <v>3987</v>
      </c>
      <c r="G346" s="41"/>
      <c r="H346" s="41"/>
      <c r="I346" s="235"/>
      <c r="J346" s="41"/>
      <c r="K346" s="41"/>
      <c r="L346" s="45"/>
      <c r="M346" s="236"/>
      <c r="N346" s="237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222</v>
      </c>
      <c r="AU346" s="18" t="s">
        <v>90</v>
      </c>
    </row>
    <row r="347" s="2" customFormat="1" ht="21.75" customHeight="1">
      <c r="A347" s="39"/>
      <c r="B347" s="40"/>
      <c r="C347" s="220" t="s">
        <v>918</v>
      </c>
      <c r="D347" s="220" t="s">
        <v>217</v>
      </c>
      <c r="E347" s="221" t="s">
        <v>3988</v>
      </c>
      <c r="F347" s="222" t="s">
        <v>3989</v>
      </c>
      <c r="G347" s="223" t="s">
        <v>539</v>
      </c>
      <c r="H347" s="224">
        <v>2</v>
      </c>
      <c r="I347" s="225"/>
      <c r="J347" s="226">
        <f>ROUND(I347*H347,2)</f>
        <v>0</v>
      </c>
      <c r="K347" s="222" t="s">
        <v>359</v>
      </c>
      <c r="L347" s="45"/>
      <c r="M347" s="227" t="s">
        <v>1</v>
      </c>
      <c r="N347" s="228" t="s">
        <v>46</v>
      </c>
      <c r="O347" s="92"/>
      <c r="P347" s="229">
        <f>O347*H347</f>
        <v>0</v>
      </c>
      <c r="Q347" s="229">
        <v>0.00021000000000000001</v>
      </c>
      <c r="R347" s="229">
        <f>Q347*H347</f>
        <v>0.00042000000000000002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292</v>
      </c>
      <c r="AT347" s="231" t="s">
        <v>217</v>
      </c>
      <c r="AU347" s="231" t="s">
        <v>90</v>
      </c>
      <c r="AY347" s="18" t="s">
        <v>216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88</v>
      </c>
      <c r="BK347" s="232">
        <f>ROUND(I347*H347,2)</f>
        <v>0</v>
      </c>
      <c r="BL347" s="18" t="s">
        <v>292</v>
      </c>
      <c r="BM347" s="231" t="s">
        <v>3990</v>
      </c>
    </row>
    <row r="348" s="2" customFormat="1">
      <c r="A348" s="39"/>
      <c r="B348" s="40"/>
      <c r="C348" s="41"/>
      <c r="D348" s="233" t="s">
        <v>222</v>
      </c>
      <c r="E348" s="41"/>
      <c r="F348" s="234" t="s">
        <v>3991</v>
      </c>
      <c r="G348" s="41"/>
      <c r="H348" s="41"/>
      <c r="I348" s="235"/>
      <c r="J348" s="41"/>
      <c r="K348" s="41"/>
      <c r="L348" s="45"/>
      <c r="M348" s="236"/>
      <c r="N348" s="237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222</v>
      </c>
      <c r="AU348" s="18" t="s">
        <v>90</v>
      </c>
    </row>
    <row r="349" s="2" customFormat="1" ht="21.75" customHeight="1">
      <c r="A349" s="39"/>
      <c r="B349" s="40"/>
      <c r="C349" s="220" t="s">
        <v>925</v>
      </c>
      <c r="D349" s="220" t="s">
        <v>217</v>
      </c>
      <c r="E349" s="221" t="s">
        <v>3992</v>
      </c>
      <c r="F349" s="222" t="s">
        <v>3993</v>
      </c>
      <c r="G349" s="223" t="s">
        <v>539</v>
      </c>
      <c r="H349" s="224">
        <v>1</v>
      </c>
      <c r="I349" s="225"/>
      <c r="J349" s="226">
        <f>ROUND(I349*H349,2)</f>
        <v>0</v>
      </c>
      <c r="K349" s="222" t="s">
        <v>359</v>
      </c>
      <c r="L349" s="45"/>
      <c r="M349" s="227" t="s">
        <v>1</v>
      </c>
      <c r="N349" s="228" t="s">
        <v>46</v>
      </c>
      <c r="O349" s="92"/>
      <c r="P349" s="229">
        <f>O349*H349</f>
        <v>0</v>
      </c>
      <c r="Q349" s="229">
        <v>0.00034000000000000002</v>
      </c>
      <c r="R349" s="229">
        <f>Q349*H349</f>
        <v>0.00034000000000000002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292</v>
      </c>
      <c r="AT349" s="231" t="s">
        <v>217</v>
      </c>
      <c r="AU349" s="231" t="s">
        <v>90</v>
      </c>
      <c r="AY349" s="18" t="s">
        <v>216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88</v>
      </c>
      <c r="BK349" s="232">
        <f>ROUND(I349*H349,2)</f>
        <v>0</v>
      </c>
      <c r="BL349" s="18" t="s">
        <v>292</v>
      </c>
      <c r="BM349" s="231" t="s">
        <v>3994</v>
      </c>
    </row>
    <row r="350" s="2" customFormat="1">
      <c r="A350" s="39"/>
      <c r="B350" s="40"/>
      <c r="C350" s="41"/>
      <c r="D350" s="233" t="s">
        <v>222</v>
      </c>
      <c r="E350" s="41"/>
      <c r="F350" s="234" t="s">
        <v>3995</v>
      </c>
      <c r="G350" s="41"/>
      <c r="H350" s="41"/>
      <c r="I350" s="235"/>
      <c r="J350" s="41"/>
      <c r="K350" s="41"/>
      <c r="L350" s="45"/>
      <c r="M350" s="236"/>
      <c r="N350" s="237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222</v>
      </c>
      <c r="AU350" s="18" t="s">
        <v>90</v>
      </c>
    </row>
    <row r="351" s="2" customFormat="1" ht="21.75" customHeight="1">
      <c r="A351" s="39"/>
      <c r="B351" s="40"/>
      <c r="C351" s="220" t="s">
        <v>932</v>
      </c>
      <c r="D351" s="220" t="s">
        <v>217</v>
      </c>
      <c r="E351" s="221" t="s">
        <v>3996</v>
      </c>
      <c r="F351" s="222" t="s">
        <v>3997</v>
      </c>
      <c r="G351" s="223" t="s">
        <v>539</v>
      </c>
      <c r="H351" s="224">
        <v>2</v>
      </c>
      <c r="I351" s="225"/>
      <c r="J351" s="226">
        <f>ROUND(I351*H351,2)</f>
        <v>0</v>
      </c>
      <c r="K351" s="222" t="s">
        <v>359</v>
      </c>
      <c r="L351" s="45"/>
      <c r="M351" s="227" t="s">
        <v>1</v>
      </c>
      <c r="N351" s="228" t="s">
        <v>46</v>
      </c>
      <c r="O351" s="92"/>
      <c r="P351" s="229">
        <f>O351*H351</f>
        <v>0</v>
      </c>
      <c r="Q351" s="229">
        <v>0.00050000000000000001</v>
      </c>
      <c r="R351" s="229">
        <f>Q351*H351</f>
        <v>0.001</v>
      </c>
      <c r="S351" s="229">
        <v>0</v>
      </c>
      <c r="T351" s="23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292</v>
      </c>
      <c r="AT351" s="231" t="s">
        <v>217</v>
      </c>
      <c r="AU351" s="231" t="s">
        <v>90</v>
      </c>
      <c r="AY351" s="18" t="s">
        <v>216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88</v>
      </c>
      <c r="BK351" s="232">
        <f>ROUND(I351*H351,2)</f>
        <v>0</v>
      </c>
      <c r="BL351" s="18" t="s">
        <v>292</v>
      </c>
      <c r="BM351" s="231" t="s">
        <v>3998</v>
      </c>
    </row>
    <row r="352" s="2" customFormat="1">
      <c r="A352" s="39"/>
      <c r="B352" s="40"/>
      <c r="C352" s="41"/>
      <c r="D352" s="233" t="s">
        <v>222</v>
      </c>
      <c r="E352" s="41"/>
      <c r="F352" s="234" t="s">
        <v>3999</v>
      </c>
      <c r="G352" s="41"/>
      <c r="H352" s="41"/>
      <c r="I352" s="235"/>
      <c r="J352" s="41"/>
      <c r="K352" s="41"/>
      <c r="L352" s="45"/>
      <c r="M352" s="236"/>
      <c r="N352" s="237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222</v>
      </c>
      <c r="AU352" s="18" t="s">
        <v>90</v>
      </c>
    </row>
    <row r="353" s="2" customFormat="1" ht="21.75" customHeight="1">
      <c r="A353" s="39"/>
      <c r="B353" s="40"/>
      <c r="C353" s="220" t="s">
        <v>938</v>
      </c>
      <c r="D353" s="220" t="s">
        <v>217</v>
      </c>
      <c r="E353" s="221" t="s">
        <v>4000</v>
      </c>
      <c r="F353" s="222" t="s">
        <v>4001</v>
      </c>
      <c r="G353" s="223" t="s">
        <v>539</v>
      </c>
      <c r="H353" s="224">
        <v>5</v>
      </c>
      <c r="I353" s="225"/>
      <c r="J353" s="226">
        <f>ROUND(I353*H353,2)</f>
        <v>0</v>
      </c>
      <c r="K353" s="222" t="s">
        <v>359</v>
      </c>
      <c r="L353" s="45"/>
      <c r="M353" s="227" t="s">
        <v>1</v>
      </c>
      <c r="N353" s="228" t="s">
        <v>46</v>
      </c>
      <c r="O353" s="92"/>
      <c r="P353" s="229">
        <f>O353*H353</f>
        <v>0</v>
      </c>
      <c r="Q353" s="229">
        <v>0.00069999999999999999</v>
      </c>
      <c r="R353" s="229">
        <f>Q353*H353</f>
        <v>0.0035000000000000001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292</v>
      </c>
      <c r="AT353" s="231" t="s">
        <v>217</v>
      </c>
      <c r="AU353" s="231" t="s">
        <v>90</v>
      </c>
      <c r="AY353" s="18" t="s">
        <v>216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88</v>
      </c>
      <c r="BK353" s="232">
        <f>ROUND(I353*H353,2)</f>
        <v>0</v>
      </c>
      <c r="BL353" s="18" t="s">
        <v>292</v>
      </c>
      <c r="BM353" s="231" t="s">
        <v>4002</v>
      </c>
    </row>
    <row r="354" s="2" customFormat="1">
      <c r="A354" s="39"/>
      <c r="B354" s="40"/>
      <c r="C354" s="41"/>
      <c r="D354" s="233" t="s">
        <v>222</v>
      </c>
      <c r="E354" s="41"/>
      <c r="F354" s="234" t="s">
        <v>4003</v>
      </c>
      <c r="G354" s="41"/>
      <c r="H354" s="41"/>
      <c r="I354" s="235"/>
      <c r="J354" s="41"/>
      <c r="K354" s="41"/>
      <c r="L354" s="45"/>
      <c r="M354" s="236"/>
      <c r="N354" s="237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222</v>
      </c>
      <c r="AU354" s="18" t="s">
        <v>90</v>
      </c>
    </row>
    <row r="355" s="2" customFormat="1" ht="24.15" customHeight="1">
      <c r="A355" s="39"/>
      <c r="B355" s="40"/>
      <c r="C355" s="220" t="s">
        <v>947</v>
      </c>
      <c r="D355" s="220" t="s">
        <v>217</v>
      </c>
      <c r="E355" s="221" t="s">
        <v>4004</v>
      </c>
      <c r="F355" s="222" t="s">
        <v>4005</v>
      </c>
      <c r="G355" s="223" t="s">
        <v>539</v>
      </c>
      <c r="H355" s="224">
        <v>1</v>
      </c>
      <c r="I355" s="225"/>
      <c r="J355" s="226">
        <f>ROUND(I355*H355,2)</f>
        <v>0</v>
      </c>
      <c r="K355" s="222" t="s">
        <v>359</v>
      </c>
      <c r="L355" s="45"/>
      <c r="M355" s="227" t="s">
        <v>1</v>
      </c>
      <c r="N355" s="228" t="s">
        <v>46</v>
      </c>
      <c r="O355" s="92"/>
      <c r="P355" s="229">
        <f>O355*H355</f>
        <v>0</v>
      </c>
      <c r="Q355" s="229">
        <v>0.00027</v>
      </c>
      <c r="R355" s="229">
        <f>Q355*H355</f>
        <v>0.00027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292</v>
      </c>
      <c r="AT355" s="231" t="s">
        <v>217</v>
      </c>
      <c r="AU355" s="231" t="s">
        <v>90</v>
      </c>
      <c r="AY355" s="18" t="s">
        <v>216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88</v>
      </c>
      <c r="BK355" s="232">
        <f>ROUND(I355*H355,2)</f>
        <v>0</v>
      </c>
      <c r="BL355" s="18" t="s">
        <v>292</v>
      </c>
      <c r="BM355" s="231" t="s">
        <v>4006</v>
      </c>
    </row>
    <row r="356" s="2" customFormat="1">
      <c r="A356" s="39"/>
      <c r="B356" s="40"/>
      <c r="C356" s="41"/>
      <c r="D356" s="233" t="s">
        <v>222</v>
      </c>
      <c r="E356" s="41"/>
      <c r="F356" s="234" t="s">
        <v>4007</v>
      </c>
      <c r="G356" s="41"/>
      <c r="H356" s="41"/>
      <c r="I356" s="235"/>
      <c r="J356" s="41"/>
      <c r="K356" s="41"/>
      <c r="L356" s="45"/>
      <c r="M356" s="236"/>
      <c r="N356" s="237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222</v>
      </c>
      <c r="AU356" s="18" t="s">
        <v>90</v>
      </c>
    </row>
    <row r="357" s="2" customFormat="1" ht="24.15" customHeight="1">
      <c r="A357" s="39"/>
      <c r="B357" s="40"/>
      <c r="C357" s="220" t="s">
        <v>952</v>
      </c>
      <c r="D357" s="220" t="s">
        <v>217</v>
      </c>
      <c r="E357" s="221" t="s">
        <v>4008</v>
      </c>
      <c r="F357" s="222" t="s">
        <v>4009</v>
      </c>
      <c r="G357" s="223" t="s">
        <v>539</v>
      </c>
      <c r="H357" s="224">
        <v>4</v>
      </c>
      <c r="I357" s="225"/>
      <c r="J357" s="226">
        <f>ROUND(I357*H357,2)</f>
        <v>0</v>
      </c>
      <c r="K357" s="222" t="s">
        <v>359</v>
      </c>
      <c r="L357" s="45"/>
      <c r="M357" s="227" t="s">
        <v>1</v>
      </c>
      <c r="N357" s="228" t="s">
        <v>46</v>
      </c>
      <c r="O357" s="92"/>
      <c r="P357" s="229">
        <f>O357*H357</f>
        <v>0</v>
      </c>
      <c r="Q357" s="229">
        <v>0.00040000000000000002</v>
      </c>
      <c r="R357" s="229">
        <f>Q357*H357</f>
        <v>0.0016000000000000001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292</v>
      </c>
      <c r="AT357" s="231" t="s">
        <v>217</v>
      </c>
      <c r="AU357" s="231" t="s">
        <v>90</v>
      </c>
      <c r="AY357" s="18" t="s">
        <v>216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88</v>
      </c>
      <c r="BK357" s="232">
        <f>ROUND(I357*H357,2)</f>
        <v>0</v>
      </c>
      <c r="BL357" s="18" t="s">
        <v>292</v>
      </c>
      <c r="BM357" s="231" t="s">
        <v>4010</v>
      </c>
    </row>
    <row r="358" s="2" customFormat="1">
      <c r="A358" s="39"/>
      <c r="B358" s="40"/>
      <c r="C358" s="41"/>
      <c r="D358" s="233" t="s">
        <v>222</v>
      </c>
      <c r="E358" s="41"/>
      <c r="F358" s="234" t="s">
        <v>4011</v>
      </c>
      <c r="G358" s="41"/>
      <c r="H358" s="41"/>
      <c r="I358" s="235"/>
      <c r="J358" s="41"/>
      <c r="K358" s="41"/>
      <c r="L358" s="45"/>
      <c r="M358" s="236"/>
      <c r="N358" s="23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222</v>
      </c>
      <c r="AU358" s="18" t="s">
        <v>90</v>
      </c>
    </row>
    <row r="359" s="2" customFormat="1" ht="24.15" customHeight="1">
      <c r="A359" s="39"/>
      <c r="B359" s="40"/>
      <c r="C359" s="220" t="s">
        <v>957</v>
      </c>
      <c r="D359" s="220" t="s">
        <v>217</v>
      </c>
      <c r="E359" s="221" t="s">
        <v>4012</v>
      </c>
      <c r="F359" s="222" t="s">
        <v>4013</v>
      </c>
      <c r="G359" s="223" t="s">
        <v>539</v>
      </c>
      <c r="H359" s="224">
        <v>1</v>
      </c>
      <c r="I359" s="225"/>
      <c r="J359" s="226">
        <f>ROUND(I359*H359,2)</f>
        <v>0</v>
      </c>
      <c r="K359" s="222" t="s">
        <v>359</v>
      </c>
      <c r="L359" s="45"/>
      <c r="M359" s="227" t="s">
        <v>1</v>
      </c>
      <c r="N359" s="228" t="s">
        <v>46</v>
      </c>
      <c r="O359" s="92"/>
      <c r="P359" s="229">
        <f>O359*H359</f>
        <v>0</v>
      </c>
      <c r="Q359" s="229">
        <v>0.00014999999999999999</v>
      </c>
      <c r="R359" s="229">
        <f>Q359*H359</f>
        <v>0.00014999999999999999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292</v>
      </c>
      <c r="AT359" s="231" t="s">
        <v>217</v>
      </c>
      <c r="AU359" s="231" t="s">
        <v>90</v>
      </c>
      <c r="AY359" s="18" t="s">
        <v>216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88</v>
      </c>
      <c r="BK359" s="232">
        <f>ROUND(I359*H359,2)</f>
        <v>0</v>
      </c>
      <c r="BL359" s="18" t="s">
        <v>292</v>
      </c>
      <c r="BM359" s="231" t="s">
        <v>4014</v>
      </c>
    </row>
    <row r="360" s="2" customFormat="1">
      <c r="A360" s="39"/>
      <c r="B360" s="40"/>
      <c r="C360" s="41"/>
      <c r="D360" s="233" t="s">
        <v>222</v>
      </c>
      <c r="E360" s="41"/>
      <c r="F360" s="234" t="s">
        <v>4015</v>
      </c>
      <c r="G360" s="41"/>
      <c r="H360" s="41"/>
      <c r="I360" s="235"/>
      <c r="J360" s="41"/>
      <c r="K360" s="41"/>
      <c r="L360" s="45"/>
      <c r="M360" s="236"/>
      <c r="N360" s="237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222</v>
      </c>
      <c r="AU360" s="18" t="s">
        <v>90</v>
      </c>
    </row>
    <row r="361" s="2" customFormat="1" ht="21.75" customHeight="1">
      <c r="A361" s="39"/>
      <c r="B361" s="40"/>
      <c r="C361" s="220" t="s">
        <v>962</v>
      </c>
      <c r="D361" s="220" t="s">
        <v>217</v>
      </c>
      <c r="E361" s="221" t="s">
        <v>4016</v>
      </c>
      <c r="F361" s="222" t="s">
        <v>4017</v>
      </c>
      <c r="G361" s="223" t="s">
        <v>539</v>
      </c>
      <c r="H361" s="224">
        <v>1</v>
      </c>
      <c r="I361" s="225"/>
      <c r="J361" s="226">
        <f>ROUND(I361*H361,2)</f>
        <v>0</v>
      </c>
      <c r="K361" s="222" t="s">
        <v>359</v>
      </c>
      <c r="L361" s="45"/>
      <c r="M361" s="227" t="s">
        <v>1</v>
      </c>
      <c r="N361" s="228" t="s">
        <v>46</v>
      </c>
      <c r="O361" s="92"/>
      <c r="P361" s="229">
        <f>O361*H361</f>
        <v>0</v>
      </c>
      <c r="Q361" s="229">
        <v>2.0000000000000002E-05</v>
      </c>
      <c r="R361" s="229">
        <f>Q361*H361</f>
        <v>2.0000000000000002E-05</v>
      </c>
      <c r="S361" s="229">
        <v>0</v>
      </c>
      <c r="T361" s="23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1" t="s">
        <v>292</v>
      </c>
      <c r="AT361" s="231" t="s">
        <v>217</v>
      </c>
      <c r="AU361" s="231" t="s">
        <v>90</v>
      </c>
      <c r="AY361" s="18" t="s">
        <v>216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8" t="s">
        <v>88</v>
      </c>
      <c r="BK361" s="232">
        <f>ROUND(I361*H361,2)</f>
        <v>0</v>
      </c>
      <c r="BL361" s="18" t="s">
        <v>292</v>
      </c>
      <c r="BM361" s="231" t="s">
        <v>4018</v>
      </c>
    </row>
    <row r="362" s="2" customFormat="1">
      <c r="A362" s="39"/>
      <c r="B362" s="40"/>
      <c r="C362" s="41"/>
      <c r="D362" s="233" t="s">
        <v>222</v>
      </c>
      <c r="E362" s="41"/>
      <c r="F362" s="234" t="s">
        <v>4019</v>
      </c>
      <c r="G362" s="41"/>
      <c r="H362" s="41"/>
      <c r="I362" s="235"/>
      <c r="J362" s="41"/>
      <c r="K362" s="41"/>
      <c r="L362" s="45"/>
      <c r="M362" s="236"/>
      <c r="N362" s="237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222</v>
      </c>
      <c r="AU362" s="18" t="s">
        <v>90</v>
      </c>
    </row>
    <row r="363" s="2" customFormat="1" ht="24.15" customHeight="1">
      <c r="A363" s="39"/>
      <c r="B363" s="40"/>
      <c r="C363" s="293" t="s">
        <v>969</v>
      </c>
      <c r="D363" s="293" t="s">
        <v>467</v>
      </c>
      <c r="E363" s="294" t="s">
        <v>4020</v>
      </c>
      <c r="F363" s="295" t="s">
        <v>4021</v>
      </c>
      <c r="G363" s="296" t="s">
        <v>539</v>
      </c>
      <c r="H363" s="297">
        <v>1</v>
      </c>
      <c r="I363" s="298"/>
      <c r="J363" s="299">
        <f>ROUND(I363*H363,2)</f>
        <v>0</v>
      </c>
      <c r="K363" s="295" t="s">
        <v>359</v>
      </c>
      <c r="L363" s="300"/>
      <c r="M363" s="301" t="s">
        <v>1</v>
      </c>
      <c r="N363" s="302" t="s">
        <v>46</v>
      </c>
      <c r="O363" s="92"/>
      <c r="P363" s="229">
        <f>O363*H363</f>
        <v>0</v>
      </c>
      <c r="Q363" s="229">
        <v>0.0011999999999999999</v>
      </c>
      <c r="R363" s="229">
        <f>Q363*H363</f>
        <v>0.0011999999999999999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569</v>
      </c>
      <c r="AT363" s="231" t="s">
        <v>467</v>
      </c>
      <c r="AU363" s="231" t="s">
        <v>90</v>
      </c>
      <c r="AY363" s="18" t="s">
        <v>216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88</v>
      </c>
      <c r="BK363" s="232">
        <f>ROUND(I363*H363,2)</f>
        <v>0</v>
      </c>
      <c r="BL363" s="18" t="s">
        <v>292</v>
      </c>
      <c r="BM363" s="231" t="s">
        <v>4022</v>
      </c>
    </row>
    <row r="364" s="2" customFormat="1">
      <c r="A364" s="39"/>
      <c r="B364" s="40"/>
      <c r="C364" s="41"/>
      <c r="D364" s="233" t="s">
        <v>222</v>
      </c>
      <c r="E364" s="41"/>
      <c r="F364" s="234" t="s">
        <v>4023</v>
      </c>
      <c r="G364" s="41"/>
      <c r="H364" s="41"/>
      <c r="I364" s="235"/>
      <c r="J364" s="41"/>
      <c r="K364" s="41"/>
      <c r="L364" s="45"/>
      <c r="M364" s="236"/>
      <c r="N364" s="237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222</v>
      </c>
      <c r="AU364" s="18" t="s">
        <v>90</v>
      </c>
    </row>
    <row r="365" s="2" customFormat="1" ht="24.15" customHeight="1">
      <c r="A365" s="39"/>
      <c r="B365" s="40"/>
      <c r="C365" s="220" t="s">
        <v>974</v>
      </c>
      <c r="D365" s="220" t="s">
        <v>217</v>
      </c>
      <c r="E365" s="221" t="s">
        <v>4024</v>
      </c>
      <c r="F365" s="222" t="s">
        <v>4025</v>
      </c>
      <c r="G365" s="223" t="s">
        <v>285</v>
      </c>
      <c r="H365" s="224">
        <v>1</v>
      </c>
      <c r="I365" s="225"/>
      <c r="J365" s="226">
        <f>ROUND(I365*H365,2)</f>
        <v>0</v>
      </c>
      <c r="K365" s="222" t="s">
        <v>359</v>
      </c>
      <c r="L365" s="45"/>
      <c r="M365" s="227" t="s">
        <v>1</v>
      </c>
      <c r="N365" s="228" t="s">
        <v>46</v>
      </c>
      <c r="O365" s="92"/>
      <c r="P365" s="229">
        <f>O365*H365</f>
        <v>0</v>
      </c>
      <c r="Q365" s="229">
        <v>0.0292</v>
      </c>
      <c r="R365" s="229">
        <f>Q365*H365</f>
        <v>0.0292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292</v>
      </c>
      <c r="AT365" s="231" t="s">
        <v>217</v>
      </c>
      <c r="AU365" s="231" t="s">
        <v>90</v>
      </c>
      <c r="AY365" s="18" t="s">
        <v>216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88</v>
      </c>
      <c r="BK365" s="232">
        <f>ROUND(I365*H365,2)</f>
        <v>0</v>
      </c>
      <c r="BL365" s="18" t="s">
        <v>292</v>
      </c>
      <c r="BM365" s="231" t="s">
        <v>4026</v>
      </c>
    </row>
    <row r="366" s="2" customFormat="1">
      <c r="A366" s="39"/>
      <c r="B366" s="40"/>
      <c r="C366" s="41"/>
      <c r="D366" s="233" t="s">
        <v>222</v>
      </c>
      <c r="E366" s="41"/>
      <c r="F366" s="234" t="s">
        <v>4027</v>
      </c>
      <c r="G366" s="41"/>
      <c r="H366" s="41"/>
      <c r="I366" s="235"/>
      <c r="J366" s="41"/>
      <c r="K366" s="41"/>
      <c r="L366" s="45"/>
      <c r="M366" s="236"/>
      <c r="N366" s="237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222</v>
      </c>
      <c r="AU366" s="18" t="s">
        <v>90</v>
      </c>
    </row>
    <row r="367" s="2" customFormat="1" ht="24.15" customHeight="1">
      <c r="A367" s="39"/>
      <c r="B367" s="40"/>
      <c r="C367" s="220" t="s">
        <v>981</v>
      </c>
      <c r="D367" s="220" t="s">
        <v>217</v>
      </c>
      <c r="E367" s="221" t="s">
        <v>4028</v>
      </c>
      <c r="F367" s="222" t="s">
        <v>4029</v>
      </c>
      <c r="G367" s="223" t="s">
        <v>453</v>
      </c>
      <c r="H367" s="224">
        <v>190</v>
      </c>
      <c r="I367" s="225"/>
      <c r="J367" s="226">
        <f>ROUND(I367*H367,2)</f>
        <v>0</v>
      </c>
      <c r="K367" s="222" t="s">
        <v>359</v>
      </c>
      <c r="L367" s="45"/>
      <c r="M367" s="227" t="s">
        <v>1</v>
      </c>
      <c r="N367" s="228" t="s">
        <v>46</v>
      </c>
      <c r="O367" s="92"/>
      <c r="P367" s="229">
        <f>O367*H367</f>
        <v>0</v>
      </c>
      <c r="Q367" s="229">
        <v>0.00019000000000000001</v>
      </c>
      <c r="R367" s="229">
        <f>Q367*H367</f>
        <v>0.0361</v>
      </c>
      <c r="S367" s="229">
        <v>0</v>
      </c>
      <c r="T367" s="23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1" t="s">
        <v>292</v>
      </c>
      <c r="AT367" s="231" t="s">
        <v>217</v>
      </c>
      <c r="AU367" s="231" t="s">
        <v>90</v>
      </c>
      <c r="AY367" s="18" t="s">
        <v>216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8" t="s">
        <v>88</v>
      </c>
      <c r="BK367" s="232">
        <f>ROUND(I367*H367,2)</f>
        <v>0</v>
      </c>
      <c r="BL367" s="18" t="s">
        <v>292</v>
      </c>
      <c r="BM367" s="231" t="s">
        <v>4030</v>
      </c>
    </row>
    <row r="368" s="2" customFormat="1">
      <c r="A368" s="39"/>
      <c r="B368" s="40"/>
      <c r="C368" s="41"/>
      <c r="D368" s="233" t="s">
        <v>222</v>
      </c>
      <c r="E368" s="41"/>
      <c r="F368" s="234" t="s">
        <v>4031</v>
      </c>
      <c r="G368" s="41"/>
      <c r="H368" s="41"/>
      <c r="I368" s="235"/>
      <c r="J368" s="41"/>
      <c r="K368" s="41"/>
      <c r="L368" s="45"/>
      <c r="M368" s="236"/>
      <c r="N368" s="237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222</v>
      </c>
      <c r="AU368" s="18" t="s">
        <v>90</v>
      </c>
    </row>
    <row r="369" s="14" customFormat="1">
      <c r="A369" s="14"/>
      <c r="B369" s="260"/>
      <c r="C369" s="261"/>
      <c r="D369" s="233" t="s">
        <v>362</v>
      </c>
      <c r="E369" s="262" t="s">
        <v>1</v>
      </c>
      <c r="F369" s="263" t="s">
        <v>4032</v>
      </c>
      <c r="G369" s="261"/>
      <c r="H369" s="264">
        <v>190</v>
      </c>
      <c r="I369" s="265"/>
      <c r="J369" s="261"/>
      <c r="K369" s="261"/>
      <c r="L369" s="266"/>
      <c r="M369" s="267"/>
      <c r="N369" s="268"/>
      <c r="O369" s="268"/>
      <c r="P369" s="268"/>
      <c r="Q369" s="268"/>
      <c r="R369" s="268"/>
      <c r="S369" s="268"/>
      <c r="T369" s="26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0" t="s">
        <v>362</v>
      </c>
      <c r="AU369" s="270" t="s">
        <v>90</v>
      </c>
      <c r="AV369" s="14" t="s">
        <v>90</v>
      </c>
      <c r="AW369" s="14" t="s">
        <v>36</v>
      </c>
      <c r="AX369" s="14" t="s">
        <v>88</v>
      </c>
      <c r="AY369" s="270" t="s">
        <v>216</v>
      </c>
    </row>
    <row r="370" s="2" customFormat="1" ht="21.75" customHeight="1">
      <c r="A370" s="39"/>
      <c r="B370" s="40"/>
      <c r="C370" s="220" t="s">
        <v>988</v>
      </c>
      <c r="D370" s="220" t="s">
        <v>217</v>
      </c>
      <c r="E370" s="221" t="s">
        <v>4033</v>
      </c>
      <c r="F370" s="222" t="s">
        <v>4034</v>
      </c>
      <c r="G370" s="223" t="s">
        <v>453</v>
      </c>
      <c r="H370" s="224">
        <v>190</v>
      </c>
      <c r="I370" s="225"/>
      <c r="J370" s="226">
        <f>ROUND(I370*H370,2)</f>
        <v>0</v>
      </c>
      <c r="K370" s="222" t="s">
        <v>359</v>
      </c>
      <c r="L370" s="45"/>
      <c r="M370" s="227" t="s">
        <v>1</v>
      </c>
      <c r="N370" s="228" t="s">
        <v>46</v>
      </c>
      <c r="O370" s="92"/>
      <c r="P370" s="229">
        <f>O370*H370</f>
        <v>0</v>
      </c>
      <c r="Q370" s="229">
        <v>1.0000000000000001E-05</v>
      </c>
      <c r="R370" s="229">
        <f>Q370*H370</f>
        <v>0.0019000000000000002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292</v>
      </c>
      <c r="AT370" s="231" t="s">
        <v>217</v>
      </c>
      <c r="AU370" s="231" t="s">
        <v>90</v>
      </c>
      <c r="AY370" s="18" t="s">
        <v>216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88</v>
      </c>
      <c r="BK370" s="232">
        <f>ROUND(I370*H370,2)</f>
        <v>0</v>
      </c>
      <c r="BL370" s="18" t="s">
        <v>292</v>
      </c>
      <c r="BM370" s="231" t="s">
        <v>4035</v>
      </c>
    </row>
    <row r="371" s="2" customFormat="1">
      <c r="A371" s="39"/>
      <c r="B371" s="40"/>
      <c r="C371" s="41"/>
      <c r="D371" s="233" t="s">
        <v>222</v>
      </c>
      <c r="E371" s="41"/>
      <c r="F371" s="234" t="s">
        <v>4036</v>
      </c>
      <c r="G371" s="41"/>
      <c r="H371" s="41"/>
      <c r="I371" s="235"/>
      <c r="J371" s="41"/>
      <c r="K371" s="41"/>
      <c r="L371" s="45"/>
      <c r="M371" s="236"/>
      <c r="N371" s="237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222</v>
      </c>
      <c r="AU371" s="18" t="s">
        <v>90</v>
      </c>
    </row>
    <row r="372" s="2" customFormat="1" ht="16.5" customHeight="1">
      <c r="A372" s="39"/>
      <c r="B372" s="40"/>
      <c r="C372" s="220" t="s">
        <v>1004</v>
      </c>
      <c r="D372" s="220" t="s">
        <v>217</v>
      </c>
      <c r="E372" s="221" t="s">
        <v>4037</v>
      </c>
      <c r="F372" s="222" t="s">
        <v>4038</v>
      </c>
      <c r="G372" s="223" t="s">
        <v>539</v>
      </c>
      <c r="H372" s="224">
        <v>7</v>
      </c>
      <c r="I372" s="225"/>
      <c r="J372" s="226">
        <f>ROUND(I372*H372,2)</f>
        <v>0</v>
      </c>
      <c r="K372" s="222" t="s">
        <v>1</v>
      </c>
      <c r="L372" s="45"/>
      <c r="M372" s="227" t="s">
        <v>1</v>
      </c>
      <c r="N372" s="228" t="s">
        <v>46</v>
      </c>
      <c r="O372" s="92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292</v>
      </c>
      <c r="AT372" s="231" t="s">
        <v>217</v>
      </c>
      <c r="AU372" s="231" t="s">
        <v>90</v>
      </c>
      <c r="AY372" s="18" t="s">
        <v>216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88</v>
      </c>
      <c r="BK372" s="232">
        <f>ROUND(I372*H372,2)</f>
        <v>0</v>
      </c>
      <c r="BL372" s="18" t="s">
        <v>292</v>
      </c>
      <c r="BM372" s="231" t="s">
        <v>4039</v>
      </c>
    </row>
    <row r="373" s="2" customFormat="1" ht="21.75" customHeight="1">
      <c r="A373" s="39"/>
      <c r="B373" s="40"/>
      <c r="C373" s="220" t="s">
        <v>1011</v>
      </c>
      <c r="D373" s="220" t="s">
        <v>217</v>
      </c>
      <c r="E373" s="221" t="s">
        <v>4040</v>
      </c>
      <c r="F373" s="222" t="s">
        <v>4041</v>
      </c>
      <c r="G373" s="223" t="s">
        <v>220</v>
      </c>
      <c r="H373" s="224">
        <v>1</v>
      </c>
      <c r="I373" s="225"/>
      <c r="J373" s="226">
        <f>ROUND(I373*H373,2)</f>
        <v>0</v>
      </c>
      <c r="K373" s="222" t="s">
        <v>1</v>
      </c>
      <c r="L373" s="45"/>
      <c r="M373" s="227" t="s">
        <v>1</v>
      </c>
      <c r="N373" s="228" t="s">
        <v>46</v>
      </c>
      <c r="O373" s="92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292</v>
      </c>
      <c r="AT373" s="231" t="s">
        <v>217</v>
      </c>
      <c r="AU373" s="231" t="s">
        <v>90</v>
      </c>
      <c r="AY373" s="18" t="s">
        <v>216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88</v>
      </c>
      <c r="BK373" s="232">
        <f>ROUND(I373*H373,2)</f>
        <v>0</v>
      </c>
      <c r="BL373" s="18" t="s">
        <v>292</v>
      </c>
      <c r="BM373" s="231" t="s">
        <v>4042</v>
      </c>
    </row>
    <row r="374" s="2" customFormat="1">
      <c r="A374" s="39"/>
      <c r="B374" s="40"/>
      <c r="C374" s="41"/>
      <c r="D374" s="233" t="s">
        <v>222</v>
      </c>
      <c r="E374" s="41"/>
      <c r="F374" s="234" t="s">
        <v>4043</v>
      </c>
      <c r="G374" s="41"/>
      <c r="H374" s="41"/>
      <c r="I374" s="235"/>
      <c r="J374" s="41"/>
      <c r="K374" s="41"/>
      <c r="L374" s="45"/>
      <c r="M374" s="236"/>
      <c r="N374" s="23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222</v>
      </c>
      <c r="AU374" s="18" t="s">
        <v>90</v>
      </c>
    </row>
    <row r="375" s="2" customFormat="1" ht="24.15" customHeight="1">
      <c r="A375" s="39"/>
      <c r="B375" s="40"/>
      <c r="C375" s="220" t="s">
        <v>1016</v>
      </c>
      <c r="D375" s="220" t="s">
        <v>217</v>
      </c>
      <c r="E375" s="221" t="s">
        <v>4044</v>
      </c>
      <c r="F375" s="222" t="s">
        <v>4045</v>
      </c>
      <c r="G375" s="223" t="s">
        <v>435</v>
      </c>
      <c r="H375" s="224">
        <v>0.378</v>
      </c>
      <c r="I375" s="225"/>
      <c r="J375" s="226">
        <f>ROUND(I375*H375,2)</f>
        <v>0</v>
      </c>
      <c r="K375" s="222" t="s">
        <v>359</v>
      </c>
      <c r="L375" s="45"/>
      <c r="M375" s="227" t="s">
        <v>1</v>
      </c>
      <c r="N375" s="228" t="s">
        <v>46</v>
      </c>
      <c r="O375" s="92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292</v>
      </c>
      <c r="AT375" s="231" t="s">
        <v>217</v>
      </c>
      <c r="AU375" s="231" t="s">
        <v>90</v>
      </c>
      <c r="AY375" s="18" t="s">
        <v>216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88</v>
      </c>
      <c r="BK375" s="232">
        <f>ROUND(I375*H375,2)</f>
        <v>0</v>
      </c>
      <c r="BL375" s="18" t="s">
        <v>292</v>
      </c>
      <c r="BM375" s="231" t="s">
        <v>4046</v>
      </c>
    </row>
    <row r="376" s="2" customFormat="1">
      <c r="A376" s="39"/>
      <c r="B376" s="40"/>
      <c r="C376" s="41"/>
      <c r="D376" s="233" t="s">
        <v>222</v>
      </c>
      <c r="E376" s="41"/>
      <c r="F376" s="234" t="s">
        <v>4047</v>
      </c>
      <c r="G376" s="41"/>
      <c r="H376" s="41"/>
      <c r="I376" s="235"/>
      <c r="J376" s="41"/>
      <c r="K376" s="41"/>
      <c r="L376" s="45"/>
      <c r="M376" s="236"/>
      <c r="N376" s="237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222</v>
      </c>
      <c r="AU376" s="18" t="s">
        <v>90</v>
      </c>
    </row>
    <row r="377" s="11" customFormat="1" ht="22.8" customHeight="1">
      <c r="A377" s="11"/>
      <c r="B377" s="206"/>
      <c r="C377" s="207"/>
      <c r="D377" s="208" t="s">
        <v>80</v>
      </c>
      <c r="E377" s="248" t="s">
        <v>4048</v>
      </c>
      <c r="F377" s="248" t="s">
        <v>4049</v>
      </c>
      <c r="G377" s="207"/>
      <c r="H377" s="207"/>
      <c r="I377" s="210"/>
      <c r="J377" s="249">
        <f>BK377</f>
        <v>0</v>
      </c>
      <c r="K377" s="207"/>
      <c r="L377" s="212"/>
      <c r="M377" s="213"/>
      <c r="N377" s="214"/>
      <c r="O377" s="214"/>
      <c r="P377" s="215">
        <f>SUM(P378:P383)</f>
        <v>0</v>
      </c>
      <c r="Q377" s="214"/>
      <c r="R377" s="215">
        <f>SUM(R378:R383)</f>
        <v>0.0048300000000000001</v>
      </c>
      <c r="S377" s="214"/>
      <c r="T377" s="216">
        <f>SUM(T378:T383)</f>
        <v>0</v>
      </c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R377" s="217" t="s">
        <v>90</v>
      </c>
      <c r="AT377" s="218" t="s">
        <v>80</v>
      </c>
      <c r="AU377" s="218" t="s">
        <v>88</v>
      </c>
      <c r="AY377" s="217" t="s">
        <v>216</v>
      </c>
      <c r="BK377" s="219">
        <f>SUM(BK378:BK383)</f>
        <v>0</v>
      </c>
    </row>
    <row r="378" s="2" customFormat="1" ht="24.15" customHeight="1">
      <c r="A378" s="39"/>
      <c r="B378" s="40"/>
      <c r="C378" s="220" t="s">
        <v>1029</v>
      </c>
      <c r="D378" s="220" t="s">
        <v>217</v>
      </c>
      <c r="E378" s="221" t="s">
        <v>4050</v>
      </c>
      <c r="F378" s="222" t="s">
        <v>4051</v>
      </c>
      <c r="G378" s="223" t="s">
        <v>285</v>
      </c>
      <c r="H378" s="224">
        <v>1</v>
      </c>
      <c r="I378" s="225"/>
      <c r="J378" s="226">
        <f>ROUND(I378*H378,2)</f>
        <v>0</v>
      </c>
      <c r="K378" s="222" t="s">
        <v>359</v>
      </c>
      <c r="L378" s="45"/>
      <c r="M378" s="227" t="s">
        <v>1</v>
      </c>
      <c r="N378" s="228" t="s">
        <v>46</v>
      </c>
      <c r="O378" s="92"/>
      <c r="P378" s="229">
        <f>O378*H378</f>
        <v>0</v>
      </c>
      <c r="Q378" s="229">
        <v>0.00125</v>
      </c>
      <c r="R378" s="229">
        <f>Q378*H378</f>
        <v>0.00125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292</v>
      </c>
      <c r="AT378" s="231" t="s">
        <v>217</v>
      </c>
      <c r="AU378" s="231" t="s">
        <v>90</v>
      </c>
      <c r="AY378" s="18" t="s">
        <v>216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88</v>
      </c>
      <c r="BK378" s="232">
        <f>ROUND(I378*H378,2)</f>
        <v>0</v>
      </c>
      <c r="BL378" s="18" t="s">
        <v>292</v>
      </c>
      <c r="BM378" s="231" t="s">
        <v>4052</v>
      </c>
    </row>
    <row r="379" s="2" customFormat="1">
      <c r="A379" s="39"/>
      <c r="B379" s="40"/>
      <c r="C379" s="41"/>
      <c r="D379" s="233" t="s">
        <v>222</v>
      </c>
      <c r="E379" s="41"/>
      <c r="F379" s="234" t="s">
        <v>4053</v>
      </c>
      <c r="G379" s="41"/>
      <c r="H379" s="41"/>
      <c r="I379" s="235"/>
      <c r="J379" s="41"/>
      <c r="K379" s="41"/>
      <c r="L379" s="45"/>
      <c r="M379" s="236"/>
      <c r="N379" s="237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222</v>
      </c>
      <c r="AU379" s="18" t="s">
        <v>90</v>
      </c>
    </row>
    <row r="380" s="2" customFormat="1" ht="37.8" customHeight="1">
      <c r="A380" s="39"/>
      <c r="B380" s="40"/>
      <c r="C380" s="220" t="s">
        <v>1038</v>
      </c>
      <c r="D380" s="220" t="s">
        <v>217</v>
      </c>
      <c r="E380" s="221" t="s">
        <v>4054</v>
      </c>
      <c r="F380" s="222" t="s">
        <v>4055</v>
      </c>
      <c r="G380" s="223" t="s">
        <v>285</v>
      </c>
      <c r="H380" s="224">
        <v>1</v>
      </c>
      <c r="I380" s="225"/>
      <c r="J380" s="226">
        <f>ROUND(I380*H380,2)</f>
        <v>0</v>
      </c>
      <c r="K380" s="222" t="s">
        <v>359</v>
      </c>
      <c r="L380" s="45"/>
      <c r="M380" s="227" t="s">
        <v>1</v>
      </c>
      <c r="N380" s="228" t="s">
        <v>46</v>
      </c>
      <c r="O380" s="92"/>
      <c r="P380" s="229">
        <f>O380*H380</f>
        <v>0</v>
      </c>
      <c r="Q380" s="229">
        <v>0.0035799999999999998</v>
      </c>
      <c r="R380" s="229">
        <f>Q380*H380</f>
        <v>0.0035799999999999998</v>
      </c>
      <c r="S380" s="229">
        <v>0</v>
      </c>
      <c r="T380" s="23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1" t="s">
        <v>292</v>
      </c>
      <c r="AT380" s="231" t="s">
        <v>217</v>
      </c>
      <c r="AU380" s="231" t="s">
        <v>90</v>
      </c>
      <c r="AY380" s="18" t="s">
        <v>216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8" t="s">
        <v>88</v>
      </c>
      <c r="BK380" s="232">
        <f>ROUND(I380*H380,2)</f>
        <v>0</v>
      </c>
      <c r="BL380" s="18" t="s">
        <v>292</v>
      </c>
      <c r="BM380" s="231" t="s">
        <v>4056</v>
      </c>
    </row>
    <row r="381" s="2" customFormat="1">
      <c r="A381" s="39"/>
      <c r="B381" s="40"/>
      <c r="C381" s="41"/>
      <c r="D381" s="233" t="s">
        <v>222</v>
      </c>
      <c r="E381" s="41"/>
      <c r="F381" s="234" t="s">
        <v>4057</v>
      </c>
      <c r="G381" s="41"/>
      <c r="H381" s="41"/>
      <c r="I381" s="235"/>
      <c r="J381" s="41"/>
      <c r="K381" s="41"/>
      <c r="L381" s="45"/>
      <c r="M381" s="236"/>
      <c r="N381" s="237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222</v>
      </c>
      <c r="AU381" s="18" t="s">
        <v>90</v>
      </c>
    </row>
    <row r="382" s="2" customFormat="1" ht="24.15" customHeight="1">
      <c r="A382" s="39"/>
      <c r="B382" s="40"/>
      <c r="C382" s="220" t="s">
        <v>1043</v>
      </c>
      <c r="D382" s="220" t="s">
        <v>217</v>
      </c>
      <c r="E382" s="221" t="s">
        <v>4058</v>
      </c>
      <c r="F382" s="222" t="s">
        <v>4059</v>
      </c>
      <c r="G382" s="223" t="s">
        <v>435</v>
      </c>
      <c r="H382" s="224">
        <v>0.0050000000000000001</v>
      </c>
      <c r="I382" s="225"/>
      <c r="J382" s="226">
        <f>ROUND(I382*H382,2)</f>
        <v>0</v>
      </c>
      <c r="K382" s="222" t="s">
        <v>359</v>
      </c>
      <c r="L382" s="45"/>
      <c r="M382" s="227" t="s">
        <v>1</v>
      </c>
      <c r="N382" s="228" t="s">
        <v>46</v>
      </c>
      <c r="O382" s="92"/>
      <c r="P382" s="229">
        <f>O382*H382</f>
        <v>0</v>
      </c>
      <c r="Q382" s="229">
        <v>0</v>
      </c>
      <c r="R382" s="229">
        <f>Q382*H382</f>
        <v>0</v>
      </c>
      <c r="S382" s="229">
        <v>0</v>
      </c>
      <c r="T382" s="23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1" t="s">
        <v>292</v>
      </c>
      <c r="AT382" s="231" t="s">
        <v>217</v>
      </c>
      <c r="AU382" s="231" t="s">
        <v>90</v>
      </c>
      <c r="AY382" s="18" t="s">
        <v>216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8" t="s">
        <v>88</v>
      </c>
      <c r="BK382" s="232">
        <f>ROUND(I382*H382,2)</f>
        <v>0</v>
      </c>
      <c r="BL382" s="18" t="s">
        <v>292</v>
      </c>
      <c r="BM382" s="231" t="s">
        <v>4060</v>
      </c>
    </row>
    <row r="383" s="2" customFormat="1">
      <c r="A383" s="39"/>
      <c r="B383" s="40"/>
      <c r="C383" s="41"/>
      <c r="D383" s="233" t="s">
        <v>222</v>
      </c>
      <c r="E383" s="41"/>
      <c r="F383" s="234" t="s">
        <v>4061</v>
      </c>
      <c r="G383" s="41"/>
      <c r="H383" s="41"/>
      <c r="I383" s="235"/>
      <c r="J383" s="41"/>
      <c r="K383" s="41"/>
      <c r="L383" s="45"/>
      <c r="M383" s="236"/>
      <c r="N383" s="237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222</v>
      </c>
      <c r="AU383" s="18" t="s">
        <v>90</v>
      </c>
    </row>
    <row r="384" s="11" customFormat="1" ht="22.8" customHeight="1">
      <c r="A384" s="11"/>
      <c r="B384" s="206"/>
      <c r="C384" s="207"/>
      <c r="D384" s="208" t="s">
        <v>80</v>
      </c>
      <c r="E384" s="248" t="s">
        <v>1946</v>
      </c>
      <c r="F384" s="248" t="s">
        <v>1947</v>
      </c>
      <c r="G384" s="207"/>
      <c r="H384" s="207"/>
      <c r="I384" s="210"/>
      <c r="J384" s="249">
        <f>BK384</f>
        <v>0</v>
      </c>
      <c r="K384" s="207"/>
      <c r="L384" s="212"/>
      <c r="M384" s="213"/>
      <c r="N384" s="214"/>
      <c r="O384" s="214"/>
      <c r="P384" s="215">
        <f>SUM(P385:P452)</f>
        <v>0</v>
      </c>
      <c r="Q384" s="214"/>
      <c r="R384" s="215">
        <f>SUM(R385:R452)</f>
        <v>0.21426000000000003</v>
      </c>
      <c r="S384" s="214"/>
      <c r="T384" s="216">
        <f>SUM(T385:T452)</f>
        <v>0</v>
      </c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R384" s="217" t="s">
        <v>90</v>
      </c>
      <c r="AT384" s="218" t="s">
        <v>80</v>
      </c>
      <c r="AU384" s="218" t="s">
        <v>88</v>
      </c>
      <c r="AY384" s="217" t="s">
        <v>216</v>
      </c>
      <c r="BK384" s="219">
        <f>SUM(BK385:BK452)</f>
        <v>0</v>
      </c>
    </row>
    <row r="385" s="2" customFormat="1" ht="33" customHeight="1">
      <c r="A385" s="39"/>
      <c r="B385" s="40"/>
      <c r="C385" s="220" t="s">
        <v>1086</v>
      </c>
      <c r="D385" s="220" t="s">
        <v>217</v>
      </c>
      <c r="E385" s="221" t="s">
        <v>4062</v>
      </c>
      <c r="F385" s="222" t="s">
        <v>4063</v>
      </c>
      <c r="G385" s="223" t="s">
        <v>285</v>
      </c>
      <c r="H385" s="224">
        <v>1</v>
      </c>
      <c r="I385" s="225"/>
      <c r="J385" s="226">
        <f>ROUND(I385*H385,2)</f>
        <v>0</v>
      </c>
      <c r="K385" s="222" t="s">
        <v>359</v>
      </c>
      <c r="L385" s="45"/>
      <c r="M385" s="227" t="s">
        <v>1</v>
      </c>
      <c r="N385" s="228" t="s">
        <v>46</v>
      </c>
      <c r="O385" s="92"/>
      <c r="P385" s="229">
        <f>O385*H385</f>
        <v>0</v>
      </c>
      <c r="Q385" s="229">
        <v>0.010789999999999999</v>
      </c>
      <c r="R385" s="229">
        <f>Q385*H385</f>
        <v>0.010789999999999999</v>
      </c>
      <c r="S385" s="229">
        <v>0</v>
      </c>
      <c r="T385" s="23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1" t="s">
        <v>292</v>
      </c>
      <c r="AT385" s="231" t="s">
        <v>217</v>
      </c>
      <c r="AU385" s="231" t="s">
        <v>90</v>
      </c>
      <c r="AY385" s="18" t="s">
        <v>216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8" t="s">
        <v>88</v>
      </c>
      <c r="BK385" s="232">
        <f>ROUND(I385*H385,2)</f>
        <v>0</v>
      </c>
      <c r="BL385" s="18" t="s">
        <v>292</v>
      </c>
      <c r="BM385" s="231" t="s">
        <v>4064</v>
      </c>
    </row>
    <row r="386" s="2" customFormat="1">
      <c r="A386" s="39"/>
      <c r="B386" s="40"/>
      <c r="C386" s="41"/>
      <c r="D386" s="233" t="s">
        <v>222</v>
      </c>
      <c r="E386" s="41"/>
      <c r="F386" s="234" t="s">
        <v>4065</v>
      </c>
      <c r="G386" s="41"/>
      <c r="H386" s="41"/>
      <c r="I386" s="235"/>
      <c r="J386" s="41"/>
      <c r="K386" s="41"/>
      <c r="L386" s="45"/>
      <c r="M386" s="236"/>
      <c r="N386" s="237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222</v>
      </c>
      <c r="AU386" s="18" t="s">
        <v>90</v>
      </c>
    </row>
    <row r="387" s="2" customFormat="1" ht="21.75" customHeight="1">
      <c r="A387" s="39"/>
      <c r="B387" s="40"/>
      <c r="C387" s="220" t="s">
        <v>1090</v>
      </c>
      <c r="D387" s="220" t="s">
        <v>217</v>
      </c>
      <c r="E387" s="221" t="s">
        <v>4066</v>
      </c>
      <c r="F387" s="222" t="s">
        <v>4067</v>
      </c>
      <c r="G387" s="223" t="s">
        <v>539</v>
      </c>
      <c r="H387" s="224">
        <v>2</v>
      </c>
      <c r="I387" s="225"/>
      <c r="J387" s="226">
        <f>ROUND(I387*H387,2)</f>
        <v>0</v>
      </c>
      <c r="K387" s="222" t="s">
        <v>359</v>
      </c>
      <c r="L387" s="45"/>
      <c r="M387" s="227" t="s">
        <v>1</v>
      </c>
      <c r="N387" s="228" t="s">
        <v>46</v>
      </c>
      <c r="O387" s="92"/>
      <c r="P387" s="229">
        <f>O387*H387</f>
        <v>0</v>
      </c>
      <c r="Q387" s="229">
        <v>0.0011900000000000001</v>
      </c>
      <c r="R387" s="229">
        <f>Q387*H387</f>
        <v>0.0023800000000000002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292</v>
      </c>
      <c r="AT387" s="231" t="s">
        <v>217</v>
      </c>
      <c r="AU387" s="231" t="s">
        <v>90</v>
      </c>
      <c r="AY387" s="18" t="s">
        <v>216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88</v>
      </c>
      <c r="BK387" s="232">
        <f>ROUND(I387*H387,2)</f>
        <v>0</v>
      </c>
      <c r="BL387" s="18" t="s">
        <v>292</v>
      </c>
      <c r="BM387" s="231" t="s">
        <v>4068</v>
      </c>
    </row>
    <row r="388" s="2" customFormat="1">
      <c r="A388" s="39"/>
      <c r="B388" s="40"/>
      <c r="C388" s="41"/>
      <c r="D388" s="233" t="s">
        <v>222</v>
      </c>
      <c r="E388" s="41"/>
      <c r="F388" s="234" t="s">
        <v>4069</v>
      </c>
      <c r="G388" s="41"/>
      <c r="H388" s="41"/>
      <c r="I388" s="235"/>
      <c r="J388" s="41"/>
      <c r="K388" s="41"/>
      <c r="L388" s="45"/>
      <c r="M388" s="236"/>
      <c r="N388" s="237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222</v>
      </c>
      <c r="AU388" s="18" t="s">
        <v>90</v>
      </c>
    </row>
    <row r="389" s="2" customFormat="1" ht="33" customHeight="1">
      <c r="A389" s="39"/>
      <c r="B389" s="40"/>
      <c r="C389" s="293" t="s">
        <v>1097</v>
      </c>
      <c r="D389" s="293" t="s">
        <v>467</v>
      </c>
      <c r="E389" s="294" t="s">
        <v>4070</v>
      </c>
      <c r="F389" s="295" t="s">
        <v>4071</v>
      </c>
      <c r="G389" s="296" t="s">
        <v>539</v>
      </c>
      <c r="H389" s="297">
        <v>2</v>
      </c>
      <c r="I389" s="298"/>
      <c r="J389" s="299">
        <f>ROUND(I389*H389,2)</f>
        <v>0</v>
      </c>
      <c r="K389" s="295" t="s">
        <v>359</v>
      </c>
      <c r="L389" s="300"/>
      <c r="M389" s="301" t="s">
        <v>1</v>
      </c>
      <c r="N389" s="302" t="s">
        <v>46</v>
      </c>
      <c r="O389" s="92"/>
      <c r="P389" s="229">
        <f>O389*H389</f>
        <v>0</v>
      </c>
      <c r="Q389" s="229">
        <v>0.014999999999999999</v>
      </c>
      <c r="R389" s="229">
        <f>Q389*H389</f>
        <v>0.029999999999999999</v>
      </c>
      <c r="S389" s="229">
        <v>0</v>
      </c>
      <c r="T389" s="23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1" t="s">
        <v>569</v>
      </c>
      <c r="AT389" s="231" t="s">
        <v>467</v>
      </c>
      <c r="AU389" s="231" t="s">
        <v>90</v>
      </c>
      <c r="AY389" s="18" t="s">
        <v>216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8" t="s">
        <v>88</v>
      </c>
      <c r="BK389" s="232">
        <f>ROUND(I389*H389,2)</f>
        <v>0</v>
      </c>
      <c r="BL389" s="18" t="s">
        <v>292</v>
      </c>
      <c r="BM389" s="231" t="s">
        <v>4072</v>
      </c>
    </row>
    <row r="390" s="2" customFormat="1">
      <c r="A390" s="39"/>
      <c r="B390" s="40"/>
      <c r="C390" s="41"/>
      <c r="D390" s="233" t="s">
        <v>222</v>
      </c>
      <c r="E390" s="41"/>
      <c r="F390" s="234" t="s">
        <v>4073</v>
      </c>
      <c r="G390" s="41"/>
      <c r="H390" s="41"/>
      <c r="I390" s="235"/>
      <c r="J390" s="41"/>
      <c r="K390" s="41"/>
      <c r="L390" s="45"/>
      <c r="M390" s="236"/>
      <c r="N390" s="237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222</v>
      </c>
      <c r="AU390" s="18" t="s">
        <v>90</v>
      </c>
    </row>
    <row r="391" s="2" customFormat="1" ht="16.5" customHeight="1">
      <c r="A391" s="39"/>
      <c r="B391" s="40"/>
      <c r="C391" s="220" t="s">
        <v>1102</v>
      </c>
      <c r="D391" s="220" t="s">
        <v>217</v>
      </c>
      <c r="E391" s="221" t="s">
        <v>4074</v>
      </c>
      <c r="F391" s="222" t="s">
        <v>4075</v>
      </c>
      <c r="G391" s="223" t="s">
        <v>539</v>
      </c>
      <c r="H391" s="224">
        <v>2</v>
      </c>
      <c r="I391" s="225"/>
      <c r="J391" s="226">
        <f>ROUND(I391*H391,2)</f>
        <v>0</v>
      </c>
      <c r="K391" s="222" t="s">
        <v>359</v>
      </c>
      <c r="L391" s="45"/>
      <c r="M391" s="227" t="s">
        <v>1</v>
      </c>
      <c r="N391" s="228" t="s">
        <v>46</v>
      </c>
      <c r="O391" s="92"/>
      <c r="P391" s="229">
        <f>O391*H391</f>
        <v>0</v>
      </c>
      <c r="Q391" s="229">
        <v>0</v>
      </c>
      <c r="R391" s="229">
        <f>Q391*H391</f>
        <v>0</v>
      </c>
      <c r="S391" s="229">
        <v>0</v>
      </c>
      <c r="T391" s="23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1" t="s">
        <v>292</v>
      </c>
      <c r="AT391" s="231" t="s">
        <v>217</v>
      </c>
      <c r="AU391" s="231" t="s">
        <v>90</v>
      </c>
      <c r="AY391" s="18" t="s">
        <v>216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8" t="s">
        <v>88</v>
      </c>
      <c r="BK391" s="232">
        <f>ROUND(I391*H391,2)</f>
        <v>0</v>
      </c>
      <c r="BL391" s="18" t="s">
        <v>292</v>
      </c>
      <c r="BM391" s="231" t="s">
        <v>4076</v>
      </c>
    </row>
    <row r="392" s="2" customFormat="1">
      <c r="A392" s="39"/>
      <c r="B392" s="40"/>
      <c r="C392" s="41"/>
      <c r="D392" s="233" t="s">
        <v>222</v>
      </c>
      <c r="E392" s="41"/>
      <c r="F392" s="234" t="s">
        <v>4077</v>
      </c>
      <c r="G392" s="41"/>
      <c r="H392" s="41"/>
      <c r="I392" s="235"/>
      <c r="J392" s="41"/>
      <c r="K392" s="41"/>
      <c r="L392" s="45"/>
      <c r="M392" s="236"/>
      <c r="N392" s="237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222</v>
      </c>
      <c r="AU392" s="18" t="s">
        <v>90</v>
      </c>
    </row>
    <row r="393" s="2" customFormat="1" ht="24.15" customHeight="1">
      <c r="A393" s="39"/>
      <c r="B393" s="40"/>
      <c r="C393" s="293" t="s">
        <v>1107</v>
      </c>
      <c r="D393" s="293" t="s">
        <v>467</v>
      </c>
      <c r="E393" s="294" t="s">
        <v>4078</v>
      </c>
      <c r="F393" s="295" t="s">
        <v>4079</v>
      </c>
      <c r="G393" s="296" t="s">
        <v>539</v>
      </c>
      <c r="H393" s="297">
        <v>2</v>
      </c>
      <c r="I393" s="298"/>
      <c r="J393" s="299">
        <f>ROUND(I393*H393,2)</f>
        <v>0</v>
      </c>
      <c r="K393" s="295" t="s">
        <v>359</v>
      </c>
      <c r="L393" s="300"/>
      <c r="M393" s="301" t="s">
        <v>1</v>
      </c>
      <c r="N393" s="302" t="s">
        <v>46</v>
      </c>
      <c r="O393" s="92"/>
      <c r="P393" s="229">
        <f>O393*H393</f>
        <v>0</v>
      </c>
      <c r="Q393" s="229">
        <v>0.0022000000000000001</v>
      </c>
      <c r="R393" s="229">
        <f>Q393*H393</f>
        <v>0.0044000000000000003</v>
      </c>
      <c r="S393" s="229">
        <v>0</v>
      </c>
      <c r="T393" s="23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1" t="s">
        <v>569</v>
      </c>
      <c r="AT393" s="231" t="s">
        <v>467</v>
      </c>
      <c r="AU393" s="231" t="s">
        <v>90</v>
      </c>
      <c r="AY393" s="18" t="s">
        <v>216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8" t="s">
        <v>88</v>
      </c>
      <c r="BK393" s="232">
        <f>ROUND(I393*H393,2)</f>
        <v>0</v>
      </c>
      <c r="BL393" s="18" t="s">
        <v>292</v>
      </c>
      <c r="BM393" s="231" t="s">
        <v>4080</v>
      </c>
    </row>
    <row r="394" s="2" customFormat="1">
      <c r="A394" s="39"/>
      <c r="B394" s="40"/>
      <c r="C394" s="41"/>
      <c r="D394" s="233" t="s">
        <v>222</v>
      </c>
      <c r="E394" s="41"/>
      <c r="F394" s="234" t="s">
        <v>4081</v>
      </c>
      <c r="G394" s="41"/>
      <c r="H394" s="41"/>
      <c r="I394" s="235"/>
      <c r="J394" s="41"/>
      <c r="K394" s="41"/>
      <c r="L394" s="45"/>
      <c r="M394" s="236"/>
      <c r="N394" s="237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222</v>
      </c>
      <c r="AU394" s="18" t="s">
        <v>90</v>
      </c>
    </row>
    <row r="395" s="2" customFormat="1" ht="16.5" customHeight="1">
      <c r="A395" s="39"/>
      <c r="B395" s="40"/>
      <c r="C395" s="220" t="s">
        <v>1113</v>
      </c>
      <c r="D395" s="220" t="s">
        <v>217</v>
      </c>
      <c r="E395" s="221" t="s">
        <v>4082</v>
      </c>
      <c r="F395" s="222" t="s">
        <v>4083</v>
      </c>
      <c r="G395" s="223" t="s">
        <v>539</v>
      </c>
      <c r="H395" s="224">
        <v>1</v>
      </c>
      <c r="I395" s="225"/>
      <c r="J395" s="226">
        <f>ROUND(I395*H395,2)</f>
        <v>0</v>
      </c>
      <c r="K395" s="222" t="s">
        <v>359</v>
      </c>
      <c r="L395" s="45"/>
      <c r="M395" s="227" t="s">
        <v>1</v>
      </c>
      <c r="N395" s="228" t="s">
        <v>46</v>
      </c>
      <c r="O395" s="92"/>
      <c r="P395" s="229">
        <f>O395*H395</f>
        <v>0</v>
      </c>
      <c r="Q395" s="229">
        <v>0.00064000000000000005</v>
      </c>
      <c r="R395" s="229">
        <f>Q395*H395</f>
        <v>0.00064000000000000005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292</v>
      </c>
      <c r="AT395" s="231" t="s">
        <v>217</v>
      </c>
      <c r="AU395" s="231" t="s">
        <v>90</v>
      </c>
      <c r="AY395" s="18" t="s">
        <v>216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88</v>
      </c>
      <c r="BK395" s="232">
        <f>ROUND(I395*H395,2)</f>
        <v>0</v>
      </c>
      <c r="BL395" s="18" t="s">
        <v>292</v>
      </c>
      <c r="BM395" s="231" t="s">
        <v>4084</v>
      </c>
    </row>
    <row r="396" s="2" customFormat="1">
      <c r="A396" s="39"/>
      <c r="B396" s="40"/>
      <c r="C396" s="41"/>
      <c r="D396" s="233" t="s">
        <v>222</v>
      </c>
      <c r="E396" s="41"/>
      <c r="F396" s="234" t="s">
        <v>4085</v>
      </c>
      <c r="G396" s="41"/>
      <c r="H396" s="41"/>
      <c r="I396" s="235"/>
      <c r="J396" s="41"/>
      <c r="K396" s="41"/>
      <c r="L396" s="45"/>
      <c r="M396" s="236"/>
      <c r="N396" s="237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222</v>
      </c>
      <c r="AU396" s="18" t="s">
        <v>90</v>
      </c>
    </row>
    <row r="397" s="2" customFormat="1" ht="37.8" customHeight="1">
      <c r="A397" s="39"/>
      <c r="B397" s="40"/>
      <c r="C397" s="293" t="s">
        <v>1120</v>
      </c>
      <c r="D397" s="293" t="s">
        <v>467</v>
      </c>
      <c r="E397" s="294" t="s">
        <v>4086</v>
      </c>
      <c r="F397" s="295" t="s">
        <v>4087</v>
      </c>
      <c r="G397" s="296" t="s">
        <v>539</v>
      </c>
      <c r="H397" s="297">
        <v>1</v>
      </c>
      <c r="I397" s="298"/>
      <c r="J397" s="299">
        <f>ROUND(I397*H397,2)</f>
        <v>0</v>
      </c>
      <c r="K397" s="295" t="s">
        <v>1</v>
      </c>
      <c r="L397" s="300"/>
      <c r="M397" s="301" t="s">
        <v>1</v>
      </c>
      <c r="N397" s="302" t="s">
        <v>46</v>
      </c>
      <c r="O397" s="92"/>
      <c r="P397" s="229">
        <f>O397*H397</f>
        <v>0</v>
      </c>
      <c r="Q397" s="229">
        <v>0.010500000000000001</v>
      </c>
      <c r="R397" s="229">
        <f>Q397*H397</f>
        <v>0.010500000000000001</v>
      </c>
      <c r="S397" s="229">
        <v>0</v>
      </c>
      <c r="T397" s="23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1" t="s">
        <v>569</v>
      </c>
      <c r="AT397" s="231" t="s">
        <v>467</v>
      </c>
      <c r="AU397" s="231" t="s">
        <v>90</v>
      </c>
      <c r="AY397" s="18" t="s">
        <v>216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8" t="s">
        <v>88</v>
      </c>
      <c r="BK397" s="232">
        <f>ROUND(I397*H397,2)</f>
        <v>0</v>
      </c>
      <c r="BL397" s="18" t="s">
        <v>292</v>
      </c>
      <c r="BM397" s="231" t="s">
        <v>4088</v>
      </c>
    </row>
    <row r="398" s="2" customFormat="1">
      <c r="A398" s="39"/>
      <c r="B398" s="40"/>
      <c r="C398" s="41"/>
      <c r="D398" s="233" t="s">
        <v>222</v>
      </c>
      <c r="E398" s="41"/>
      <c r="F398" s="234" t="s">
        <v>4089</v>
      </c>
      <c r="G398" s="41"/>
      <c r="H398" s="41"/>
      <c r="I398" s="235"/>
      <c r="J398" s="41"/>
      <c r="K398" s="41"/>
      <c r="L398" s="45"/>
      <c r="M398" s="236"/>
      <c r="N398" s="237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222</v>
      </c>
      <c r="AU398" s="18" t="s">
        <v>90</v>
      </c>
    </row>
    <row r="399" s="2" customFormat="1" ht="24.15" customHeight="1">
      <c r="A399" s="39"/>
      <c r="B399" s="40"/>
      <c r="C399" s="293" t="s">
        <v>1131</v>
      </c>
      <c r="D399" s="293" t="s">
        <v>467</v>
      </c>
      <c r="E399" s="294" t="s">
        <v>4090</v>
      </c>
      <c r="F399" s="295" t="s">
        <v>4091</v>
      </c>
      <c r="G399" s="296" t="s">
        <v>539</v>
      </c>
      <c r="H399" s="297">
        <v>1</v>
      </c>
      <c r="I399" s="298"/>
      <c r="J399" s="299">
        <f>ROUND(I399*H399,2)</f>
        <v>0</v>
      </c>
      <c r="K399" s="295" t="s">
        <v>1</v>
      </c>
      <c r="L399" s="300"/>
      <c r="M399" s="301" t="s">
        <v>1</v>
      </c>
      <c r="N399" s="302" t="s">
        <v>46</v>
      </c>
      <c r="O399" s="92"/>
      <c r="P399" s="229">
        <f>O399*H399</f>
        <v>0</v>
      </c>
      <c r="Q399" s="229">
        <v>0</v>
      </c>
      <c r="R399" s="229">
        <f>Q399*H399</f>
        <v>0</v>
      </c>
      <c r="S399" s="229">
        <v>0</v>
      </c>
      <c r="T399" s="23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1" t="s">
        <v>569</v>
      </c>
      <c r="AT399" s="231" t="s">
        <v>467</v>
      </c>
      <c r="AU399" s="231" t="s">
        <v>90</v>
      </c>
      <c r="AY399" s="18" t="s">
        <v>216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8" t="s">
        <v>88</v>
      </c>
      <c r="BK399" s="232">
        <f>ROUND(I399*H399,2)</f>
        <v>0</v>
      </c>
      <c r="BL399" s="18" t="s">
        <v>292</v>
      </c>
      <c r="BM399" s="231" t="s">
        <v>4092</v>
      </c>
    </row>
    <row r="400" s="2" customFormat="1" ht="16.5" customHeight="1">
      <c r="A400" s="39"/>
      <c r="B400" s="40"/>
      <c r="C400" s="220" t="s">
        <v>1136</v>
      </c>
      <c r="D400" s="220" t="s">
        <v>217</v>
      </c>
      <c r="E400" s="221" t="s">
        <v>4093</v>
      </c>
      <c r="F400" s="222" t="s">
        <v>4094</v>
      </c>
      <c r="G400" s="223" t="s">
        <v>285</v>
      </c>
      <c r="H400" s="224">
        <v>4</v>
      </c>
      <c r="I400" s="225"/>
      <c r="J400" s="226">
        <f>ROUND(I400*H400,2)</f>
        <v>0</v>
      </c>
      <c r="K400" s="222" t="s">
        <v>359</v>
      </c>
      <c r="L400" s="45"/>
      <c r="M400" s="227" t="s">
        <v>1</v>
      </c>
      <c r="N400" s="228" t="s">
        <v>46</v>
      </c>
      <c r="O400" s="92"/>
      <c r="P400" s="229">
        <f>O400*H400</f>
        <v>0</v>
      </c>
      <c r="Q400" s="229">
        <v>0.0032599999999999999</v>
      </c>
      <c r="R400" s="229">
        <f>Q400*H400</f>
        <v>0.01304</v>
      </c>
      <c r="S400" s="229">
        <v>0</v>
      </c>
      <c r="T400" s="23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1" t="s">
        <v>292</v>
      </c>
      <c r="AT400" s="231" t="s">
        <v>217</v>
      </c>
      <c r="AU400" s="231" t="s">
        <v>90</v>
      </c>
      <c r="AY400" s="18" t="s">
        <v>216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8" t="s">
        <v>88</v>
      </c>
      <c r="BK400" s="232">
        <f>ROUND(I400*H400,2)</f>
        <v>0</v>
      </c>
      <c r="BL400" s="18" t="s">
        <v>292</v>
      </c>
      <c r="BM400" s="231" t="s">
        <v>4095</v>
      </c>
    </row>
    <row r="401" s="2" customFormat="1">
      <c r="A401" s="39"/>
      <c r="B401" s="40"/>
      <c r="C401" s="41"/>
      <c r="D401" s="233" t="s">
        <v>222</v>
      </c>
      <c r="E401" s="41"/>
      <c r="F401" s="234" t="s">
        <v>4096</v>
      </c>
      <c r="G401" s="41"/>
      <c r="H401" s="41"/>
      <c r="I401" s="235"/>
      <c r="J401" s="41"/>
      <c r="K401" s="41"/>
      <c r="L401" s="45"/>
      <c r="M401" s="236"/>
      <c r="N401" s="237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222</v>
      </c>
      <c r="AU401" s="18" t="s">
        <v>90</v>
      </c>
    </row>
    <row r="402" s="2" customFormat="1" ht="24.15" customHeight="1">
      <c r="A402" s="39"/>
      <c r="B402" s="40"/>
      <c r="C402" s="293" t="s">
        <v>1153</v>
      </c>
      <c r="D402" s="293" t="s">
        <v>467</v>
      </c>
      <c r="E402" s="294" t="s">
        <v>4097</v>
      </c>
      <c r="F402" s="295" t="s">
        <v>4098</v>
      </c>
      <c r="G402" s="296" t="s">
        <v>539</v>
      </c>
      <c r="H402" s="297">
        <v>4</v>
      </c>
      <c r="I402" s="298"/>
      <c r="J402" s="299">
        <f>ROUND(I402*H402,2)</f>
        <v>0</v>
      </c>
      <c r="K402" s="295" t="s">
        <v>359</v>
      </c>
      <c r="L402" s="300"/>
      <c r="M402" s="301" t="s">
        <v>1</v>
      </c>
      <c r="N402" s="302" t="s">
        <v>46</v>
      </c>
      <c r="O402" s="92"/>
      <c r="P402" s="229">
        <f>O402*H402</f>
        <v>0</v>
      </c>
      <c r="Q402" s="229">
        <v>0.012</v>
      </c>
      <c r="R402" s="229">
        <f>Q402*H402</f>
        <v>0.048000000000000001</v>
      </c>
      <c r="S402" s="229">
        <v>0</v>
      </c>
      <c r="T402" s="23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1" t="s">
        <v>569</v>
      </c>
      <c r="AT402" s="231" t="s">
        <v>467</v>
      </c>
      <c r="AU402" s="231" t="s">
        <v>90</v>
      </c>
      <c r="AY402" s="18" t="s">
        <v>216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88</v>
      </c>
      <c r="BK402" s="232">
        <f>ROUND(I402*H402,2)</f>
        <v>0</v>
      </c>
      <c r="BL402" s="18" t="s">
        <v>292</v>
      </c>
      <c r="BM402" s="231" t="s">
        <v>4099</v>
      </c>
    </row>
    <row r="403" s="2" customFormat="1">
      <c r="A403" s="39"/>
      <c r="B403" s="40"/>
      <c r="C403" s="41"/>
      <c r="D403" s="233" t="s">
        <v>222</v>
      </c>
      <c r="E403" s="41"/>
      <c r="F403" s="234" t="s">
        <v>4100</v>
      </c>
      <c r="G403" s="41"/>
      <c r="H403" s="41"/>
      <c r="I403" s="235"/>
      <c r="J403" s="41"/>
      <c r="K403" s="41"/>
      <c r="L403" s="45"/>
      <c r="M403" s="236"/>
      <c r="N403" s="237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222</v>
      </c>
      <c r="AU403" s="18" t="s">
        <v>90</v>
      </c>
    </row>
    <row r="404" s="2" customFormat="1" ht="16.5" customHeight="1">
      <c r="A404" s="39"/>
      <c r="B404" s="40"/>
      <c r="C404" s="220" t="s">
        <v>1159</v>
      </c>
      <c r="D404" s="220" t="s">
        <v>217</v>
      </c>
      <c r="E404" s="221" t="s">
        <v>4101</v>
      </c>
      <c r="F404" s="222" t="s">
        <v>4102</v>
      </c>
      <c r="G404" s="223" t="s">
        <v>539</v>
      </c>
      <c r="H404" s="224">
        <v>1</v>
      </c>
      <c r="I404" s="225"/>
      <c r="J404" s="226">
        <f>ROUND(I404*H404,2)</f>
        <v>0</v>
      </c>
      <c r="K404" s="222" t="s">
        <v>359</v>
      </c>
      <c r="L404" s="45"/>
      <c r="M404" s="227" t="s">
        <v>1</v>
      </c>
      <c r="N404" s="228" t="s">
        <v>46</v>
      </c>
      <c r="O404" s="92"/>
      <c r="P404" s="229">
        <f>O404*H404</f>
        <v>0</v>
      </c>
      <c r="Q404" s="229">
        <v>0.00139</v>
      </c>
      <c r="R404" s="229">
        <f>Q404*H404</f>
        <v>0.00139</v>
      </c>
      <c r="S404" s="229">
        <v>0</v>
      </c>
      <c r="T404" s="23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1" t="s">
        <v>292</v>
      </c>
      <c r="AT404" s="231" t="s">
        <v>217</v>
      </c>
      <c r="AU404" s="231" t="s">
        <v>90</v>
      </c>
      <c r="AY404" s="18" t="s">
        <v>216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88</v>
      </c>
      <c r="BK404" s="232">
        <f>ROUND(I404*H404,2)</f>
        <v>0</v>
      </c>
      <c r="BL404" s="18" t="s">
        <v>292</v>
      </c>
      <c r="BM404" s="231" t="s">
        <v>4103</v>
      </c>
    </row>
    <row r="405" s="2" customFormat="1">
      <c r="A405" s="39"/>
      <c r="B405" s="40"/>
      <c r="C405" s="41"/>
      <c r="D405" s="233" t="s">
        <v>222</v>
      </c>
      <c r="E405" s="41"/>
      <c r="F405" s="234" t="s">
        <v>4104</v>
      </c>
      <c r="G405" s="41"/>
      <c r="H405" s="41"/>
      <c r="I405" s="235"/>
      <c r="J405" s="41"/>
      <c r="K405" s="41"/>
      <c r="L405" s="45"/>
      <c r="M405" s="236"/>
      <c r="N405" s="237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222</v>
      </c>
      <c r="AU405" s="18" t="s">
        <v>90</v>
      </c>
    </row>
    <row r="406" s="2" customFormat="1" ht="24.15" customHeight="1">
      <c r="A406" s="39"/>
      <c r="B406" s="40"/>
      <c r="C406" s="293" t="s">
        <v>1164</v>
      </c>
      <c r="D406" s="293" t="s">
        <v>467</v>
      </c>
      <c r="E406" s="294" t="s">
        <v>4105</v>
      </c>
      <c r="F406" s="295" t="s">
        <v>4106</v>
      </c>
      <c r="G406" s="296" t="s">
        <v>539</v>
      </c>
      <c r="H406" s="297">
        <v>1</v>
      </c>
      <c r="I406" s="298"/>
      <c r="J406" s="299">
        <f>ROUND(I406*H406,2)</f>
        <v>0</v>
      </c>
      <c r="K406" s="295" t="s">
        <v>359</v>
      </c>
      <c r="L406" s="300"/>
      <c r="M406" s="301" t="s">
        <v>1</v>
      </c>
      <c r="N406" s="302" t="s">
        <v>46</v>
      </c>
      <c r="O406" s="92"/>
      <c r="P406" s="229">
        <f>O406*H406</f>
        <v>0</v>
      </c>
      <c r="Q406" s="229">
        <v>0.016</v>
      </c>
      <c r="R406" s="229">
        <f>Q406*H406</f>
        <v>0.016</v>
      </c>
      <c r="S406" s="229">
        <v>0</v>
      </c>
      <c r="T406" s="23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1" t="s">
        <v>569</v>
      </c>
      <c r="AT406" s="231" t="s">
        <v>467</v>
      </c>
      <c r="AU406" s="231" t="s">
        <v>90</v>
      </c>
      <c r="AY406" s="18" t="s">
        <v>216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8" t="s">
        <v>88</v>
      </c>
      <c r="BK406" s="232">
        <f>ROUND(I406*H406,2)</f>
        <v>0</v>
      </c>
      <c r="BL406" s="18" t="s">
        <v>292</v>
      </c>
      <c r="BM406" s="231" t="s">
        <v>4107</v>
      </c>
    </row>
    <row r="407" s="2" customFormat="1">
      <c r="A407" s="39"/>
      <c r="B407" s="40"/>
      <c r="C407" s="41"/>
      <c r="D407" s="233" t="s">
        <v>222</v>
      </c>
      <c r="E407" s="41"/>
      <c r="F407" s="234" t="s">
        <v>4108</v>
      </c>
      <c r="G407" s="41"/>
      <c r="H407" s="41"/>
      <c r="I407" s="235"/>
      <c r="J407" s="41"/>
      <c r="K407" s="41"/>
      <c r="L407" s="45"/>
      <c r="M407" s="236"/>
      <c r="N407" s="237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222</v>
      </c>
      <c r="AU407" s="18" t="s">
        <v>90</v>
      </c>
    </row>
    <row r="408" s="2" customFormat="1" ht="16.5" customHeight="1">
      <c r="A408" s="39"/>
      <c r="B408" s="40"/>
      <c r="C408" s="220" t="s">
        <v>1167</v>
      </c>
      <c r="D408" s="220" t="s">
        <v>217</v>
      </c>
      <c r="E408" s="221" t="s">
        <v>4109</v>
      </c>
      <c r="F408" s="222" t="s">
        <v>4110</v>
      </c>
      <c r="G408" s="223" t="s">
        <v>285</v>
      </c>
      <c r="H408" s="224">
        <v>2</v>
      </c>
      <c r="I408" s="225"/>
      <c r="J408" s="226">
        <f>ROUND(I408*H408,2)</f>
        <v>0</v>
      </c>
      <c r="K408" s="222" t="s">
        <v>359</v>
      </c>
      <c r="L408" s="45"/>
      <c r="M408" s="227" t="s">
        <v>1</v>
      </c>
      <c r="N408" s="228" t="s">
        <v>46</v>
      </c>
      <c r="O408" s="92"/>
      <c r="P408" s="229">
        <f>O408*H408</f>
        <v>0</v>
      </c>
      <c r="Q408" s="229">
        <v>0.00017000000000000001</v>
      </c>
      <c r="R408" s="229">
        <f>Q408*H408</f>
        <v>0.00034000000000000002</v>
      </c>
      <c r="S408" s="229">
        <v>0</v>
      </c>
      <c r="T408" s="23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1" t="s">
        <v>292</v>
      </c>
      <c r="AT408" s="231" t="s">
        <v>217</v>
      </c>
      <c r="AU408" s="231" t="s">
        <v>90</v>
      </c>
      <c r="AY408" s="18" t="s">
        <v>216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8" t="s">
        <v>88</v>
      </c>
      <c r="BK408" s="232">
        <f>ROUND(I408*H408,2)</f>
        <v>0</v>
      </c>
      <c r="BL408" s="18" t="s">
        <v>292</v>
      </c>
      <c r="BM408" s="231" t="s">
        <v>4111</v>
      </c>
    </row>
    <row r="409" s="2" customFormat="1">
      <c r="A409" s="39"/>
      <c r="B409" s="40"/>
      <c r="C409" s="41"/>
      <c r="D409" s="233" t="s">
        <v>222</v>
      </c>
      <c r="E409" s="41"/>
      <c r="F409" s="234" t="s">
        <v>4112</v>
      </c>
      <c r="G409" s="41"/>
      <c r="H409" s="41"/>
      <c r="I409" s="235"/>
      <c r="J409" s="41"/>
      <c r="K409" s="41"/>
      <c r="L409" s="45"/>
      <c r="M409" s="236"/>
      <c r="N409" s="237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222</v>
      </c>
      <c r="AU409" s="18" t="s">
        <v>90</v>
      </c>
    </row>
    <row r="410" s="2" customFormat="1" ht="24.15" customHeight="1">
      <c r="A410" s="39"/>
      <c r="B410" s="40"/>
      <c r="C410" s="293" t="s">
        <v>1169</v>
      </c>
      <c r="D410" s="293" t="s">
        <v>467</v>
      </c>
      <c r="E410" s="294" t="s">
        <v>4113</v>
      </c>
      <c r="F410" s="295" t="s">
        <v>4114</v>
      </c>
      <c r="G410" s="296" t="s">
        <v>539</v>
      </c>
      <c r="H410" s="297">
        <v>2</v>
      </c>
      <c r="I410" s="298"/>
      <c r="J410" s="299">
        <f>ROUND(I410*H410,2)</f>
        <v>0</v>
      </c>
      <c r="K410" s="295" t="s">
        <v>1</v>
      </c>
      <c r="L410" s="300"/>
      <c r="M410" s="301" t="s">
        <v>1</v>
      </c>
      <c r="N410" s="302" t="s">
        <v>46</v>
      </c>
      <c r="O410" s="92"/>
      <c r="P410" s="229">
        <f>O410*H410</f>
        <v>0</v>
      </c>
      <c r="Q410" s="229">
        <v>0.017000000000000001</v>
      </c>
      <c r="R410" s="229">
        <f>Q410*H410</f>
        <v>0.034000000000000002</v>
      </c>
      <c r="S410" s="229">
        <v>0</v>
      </c>
      <c r="T410" s="23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1" t="s">
        <v>569</v>
      </c>
      <c r="AT410" s="231" t="s">
        <v>467</v>
      </c>
      <c r="AU410" s="231" t="s">
        <v>90</v>
      </c>
      <c r="AY410" s="18" t="s">
        <v>216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8" t="s">
        <v>88</v>
      </c>
      <c r="BK410" s="232">
        <f>ROUND(I410*H410,2)</f>
        <v>0</v>
      </c>
      <c r="BL410" s="18" t="s">
        <v>292</v>
      </c>
      <c r="BM410" s="231" t="s">
        <v>4115</v>
      </c>
    </row>
    <row r="411" s="2" customFormat="1">
      <c r="A411" s="39"/>
      <c r="B411" s="40"/>
      <c r="C411" s="41"/>
      <c r="D411" s="233" t="s">
        <v>222</v>
      </c>
      <c r="E411" s="41"/>
      <c r="F411" s="234" t="s">
        <v>4116</v>
      </c>
      <c r="G411" s="41"/>
      <c r="H411" s="41"/>
      <c r="I411" s="235"/>
      <c r="J411" s="41"/>
      <c r="K411" s="41"/>
      <c r="L411" s="45"/>
      <c r="M411" s="236"/>
      <c r="N411" s="237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222</v>
      </c>
      <c r="AU411" s="18" t="s">
        <v>90</v>
      </c>
    </row>
    <row r="412" s="2" customFormat="1" ht="16.5" customHeight="1">
      <c r="A412" s="39"/>
      <c r="B412" s="40"/>
      <c r="C412" s="220" t="s">
        <v>1177</v>
      </c>
      <c r="D412" s="220" t="s">
        <v>217</v>
      </c>
      <c r="E412" s="221" t="s">
        <v>4117</v>
      </c>
      <c r="F412" s="222" t="s">
        <v>4118</v>
      </c>
      <c r="G412" s="223" t="s">
        <v>285</v>
      </c>
      <c r="H412" s="224">
        <v>1</v>
      </c>
      <c r="I412" s="225"/>
      <c r="J412" s="226">
        <f>ROUND(I412*H412,2)</f>
        <v>0</v>
      </c>
      <c r="K412" s="222" t="s">
        <v>359</v>
      </c>
      <c r="L412" s="45"/>
      <c r="M412" s="227" t="s">
        <v>1</v>
      </c>
      <c r="N412" s="228" t="s">
        <v>46</v>
      </c>
      <c r="O412" s="92"/>
      <c r="P412" s="229">
        <f>O412*H412</f>
        <v>0</v>
      </c>
      <c r="Q412" s="229">
        <v>0.00042999999999999999</v>
      </c>
      <c r="R412" s="229">
        <f>Q412*H412</f>
        <v>0.00042999999999999999</v>
      </c>
      <c r="S412" s="229">
        <v>0</v>
      </c>
      <c r="T412" s="23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1" t="s">
        <v>292</v>
      </c>
      <c r="AT412" s="231" t="s">
        <v>217</v>
      </c>
      <c r="AU412" s="231" t="s">
        <v>90</v>
      </c>
      <c r="AY412" s="18" t="s">
        <v>216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8" t="s">
        <v>88</v>
      </c>
      <c r="BK412" s="232">
        <f>ROUND(I412*H412,2)</f>
        <v>0</v>
      </c>
      <c r="BL412" s="18" t="s">
        <v>292</v>
      </c>
      <c r="BM412" s="231" t="s">
        <v>4119</v>
      </c>
    </row>
    <row r="413" s="2" customFormat="1">
      <c r="A413" s="39"/>
      <c r="B413" s="40"/>
      <c r="C413" s="41"/>
      <c r="D413" s="233" t="s">
        <v>222</v>
      </c>
      <c r="E413" s="41"/>
      <c r="F413" s="234" t="s">
        <v>4120</v>
      </c>
      <c r="G413" s="41"/>
      <c r="H413" s="41"/>
      <c r="I413" s="235"/>
      <c r="J413" s="41"/>
      <c r="K413" s="41"/>
      <c r="L413" s="45"/>
      <c r="M413" s="236"/>
      <c r="N413" s="237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222</v>
      </c>
      <c r="AU413" s="18" t="s">
        <v>90</v>
      </c>
    </row>
    <row r="414" s="2" customFormat="1" ht="24.15" customHeight="1">
      <c r="A414" s="39"/>
      <c r="B414" s="40"/>
      <c r="C414" s="293" t="s">
        <v>1190</v>
      </c>
      <c r="D414" s="293" t="s">
        <v>467</v>
      </c>
      <c r="E414" s="294" t="s">
        <v>4121</v>
      </c>
      <c r="F414" s="295" t="s">
        <v>4122</v>
      </c>
      <c r="G414" s="296" t="s">
        <v>539</v>
      </c>
      <c r="H414" s="297">
        <v>1</v>
      </c>
      <c r="I414" s="298"/>
      <c r="J414" s="299">
        <f>ROUND(I414*H414,2)</f>
        <v>0</v>
      </c>
      <c r="K414" s="295" t="s">
        <v>1</v>
      </c>
      <c r="L414" s="300"/>
      <c r="M414" s="301" t="s">
        <v>1</v>
      </c>
      <c r="N414" s="302" t="s">
        <v>46</v>
      </c>
      <c r="O414" s="92"/>
      <c r="P414" s="229">
        <f>O414*H414</f>
        <v>0</v>
      </c>
      <c r="Q414" s="229">
        <v>0.0032000000000000002</v>
      </c>
      <c r="R414" s="229">
        <f>Q414*H414</f>
        <v>0.0032000000000000002</v>
      </c>
      <c r="S414" s="229">
        <v>0</v>
      </c>
      <c r="T414" s="23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1" t="s">
        <v>569</v>
      </c>
      <c r="AT414" s="231" t="s">
        <v>467</v>
      </c>
      <c r="AU414" s="231" t="s">
        <v>90</v>
      </c>
      <c r="AY414" s="18" t="s">
        <v>216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8" t="s">
        <v>88</v>
      </c>
      <c r="BK414" s="232">
        <f>ROUND(I414*H414,2)</f>
        <v>0</v>
      </c>
      <c r="BL414" s="18" t="s">
        <v>292</v>
      </c>
      <c r="BM414" s="231" t="s">
        <v>4123</v>
      </c>
    </row>
    <row r="415" s="2" customFormat="1">
      <c r="A415" s="39"/>
      <c r="B415" s="40"/>
      <c r="C415" s="41"/>
      <c r="D415" s="233" t="s">
        <v>222</v>
      </c>
      <c r="E415" s="41"/>
      <c r="F415" s="234" t="s">
        <v>4124</v>
      </c>
      <c r="G415" s="41"/>
      <c r="H415" s="41"/>
      <c r="I415" s="235"/>
      <c r="J415" s="41"/>
      <c r="K415" s="41"/>
      <c r="L415" s="45"/>
      <c r="M415" s="236"/>
      <c r="N415" s="237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222</v>
      </c>
      <c r="AU415" s="18" t="s">
        <v>90</v>
      </c>
    </row>
    <row r="416" s="2" customFormat="1" ht="16.5" customHeight="1">
      <c r="A416" s="39"/>
      <c r="B416" s="40"/>
      <c r="C416" s="220" t="s">
        <v>1175</v>
      </c>
      <c r="D416" s="220" t="s">
        <v>217</v>
      </c>
      <c r="E416" s="221" t="s">
        <v>4125</v>
      </c>
      <c r="F416" s="222" t="s">
        <v>4126</v>
      </c>
      <c r="G416" s="223" t="s">
        <v>285</v>
      </c>
      <c r="H416" s="224">
        <v>1</v>
      </c>
      <c r="I416" s="225"/>
      <c r="J416" s="226">
        <f>ROUND(I416*H416,2)</f>
        <v>0</v>
      </c>
      <c r="K416" s="222" t="s">
        <v>359</v>
      </c>
      <c r="L416" s="45"/>
      <c r="M416" s="227" t="s">
        <v>1</v>
      </c>
      <c r="N416" s="228" t="s">
        <v>46</v>
      </c>
      <c r="O416" s="92"/>
      <c r="P416" s="229">
        <f>O416*H416</f>
        <v>0</v>
      </c>
      <c r="Q416" s="229">
        <v>0.00064000000000000005</v>
      </c>
      <c r="R416" s="229">
        <f>Q416*H416</f>
        <v>0.00064000000000000005</v>
      </c>
      <c r="S416" s="229">
        <v>0</v>
      </c>
      <c r="T416" s="23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292</v>
      </c>
      <c r="AT416" s="231" t="s">
        <v>217</v>
      </c>
      <c r="AU416" s="231" t="s">
        <v>90</v>
      </c>
      <c r="AY416" s="18" t="s">
        <v>216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88</v>
      </c>
      <c r="BK416" s="232">
        <f>ROUND(I416*H416,2)</f>
        <v>0</v>
      </c>
      <c r="BL416" s="18" t="s">
        <v>292</v>
      </c>
      <c r="BM416" s="231" t="s">
        <v>4127</v>
      </c>
    </row>
    <row r="417" s="2" customFormat="1">
      <c r="A417" s="39"/>
      <c r="B417" s="40"/>
      <c r="C417" s="41"/>
      <c r="D417" s="233" t="s">
        <v>222</v>
      </c>
      <c r="E417" s="41"/>
      <c r="F417" s="234" t="s">
        <v>4128</v>
      </c>
      <c r="G417" s="41"/>
      <c r="H417" s="41"/>
      <c r="I417" s="235"/>
      <c r="J417" s="41"/>
      <c r="K417" s="41"/>
      <c r="L417" s="45"/>
      <c r="M417" s="236"/>
      <c r="N417" s="237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222</v>
      </c>
      <c r="AU417" s="18" t="s">
        <v>90</v>
      </c>
    </row>
    <row r="418" s="2" customFormat="1" ht="16.5" customHeight="1">
      <c r="A418" s="39"/>
      <c r="B418" s="40"/>
      <c r="C418" s="293" t="s">
        <v>1208</v>
      </c>
      <c r="D418" s="293" t="s">
        <v>467</v>
      </c>
      <c r="E418" s="294" t="s">
        <v>4129</v>
      </c>
      <c r="F418" s="295" t="s">
        <v>4130</v>
      </c>
      <c r="G418" s="296" t="s">
        <v>539</v>
      </c>
      <c r="H418" s="297">
        <v>1</v>
      </c>
      <c r="I418" s="298"/>
      <c r="J418" s="299">
        <f>ROUND(I418*H418,2)</f>
        <v>0</v>
      </c>
      <c r="K418" s="295" t="s">
        <v>359</v>
      </c>
      <c r="L418" s="300"/>
      <c r="M418" s="301" t="s">
        <v>1</v>
      </c>
      <c r="N418" s="302" t="s">
        <v>46</v>
      </c>
      <c r="O418" s="92"/>
      <c r="P418" s="229">
        <f>O418*H418</f>
        <v>0</v>
      </c>
      <c r="Q418" s="229">
        <v>0.014</v>
      </c>
      <c r="R418" s="229">
        <f>Q418*H418</f>
        <v>0.014</v>
      </c>
      <c r="S418" s="229">
        <v>0</v>
      </c>
      <c r="T418" s="23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1" t="s">
        <v>569</v>
      </c>
      <c r="AT418" s="231" t="s">
        <v>467</v>
      </c>
      <c r="AU418" s="231" t="s">
        <v>90</v>
      </c>
      <c r="AY418" s="18" t="s">
        <v>216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8" t="s">
        <v>88</v>
      </c>
      <c r="BK418" s="232">
        <f>ROUND(I418*H418,2)</f>
        <v>0</v>
      </c>
      <c r="BL418" s="18" t="s">
        <v>292</v>
      </c>
      <c r="BM418" s="231" t="s">
        <v>4131</v>
      </c>
    </row>
    <row r="419" s="2" customFormat="1">
      <c r="A419" s="39"/>
      <c r="B419" s="40"/>
      <c r="C419" s="41"/>
      <c r="D419" s="233" t="s">
        <v>222</v>
      </c>
      <c r="E419" s="41"/>
      <c r="F419" s="234" t="s">
        <v>4132</v>
      </c>
      <c r="G419" s="41"/>
      <c r="H419" s="41"/>
      <c r="I419" s="235"/>
      <c r="J419" s="41"/>
      <c r="K419" s="41"/>
      <c r="L419" s="45"/>
      <c r="M419" s="236"/>
      <c r="N419" s="237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222</v>
      </c>
      <c r="AU419" s="18" t="s">
        <v>90</v>
      </c>
    </row>
    <row r="420" s="2" customFormat="1" ht="24.15" customHeight="1">
      <c r="A420" s="39"/>
      <c r="B420" s="40"/>
      <c r="C420" s="220" t="s">
        <v>1224</v>
      </c>
      <c r="D420" s="220" t="s">
        <v>217</v>
      </c>
      <c r="E420" s="221" t="s">
        <v>4133</v>
      </c>
      <c r="F420" s="222" t="s">
        <v>4134</v>
      </c>
      <c r="G420" s="223" t="s">
        <v>285</v>
      </c>
      <c r="H420" s="224">
        <v>12</v>
      </c>
      <c r="I420" s="225"/>
      <c r="J420" s="226">
        <f>ROUND(I420*H420,2)</f>
        <v>0</v>
      </c>
      <c r="K420" s="222" t="s">
        <v>359</v>
      </c>
      <c r="L420" s="45"/>
      <c r="M420" s="227" t="s">
        <v>1</v>
      </c>
      <c r="N420" s="228" t="s">
        <v>46</v>
      </c>
      <c r="O420" s="92"/>
      <c r="P420" s="229">
        <f>O420*H420</f>
        <v>0</v>
      </c>
      <c r="Q420" s="229">
        <v>0.00024000000000000001</v>
      </c>
      <c r="R420" s="229">
        <f>Q420*H420</f>
        <v>0.0028800000000000002</v>
      </c>
      <c r="S420" s="229">
        <v>0</v>
      </c>
      <c r="T420" s="23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1" t="s">
        <v>292</v>
      </c>
      <c r="AT420" s="231" t="s">
        <v>217</v>
      </c>
      <c r="AU420" s="231" t="s">
        <v>90</v>
      </c>
      <c r="AY420" s="18" t="s">
        <v>216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8" t="s">
        <v>88</v>
      </c>
      <c r="BK420" s="232">
        <f>ROUND(I420*H420,2)</f>
        <v>0</v>
      </c>
      <c r="BL420" s="18" t="s">
        <v>292</v>
      </c>
      <c r="BM420" s="231" t="s">
        <v>4135</v>
      </c>
    </row>
    <row r="421" s="14" customFormat="1">
      <c r="A421" s="14"/>
      <c r="B421" s="260"/>
      <c r="C421" s="261"/>
      <c r="D421" s="233" t="s">
        <v>362</v>
      </c>
      <c r="E421" s="262" t="s">
        <v>1</v>
      </c>
      <c r="F421" s="263" t="s">
        <v>4136</v>
      </c>
      <c r="G421" s="261"/>
      <c r="H421" s="264">
        <v>12</v>
      </c>
      <c r="I421" s="265"/>
      <c r="J421" s="261"/>
      <c r="K421" s="261"/>
      <c r="L421" s="266"/>
      <c r="M421" s="267"/>
      <c r="N421" s="268"/>
      <c r="O421" s="268"/>
      <c r="P421" s="268"/>
      <c r="Q421" s="268"/>
      <c r="R421" s="268"/>
      <c r="S421" s="268"/>
      <c r="T421" s="26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0" t="s">
        <v>362</v>
      </c>
      <c r="AU421" s="270" t="s">
        <v>90</v>
      </c>
      <c r="AV421" s="14" t="s">
        <v>90</v>
      </c>
      <c r="AW421" s="14" t="s">
        <v>36</v>
      </c>
      <c r="AX421" s="14" t="s">
        <v>88</v>
      </c>
      <c r="AY421" s="270" t="s">
        <v>216</v>
      </c>
    </row>
    <row r="422" s="2" customFormat="1" ht="21.75" customHeight="1">
      <c r="A422" s="39"/>
      <c r="B422" s="40"/>
      <c r="C422" s="220" t="s">
        <v>1229</v>
      </c>
      <c r="D422" s="220" t="s">
        <v>217</v>
      </c>
      <c r="E422" s="221" t="s">
        <v>4137</v>
      </c>
      <c r="F422" s="222" t="s">
        <v>4138</v>
      </c>
      <c r="G422" s="223" t="s">
        <v>539</v>
      </c>
      <c r="H422" s="224">
        <v>2</v>
      </c>
      <c r="I422" s="225"/>
      <c r="J422" s="226">
        <f>ROUND(I422*H422,2)</f>
        <v>0</v>
      </c>
      <c r="K422" s="222" t="s">
        <v>359</v>
      </c>
      <c r="L422" s="45"/>
      <c r="M422" s="227" t="s">
        <v>1</v>
      </c>
      <c r="N422" s="228" t="s">
        <v>46</v>
      </c>
      <c r="O422" s="92"/>
      <c r="P422" s="229">
        <f>O422*H422</f>
        <v>0</v>
      </c>
      <c r="Q422" s="229">
        <v>0.00016000000000000001</v>
      </c>
      <c r="R422" s="229">
        <f>Q422*H422</f>
        <v>0.00032000000000000003</v>
      </c>
      <c r="S422" s="229">
        <v>0</v>
      </c>
      <c r="T422" s="23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1" t="s">
        <v>292</v>
      </c>
      <c r="AT422" s="231" t="s">
        <v>217</v>
      </c>
      <c r="AU422" s="231" t="s">
        <v>90</v>
      </c>
      <c r="AY422" s="18" t="s">
        <v>216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8" t="s">
        <v>88</v>
      </c>
      <c r="BK422" s="232">
        <f>ROUND(I422*H422,2)</f>
        <v>0</v>
      </c>
      <c r="BL422" s="18" t="s">
        <v>292</v>
      </c>
      <c r="BM422" s="231" t="s">
        <v>4139</v>
      </c>
    </row>
    <row r="423" s="2" customFormat="1">
      <c r="A423" s="39"/>
      <c r="B423" s="40"/>
      <c r="C423" s="41"/>
      <c r="D423" s="233" t="s">
        <v>222</v>
      </c>
      <c r="E423" s="41"/>
      <c r="F423" s="234" t="s">
        <v>4140</v>
      </c>
      <c r="G423" s="41"/>
      <c r="H423" s="41"/>
      <c r="I423" s="235"/>
      <c r="J423" s="41"/>
      <c r="K423" s="41"/>
      <c r="L423" s="45"/>
      <c r="M423" s="236"/>
      <c r="N423" s="237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222</v>
      </c>
      <c r="AU423" s="18" t="s">
        <v>90</v>
      </c>
    </row>
    <row r="424" s="2" customFormat="1" ht="24.15" customHeight="1">
      <c r="A424" s="39"/>
      <c r="B424" s="40"/>
      <c r="C424" s="293" t="s">
        <v>1234</v>
      </c>
      <c r="D424" s="293" t="s">
        <v>467</v>
      </c>
      <c r="E424" s="294" t="s">
        <v>4141</v>
      </c>
      <c r="F424" s="295" t="s">
        <v>4142</v>
      </c>
      <c r="G424" s="296" t="s">
        <v>539</v>
      </c>
      <c r="H424" s="297">
        <v>1</v>
      </c>
      <c r="I424" s="298"/>
      <c r="J424" s="299">
        <f>ROUND(I424*H424,2)</f>
        <v>0</v>
      </c>
      <c r="K424" s="295" t="s">
        <v>1</v>
      </c>
      <c r="L424" s="300"/>
      <c r="M424" s="301" t="s">
        <v>1</v>
      </c>
      <c r="N424" s="302" t="s">
        <v>46</v>
      </c>
      <c r="O424" s="92"/>
      <c r="P424" s="229">
        <f>O424*H424</f>
        <v>0</v>
      </c>
      <c r="Q424" s="229">
        <v>0.00156</v>
      </c>
      <c r="R424" s="229">
        <f>Q424*H424</f>
        <v>0.00156</v>
      </c>
      <c r="S424" s="229">
        <v>0</v>
      </c>
      <c r="T424" s="230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1" t="s">
        <v>569</v>
      </c>
      <c r="AT424" s="231" t="s">
        <v>467</v>
      </c>
      <c r="AU424" s="231" t="s">
        <v>90</v>
      </c>
      <c r="AY424" s="18" t="s">
        <v>216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8" t="s">
        <v>88</v>
      </c>
      <c r="BK424" s="232">
        <f>ROUND(I424*H424,2)</f>
        <v>0</v>
      </c>
      <c r="BL424" s="18" t="s">
        <v>292</v>
      </c>
      <c r="BM424" s="231" t="s">
        <v>4143</v>
      </c>
    </row>
    <row r="425" s="2" customFormat="1">
      <c r="A425" s="39"/>
      <c r="B425" s="40"/>
      <c r="C425" s="41"/>
      <c r="D425" s="233" t="s">
        <v>222</v>
      </c>
      <c r="E425" s="41"/>
      <c r="F425" s="234" t="s">
        <v>4144</v>
      </c>
      <c r="G425" s="41"/>
      <c r="H425" s="41"/>
      <c r="I425" s="235"/>
      <c r="J425" s="41"/>
      <c r="K425" s="41"/>
      <c r="L425" s="45"/>
      <c r="M425" s="236"/>
      <c r="N425" s="237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222</v>
      </c>
      <c r="AU425" s="18" t="s">
        <v>90</v>
      </c>
    </row>
    <row r="426" s="2" customFormat="1" ht="24.15" customHeight="1">
      <c r="A426" s="39"/>
      <c r="B426" s="40"/>
      <c r="C426" s="293" t="s">
        <v>1239</v>
      </c>
      <c r="D426" s="293" t="s">
        <v>467</v>
      </c>
      <c r="E426" s="294" t="s">
        <v>4145</v>
      </c>
      <c r="F426" s="295" t="s">
        <v>4146</v>
      </c>
      <c r="G426" s="296" t="s">
        <v>539</v>
      </c>
      <c r="H426" s="297">
        <v>1</v>
      </c>
      <c r="I426" s="298"/>
      <c r="J426" s="299">
        <f>ROUND(I426*H426,2)</f>
        <v>0</v>
      </c>
      <c r="K426" s="295" t="s">
        <v>1</v>
      </c>
      <c r="L426" s="300"/>
      <c r="M426" s="301" t="s">
        <v>1</v>
      </c>
      <c r="N426" s="302" t="s">
        <v>46</v>
      </c>
      <c r="O426" s="92"/>
      <c r="P426" s="229">
        <f>O426*H426</f>
        <v>0</v>
      </c>
      <c r="Q426" s="229">
        <v>0.0018</v>
      </c>
      <c r="R426" s="229">
        <f>Q426*H426</f>
        <v>0.0018</v>
      </c>
      <c r="S426" s="229">
        <v>0</v>
      </c>
      <c r="T426" s="23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1" t="s">
        <v>569</v>
      </c>
      <c r="AT426" s="231" t="s">
        <v>467</v>
      </c>
      <c r="AU426" s="231" t="s">
        <v>90</v>
      </c>
      <c r="AY426" s="18" t="s">
        <v>216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8" t="s">
        <v>88</v>
      </c>
      <c r="BK426" s="232">
        <f>ROUND(I426*H426,2)</f>
        <v>0</v>
      </c>
      <c r="BL426" s="18" t="s">
        <v>292</v>
      </c>
      <c r="BM426" s="231" t="s">
        <v>4147</v>
      </c>
    </row>
    <row r="427" s="2" customFormat="1">
      <c r="A427" s="39"/>
      <c r="B427" s="40"/>
      <c r="C427" s="41"/>
      <c r="D427" s="233" t="s">
        <v>222</v>
      </c>
      <c r="E427" s="41"/>
      <c r="F427" s="234" t="s">
        <v>4144</v>
      </c>
      <c r="G427" s="41"/>
      <c r="H427" s="41"/>
      <c r="I427" s="235"/>
      <c r="J427" s="41"/>
      <c r="K427" s="41"/>
      <c r="L427" s="45"/>
      <c r="M427" s="236"/>
      <c r="N427" s="237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222</v>
      </c>
      <c r="AU427" s="18" t="s">
        <v>90</v>
      </c>
    </row>
    <row r="428" s="2" customFormat="1" ht="16.5" customHeight="1">
      <c r="A428" s="39"/>
      <c r="B428" s="40"/>
      <c r="C428" s="220" t="s">
        <v>1246</v>
      </c>
      <c r="D428" s="220" t="s">
        <v>217</v>
      </c>
      <c r="E428" s="221" t="s">
        <v>4148</v>
      </c>
      <c r="F428" s="222" t="s">
        <v>4149</v>
      </c>
      <c r="G428" s="223" t="s">
        <v>539</v>
      </c>
      <c r="H428" s="224">
        <v>1</v>
      </c>
      <c r="I428" s="225"/>
      <c r="J428" s="226">
        <f>ROUND(I428*H428,2)</f>
        <v>0</v>
      </c>
      <c r="K428" s="222" t="s">
        <v>359</v>
      </c>
      <c r="L428" s="45"/>
      <c r="M428" s="227" t="s">
        <v>1</v>
      </c>
      <c r="N428" s="228" t="s">
        <v>46</v>
      </c>
      <c r="O428" s="92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1" t="s">
        <v>292</v>
      </c>
      <c r="AT428" s="231" t="s">
        <v>217</v>
      </c>
      <c r="AU428" s="231" t="s">
        <v>90</v>
      </c>
      <c r="AY428" s="18" t="s">
        <v>216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8" t="s">
        <v>88</v>
      </c>
      <c r="BK428" s="232">
        <f>ROUND(I428*H428,2)</f>
        <v>0</v>
      </c>
      <c r="BL428" s="18" t="s">
        <v>292</v>
      </c>
      <c r="BM428" s="231" t="s">
        <v>4150</v>
      </c>
    </row>
    <row r="429" s="2" customFormat="1">
      <c r="A429" s="39"/>
      <c r="B429" s="40"/>
      <c r="C429" s="41"/>
      <c r="D429" s="233" t="s">
        <v>222</v>
      </c>
      <c r="E429" s="41"/>
      <c r="F429" s="234" t="s">
        <v>4151</v>
      </c>
      <c r="G429" s="41"/>
      <c r="H429" s="41"/>
      <c r="I429" s="235"/>
      <c r="J429" s="41"/>
      <c r="K429" s="41"/>
      <c r="L429" s="45"/>
      <c r="M429" s="236"/>
      <c r="N429" s="237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222</v>
      </c>
      <c r="AU429" s="18" t="s">
        <v>90</v>
      </c>
    </row>
    <row r="430" s="2" customFormat="1" ht="24.15" customHeight="1">
      <c r="A430" s="39"/>
      <c r="B430" s="40"/>
      <c r="C430" s="293" t="s">
        <v>1251</v>
      </c>
      <c r="D430" s="293" t="s">
        <v>467</v>
      </c>
      <c r="E430" s="294" t="s">
        <v>4152</v>
      </c>
      <c r="F430" s="295" t="s">
        <v>4153</v>
      </c>
      <c r="G430" s="296" t="s">
        <v>539</v>
      </c>
      <c r="H430" s="297">
        <v>1</v>
      </c>
      <c r="I430" s="298"/>
      <c r="J430" s="299">
        <f>ROUND(I430*H430,2)</f>
        <v>0</v>
      </c>
      <c r="K430" s="295" t="s">
        <v>1</v>
      </c>
      <c r="L430" s="300"/>
      <c r="M430" s="301" t="s">
        <v>1</v>
      </c>
      <c r="N430" s="302" t="s">
        <v>46</v>
      </c>
      <c r="O430" s="92"/>
      <c r="P430" s="229">
        <f>O430*H430</f>
        <v>0</v>
      </c>
      <c r="Q430" s="229">
        <v>0.0018</v>
      </c>
      <c r="R430" s="229">
        <f>Q430*H430</f>
        <v>0.0018</v>
      </c>
      <c r="S430" s="229">
        <v>0</v>
      </c>
      <c r="T430" s="230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1" t="s">
        <v>569</v>
      </c>
      <c r="AT430" s="231" t="s">
        <v>467</v>
      </c>
      <c r="AU430" s="231" t="s">
        <v>90</v>
      </c>
      <c r="AY430" s="18" t="s">
        <v>216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8" t="s">
        <v>88</v>
      </c>
      <c r="BK430" s="232">
        <f>ROUND(I430*H430,2)</f>
        <v>0</v>
      </c>
      <c r="BL430" s="18" t="s">
        <v>292</v>
      </c>
      <c r="BM430" s="231" t="s">
        <v>4154</v>
      </c>
    </row>
    <row r="431" s="2" customFormat="1">
      <c r="A431" s="39"/>
      <c r="B431" s="40"/>
      <c r="C431" s="41"/>
      <c r="D431" s="233" t="s">
        <v>222</v>
      </c>
      <c r="E431" s="41"/>
      <c r="F431" s="234" t="s">
        <v>4144</v>
      </c>
      <c r="G431" s="41"/>
      <c r="H431" s="41"/>
      <c r="I431" s="235"/>
      <c r="J431" s="41"/>
      <c r="K431" s="41"/>
      <c r="L431" s="45"/>
      <c r="M431" s="236"/>
      <c r="N431" s="237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222</v>
      </c>
      <c r="AU431" s="18" t="s">
        <v>90</v>
      </c>
    </row>
    <row r="432" s="2" customFormat="1" ht="24.15" customHeight="1">
      <c r="A432" s="39"/>
      <c r="B432" s="40"/>
      <c r="C432" s="220" t="s">
        <v>1263</v>
      </c>
      <c r="D432" s="220" t="s">
        <v>217</v>
      </c>
      <c r="E432" s="221" t="s">
        <v>4155</v>
      </c>
      <c r="F432" s="222" t="s">
        <v>4156</v>
      </c>
      <c r="G432" s="223" t="s">
        <v>539</v>
      </c>
      <c r="H432" s="224">
        <v>4</v>
      </c>
      <c r="I432" s="225"/>
      <c r="J432" s="226">
        <f>ROUND(I432*H432,2)</f>
        <v>0</v>
      </c>
      <c r="K432" s="222" t="s">
        <v>359</v>
      </c>
      <c r="L432" s="45"/>
      <c r="M432" s="227" t="s">
        <v>1</v>
      </c>
      <c r="N432" s="228" t="s">
        <v>46</v>
      </c>
      <c r="O432" s="92"/>
      <c r="P432" s="229">
        <f>O432*H432</f>
        <v>0</v>
      </c>
      <c r="Q432" s="229">
        <v>4.0000000000000003E-05</v>
      </c>
      <c r="R432" s="229">
        <f>Q432*H432</f>
        <v>0.00016000000000000001</v>
      </c>
      <c r="S432" s="229">
        <v>0</v>
      </c>
      <c r="T432" s="230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1" t="s">
        <v>292</v>
      </c>
      <c r="AT432" s="231" t="s">
        <v>217</v>
      </c>
      <c r="AU432" s="231" t="s">
        <v>90</v>
      </c>
      <c r="AY432" s="18" t="s">
        <v>216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8" t="s">
        <v>88</v>
      </c>
      <c r="BK432" s="232">
        <f>ROUND(I432*H432,2)</f>
        <v>0</v>
      </c>
      <c r="BL432" s="18" t="s">
        <v>292</v>
      </c>
      <c r="BM432" s="231" t="s">
        <v>4157</v>
      </c>
    </row>
    <row r="433" s="2" customFormat="1">
      <c r="A433" s="39"/>
      <c r="B433" s="40"/>
      <c r="C433" s="41"/>
      <c r="D433" s="233" t="s">
        <v>222</v>
      </c>
      <c r="E433" s="41"/>
      <c r="F433" s="234" t="s">
        <v>4158</v>
      </c>
      <c r="G433" s="41"/>
      <c r="H433" s="41"/>
      <c r="I433" s="235"/>
      <c r="J433" s="41"/>
      <c r="K433" s="41"/>
      <c r="L433" s="45"/>
      <c r="M433" s="236"/>
      <c r="N433" s="237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222</v>
      </c>
      <c r="AU433" s="18" t="s">
        <v>90</v>
      </c>
    </row>
    <row r="434" s="2" customFormat="1" ht="24.15" customHeight="1">
      <c r="A434" s="39"/>
      <c r="B434" s="40"/>
      <c r="C434" s="293" t="s">
        <v>1268</v>
      </c>
      <c r="D434" s="293" t="s">
        <v>467</v>
      </c>
      <c r="E434" s="294" t="s">
        <v>4159</v>
      </c>
      <c r="F434" s="295" t="s">
        <v>4160</v>
      </c>
      <c r="G434" s="296" t="s">
        <v>539</v>
      </c>
      <c r="H434" s="297">
        <v>4</v>
      </c>
      <c r="I434" s="298"/>
      <c r="J434" s="299">
        <f>ROUND(I434*H434,2)</f>
        <v>0</v>
      </c>
      <c r="K434" s="295" t="s">
        <v>1</v>
      </c>
      <c r="L434" s="300"/>
      <c r="M434" s="301" t="s">
        <v>1</v>
      </c>
      <c r="N434" s="302" t="s">
        <v>46</v>
      </c>
      <c r="O434" s="92"/>
      <c r="P434" s="229">
        <f>O434*H434</f>
        <v>0</v>
      </c>
      <c r="Q434" s="229">
        <v>0.00147</v>
      </c>
      <c r="R434" s="229">
        <f>Q434*H434</f>
        <v>0.0058799999999999998</v>
      </c>
      <c r="S434" s="229">
        <v>0</v>
      </c>
      <c r="T434" s="23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1" t="s">
        <v>569</v>
      </c>
      <c r="AT434" s="231" t="s">
        <v>467</v>
      </c>
      <c r="AU434" s="231" t="s">
        <v>90</v>
      </c>
      <c r="AY434" s="18" t="s">
        <v>216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8" t="s">
        <v>88</v>
      </c>
      <c r="BK434" s="232">
        <f>ROUND(I434*H434,2)</f>
        <v>0</v>
      </c>
      <c r="BL434" s="18" t="s">
        <v>292</v>
      </c>
      <c r="BM434" s="231" t="s">
        <v>4161</v>
      </c>
    </row>
    <row r="435" s="2" customFormat="1">
      <c r="A435" s="39"/>
      <c r="B435" s="40"/>
      <c r="C435" s="41"/>
      <c r="D435" s="233" t="s">
        <v>222</v>
      </c>
      <c r="E435" s="41"/>
      <c r="F435" s="234" t="s">
        <v>4162</v>
      </c>
      <c r="G435" s="41"/>
      <c r="H435" s="41"/>
      <c r="I435" s="235"/>
      <c r="J435" s="41"/>
      <c r="K435" s="41"/>
      <c r="L435" s="45"/>
      <c r="M435" s="236"/>
      <c r="N435" s="237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222</v>
      </c>
      <c r="AU435" s="18" t="s">
        <v>90</v>
      </c>
    </row>
    <row r="436" s="2" customFormat="1" ht="24.15" customHeight="1">
      <c r="A436" s="39"/>
      <c r="B436" s="40"/>
      <c r="C436" s="220" t="s">
        <v>1277</v>
      </c>
      <c r="D436" s="220" t="s">
        <v>217</v>
      </c>
      <c r="E436" s="221" t="s">
        <v>4163</v>
      </c>
      <c r="F436" s="222" t="s">
        <v>4164</v>
      </c>
      <c r="G436" s="223" t="s">
        <v>539</v>
      </c>
      <c r="H436" s="224">
        <v>1</v>
      </c>
      <c r="I436" s="225"/>
      <c r="J436" s="226">
        <f>ROUND(I436*H436,2)</f>
        <v>0</v>
      </c>
      <c r="K436" s="222" t="s">
        <v>359</v>
      </c>
      <c r="L436" s="45"/>
      <c r="M436" s="227" t="s">
        <v>1</v>
      </c>
      <c r="N436" s="228" t="s">
        <v>46</v>
      </c>
      <c r="O436" s="92"/>
      <c r="P436" s="229">
        <f>O436*H436</f>
        <v>0</v>
      </c>
      <c r="Q436" s="229">
        <v>4.0000000000000003E-05</v>
      </c>
      <c r="R436" s="229">
        <f>Q436*H436</f>
        <v>4.0000000000000003E-05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292</v>
      </c>
      <c r="AT436" s="231" t="s">
        <v>217</v>
      </c>
      <c r="AU436" s="231" t="s">
        <v>90</v>
      </c>
      <c r="AY436" s="18" t="s">
        <v>216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88</v>
      </c>
      <c r="BK436" s="232">
        <f>ROUND(I436*H436,2)</f>
        <v>0</v>
      </c>
      <c r="BL436" s="18" t="s">
        <v>292</v>
      </c>
      <c r="BM436" s="231" t="s">
        <v>4165</v>
      </c>
    </row>
    <row r="437" s="2" customFormat="1">
      <c r="A437" s="39"/>
      <c r="B437" s="40"/>
      <c r="C437" s="41"/>
      <c r="D437" s="233" t="s">
        <v>222</v>
      </c>
      <c r="E437" s="41"/>
      <c r="F437" s="234" t="s">
        <v>4166</v>
      </c>
      <c r="G437" s="41"/>
      <c r="H437" s="41"/>
      <c r="I437" s="235"/>
      <c r="J437" s="41"/>
      <c r="K437" s="41"/>
      <c r="L437" s="45"/>
      <c r="M437" s="236"/>
      <c r="N437" s="237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222</v>
      </c>
      <c r="AU437" s="18" t="s">
        <v>90</v>
      </c>
    </row>
    <row r="438" s="2" customFormat="1" ht="24.15" customHeight="1">
      <c r="A438" s="39"/>
      <c r="B438" s="40"/>
      <c r="C438" s="293" t="s">
        <v>1282</v>
      </c>
      <c r="D438" s="293" t="s">
        <v>467</v>
      </c>
      <c r="E438" s="294" t="s">
        <v>4167</v>
      </c>
      <c r="F438" s="295" t="s">
        <v>4168</v>
      </c>
      <c r="G438" s="296" t="s">
        <v>539</v>
      </c>
      <c r="H438" s="297">
        <v>1</v>
      </c>
      <c r="I438" s="298"/>
      <c r="J438" s="299">
        <f>ROUND(I438*H438,2)</f>
        <v>0</v>
      </c>
      <c r="K438" s="295" t="s">
        <v>1</v>
      </c>
      <c r="L438" s="300"/>
      <c r="M438" s="301" t="s">
        <v>1</v>
      </c>
      <c r="N438" s="302" t="s">
        <v>46</v>
      </c>
      <c r="O438" s="92"/>
      <c r="P438" s="229">
        <f>O438*H438</f>
        <v>0</v>
      </c>
      <c r="Q438" s="229">
        <v>0.0016299999999999999</v>
      </c>
      <c r="R438" s="229">
        <f>Q438*H438</f>
        <v>0.0016299999999999999</v>
      </c>
      <c r="S438" s="229">
        <v>0</v>
      </c>
      <c r="T438" s="230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1" t="s">
        <v>569</v>
      </c>
      <c r="AT438" s="231" t="s">
        <v>467</v>
      </c>
      <c r="AU438" s="231" t="s">
        <v>90</v>
      </c>
      <c r="AY438" s="18" t="s">
        <v>216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8" t="s">
        <v>88</v>
      </c>
      <c r="BK438" s="232">
        <f>ROUND(I438*H438,2)</f>
        <v>0</v>
      </c>
      <c r="BL438" s="18" t="s">
        <v>292</v>
      </c>
      <c r="BM438" s="231" t="s">
        <v>4169</v>
      </c>
    </row>
    <row r="439" s="2" customFormat="1">
      <c r="A439" s="39"/>
      <c r="B439" s="40"/>
      <c r="C439" s="41"/>
      <c r="D439" s="233" t="s">
        <v>222</v>
      </c>
      <c r="E439" s="41"/>
      <c r="F439" s="234" t="s">
        <v>4144</v>
      </c>
      <c r="G439" s="41"/>
      <c r="H439" s="41"/>
      <c r="I439" s="235"/>
      <c r="J439" s="41"/>
      <c r="K439" s="41"/>
      <c r="L439" s="45"/>
      <c r="M439" s="236"/>
      <c r="N439" s="237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222</v>
      </c>
      <c r="AU439" s="18" t="s">
        <v>90</v>
      </c>
    </row>
    <row r="440" s="2" customFormat="1" ht="24.15" customHeight="1">
      <c r="A440" s="39"/>
      <c r="B440" s="40"/>
      <c r="C440" s="220" t="s">
        <v>1287</v>
      </c>
      <c r="D440" s="220" t="s">
        <v>217</v>
      </c>
      <c r="E440" s="221" t="s">
        <v>4170</v>
      </c>
      <c r="F440" s="222" t="s">
        <v>4171</v>
      </c>
      <c r="G440" s="223" t="s">
        <v>539</v>
      </c>
      <c r="H440" s="224">
        <v>2</v>
      </c>
      <c r="I440" s="225"/>
      <c r="J440" s="226">
        <f>ROUND(I440*H440,2)</f>
        <v>0</v>
      </c>
      <c r="K440" s="222" t="s">
        <v>359</v>
      </c>
      <c r="L440" s="45"/>
      <c r="M440" s="227" t="s">
        <v>1</v>
      </c>
      <c r="N440" s="228" t="s">
        <v>46</v>
      </c>
      <c r="O440" s="92"/>
      <c r="P440" s="229">
        <f>O440*H440</f>
        <v>0</v>
      </c>
      <c r="Q440" s="229">
        <v>0.00012</v>
      </c>
      <c r="R440" s="229">
        <f>Q440*H440</f>
        <v>0.00024000000000000001</v>
      </c>
      <c r="S440" s="229">
        <v>0</v>
      </c>
      <c r="T440" s="23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1" t="s">
        <v>292</v>
      </c>
      <c r="AT440" s="231" t="s">
        <v>217</v>
      </c>
      <c r="AU440" s="231" t="s">
        <v>90</v>
      </c>
      <c r="AY440" s="18" t="s">
        <v>216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8" t="s">
        <v>88</v>
      </c>
      <c r="BK440" s="232">
        <f>ROUND(I440*H440,2)</f>
        <v>0</v>
      </c>
      <c r="BL440" s="18" t="s">
        <v>292</v>
      </c>
      <c r="BM440" s="231" t="s">
        <v>4172</v>
      </c>
    </row>
    <row r="441" s="2" customFormat="1">
      <c r="A441" s="39"/>
      <c r="B441" s="40"/>
      <c r="C441" s="41"/>
      <c r="D441" s="233" t="s">
        <v>222</v>
      </c>
      <c r="E441" s="41"/>
      <c r="F441" s="234" t="s">
        <v>4173</v>
      </c>
      <c r="G441" s="41"/>
      <c r="H441" s="41"/>
      <c r="I441" s="235"/>
      <c r="J441" s="41"/>
      <c r="K441" s="41"/>
      <c r="L441" s="45"/>
      <c r="M441" s="236"/>
      <c r="N441" s="237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222</v>
      </c>
      <c r="AU441" s="18" t="s">
        <v>90</v>
      </c>
    </row>
    <row r="442" s="2" customFormat="1" ht="24.15" customHeight="1">
      <c r="A442" s="39"/>
      <c r="B442" s="40"/>
      <c r="C442" s="293" t="s">
        <v>1292</v>
      </c>
      <c r="D442" s="293" t="s">
        <v>467</v>
      </c>
      <c r="E442" s="294" t="s">
        <v>4174</v>
      </c>
      <c r="F442" s="295" t="s">
        <v>4175</v>
      </c>
      <c r="G442" s="296" t="s">
        <v>539</v>
      </c>
      <c r="H442" s="297">
        <v>2</v>
      </c>
      <c r="I442" s="298"/>
      <c r="J442" s="299">
        <f>ROUND(I442*H442,2)</f>
        <v>0</v>
      </c>
      <c r="K442" s="295" t="s">
        <v>1</v>
      </c>
      <c r="L442" s="300"/>
      <c r="M442" s="301" t="s">
        <v>1</v>
      </c>
      <c r="N442" s="302" t="s">
        <v>46</v>
      </c>
      <c r="O442" s="92"/>
      <c r="P442" s="229">
        <f>O442*H442</f>
        <v>0</v>
      </c>
      <c r="Q442" s="229">
        <v>0.0018</v>
      </c>
      <c r="R442" s="229">
        <f>Q442*H442</f>
        <v>0.0035999999999999999</v>
      </c>
      <c r="S442" s="229">
        <v>0</v>
      </c>
      <c r="T442" s="23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1" t="s">
        <v>569</v>
      </c>
      <c r="AT442" s="231" t="s">
        <v>467</v>
      </c>
      <c r="AU442" s="231" t="s">
        <v>90</v>
      </c>
      <c r="AY442" s="18" t="s">
        <v>216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8" t="s">
        <v>88</v>
      </c>
      <c r="BK442" s="232">
        <f>ROUND(I442*H442,2)</f>
        <v>0</v>
      </c>
      <c r="BL442" s="18" t="s">
        <v>292</v>
      </c>
      <c r="BM442" s="231" t="s">
        <v>4176</v>
      </c>
    </row>
    <row r="443" s="2" customFormat="1">
      <c r="A443" s="39"/>
      <c r="B443" s="40"/>
      <c r="C443" s="41"/>
      <c r="D443" s="233" t="s">
        <v>222</v>
      </c>
      <c r="E443" s="41"/>
      <c r="F443" s="234" t="s">
        <v>4177</v>
      </c>
      <c r="G443" s="41"/>
      <c r="H443" s="41"/>
      <c r="I443" s="235"/>
      <c r="J443" s="41"/>
      <c r="K443" s="41"/>
      <c r="L443" s="45"/>
      <c r="M443" s="236"/>
      <c r="N443" s="237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222</v>
      </c>
      <c r="AU443" s="18" t="s">
        <v>90</v>
      </c>
    </row>
    <row r="444" s="2" customFormat="1" ht="21.75" customHeight="1">
      <c r="A444" s="39"/>
      <c r="B444" s="40"/>
      <c r="C444" s="220" t="s">
        <v>1298</v>
      </c>
      <c r="D444" s="220" t="s">
        <v>217</v>
      </c>
      <c r="E444" s="221" t="s">
        <v>4178</v>
      </c>
      <c r="F444" s="222" t="s">
        <v>4179</v>
      </c>
      <c r="G444" s="223" t="s">
        <v>539</v>
      </c>
      <c r="H444" s="224">
        <v>4</v>
      </c>
      <c r="I444" s="225"/>
      <c r="J444" s="226">
        <f>ROUND(I444*H444,2)</f>
        <v>0</v>
      </c>
      <c r="K444" s="222" t="s">
        <v>359</v>
      </c>
      <c r="L444" s="45"/>
      <c r="M444" s="227" t="s">
        <v>1</v>
      </c>
      <c r="N444" s="228" t="s">
        <v>46</v>
      </c>
      <c r="O444" s="92"/>
      <c r="P444" s="229">
        <f>O444*H444</f>
        <v>0</v>
      </c>
      <c r="Q444" s="229">
        <v>0.00014999999999999999</v>
      </c>
      <c r="R444" s="229">
        <f>Q444*H444</f>
        <v>0.00059999999999999995</v>
      </c>
      <c r="S444" s="229">
        <v>0</v>
      </c>
      <c r="T444" s="23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1" t="s">
        <v>292</v>
      </c>
      <c r="AT444" s="231" t="s">
        <v>217</v>
      </c>
      <c r="AU444" s="231" t="s">
        <v>90</v>
      </c>
      <c r="AY444" s="18" t="s">
        <v>216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8" t="s">
        <v>88</v>
      </c>
      <c r="BK444" s="232">
        <f>ROUND(I444*H444,2)</f>
        <v>0</v>
      </c>
      <c r="BL444" s="18" t="s">
        <v>292</v>
      </c>
      <c r="BM444" s="231" t="s">
        <v>4180</v>
      </c>
    </row>
    <row r="445" s="2" customFormat="1">
      <c r="A445" s="39"/>
      <c r="B445" s="40"/>
      <c r="C445" s="41"/>
      <c r="D445" s="233" t="s">
        <v>222</v>
      </c>
      <c r="E445" s="41"/>
      <c r="F445" s="234" t="s">
        <v>4181</v>
      </c>
      <c r="G445" s="41"/>
      <c r="H445" s="41"/>
      <c r="I445" s="235"/>
      <c r="J445" s="41"/>
      <c r="K445" s="41"/>
      <c r="L445" s="45"/>
      <c r="M445" s="236"/>
      <c r="N445" s="237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222</v>
      </c>
      <c r="AU445" s="18" t="s">
        <v>90</v>
      </c>
    </row>
    <row r="446" s="2" customFormat="1" ht="37.8" customHeight="1">
      <c r="A446" s="39"/>
      <c r="B446" s="40"/>
      <c r="C446" s="293" t="s">
        <v>1305</v>
      </c>
      <c r="D446" s="293" t="s">
        <v>467</v>
      </c>
      <c r="E446" s="294" t="s">
        <v>4182</v>
      </c>
      <c r="F446" s="295" t="s">
        <v>4183</v>
      </c>
      <c r="G446" s="296" t="s">
        <v>539</v>
      </c>
      <c r="H446" s="297">
        <v>4</v>
      </c>
      <c r="I446" s="298"/>
      <c r="J446" s="299">
        <f>ROUND(I446*H446,2)</f>
        <v>0</v>
      </c>
      <c r="K446" s="295" t="s">
        <v>359</v>
      </c>
      <c r="L446" s="300"/>
      <c r="M446" s="301" t="s">
        <v>1</v>
      </c>
      <c r="N446" s="302" t="s">
        <v>46</v>
      </c>
      <c r="O446" s="92"/>
      <c r="P446" s="229">
        <f>O446*H446</f>
        <v>0</v>
      </c>
      <c r="Q446" s="229">
        <v>0.00089999999999999998</v>
      </c>
      <c r="R446" s="229">
        <f>Q446*H446</f>
        <v>0.0035999999999999999</v>
      </c>
      <c r="S446" s="229">
        <v>0</v>
      </c>
      <c r="T446" s="23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1" t="s">
        <v>569</v>
      </c>
      <c r="AT446" s="231" t="s">
        <v>467</v>
      </c>
      <c r="AU446" s="231" t="s">
        <v>90</v>
      </c>
      <c r="AY446" s="18" t="s">
        <v>216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8" t="s">
        <v>88</v>
      </c>
      <c r="BK446" s="232">
        <f>ROUND(I446*H446,2)</f>
        <v>0</v>
      </c>
      <c r="BL446" s="18" t="s">
        <v>292</v>
      </c>
      <c r="BM446" s="231" t="s">
        <v>4184</v>
      </c>
    </row>
    <row r="447" s="2" customFormat="1" ht="24.15" customHeight="1">
      <c r="A447" s="39"/>
      <c r="B447" s="40"/>
      <c r="C447" s="220" t="s">
        <v>1311</v>
      </c>
      <c r="D447" s="220" t="s">
        <v>217</v>
      </c>
      <c r="E447" s="221" t="s">
        <v>4185</v>
      </c>
      <c r="F447" s="222" t="s">
        <v>4186</v>
      </c>
      <c r="G447" s="223" t="s">
        <v>539</v>
      </c>
      <c r="H447" s="224">
        <v>1</v>
      </c>
      <c r="I447" s="225"/>
      <c r="J447" s="226">
        <f>ROUND(I447*H447,2)</f>
        <v>0</v>
      </c>
      <c r="K447" s="222" t="s">
        <v>359</v>
      </c>
      <c r="L447" s="45"/>
      <c r="M447" s="227" t="s">
        <v>1</v>
      </c>
      <c r="N447" s="228" t="s">
        <v>46</v>
      </c>
      <c r="O447" s="92"/>
      <c r="P447" s="229">
        <f>O447*H447</f>
        <v>0</v>
      </c>
      <c r="Q447" s="229">
        <v>0.00017000000000000001</v>
      </c>
      <c r="R447" s="229">
        <f>Q447*H447</f>
        <v>0.00017000000000000001</v>
      </c>
      <c r="S447" s="229">
        <v>0</v>
      </c>
      <c r="T447" s="23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1" t="s">
        <v>292</v>
      </c>
      <c r="AT447" s="231" t="s">
        <v>217</v>
      </c>
      <c r="AU447" s="231" t="s">
        <v>90</v>
      </c>
      <c r="AY447" s="18" t="s">
        <v>216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8" t="s">
        <v>88</v>
      </c>
      <c r="BK447" s="232">
        <f>ROUND(I447*H447,2)</f>
        <v>0</v>
      </c>
      <c r="BL447" s="18" t="s">
        <v>292</v>
      </c>
      <c r="BM447" s="231" t="s">
        <v>4187</v>
      </c>
    </row>
    <row r="448" s="2" customFormat="1">
      <c r="A448" s="39"/>
      <c r="B448" s="40"/>
      <c r="C448" s="41"/>
      <c r="D448" s="233" t="s">
        <v>222</v>
      </c>
      <c r="E448" s="41"/>
      <c r="F448" s="234" t="s">
        <v>4188</v>
      </c>
      <c r="G448" s="41"/>
      <c r="H448" s="41"/>
      <c r="I448" s="235"/>
      <c r="J448" s="41"/>
      <c r="K448" s="41"/>
      <c r="L448" s="45"/>
      <c r="M448" s="236"/>
      <c r="N448" s="237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222</v>
      </c>
      <c r="AU448" s="18" t="s">
        <v>90</v>
      </c>
    </row>
    <row r="449" s="2" customFormat="1" ht="24.15" customHeight="1">
      <c r="A449" s="39"/>
      <c r="B449" s="40"/>
      <c r="C449" s="293" t="s">
        <v>1316</v>
      </c>
      <c r="D449" s="293" t="s">
        <v>467</v>
      </c>
      <c r="E449" s="294" t="s">
        <v>4189</v>
      </c>
      <c r="F449" s="295" t="s">
        <v>4190</v>
      </c>
      <c r="G449" s="296" t="s">
        <v>539</v>
      </c>
      <c r="H449" s="297">
        <v>1</v>
      </c>
      <c r="I449" s="298"/>
      <c r="J449" s="299">
        <f>ROUND(I449*H449,2)</f>
        <v>0</v>
      </c>
      <c r="K449" s="295" t="s">
        <v>359</v>
      </c>
      <c r="L449" s="300"/>
      <c r="M449" s="301" t="s">
        <v>1</v>
      </c>
      <c r="N449" s="302" t="s">
        <v>46</v>
      </c>
      <c r="O449" s="92"/>
      <c r="P449" s="229">
        <f>O449*H449</f>
        <v>0</v>
      </c>
      <c r="Q449" s="229">
        <v>0.00023000000000000001</v>
      </c>
      <c r="R449" s="229">
        <f>Q449*H449</f>
        <v>0.00023000000000000001</v>
      </c>
      <c r="S449" s="229">
        <v>0</v>
      </c>
      <c r="T449" s="23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1" t="s">
        <v>569</v>
      </c>
      <c r="AT449" s="231" t="s">
        <v>467</v>
      </c>
      <c r="AU449" s="231" t="s">
        <v>90</v>
      </c>
      <c r="AY449" s="18" t="s">
        <v>216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8" t="s">
        <v>88</v>
      </c>
      <c r="BK449" s="232">
        <f>ROUND(I449*H449,2)</f>
        <v>0</v>
      </c>
      <c r="BL449" s="18" t="s">
        <v>292</v>
      </c>
      <c r="BM449" s="231" t="s">
        <v>4191</v>
      </c>
    </row>
    <row r="450" s="2" customFormat="1">
      <c r="A450" s="39"/>
      <c r="B450" s="40"/>
      <c r="C450" s="41"/>
      <c r="D450" s="233" t="s">
        <v>222</v>
      </c>
      <c r="E450" s="41"/>
      <c r="F450" s="234" t="s">
        <v>4192</v>
      </c>
      <c r="G450" s="41"/>
      <c r="H450" s="41"/>
      <c r="I450" s="235"/>
      <c r="J450" s="41"/>
      <c r="K450" s="41"/>
      <c r="L450" s="45"/>
      <c r="M450" s="236"/>
      <c r="N450" s="237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222</v>
      </c>
      <c r="AU450" s="18" t="s">
        <v>90</v>
      </c>
    </row>
    <row r="451" s="2" customFormat="1" ht="24.15" customHeight="1">
      <c r="A451" s="39"/>
      <c r="B451" s="40"/>
      <c r="C451" s="220" t="s">
        <v>1321</v>
      </c>
      <c r="D451" s="220" t="s">
        <v>217</v>
      </c>
      <c r="E451" s="221" t="s">
        <v>1961</v>
      </c>
      <c r="F451" s="222" t="s">
        <v>1962</v>
      </c>
      <c r="G451" s="223" t="s">
        <v>435</v>
      </c>
      <c r="H451" s="224">
        <v>0.214</v>
      </c>
      <c r="I451" s="225"/>
      <c r="J451" s="226">
        <f>ROUND(I451*H451,2)</f>
        <v>0</v>
      </c>
      <c r="K451" s="222" t="s">
        <v>359</v>
      </c>
      <c r="L451" s="45"/>
      <c r="M451" s="227" t="s">
        <v>1</v>
      </c>
      <c r="N451" s="228" t="s">
        <v>46</v>
      </c>
      <c r="O451" s="92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292</v>
      </c>
      <c r="AT451" s="231" t="s">
        <v>217</v>
      </c>
      <c r="AU451" s="231" t="s">
        <v>90</v>
      </c>
      <c r="AY451" s="18" t="s">
        <v>216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88</v>
      </c>
      <c r="BK451" s="232">
        <f>ROUND(I451*H451,2)</f>
        <v>0</v>
      </c>
      <c r="BL451" s="18" t="s">
        <v>292</v>
      </c>
      <c r="BM451" s="231" t="s">
        <v>4193</v>
      </c>
    </row>
    <row r="452" s="2" customFormat="1">
      <c r="A452" s="39"/>
      <c r="B452" s="40"/>
      <c r="C452" s="41"/>
      <c r="D452" s="233" t="s">
        <v>222</v>
      </c>
      <c r="E452" s="41"/>
      <c r="F452" s="234" t="s">
        <v>1964</v>
      </c>
      <c r="G452" s="41"/>
      <c r="H452" s="41"/>
      <c r="I452" s="235"/>
      <c r="J452" s="41"/>
      <c r="K452" s="41"/>
      <c r="L452" s="45"/>
      <c r="M452" s="236"/>
      <c r="N452" s="237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222</v>
      </c>
      <c r="AU452" s="18" t="s">
        <v>90</v>
      </c>
    </row>
    <row r="453" s="11" customFormat="1" ht="22.8" customHeight="1">
      <c r="A453" s="11"/>
      <c r="B453" s="206"/>
      <c r="C453" s="207"/>
      <c r="D453" s="208" t="s">
        <v>80</v>
      </c>
      <c r="E453" s="248" t="s">
        <v>4194</v>
      </c>
      <c r="F453" s="248" t="s">
        <v>4195</v>
      </c>
      <c r="G453" s="207"/>
      <c r="H453" s="207"/>
      <c r="I453" s="210"/>
      <c r="J453" s="249">
        <f>BK453</f>
        <v>0</v>
      </c>
      <c r="K453" s="207"/>
      <c r="L453" s="212"/>
      <c r="M453" s="213"/>
      <c r="N453" s="214"/>
      <c r="O453" s="214"/>
      <c r="P453" s="215">
        <f>SUM(P454:P463)</f>
        <v>0</v>
      </c>
      <c r="Q453" s="214"/>
      <c r="R453" s="215">
        <f>SUM(R454:R463)</f>
        <v>0.021299999999999999</v>
      </c>
      <c r="S453" s="214"/>
      <c r="T453" s="216">
        <f>SUM(T454:T463)</f>
        <v>0</v>
      </c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R453" s="217" t="s">
        <v>90</v>
      </c>
      <c r="AT453" s="218" t="s">
        <v>80</v>
      </c>
      <c r="AU453" s="218" t="s">
        <v>88</v>
      </c>
      <c r="AY453" s="217" t="s">
        <v>216</v>
      </c>
      <c r="BK453" s="219">
        <f>SUM(BK454:BK463)</f>
        <v>0</v>
      </c>
    </row>
    <row r="454" s="2" customFormat="1" ht="24.15" customHeight="1">
      <c r="A454" s="39"/>
      <c r="B454" s="40"/>
      <c r="C454" s="220" t="s">
        <v>1327</v>
      </c>
      <c r="D454" s="220" t="s">
        <v>217</v>
      </c>
      <c r="E454" s="221" t="s">
        <v>4196</v>
      </c>
      <c r="F454" s="222" t="s">
        <v>4197</v>
      </c>
      <c r="G454" s="223" t="s">
        <v>285</v>
      </c>
      <c r="H454" s="224">
        <v>1</v>
      </c>
      <c r="I454" s="225"/>
      <c r="J454" s="226">
        <f>ROUND(I454*H454,2)</f>
        <v>0</v>
      </c>
      <c r="K454" s="222" t="s">
        <v>359</v>
      </c>
      <c r="L454" s="45"/>
      <c r="M454" s="227" t="s">
        <v>1</v>
      </c>
      <c r="N454" s="228" t="s">
        <v>46</v>
      </c>
      <c r="O454" s="92"/>
      <c r="P454" s="229">
        <f>O454*H454</f>
        <v>0</v>
      </c>
      <c r="Q454" s="229">
        <v>0</v>
      </c>
      <c r="R454" s="229">
        <f>Q454*H454</f>
        <v>0</v>
      </c>
      <c r="S454" s="229">
        <v>0</v>
      </c>
      <c r="T454" s="23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1" t="s">
        <v>292</v>
      </c>
      <c r="AT454" s="231" t="s">
        <v>217</v>
      </c>
      <c r="AU454" s="231" t="s">
        <v>90</v>
      </c>
      <c r="AY454" s="18" t="s">
        <v>216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8" t="s">
        <v>88</v>
      </c>
      <c r="BK454" s="232">
        <f>ROUND(I454*H454,2)</f>
        <v>0</v>
      </c>
      <c r="BL454" s="18" t="s">
        <v>292</v>
      </c>
      <c r="BM454" s="231" t="s">
        <v>4198</v>
      </c>
    </row>
    <row r="455" s="2" customFormat="1">
      <c r="A455" s="39"/>
      <c r="B455" s="40"/>
      <c r="C455" s="41"/>
      <c r="D455" s="233" t="s">
        <v>222</v>
      </c>
      <c r="E455" s="41"/>
      <c r="F455" s="234" t="s">
        <v>4199</v>
      </c>
      <c r="G455" s="41"/>
      <c r="H455" s="41"/>
      <c r="I455" s="235"/>
      <c r="J455" s="41"/>
      <c r="K455" s="41"/>
      <c r="L455" s="45"/>
      <c r="M455" s="236"/>
      <c r="N455" s="237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222</v>
      </c>
      <c r="AU455" s="18" t="s">
        <v>90</v>
      </c>
    </row>
    <row r="456" s="2" customFormat="1" ht="24.15" customHeight="1">
      <c r="A456" s="39"/>
      <c r="B456" s="40"/>
      <c r="C456" s="293" t="s">
        <v>1332</v>
      </c>
      <c r="D456" s="293" t="s">
        <v>467</v>
      </c>
      <c r="E456" s="294" t="s">
        <v>4200</v>
      </c>
      <c r="F456" s="295" t="s">
        <v>4201</v>
      </c>
      <c r="G456" s="296" t="s">
        <v>539</v>
      </c>
      <c r="H456" s="297">
        <v>1</v>
      </c>
      <c r="I456" s="298"/>
      <c r="J456" s="299">
        <f>ROUND(I456*H456,2)</f>
        <v>0</v>
      </c>
      <c r="K456" s="295" t="s">
        <v>359</v>
      </c>
      <c r="L456" s="300"/>
      <c r="M456" s="301" t="s">
        <v>1</v>
      </c>
      <c r="N456" s="302" t="s">
        <v>46</v>
      </c>
      <c r="O456" s="92"/>
      <c r="P456" s="229">
        <f>O456*H456</f>
        <v>0</v>
      </c>
      <c r="Q456" s="229">
        <v>0.0038999999999999998</v>
      </c>
      <c r="R456" s="229">
        <f>Q456*H456</f>
        <v>0.0038999999999999998</v>
      </c>
      <c r="S456" s="229">
        <v>0</v>
      </c>
      <c r="T456" s="23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1" t="s">
        <v>569</v>
      </c>
      <c r="AT456" s="231" t="s">
        <v>467</v>
      </c>
      <c r="AU456" s="231" t="s">
        <v>90</v>
      </c>
      <c r="AY456" s="18" t="s">
        <v>216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8" t="s">
        <v>88</v>
      </c>
      <c r="BK456" s="232">
        <f>ROUND(I456*H456,2)</f>
        <v>0</v>
      </c>
      <c r="BL456" s="18" t="s">
        <v>292</v>
      </c>
      <c r="BM456" s="231" t="s">
        <v>4202</v>
      </c>
    </row>
    <row r="457" s="2" customFormat="1">
      <c r="A457" s="39"/>
      <c r="B457" s="40"/>
      <c r="C457" s="41"/>
      <c r="D457" s="233" t="s">
        <v>222</v>
      </c>
      <c r="E457" s="41"/>
      <c r="F457" s="234" t="s">
        <v>4201</v>
      </c>
      <c r="G457" s="41"/>
      <c r="H457" s="41"/>
      <c r="I457" s="235"/>
      <c r="J457" s="41"/>
      <c r="K457" s="41"/>
      <c r="L457" s="45"/>
      <c r="M457" s="236"/>
      <c r="N457" s="237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222</v>
      </c>
      <c r="AU457" s="18" t="s">
        <v>90</v>
      </c>
    </row>
    <row r="458" s="2" customFormat="1" ht="24.15" customHeight="1">
      <c r="A458" s="39"/>
      <c r="B458" s="40"/>
      <c r="C458" s="220" t="s">
        <v>1339</v>
      </c>
      <c r="D458" s="220" t="s">
        <v>217</v>
      </c>
      <c r="E458" s="221" t="s">
        <v>4203</v>
      </c>
      <c r="F458" s="222" t="s">
        <v>4204</v>
      </c>
      <c r="G458" s="223" t="s">
        <v>285</v>
      </c>
      <c r="H458" s="224">
        <v>2</v>
      </c>
      <c r="I458" s="225"/>
      <c r="J458" s="226">
        <f>ROUND(I458*H458,2)</f>
        <v>0</v>
      </c>
      <c r="K458" s="222" t="s">
        <v>359</v>
      </c>
      <c r="L458" s="45"/>
      <c r="M458" s="227" t="s">
        <v>1</v>
      </c>
      <c r="N458" s="228" t="s">
        <v>46</v>
      </c>
      <c r="O458" s="92"/>
      <c r="P458" s="229">
        <f>O458*H458</f>
        <v>0</v>
      </c>
      <c r="Q458" s="229">
        <v>0</v>
      </c>
      <c r="R458" s="229">
        <f>Q458*H458</f>
        <v>0</v>
      </c>
      <c r="S458" s="229">
        <v>0</v>
      </c>
      <c r="T458" s="230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1" t="s">
        <v>292</v>
      </c>
      <c r="AT458" s="231" t="s">
        <v>217</v>
      </c>
      <c r="AU458" s="231" t="s">
        <v>90</v>
      </c>
      <c r="AY458" s="18" t="s">
        <v>216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8" t="s">
        <v>88</v>
      </c>
      <c r="BK458" s="232">
        <f>ROUND(I458*H458,2)</f>
        <v>0</v>
      </c>
      <c r="BL458" s="18" t="s">
        <v>292</v>
      </c>
      <c r="BM458" s="231" t="s">
        <v>4205</v>
      </c>
    </row>
    <row r="459" s="2" customFormat="1">
      <c r="A459" s="39"/>
      <c r="B459" s="40"/>
      <c r="C459" s="41"/>
      <c r="D459" s="233" t="s">
        <v>222</v>
      </c>
      <c r="E459" s="41"/>
      <c r="F459" s="234" t="s">
        <v>4206</v>
      </c>
      <c r="G459" s="41"/>
      <c r="H459" s="41"/>
      <c r="I459" s="235"/>
      <c r="J459" s="41"/>
      <c r="K459" s="41"/>
      <c r="L459" s="45"/>
      <c r="M459" s="236"/>
      <c r="N459" s="237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222</v>
      </c>
      <c r="AU459" s="18" t="s">
        <v>90</v>
      </c>
    </row>
    <row r="460" s="2" customFormat="1" ht="44.25" customHeight="1">
      <c r="A460" s="39"/>
      <c r="B460" s="40"/>
      <c r="C460" s="293" t="s">
        <v>1341</v>
      </c>
      <c r="D460" s="293" t="s">
        <v>467</v>
      </c>
      <c r="E460" s="294" t="s">
        <v>4207</v>
      </c>
      <c r="F460" s="295" t="s">
        <v>4208</v>
      </c>
      <c r="G460" s="296" t="s">
        <v>539</v>
      </c>
      <c r="H460" s="297">
        <v>2</v>
      </c>
      <c r="I460" s="298"/>
      <c r="J460" s="299">
        <f>ROUND(I460*H460,2)</f>
        <v>0</v>
      </c>
      <c r="K460" s="295" t="s">
        <v>359</v>
      </c>
      <c r="L460" s="300"/>
      <c r="M460" s="301" t="s">
        <v>1</v>
      </c>
      <c r="N460" s="302" t="s">
        <v>46</v>
      </c>
      <c r="O460" s="92"/>
      <c r="P460" s="229">
        <f>O460*H460</f>
        <v>0</v>
      </c>
      <c r="Q460" s="229">
        <v>0.0086999999999999994</v>
      </c>
      <c r="R460" s="229">
        <f>Q460*H460</f>
        <v>0.017399999999999999</v>
      </c>
      <c r="S460" s="229">
        <v>0</v>
      </c>
      <c r="T460" s="23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1" t="s">
        <v>569</v>
      </c>
      <c r="AT460" s="231" t="s">
        <v>467</v>
      </c>
      <c r="AU460" s="231" t="s">
        <v>90</v>
      </c>
      <c r="AY460" s="18" t="s">
        <v>216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8" t="s">
        <v>88</v>
      </c>
      <c r="BK460" s="232">
        <f>ROUND(I460*H460,2)</f>
        <v>0</v>
      </c>
      <c r="BL460" s="18" t="s">
        <v>292</v>
      </c>
      <c r="BM460" s="231" t="s">
        <v>4209</v>
      </c>
    </row>
    <row r="461" s="2" customFormat="1">
      <c r="A461" s="39"/>
      <c r="B461" s="40"/>
      <c r="C461" s="41"/>
      <c r="D461" s="233" t="s">
        <v>222</v>
      </c>
      <c r="E461" s="41"/>
      <c r="F461" s="234" t="s">
        <v>4210</v>
      </c>
      <c r="G461" s="41"/>
      <c r="H461" s="41"/>
      <c r="I461" s="235"/>
      <c r="J461" s="41"/>
      <c r="K461" s="41"/>
      <c r="L461" s="45"/>
      <c r="M461" s="236"/>
      <c r="N461" s="237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222</v>
      </c>
      <c r="AU461" s="18" t="s">
        <v>90</v>
      </c>
    </row>
    <row r="462" s="2" customFormat="1" ht="24.15" customHeight="1">
      <c r="A462" s="39"/>
      <c r="B462" s="40"/>
      <c r="C462" s="220" t="s">
        <v>1346</v>
      </c>
      <c r="D462" s="220" t="s">
        <v>217</v>
      </c>
      <c r="E462" s="221" t="s">
        <v>4211</v>
      </c>
      <c r="F462" s="222" t="s">
        <v>4212</v>
      </c>
      <c r="G462" s="223" t="s">
        <v>435</v>
      </c>
      <c r="H462" s="224">
        <v>0.021000000000000001</v>
      </c>
      <c r="I462" s="225"/>
      <c r="J462" s="226">
        <f>ROUND(I462*H462,2)</f>
        <v>0</v>
      </c>
      <c r="K462" s="222" t="s">
        <v>359</v>
      </c>
      <c r="L462" s="45"/>
      <c r="M462" s="227" t="s">
        <v>1</v>
      </c>
      <c r="N462" s="228" t="s">
        <v>46</v>
      </c>
      <c r="O462" s="92"/>
      <c r="P462" s="229">
        <f>O462*H462</f>
        <v>0</v>
      </c>
      <c r="Q462" s="229">
        <v>0</v>
      </c>
      <c r="R462" s="229">
        <f>Q462*H462</f>
        <v>0</v>
      </c>
      <c r="S462" s="229">
        <v>0</v>
      </c>
      <c r="T462" s="23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1" t="s">
        <v>292</v>
      </c>
      <c r="AT462" s="231" t="s">
        <v>217</v>
      </c>
      <c r="AU462" s="231" t="s">
        <v>90</v>
      </c>
      <c r="AY462" s="18" t="s">
        <v>216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8" t="s">
        <v>88</v>
      </c>
      <c r="BK462" s="232">
        <f>ROUND(I462*H462,2)</f>
        <v>0</v>
      </c>
      <c r="BL462" s="18" t="s">
        <v>292</v>
      </c>
      <c r="BM462" s="231" t="s">
        <v>4213</v>
      </c>
    </row>
    <row r="463" s="2" customFormat="1">
      <c r="A463" s="39"/>
      <c r="B463" s="40"/>
      <c r="C463" s="41"/>
      <c r="D463" s="233" t="s">
        <v>222</v>
      </c>
      <c r="E463" s="41"/>
      <c r="F463" s="234" t="s">
        <v>4214</v>
      </c>
      <c r="G463" s="41"/>
      <c r="H463" s="41"/>
      <c r="I463" s="235"/>
      <c r="J463" s="41"/>
      <c r="K463" s="41"/>
      <c r="L463" s="45"/>
      <c r="M463" s="238"/>
      <c r="N463" s="239"/>
      <c r="O463" s="240"/>
      <c r="P463" s="240"/>
      <c r="Q463" s="240"/>
      <c r="R463" s="240"/>
      <c r="S463" s="240"/>
      <c r="T463" s="241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222</v>
      </c>
      <c r="AU463" s="18" t="s">
        <v>90</v>
      </c>
    </row>
    <row r="464" s="2" customFormat="1" ht="6.96" customHeight="1">
      <c r="A464" s="39"/>
      <c r="B464" s="67"/>
      <c r="C464" s="68"/>
      <c r="D464" s="68"/>
      <c r="E464" s="68"/>
      <c r="F464" s="68"/>
      <c r="G464" s="68"/>
      <c r="H464" s="68"/>
      <c r="I464" s="68"/>
      <c r="J464" s="68"/>
      <c r="K464" s="68"/>
      <c r="L464" s="45"/>
      <c r="M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</sheetData>
  <sheetProtection sheet="1" autoFilter="0" formatColumns="0" formatRows="0" objects="1" scenarios="1" spinCount="100000" saltValue="rLD+8FmyHxWJegMKBvw1i1N3UEWULppf4fRIcsLHAVrVZi6LaQo6KTIgw0vh7ra/j0cIvF2peMvl2dag9MBtpA==" hashValue="WPb/3/00ulFyBbZ3c4m/Ip+3yPbyVAvEQoLsaaPkn4SvI2XZP0DmcdNL+5s1F8+lveXygWY1oWERqilAMSorvQ==" algorithmName="SHA-512" password="CC35"/>
  <autoFilter ref="C130:K4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317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4215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86.5" customHeight="1">
      <c r="A29" s="155"/>
      <c r="B29" s="156"/>
      <c r="C29" s="155"/>
      <c r="D29" s="155"/>
      <c r="E29" s="157" t="s">
        <v>4216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ROUND((SUM(BE124:BE461)),  2)</f>
        <v>0</v>
      </c>
      <c r="G35" s="39"/>
      <c r="H35" s="39"/>
      <c r="I35" s="165">
        <v>0.20999999999999999</v>
      </c>
      <c r="J35" s="164">
        <f>ROUND(((SUM(BE124:BE461))*I35),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ROUND((SUM(BF124:BF461)),  2)</f>
        <v>0</v>
      </c>
      <c r="G36" s="39"/>
      <c r="H36" s="39"/>
      <c r="I36" s="165">
        <v>0.14999999999999999</v>
      </c>
      <c r="J36" s="164">
        <f>ROUND(((SUM(BF124:BF461))*I36),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ROUND((SUM(BG124:BG461)),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ROUND((SUM(BH124:BH461)),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ROUND((SUM(BI124:BI461)),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01D_a - Zařízení silnoproudé elektrotechniky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335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2829</v>
      </c>
      <c r="E100" s="245"/>
      <c r="F100" s="245"/>
      <c r="G100" s="245"/>
      <c r="H100" s="245"/>
      <c r="I100" s="245"/>
      <c r="J100" s="246">
        <f>J126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4217</v>
      </c>
      <c r="E101" s="245"/>
      <c r="F101" s="245"/>
      <c r="G101" s="245"/>
      <c r="H101" s="245"/>
      <c r="I101" s="245"/>
      <c r="J101" s="246">
        <f>J449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189"/>
      <c r="C102" s="190"/>
      <c r="D102" s="191" t="s">
        <v>4218</v>
      </c>
      <c r="E102" s="192"/>
      <c r="F102" s="192"/>
      <c r="G102" s="192"/>
      <c r="H102" s="192"/>
      <c r="I102" s="192"/>
      <c r="J102" s="193">
        <f>J450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ZZS Kraje Vysočina – výjezdové stanoviště Telč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190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317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192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01D_a - Zařízení silnoproudé elektrotechniky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Telč, ul. Na Kotnově</v>
      </c>
      <c r="G118" s="41"/>
      <c r="H118" s="41"/>
      <c r="I118" s="33" t="s">
        <v>22</v>
      </c>
      <c r="J118" s="80" t="str">
        <f>IF(J14="","",J14)</f>
        <v>1. 6. 2023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Kraj Vysočina</v>
      </c>
      <c r="G120" s="41"/>
      <c r="H120" s="41"/>
      <c r="I120" s="33" t="s">
        <v>32</v>
      </c>
      <c r="J120" s="37" t="str">
        <f>E23</f>
        <v>PROJEKT CENTRUM NOVA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5"/>
      <c r="B123" s="196"/>
      <c r="C123" s="197" t="s">
        <v>202</v>
      </c>
      <c r="D123" s="198" t="s">
        <v>66</v>
      </c>
      <c r="E123" s="198" t="s">
        <v>62</v>
      </c>
      <c r="F123" s="198" t="s">
        <v>63</v>
      </c>
      <c r="G123" s="198" t="s">
        <v>203</v>
      </c>
      <c r="H123" s="198" t="s">
        <v>204</v>
      </c>
      <c r="I123" s="198" t="s">
        <v>205</v>
      </c>
      <c r="J123" s="198" t="s">
        <v>197</v>
      </c>
      <c r="K123" s="199" t="s">
        <v>206</v>
      </c>
      <c r="L123" s="200"/>
      <c r="M123" s="101" t="s">
        <v>1</v>
      </c>
      <c r="N123" s="102" t="s">
        <v>45</v>
      </c>
      <c r="O123" s="102" t="s">
        <v>207</v>
      </c>
      <c r="P123" s="102" t="s">
        <v>208</v>
      </c>
      <c r="Q123" s="102" t="s">
        <v>209</v>
      </c>
      <c r="R123" s="102" t="s">
        <v>210</v>
      </c>
      <c r="S123" s="102" t="s">
        <v>211</v>
      </c>
      <c r="T123" s="103" t="s">
        <v>212</v>
      </c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</row>
    <row r="124" s="2" customFormat="1" ht="22.8" customHeight="1">
      <c r="A124" s="39"/>
      <c r="B124" s="40"/>
      <c r="C124" s="108" t="s">
        <v>213</v>
      </c>
      <c r="D124" s="41"/>
      <c r="E124" s="41"/>
      <c r="F124" s="41"/>
      <c r="G124" s="41"/>
      <c r="H124" s="41"/>
      <c r="I124" s="41"/>
      <c r="J124" s="201">
        <f>BK124</f>
        <v>0</v>
      </c>
      <c r="K124" s="41"/>
      <c r="L124" s="45"/>
      <c r="M124" s="104"/>
      <c r="N124" s="202"/>
      <c r="O124" s="105"/>
      <c r="P124" s="203">
        <f>P125+P450</f>
        <v>0</v>
      </c>
      <c r="Q124" s="105"/>
      <c r="R124" s="203">
        <f>R125+R450</f>
        <v>0.64829999999999965</v>
      </c>
      <c r="S124" s="105"/>
      <c r="T124" s="204">
        <f>T125+T450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80</v>
      </c>
      <c r="AU124" s="18" t="s">
        <v>199</v>
      </c>
      <c r="BK124" s="205">
        <f>BK125+BK450</f>
        <v>0</v>
      </c>
    </row>
    <row r="125" s="11" customFormat="1" ht="25.92" customHeight="1">
      <c r="A125" s="11"/>
      <c r="B125" s="206"/>
      <c r="C125" s="207"/>
      <c r="D125" s="208" t="s">
        <v>80</v>
      </c>
      <c r="E125" s="209" t="s">
        <v>1633</v>
      </c>
      <c r="F125" s="209" t="s">
        <v>1634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P126+P449</f>
        <v>0</v>
      </c>
      <c r="Q125" s="214"/>
      <c r="R125" s="215">
        <f>R126+R449</f>
        <v>0.64829999999999965</v>
      </c>
      <c r="S125" s="214"/>
      <c r="T125" s="216">
        <f>T126+T449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90</v>
      </c>
      <c r="AT125" s="218" t="s">
        <v>80</v>
      </c>
      <c r="AU125" s="218" t="s">
        <v>81</v>
      </c>
      <c r="AY125" s="217" t="s">
        <v>216</v>
      </c>
      <c r="BK125" s="219">
        <f>BK126+BK449</f>
        <v>0</v>
      </c>
    </row>
    <row r="126" s="11" customFormat="1" ht="22.8" customHeight="1">
      <c r="A126" s="11"/>
      <c r="B126" s="206"/>
      <c r="C126" s="207"/>
      <c r="D126" s="208" t="s">
        <v>80</v>
      </c>
      <c r="E126" s="248" t="s">
        <v>3208</v>
      </c>
      <c r="F126" s="248" t="s">
        <v>3209</v>
      </c>
      <c r="G126" s="207"/>
      <c r="H126" s="207"/>
      <c r="I126" s="210"/>
      <c r="J126" s="249">
        <f>BK126</f>
        <v>0</v>
      </c>
      <c r="K126" s="207"/>
      <c r="L126" s="212"/>
      <c r="M126" s="213"/>
      <c r="N126" s="214"/>
      <c r="O126" s="214"/>
      <c r="P126" s="215">
        <f>SUM(P127:P448)</f>
        <v>0</v>
      </c>
      <c r="Q126" s="214"/>
      <c r="R126" s="215">
        <f>SUM(R127:R448)</f>
        <v>0.64829999999999965</v>
      </c>
      <c r="S126" s="214"/>
      <c r="T126" s="216">
        <f>SUM(T127:T448)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90</v>
      </c>
      <c r="AT126" s="218" t="s">
        <v>80</v>
      </c>
      <c r="AU126" s="218" t="s">
        <v>88</v>
      </c>
      <c r="AY126" s="217" t="s">
        <v>216</v>
      </c>
      <c r="BK126" s="219">
        <f>SUM(BK127:BK448)</f>
        <v>0</v>
      </c>
    </row>
    <row r="127" s="2" customFormat="1" ht="24.15" customHeight="1">
      <c r="A127" s="39"/>
      <c r="B127" s="40"/>
      <c r="C127" s="220" t="s">
        <v>88</v>
      </c>
      <c r="D127" s="220" t="s">
        <v>217</v>
      </c>
      <c r="E127" s="221" t="s">
        <v>4219</v>
      </c>
      <c r="F127" s="222" t="s">
        <v>4220</v>
      </c>
      <c r="G127" s="223" t="s">
        <v>453</v>
      </c>
      <c r="H127" s="224">
        <v>250</v>
      </c>
      <c r="I127" s="225"/>
      <c r="J127" s="226">
        <f>ROUND(I127*H127,2)</f>
        <v>0</v>
      </c>
      <c r="K127" s="222" t="s">
        <v>359</v>
      </c>
      <c r="L127" s="45"/>
      <c r="M127" s="227" t="s">
        <v>1</v>
      </c>
      <c r="N127" s="228" t="s">
        <v>46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292</v>
      </c>
      <c r="AT127" s="231" t="s">
        <v>217</v>
      </c>
      <c r="AU127" s="231" t="s">
        <v>90</v>
      </c>
      <c r="AY127" s="18" t="s">
        <v>216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292</v>
      </c>
      <c r="BM127" s="231" t="s">
        <v>4221</v>
      </c>
    </row>
    <row r="128" s="2" customFormat="1">
      <c r="A128" s="39"/>
      <c r="B128" s="40"/>
      <c r="C128" s="41"/>
      <c r="D128" s="233" t="s">
        <v>222</v>
      </c>
      <c r="E128" s="41"/>
      <c r="F128" s="234" t="s">
        <v>4222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222</v>
      </c>
      <c r="AU128" s="18" t="s">
        <v>90</v>
      </c>
    </row>
    <row r="129" s="2" customFormat="1" ht="21.75" customHeight="1">
      <c r="A129" s="39"/>
      <c r="B129" s="40"/>
      <c r="C129" s="293" t="s">
        <v>90</v>
      </c>
      <c r="D129" s="293" t="s">
        <v>467</v>
      </c>
      <c r="E129" s="294" t="s">
        <v>4223</v>
      </c>
      <c r="F129" s="295" t="s">
        <v>4224</v>
      </c>
      <c r="G129" s="296" t="s">
        <v>453</v>
      </c>
      <c r="H129" s="297">
        <v>250</v>
      </c>
      <c r="I129" s="298"/>
      <c r="J129" s="299">
        <f>ROUND(I129*H129,2)</f>
        <v>0</v>
      </c>
      <c r="K129" s="295" t="s">
        <v>359</v>
      </c>
      <c r="L129" s="300"/>
      <c r="M129" s="301" t="s">
        <v>1</v>
      </c>
      <c r="N129" s="302" t="s">
        <v>46</v>
      </c>
      <c r="O129" s="92"/>
      <c r="P129" s="229">
        <f>O129*H129</f>
        <v>0</v>
      </c>
      <c r="Q129" s="229">
        <v>6.9999999999999994E-05</v>
      </c>
      <c r="R129" s="229">
        <f>Q129*H129</f>
        <v>0.017499999999999998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569</v>
      </c>
      <c r="AT129" s="231" t="s">
        <v>467</v>
      </c>
      <c r="AU129" s="231" t="s">
        <v>90</v>
      </c>
      <c r="AY129" s="18" t="s">
        <v>216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292</v>
      </c>
      <c r="BM129" s="231" t="s">
        <v>4225</v>
      </c>
    </row>
    <row r="130" s="2" customFormat="1">
      <c r="A130" s="39"/>
      <c r="B130" s="40"/>
      <c r="C130" s="41"/>
      <c r="D130" s="233" t="s">
        <v>222</v>
      </c>
      <c r="E130" s="41"/>
      <c r="F130" s="234" t="s">
        <v>4224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222</v>
      </c>
      <c r="AU130" s="18" t="s">
        <v>90</v>
      </c>
    </row>
    <row r="131" s="14" customFormat="1">
      <c r="A131" s="14"/>
      <c r="B131" s="260"/>
      <c r="C131" s="261"/>
      <c r="D131" s="233" t="s">
        <v>362</v>
      </c>
      <c r="E131" s="262" t="s">
        <v>1</v>
      </c>
      <c r="F131" s="263" t="s">
        <v>1960</v>
      </c>
      <c r="G131" s="261"/>
      <c r="H131" s="264">
        <v>250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362</v>
      </c>
      <c r="AU131" s="270" t="s">
        <v>90</v>
      </c>
      <c r="AV131" s="14" t="s">
        <v>90</v>
      </c>
      <c r="AW131" s="14" t="s">
        <v>36</v>
      </c>
      <c r="AX131" s="14" t="s">
        <v>88</v>
      </c>
      <c r="AY131" s="270" t="s">
        <v>216</v>
      </c>
    </row>
    <row r="132" s="2" customFormat="1" ht="24.15" customHeight="1">
      <c r="A132" s="39"/>
      <c r="B132" s="40"/>
      <c r="C132" s="220" t="s">
        <v>228</v>
      </c>
      <c r="D132" s="220" t="s">
        <v>217</v>
      </c>
      <c r="E132" s="221" t="s">
        <v>4226</v>
      </c>
      <c r="F132" s="222" t="s">
        <v>4227</v>
      </c>
      <c r="G132" s="223" t="s">
        <v>453</v>
      </c>
      <c r="H132" s="224">
        <v>20</v>
      </c>
      <c r="I132" s="225"/>
      <c r="J132" s="226">
        <f>ROUND(I132*H132,2)</f>
        <v>0</v>
      </c>
      <c r="K132" s="222" t="s">
        <v>359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292</v>
      </c>
      <c r="AT132" s="231" t="s">
        <v>217</v>
      </c>
      <c r="AU132" s="231" t="s">
        <v>90</v>
      </c>
      <c r="AY132" s="18" t="s">
        <v>216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292</v>
      </c>
      <c r="BM132" s="231" t="s">
        <v>4228</v>
      </c>
    </row>
    <row r="133" s="2" customFormat="1">
      <c r="A133" s="39"/>
      <c r="B133" s="40"/>
      <c r="C133" s="41"/>
      <c r="D133" s="233" t="s">
        <v>222</v>
      </c>
      <c r="E133" s="41"/>
      <c r="F133" s="234" t="s">
        <v>4229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222</v>
      </c>
      <c r="AU133" s="18" t="s">
        <v>90</v>
      </c>
    </row>
    <row r="134" s="2" customFormat="1" ht="24.15" customHeight="1">
      <c r="A134" s="39"/>
      <c r="B134" s="40"/>
      <c r="C134" s="293" t="s">
        <v>215</v>
      </c>
      <c r="D134" s="293" t="s">
        <v>467</v>
      </c>
      <c r="E134" s="294" t="s">
        <v>4230</v>
      </c>
      <c r="F134" s="295" t="s">
        <v>4231</v>
      </c>
      <c r="G134" s="296" t="s">
        <v>453</v>
      </c>
      <c r="H134" s="297">
        <v>20</v>
      </c>
      <c r="I134" s="298"/>
      <c r="J134" s="299">
        <f>ROUND(I134*H134,2)</f>
        <v>0</v>
      </c>
      <c r="K134" s="295" t="s">
        <v>359</v>
      </c>
      <c r="L134" s="300"/>
      <c r="M134" s="301" t="s">
        <v>1</v>
      </c>
      <c r="N134" s="302" t="s">
        <v>46</v>
      </c>
      <c r="O134" s="92"/>
      <c r="P134" s="229">
        <f>O134*H134</f>
        <v>0</v>
      </c>
      <c r="Q134" s="229">
        <v>0.00020000000000000001</v>
      </c>
      <c r="R134" s="229">
        <f>Q134*H134</f>
        <v>0.0040000000000000001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569</v>
      </c>
      <c r="AT134" s="231" t="s">
        <v>467</v>
      </c>
      <c r="AU134" s="231" t="s">
        <v>90</v>
      </c>
      <c r="AY134" s="18" t="s">
        <v>216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88</v>
      </c>
      <c r="BK134" s="232">
        <f>ROUND(I134*H134,2)</f>
        <v>0</v>
      </c>
      <c r="BL134" s="18" t="s">
        <v>292</v>
      </c>
      <c r="BM134" s="231" t="s">
        <v>4232</v>
      </c>
    </row>
    <row r="135" s="2" customFormat="1">
      <c r="A135" s="39"/>
      <c r="B135" s="40"/>
      <c r="C135" s="41"/>
      <c r="D135" s="233" t="s">
        <v>222</v>
      </c>
      <c r="E135" s="41"/>
      <c r="F135" s="234" t="s">
        <v>4231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222</v>
      </c>
      <c r="AU135" s="18" t="s">
        <v>90</v>
      </c>
    </row>
    <row r="136" s="2" customFormat="1" ht="24.15" customHeight="1">
      <c r="A136" s="39"/>
      <c r="B136" s="40"/>
      <c r="C136" s="220" t="s">
        <v>237</v>
      </c>
      <c r="D136" s="220" t="s">
        <v>217</v>
      </c>
      <c r="E136" s="221" t="s">
        <v>4233</v>
      </c>
      <c r="F136" s="222" t="s">
        <v>4234</v>
      </c>
      <c r="G136" s="223" t="s">
        <v>453</v>
      </c>
      <c r="H136" s="224">
        <v>16</v>
      </c>
      <c r="I136" s="225"/>
      <c r="J136" s="226">
        <f>ROUND(I136*H136,2)</f>
        <v>0</v>
      </c>
      <c r="K136" s="222" t="s">
        <v>359</v>
      </c>
      <c r="L136" s="45"/>
      <c r="M136" s="227" t="s">
        <v>1</v>
      </c>
      <c r="N136" s="228" t="s">
        <v>46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292</v>
      </c>
      <c r="AT136" s="231" t="s">
        <v>217</v>
      </c>
      <c r="AU136" s="231" t="s">
        <v>90</v>
      </c>
      <c r="AY136" s="18" t="s">
        <v>216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88</v>
      </c>
      <c r="BK136" s="232">
        <f>ROUND(I136*H136,2)</f>
        <v>0</v>
      </c>
      <c r="BL136" s="18" t="s">
        <v>292</v>
      </c>
      <c r="BM136" s="231" t="s">
        <v>4235</v>
      </c>
    </row>
    <row r="137" s="2" customFormat="1">
      <c r="A137" s="39"/>
      <c r="B137" s="40"/>
      <c r="C137" s="41"/>
      <c r="D137" s="233" t="s">
        <v>222</v>
      </c>
      <c r="E137" s="41"/>
      <c r="F137" s="234" t="s">
        <v>4236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222</v>
      </c>
      <c r="AU137" s="18" t="s">
        <v>90</v>
      </c>
    </row>
    <row r="138" s="2" customFormat="1" ht="16.5" customHeight="1">
      <c r="A138" s="39"/>
      <c r="B138" s="40"/>
      <c r="C138" s="293" t="s">
        <v>242</v>
      </c>
      <c r="D138" s="293" t="s">
        <v>467</v>
      </c>
      <c r="E138" s="294" t="s">
        <v>4237</v>
      </c>
      <c r="F138" s="295" t="s">
        <v>4238</v>
      </c>
      <c r="G138" s="296" t="s">
        <v>453</v>
      </c>
      <c r="H138" s="297">
        <v>16</v>
      </c>
      <c r="I138" s="298"/>
      <c r="J138" s="299">
        <f>ROUND(I138*H138,2)</f>
        <v>0</v>
      </c>
      <c r="K138" s="295" t="s">
        <v>359</v>
      </c>
      <c r="L138" s="300"/>
      <c r="M138" s="301" t="s">
        <v>1</v>
      </c>
      <c r="N138" s="302" t="s">
        <v>46</v>
      </c>
      <c r="O138" s="92"/>
      <c r="P138" s="229">
        <f>O138*H138</f>
        <v>0</v>
      </c>
      <c r="Q138" s="229">
        <v>1.0000000000000001E-05</v>
      </c>
      <c r="R138" s="229">
        <f>Q138*H138</f>
        <v>0.00016000000000000001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569</v>
      </c>
      <c r="AT138" s="231" t="s">
        <v>467</v>
      </c>
      <c r="AU138" s="231" t="s">
        <v>90</v>
      </c>
      <c r="AY138" s="18" t="s">
        <v>216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292</v>
      </c>
      <c r="BM138" s="231" t="s">
        <v>4239</v>
      </c>
    </row>
    <row r="139" s="2" customFormat="1">
      <c r="A139" s="39"/>
      <c r="B139" s="40"/>
      <c r="C139" s="41"/>
      <c r="D139" s="233" t="s">
        <v>222</v>
      </c>
      <c r="E139" s="41"/>
      <c r="F139" s="234" t="s">
        <v>4238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222</v>
      </c>
      <c r="AU139" s="18" t="s">
        <v>90</v>
      </c>
    </row>
    <row r="140" s="14" customFormat="1">
      <c r="A140" s="14"/>
      <c r="B140" s="260"/>
      <c r="C140" s="261"/>
      <c r="D140" s="233" t="s">
        <v>362</v>
      </c>
      <c r="E140" s="262" t="s">
        <v>1</v>
      </c>
      <c r="F140" s="263" t="s">
        <v>4240</v>
      </c>
      <c r="G140" s="261"/>
      <c r="H140" s="264">
        <v>16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362</v>
      </c>
      <c r="AU140" s="270" t="s">
        <v>90</v>
      </c>
      <c r="AV140" s="14" t="s">
        <v>90</v>
      </c>
      <c r="AW140" s="14" t="s">
        <v>36</v>
      </c>
      <c r="AX140" s="14" t="s">
        <v>88</v>
      </c>
      <c r="AY140" s="270" t="s">
        <v>216</v>
      </c>
    </row>
    <row r="141" s="2" customFormat="1" ht="16.5" customHeight="1">
      <c r="A141" s="39"/>
      <c r="B141" s="40"/>
      <c r="C141" s="220" t="s">
        <v>247</v>
      </c>
      <c r="D141" s="220" t="s">
        <v>217</v>
      </c>
      <c r="E141" s="221" t="s">
        <v>4241</v>
      </c>
      <c r="F141" s="222" t="s">
        <v>4242</v>
      </c>
      <c r="G141" s="223" t="s">
        <v>539</v>
      </c>
      <c r="H141" s="224">
        <v>85</v>
      </c>
      <c r="I141" s="225"/>
      <c r="J141" s="226">
        <f>ROUND(I141*H141,2)</f>
        <v>0</v>
      </c>
      <c r="K141" s="222" t="s">
        <v>359</v>
      </c>
      <c r="L141" s="45"/>
      <c r="M141" s="227" t="s">
        <v>1</v>
      </c>
      <c r="N141" s="228" t="s">
        <v>46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292</v>
      </c>
      <c r="AT141" s="231" t="s">
        <v>217</v>
      </c>
      <c r="AU141" s="231" t="s">
        <v>90</v>
      </c>
      <c r="AY141" s="18" t="s">
        <v>216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292</v>
      </c>
      <c r="BM141" s="231" t="s">
        <v>4243</v>
      </c>
    </row>
    <row r="142" s="2" customFormat="1">
      <c r="A142" s="39"/>
      <c r="B142" s="40"/>
      <c r="C142" s="41"/>
      <c r="D142" s="233" t="s">
        <v>222</v>
      </c>
      <c r="E142" s="41"/>
      <c r="F142" s="234" t="s">
        <v>4244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222</v>
      </c>
      <c r="AU142" s="18" t="s">
        <v>90</v>
      </c>
    </row>
    <row r="143" s="2" customFormat="1" ht="21.75" customHeight="1">
      <c r="A143" s="39"/>
      <c r="B143" s="40"/>
      <c r="C143" s="293" t="s">
        <v>252</v>
      </c>
      <c r="D143" s="293" t="s">
        <v>467</v>
      </c>
      <c r="E143" s="294" t="s">
        <v>4245</v>
      </c>
      <c r="F143" s="295" t="s">
        <v>4246</v>
      </c>
      <c r="G143" s="296" t="s">
        <v>539</v>
      </c>
      <c r="H143" s="297">
        <v>70</v>
      </c>
      <c r="I143" s="298"/>
      <c r="J143" s="299">
        <f>ROUND(I143*H143,2)</f>
        <v>0</v>
      </c>
      <c r="K143" s="295" t="s">
        <v>359</v>
      </c>
      <c r="L143" s="300"/>
      <c r="M143" s="301" t="s">
        <v>1</v>
      </c>
      <c r="N143" s="302" t="s">
        <v>46</v>
      </c>
      <c r="O143" s="92"/>
      <c r="P143" s="229">
        <f>O143*H143</f>
        <v>0</v>
      </c>
      <c r="Q143" s="229">
        <v>4.0000000000000003E-05</v>
      </c>
      <c r="R143" s="229">
        <f>Q143*H143</f>
        <v>0.0028000000000000004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569</v>
      </c>
      <c r="AT143" s="231" t="s">
        <v>467</v>
      </c>
      <c r="AU143" s="231" t="s">
        <v>90</v>
      </c>
      <c r="AY143" s="18" t="s">
        <v>216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292</v>
      </c>
      <c r="BM143" s="231" t="s">
        <v>4247</v>
      </c>
    </row>
    <row r="144" s="2" customFormat="1">
      <c r="A144" s="39"/>
      <c r="B144" s="40"/>
      <c r="C144" s="41"/>
      <c r="D144" s="233" t="s">
        <v>222</v>
      </c>
      <c r="E144" s="41"/>
      <c r="F144" s="234" t="s">
        <v>4246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222</v>
      </c>
      <c r="AU144" s="18" t="s">
        <v>90</v>
      </c>
    </row>
    <row r="145" s="2" customFormat="1" ht="24.15" customHeight="1">
      <c r="A145" s="39"/>
      <c r="B145" s="40"/>
      <c r="C145" s="293" t="s">
        <v>257</v>
      </c>
      <c r="D145" s="293" t="s">
        <v>467</v>
      </c>
      <c r="E145" s="294" t="s">
        <v>4248</v>
      </c>
      <c r="F145" s="295" t="s">
        <v>4249</v>
      </c>
      <c r="G145" s="296" t="s">
        <v>539</v>
      </c>
      <c r="H145" s="297">
        <v>20</v>
      </c>
      <c r="I145" s="298"/>
      <c r="J145" s="299">
        <f>ROUND(I145*H145,2)</f>
        <v>0</v>
      </c>
      <c r="K145" s="295" t="s">
        <v>1</v>
      </c>
      <c r="L145" s="300"/>
      <c r="M145" s="301" t="s">
        <v>1</v>
      </c>
      <c r="N145" s="302" t="s">
        <v>46</v>
      </c>
      <c r="O145" s="92"/>
      <c r="P145" s="229">
        <f>O145*H145</f>
        <v>0</v>
      </c>
      <c r="Q145" s="229">
        <v>4.0000000000000003E-05</v>
      </c>
      <c r="R145" s="229">
        <f>Q145*H145</f>
        <v>0.00080000000000000004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569</v>
      </c>
      <c r="AT145" s="231" t="s">
        <v>467</v>
      </c>
      <c r="AU145" s="231" t="s">
        <v>90</v>
      </c>
      <c r="AY145" s="18" t="s">
        <v>216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292</v>
      </c>
      <c r="BM145" s="231" t="s">
        <v>4250</v>
      </c>
    </row>
    <row r="146" s="2" customFormat="1" ht="24.15" customHeight="1">
      <c r="A146" s="39"/>
      <c r="B146" s="40"/>
      <c r="C146" s="293" t="s">
        <v>262</v>
      </c>
      <c r="D146" s="293" t="s">
        <v>467</v>
      </c>
      <c r="E146" s="294" t="s">
        <v>4251</v>
      </c>
      <c r="F146" s="295" t="s">
        <v>4252</v>
      </c>
      <c r="G146" s="296" t="s">
        <v>539</v>
      </c>
      <c r="H146" s="297">
        <v>5</v>
      </c>
      <c r="I146" s="298"/>
      <c r="J146" s="299">
        <f>ROUND(I146*H146,2)</f>
        <v>0</v>
      </c>
      <c r="K146" s="295" t="s">
        <v>359</v>
      </c>
      <c r="L146" s="300"/>
      <c r="M146" s="301" t="s">
        <v>1</v>
      </c>
      <c r="N146" s="302" t="s">
        <v>46</v>
      </c>
      <c r="O146" s="92"/>
      <c r="P146" s="229">
        <f>O146*H146</f>
        <v>0</v>
      </c>
      <c r="Q146" s="229">
        <v>5.0000000000000002E-05</v>
      </c>
      <c r="R146" s="229">
        <f>Q146*H146</f>
        <v>0.00025000000000000001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569</v>
      </c>
      <c r="AT146" s="231" t="s">
        <v>467</v>
      </c>
      <c r="AU146" s="231" t="s">
        <v>90</v>
      </c>
      <c r="AY146" s="18" t="s">
        <v>216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292</v>
      </c>
      <c r="BM146" s="231" t="s">
        <v>4253</v>
      </c>
    </row>
    <row r="147" s="2" customFormat="1">
      <c r="A147" s="39"/>
      <c r="B147" s="40"/>
      <c r="C147" s="41"/>
      <c r="D147" s="233" t="s">
        <v>222</v>
      </c>
      <c r="E147" s="41"/>
      <c r="F147" s="234" t="s">
        <v>4252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90</v>
      </c>
    </row>
    <row r="148" s="2" customFormat="1" ht="24.15" customHeight="1">
      <c r="A148" s="39"/>
      <c r="B148" s="40"/>
      <c r="C148" s="293" t="s">
        <v>267</v>
      </c>
      <c r="D148" s="293" t="s">
        <v>467</v>
      </c>
      <c r="E148" s="294" t="s">
        <v>4254</v>
      </c>
      <c r="F148" s="295" t="s">
        <v>4255</v>
      </c>
      <c r="G148" s="296" t="s">
        <v>539</v>
      </c>
      <c r="H148" s="297">
        <v>10</v>
      </c>
      <c r="I148" s="298"/>
      <c r="J148" s="299">
        <f>ROUND(I148*H148,2)</f>
        <v>0</v>
      </c>
      <c r="K148" s="295" t="s">
        <v>359</v>
      </c>
      <c r="L148" s="300"/>
      <c r="M148" s="301" t="s">
        <v>1</v>
      </c>
      <c r="N148" s="302" t="s">
        <v>46</v>
      </c>
      <c r="O148" s="92"/>
      <c r="P148" s="229">
        <f>O148*H148</f>
        <v>0</v>
      </c>
      <c r="Q148" s="229">
        <v>9.0000000000000006E-05</v>
      </c>
      <c r="R148" s="229">
        <f>Q148*H148</f>
        <v>0.00090000000000000008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569</v>
      </c>
      <c r="AT148" s="231" t="s">
        <v>467</v>
      </c>
      <c r="AU148" s="231" t="s">
        <v>90</v>
      </c>
      <c r="AY148" s="18" t="s">
        <v>216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88</v>
      </c>
      <c r="BK148" s="232">
        <f>ROUND(I148*H148,2)</f>
        <v>0</v>
      </c>
      <c r="BL148" s="18" t="s">
        <v>292</v>
      </c>
      <c r="BM148" s="231" t="s">
        <v>4256</v>
      </c>
    </row>
    <row r="149" s="2" customFormat="1">
      <c r="A149" s="39"/>
      <c r="B149" s="40"/>
      <c r="C149" s="41"/>
      <c r="D149" s="233" t="s">
        <v>222</v>
      </c>
      <c r="E149" s="41"/>
      <c r="F149" s="234" t="s">
        <v>4255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90</v>
      </c>
    </row>
    <row r="150" s="2" customFormat="1" ht="24.15" customHeight="1">
      <c r="A150" s="39"/>
      <c r="B150" s="40"/>
      <c r="C150" s="220" t="s">
        <v>272</v>
      </c>
      <c r="D150" s="220" t="s">
        <v>217</v>
      </c>
      <c r="E150" s="221" t="s">
        <v>4257</v>
      </c>
      <c r="F150" s="222" t="s">
        <v>4258</v>
      </c>
      <c r="G150" s="223" t="s">
        <v>539</v>
      </c>
      <c r="H150" s="224">
        <v>1</v>
      </c>
      <c r="I150" s="225"/>
      <c r="J150" s="226">
        <f>ROUND(I150*H150,2)</f>
        <v>0</v>
      </c>
      <c r="K150" s="222" t="s">
        <v>359</v>
      </c>
      <c r="L150" s="45"/>
      <c r="M150" s="227" t="s">
        <v>1</v>
      </c>
      <c r="N150" s="228" t="s">
        <v>46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292</v>
      </c>
      <c r="AT150" s="231" t="s">
        <v>217</v>
      </c>
      <c r="AU150" s="231" t="s">
        <v>90</v>
      </c>
      <c r="AY150" s="18" t="s">
        <v>216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292</v>
      </c>
      <c r="BM150" s="231" t="s">
        <v>4259</v>
      </c>
    </row>
    <row r="151" s="2" customFormat="1">
      <c r="A151" s="39"/>
      <c r="B151" s="40"/>
      <c r="C151" s="41"/>
      <c r="D151" s="233" t="s">
        <v>222</v>
      </c>
      <c r="E151" s="41"/>
      <c r="F151" s="234" t="s">
        <v>4260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90</v>
      </c>
    </row>
    <row r="152" s="2" customFormat="1" ht="24.15" customHeight="1">
      <c r="A152" s="39"/>
      <c r="B152" s="40"/>
      <c r="C152" s="293" t="s">
        <v>277</v>
      </c>
      <c r="D152" s="293" t="s">
        <v>467</v>
      </c>
      <c r="E152" s="294" t="s">
        <v>4261</v>
      </c>
      <c r="F152" s="295" t="s">
        <v>4262</v>
      </c>
      <c r="G152" s="296" t="s">
        <v>539</v>
      </c>
      <c r="H152" s="297">
        <v>1</v>
      </c>
      <c r="I152" s="298"/>
      <c r="J152" s="299">
        <f>ROUND(I152*H152,2)</f>
        <v>0</v>
      </c>
      <c r="K152" s="295" t="s">
        <v>359</v>
      </c>
      <c r="L152" s="300"/>
      <c r="M152" s="301" t="s">
        <v>1</v>
      </c>
      <c r="N152" s="302" t="s">
        <v>46</v>
      </c>
      <c r="O152" s="92"/>
      <c r="P152" s="229">
        <f>O152*H152</f>
        <v>0</v>
      </c>
      <c r="Q152" s="229">
        <v>0.00034000000000000002</v>
      </c>
      <c r="R152" s="229">
        <f>Q152*H152</f>
        <v>0.00034000000000000002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569</v>
      </c>
      <c r="AT152" s="231" t="s">
        <v>467</v>
      </c>
      <c r="AU152" s="231" t="s">
        <v>90</v>
      </c>
      <c r="AY152" s="18" t="s">
        <v>216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292</v>
      </c>
      <c r="BM152" s="231" t="s">
        <v>4263</v>
      </c>
    </row>
    <row r="153" s="2" customFormat="1">
      <c r="A153" s="39"/>
      <c r="B153" s="40"/>
      <c r="C153" s="41"/>
      <c r="D153" s="233" t="s">
        <v>222</v>
      </c>
      <c r="E153" s="41"/>
      <c r="F153" s="234" t="s">
        <v>4262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90</v>
      </c>
    </row>
    <row r="154" s="2" customFormat="1" ht="24.15" customHeight="1">
      <c r="A154" s="39"/>
      <c r="B154" s="40"/>
      <c r="C154" s="220" t="s">
        <v>282</v>
      </c>
      <c r="D154" s="220" t="s">
        <v>217</v>
      </c>
      <c r="E154" s="221" t="s">
        <v>4264</v>
      </c>
      <c r="F154" s="222" t="s">
        <v>4265</v>
      </c>
      <c r="G154" s="223" t="s">
        <v>453</v>
      </c>
      <c r="H154" s="224">
        <v>10</v>
      </c>
      <c r="I154" s="225"/>
      <c r="J154" s="226">
        <f>ROUND(I154*H154,2)</f>
        <v>0</v>
      </c>
      <c r="K154" s="222" t="s">
        <v>359</v>
      </c>
      <c r="L154" s="45"/>
      <c r="M154" s="227" t="s">
        <v>1</v>
      </c>
      <c r="N154" s="228" t="s">
        <v>46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292</v>
      </c>
      <c r="AT154" s="231" t="s">
        <v>217</v>
      </c>
      <c r="AU154" s="231" t="s">
        <v>90</v>
      </c>
      <c r="AY154" s="18" t="s">
        <v>216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292</v>
      </c>
      <c r="BM154" s="231" t="s">
        <v>4266</v>
      </c>
    </row>
    <row r="155" s="2" customFormat="1">
      <c r="A155" s="39"/>
      <c r="B155" s="40"/>
      <c r="C155" s="41"/>
      <c r="D155" s="233" t="s">
        <v>222</v>
      </c>
      <c r="E155" s="41"/>
      <c r="F155" s="234" t="s">
        <v>4267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90</v>
      </c>
    </row>
    <row r="156" s="2" customFormat="1" ht="16.5" customHeight="1">
      <c r="A156" s="39"/>
      <c r="B156" s="40"/>
      <c r="C156" s="293" t="s">
        <v>8</v>
      </c>
      <c r="D156" s="293" t="s">
        <v>467</v>
      </c>
      <c r="E156" s="294" t="s">
        <v>4268</v>
      </c>
      <c r="F156" s="295" t="s">
        <v>4269</v>
      </c>
      <c r="G156" s="296" t="s">
        <v>539</v>
      </c>
      <c r="H156" s="297">
        <v>1</v>
      </c>
      <c r="I156" s="298"/>
      <c r="J156" s="299">
        <f>ROUND(I156*H156,2)</f>
        <v>0</v>
      </c>
      <c r="K156" s="295" t="s">
        <v>1</v>
      </c>
      <c r="L156" s="300"/>
      <c r="M156" s="301" t="s">
        <v>1</v>
      </c>
      <c r="N156" s="302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569</v>
      </c>
      <c r="AT156" s="231" t="s">
        <v>467</v>
      </c>
      <c r="AU156" s="231" t="s">
        <v>90</v>
      </c>
      <c r="AY156" s="18" t="s">
        <v>216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292</v>
      </c>
      <c r="BM156" s="231" t="s">
        <v>4270</v>
      </c>
    </row>
    <row r="157" s="2" customFormat="1" ht="24.15" customHeight="1">
      <c r="A157" s="39"/>
      <c r="B157" s="40"/>
      <c r="C157" s="220" t="s">
        <v>292</v>
      </c>
      <c r="D157" s="220" t="s">
        <v>217</v>
      </c>
      <c r="E157" s="221" t="s">
        <v>4271</v>
      </c>
      <c r="F157" s="222" t="s">
        <v>4272</v>
      </c>
      <c r="G157" s="223" t="s">
        <v>539</v>
      </c>
      <c r="H157" s="224">
        <v>3</v>
      </c>
      <c r="I157" s="225"/>
      <c r="J157" s="226">
        <f>ROUND(I157*H157,2)</f>
        <v>0</v>
      </c>
      <c r="K157" s="222" t="s">
        <v>359</v>
      </c>
      <c r="L157" s="45"/>
      <c r="M157" s="227" t="s">
        <v>1</v>
      </c>
      <c r="N157" s="228" t="s">
        <v>46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292</v>
      </c>
      <c r="AT157" s="231" t="s">
        <v>217</v>
      </c>
      <c r="AU157" s="231" t="s">
        <v>90</v>
      </c>
      <c r="AY157" s="18" t="s">
        <v>216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292</v>
      </c>
      <c r="BM157" s="231" t="s">
        <v>4273</v>
      </c>
    </row>
    <row r="158" s="2" customFormat="1">
      <c r="A158" s="39"/>
      <c r="B158" s="40"/>
      <c r="C158" s="41"/>
      <c r="D158" s="233" t="s">
        <v>222</v>
      </c>
      <c r="E158" s="41"/>
      <c r="F158" s="234" t="s">
        <v>4274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222</v>
      </c>
      <c r="AU158" s="18" t="s">
        <v>90</v>
      </c>
    </row>
    <row r="159" s="2" customFormat="1" ht="16.5" customHeight="1">
      <c r="A159" s="39"/>
      <c r="B159" s="40"/>
      <c r="C159" s="293" t="s">
        <v>297</v>
      </c>
      <c r="D159" s="293" t="s">
        <v>467</v>
      </c>
      <c r="E159" s="294" t="s">
        <v>4275</v>
      </c>
      <c r="F159" s="295" t="s">
        <v>4276</v>
      </c>
      <c r="G159" s="296" t="s">
        <v>539</v>
      </c>
      <c r="H159" s="297">
        <v>1</v>
      </c>
      <c r="I159" s="298"/>
      <c r="J159" s="299">
        <f>ROUND(I159*H159,2)</f>
        <v>0</v>
      </c>
      <c r="K159" s="295" t="s">
        <v>359</v>
      </c>
      <c r="L159" s="300"/>
      <c r="M159" s="301" t="s">
        <v>1</v>
      </c>
      <c r="N159" s="302" t="s">
        <v>46</v>
      </c>
      <c r="O159" s="92"/>
      <c r="P159" s="229">
        <f>O159*H159</f>
        <v>0</v>
      </c>
      <c r="Q159" s="229">
        <v>0.00017000000000000001</v>
      </c>
      <c r="R159" s="229">
        <f>Q159*H159</f>
        <v>0.00017000000000000001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569</v>
      </c>
      <c r="AT159" s="231" t="s">
        <v>467</v>
      </c>
      <c r="AU159" s="231" t="s">
        <v>90</v>
      </c>
      <c r="AY159" s="18" t="s">
        <v>216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292</v>
      </c>
      <c r="BM159" s="231" t="s">
        <v>4277</v>
      </c>
    </row>
    <row r="160" s="2" customFormat="1">
      <c r="A160" s="39"/>
      <c r="B160" s="40"/>
      <c r="C160" s="41"/>
      <c r="D160" s="233" t="s">
        <v>222</v>
      </c>
      <c r="E160" s="41"/>
      <c r="F160" s="234" t="s">
        <v>4276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222</v>
      </c>
      <c r="AU160" s="18" t="s">
        <v>90</v>
      </c>
    </row>
    <row r="161" s="2" customFormat="1" ht="16.5" customHeight="1">
      <c r="A161" s="39"/>
      <c r="B161" s="40"/>
      <c r="C161" s="293" t="s">
        <v>472</v>
      </c>
      <c r="D161" s="293" t="s">
        <v>467</v>
      </c>
      <c r="E161" s="294" t="s">
        <v>4278</v>
      </c>
      <c r="F161" s="295" t="s">
        <v>4279</v>
      </c>
      <c r="G161" s="296" t="s">
        <v>539</v>
      </c>
      <c r="H161" s="297">
        <v>2</v>
      </c>
      <c r="I161" s="298"/>
      <c r="J161" s="299">
        <f>ROUND(I161*H161,2)</f>
        <v>0</v>
      </c>
      <c r="K161" s="295" t="s">
        <v>359</v>
      </c>
      <c r="L161" s="300"/>
      <c r="M161" s="301" t="s">
        <v>1</v>
      </c>
      <c r="N161" s="302" t="s">
        <v>46</v>
      </c>
      <c r="O161" s="92"/>
      <c r="P161" s="229">
        <f>O161*H161</f>
        <v>0</v>
      </c>
      <c r="Q161" s="229">
        <v>5.0000000000000002E-05</v>
      </c>
      <c r="R161" s="229">
        <f>Q161*H161</f>
        <v>0.00010000000000000001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569</v>
      </c>
      <c r="AT161" s="231" t="s">
        <v>467</v>
      </c>
      <c r="AU161" s="231" t="s">
        <v>90</v>
      </c>
      <c r="AY161" s="18" t="s">
        <v>216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292</v>
      </c>
      <c r="BM161" s="231" t="s">
        <v>4280</v>
      </c>
    </row>
    <row r="162" s="2" customFormat="1">
      <c r="A162" s="39"/>
      <c r="B162" s="40"/>
      <c r="C162" s="41"/>
      <c r="D162" s="233" t="s">
        <v>222</v>
      </c>
      <c r="E162" s="41"/>
      <c r="F162" s="234" t="s">
        <v>4279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222</v>
      </c>
      <c r="AU162" s="18" t="s">
        <v>90</v>
      </c>
    </row>
    <row r="163" s="2" customFormat="1" ht="16.5" customHeight="1">
      <c r="A163" s="39"/>
      <c r="B163" s="40"/>
      <c r="C163" s="220" t="s">
        <v>479</v>
      </c>
      <c r="D163" s="220" t="s">
        <v>217</v>
      </c>
      <c r="E163" s="221" t="s">
        <v>4281</v>
      </c>
      <c r="F163" s="222" t="s">
        <v>4282</v>
      </c>
      <c r="G163" s="223" t="s">
        <v>539</v>
      </c>
      <c r="H163" s="224">
        <v>1</v>
      </c>
      <c r="I163" s="225"/>
      <c r="J163" s="226">
        <f>ROUND(I163*H163,2)</f>
        <v>0</v>
      </c>
      <c r="K163" s="222" t="s">
        <v>359</v>
      </c>
      <c r="L163" s="45"/>
      <c r="M163" s="227" t="s">
        <v>1</v>
      </c>
      <c r="N163" s="228" t="s">
        <v>46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292</v>
      </c>
      <c r="AT163" s="231" t="s">
        <v>217</v>
      </c>
      <c r="AU163" s="231" t="s">
        <v>90</v>
      </c>
      <c r="AY163" s="18" t="s">
        <v>216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292</v>
      </c>
      <c r="BM163" s="231" t="s">
        <v>4283</v>
      </c>
    </row>
    <row r="164" s="2" customFormat="1">
      <c r="A164" s="39"/>
      <c r="B164" s="40"/>
      <c r="C164" s="41"/>
      <c r="D164" s="233" t="s">
        <v>222</v>
      </c>
      <c r="E164" s="41"/>
      <c r="F164" s="234" t="s">
        <v>4284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90</v>
      </c>
    </row>
    <row r="165" s="2" customFormat="1" ht="33" customHeight="1">
      <c r="A165" s="39"/>
      <c r="B165" s="40"/>
      <c r="C165" s="220" t="s">
        <v>486</v>
      </c>
      <c r="D165" s="220" t="s">
        <v>217</v>
      </c>
      <c r="E165" s="221" t="s">
        <v>4285</v>
      </c>
      <c r="F165" s="222" t="s">
        <v>4286</v>
      </c>
      <c r="G165" s="223" t="s">
        <v>539</v>
      </c>
      <c r="H165" s="224">
        <v>4</v>
      </c>
      <c r="I165" s="225"/>
      <c r="J165" s="226">
        <f>ROUND(I165*H165,2)</f>
        <v>0</v>
      </c>
      <c r="K165" s="222" t="s">
        <v>359</v>
      </c>
      <c r="L165" s="45"/>
      <c r="M165" s="227" t="s">
        <v>1</v>
      </c>
      <c r="N165" s="228" t="s">
        <v>46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292</v>
      </c>
      <c r="AT165" s="231" t="s">
        <v>217</v>
      </c>
      <c r="AU165" s="231" t="s">
        <v>90</v>
      </c>
      <c r="AY165" s="18" t="s">
        <v>216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292</v>
      </c>
      <c r="BM165" s="231" t="s">
        <v>4287</v>
      </c>
    </row>
    <row r="166" s="2" customFormat="1">
      <c r="A166" s="39"/>
      <c r="B166" s="40"/>
      <c r="C166" s="41"/>
      <c r="D166" s="233" t="s">
        <v>222</v>
      </c>
      <c r="E166" s="41"/>
      <c r="F166" s="234" t="s">
        <v>4288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222</v>
      </c>
      <c r="AU166" s="18" t="s">
        <v>90</v>
      </c>
    </row>
    <row r="167" s="2" customFormat="1" ht="24.15" customHeight="1">
      <c r="A167" s="39"/>
      <c r="B167" s="40"/>
      <c r="C167" s="293" t="s">
        <v>7</v>
      </c>
      <c r="D167" s="293" t="s">
        <v>467</v>
      </c>
      <c r="E167" s="294" t="s">
        <v>4289</v>
      </c>
      <c r="F167" s="295" t="s">
        <v>4290</v>
      </c>
      <c r="G167" s="296" t="s">
        <v>539</v>
      </c>
      <c r="H167" s="297">
        <v>1</v>
      </c>
      <c r="I167" s="298"/>
      <c r="J167" s="299">
        <f>ROUND(I167*H167,2)</f>
        <v>0</v>
      </c>
      <c r="K167" s="295" t="s">
        <v>1</v>
      </c>
      <c r="L167" s="300"/>
      <c r="M167" s="301" t="s">
        <v>1</v>
      </c>
      <c r="N167" s="302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569</v>
      </c>
      <c r="AT167" s="231" t="s">
        <v>467</v>
      </c>
      <c r="AU167" s="231" t="s">
        <v>90</v>
      </c>
      <c r="AY167" s="18" t="s">
        <v>216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292</v>
      </c>
      <c r="BM167" s="231" t="s">
        <v>4291</v>
      </c>
    </row>
    <row r="168" s="2" customFormat="1" ht="24.15" customHeight="1">
      <c r="A168" s="39"/>
      <c r="B168" s="40"/>
      <c r="C168" s="293" t="s">
        <v>498</v>
      </c>
      <c r="D168" s="293" t="s">
        <v>467</v>
      </c>
      <c r="E168" s="294" t="s">
        <v>4292</v>
      </c>
      <c r="F168" s="295" t="s">
        <v>4293</v>
      </c>
      <c r="G168" s="296" t="s">
        <v>539</v>
      </c>
      <c r="H168" s="297">
        <v>2</v>
      </c>
      <c r="I168" s="298"/>
      <c r="J168" s="299">
        <f>ROUND(I168*H168,2)</f>
        <v>0</v>
      </c>
      <c r="K168" s="295" t="s">
        <v>1</v>
      </c>
      <c r="L168" s="300"/>
      <c r="M168" s="301" t="s">
        <v>1</v>
      </c>
      <c r="N168" s="302" t="s">
        <v>46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569</v>
      </c>
      <c r="AT168" s="231" t="s">
        <v>467</v>
      </c>
      <c r="AU168" s="231" t="s">
        <v>90</v>
      </c>
      <c r="AY168" s="18" t="s">
        <v>216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88</v>
      </c>
      <c r="BK168" s="232">
        <f>ROUND(I168*H168,2)</f>
        <v>0</v>
      </c>
      <c r="BL168" s="18" t="s">
        <v>292</v>
      </c>
      <c r="BM168" s="231" t="s">
        <v>4294</v>
      </c>
    </row>
    <row r="169" s="2" customFormat="1" ht="24.15" customHeight="1">
      <c r="A169" s="39"/>
      <c r="B169" s="40"/>
      <c r="C169" s="293" t="s">
        <v>503</v>
      </c>
      <c r="D169" s="293" t="s">
        <v>467</v>
      </c>
      <c r="E169" s="294" t="s">
        <v>4295</v>
      </c>
      <c r="F169" s="295" t="s">
        <v>4296</v>
      </c>
      <c r="G169" s="296" t="s">
        <v>539</v>
      </c>
      <c r="H169" s="297">
        <v>1</v>
      </c>
      <c r="I169" s="298"/>
      <c r="J169" s="299">
        <f>ROUND(I169*H169,2)</f>
        <v>0</v>
      </c>
      <c r="K169" s="295" t="s">
        <v>1</v>
      </c>
      <c r="L169" s="300"/>
      <c r="M169" s="301" t="s">
        <v>1</v>
      </c>
      <c r="N169" s="302" t="s">
        <v>46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569</v>
      </c>
      <c r="AT169" s="231" t="s">
        <v>467</v>
      </c>
      <c r="AU169" s="231" t="s">
        <v>90</v>
      </c>
      <c r="AY169" s="18" t="s">
        <v>216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292</v>
      </c>
      <c r="BM169" s="231" t="s">
        <v>4297</v>
      </c>
    </row>
    <row r="170" s="2" customFormat="1" ht="21.75" customHeight="1">
      <c r="A170" s="39"/>
      <c r="B170" s="40"/>
      <c r="C170" s="220" t="s">
        <v>509</v>
      </c>
      <c r="D170" s="220" t="s">
        <v>217</v>
      </c>
      <c r="E170" s="221" t="s">
        <v>4298</v>
      </c>
      <c r="F170" s="222" t="s">
        <v>4299</v>
      </c>
      <c r="G170" s="223" t="s">
        <v>453</v>
      </c>
      <c r="H170" s="224">
        <v>100</v>
      </c>
      <c r="I170" s="225"/>
      <c r="J170" s="226">
        <f>ROUND(I170*H170,2)</f>
        <v>0</v>
      </c>
      <c r="K170" s="222" t="s">
        <v>359</v>
      </c>
      <c r="L170" s="45"/>
      <c r="M170" s="227" t="s">
        <v>1</v>
      </c>
      <c r="N170" s="228" t="s">
        <v>46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292</v>
      </c>
      <c r="AT170" s="231" t="s">
        <v>217</v>
      </c>
      <c r="AU170" s="231" t="s">
        <v>90</v>
      </c>
      <c r="AY170" s="18" t="s">
        <v>216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292</v>
      </c>
      <c r="BM170" s="231" t="s">
        <v>4300</v>
      </c>
    </row>
    <row r="171" s="2" customFormat="1">
      <c r="A171" s="39"/>
      <c r="B171" s="40"/>
      <c r="C171" s="41"/>
      <c r="D171" s="233" t="s">
        <v>222</v>
      </c>
      <c r="E171" s="41"/>
      <c r="F171" s="234" t="s">
        <v>4301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222</v>
      </c>
      <c r="AU171" s="18" t="s">
        <v>90</v>
      </c>
    </row>
    <row r="172" s="2" customFormat="1" ht="37.8" customHeight="1">
      <c r="A172" s="39"/>
      <c r="B172" s="40"/>
      <c r="C172" s="293" t="s">
        <v>525</v>
      </c>
      <c r="D172" s="293" t="s">
        <v>467</v>
      </c>
      <c r="E172" s="294" t="s">
        <v>3240</v>
      </c>
      <c r="F172" s="295" t="s">
        <v>3241</v>
      </c>
      <c r="G172" s="296" t="s">
        <v>453</v>
      </c>
      <c r="H172" s="297">
        <v>120</v>
      </c>
      <c r="I172" s="298"/>
      <c r="J172" s="299">
        <f>ROUND(I172*H172,2)</f>
        <v>0</v>
      </c>
      <c r="K172" s="295" t="s">
        <v>359</v>
      </c>
      <c r="L172" s="300"/>
      <c r="M172" s="301" t="s">
        <v>1</v>
      </c>
      <c r="N172" s="302" t="s">
        <v>46</v>
      </c>
      <c r="O172" s="92"/>
      <c r="P172" s="229">
        <f>O172*H172</f>
        <v>0</v>
      </c>
      <c r="Q172" s="229">
        <v>6.9999999999999994E-05</v>
      </c>
      <c r="R172" s="229">
        <f>Q172*H172</f>
        <v>0.0083999999999999995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569</v>
      </c>
      <c r="AT172" s="231" t="s">
        <v>467</v>
      </c>
      <c r="AU172" s="231" t="s">
        <v>90</v>
      </c>
      <c r="AY172" s="18" t="s">
        <v>216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88</v>
      </c>
      <c r="BK172" s="232">
        <f>ROUND(I172*H172,2)</f>
        <v>0</v>
      </c>
      <c r="BL172" s="18" t="s">
        <v>292</v>
      </c>
      <c r="BM172" s="231" t="s">
        <v>4302</v>
      </c>
    </row>
    <row r="173" s="2" customFormat="1">
      <c r="A173" s="39"/>
      <c r="B173" s="40"/>
      <c r="C173" s="41"/>
      <c r="D173" s="233" t="s">
        <v>222</v>
      </c>
      <c r="E173" s="41"/>
      <c r="F173" s="234" t="s">
        <v>3241</v>
      </c>
      <c r="G173" s="41"/>
      <c r="H173" s="41"/>
      <c r="I173" s="235"/>
      <c r="J173" s="41"/>
      <c r="K173" s="41"/>
      <c r="L173" s="45"/>
      <c r="M173" s="236"/>
      <c r="N173" s="23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222</v>
      </c>
      <c r="AU173" s="18" t="s">
        <v>90</v>
      </c>
    </row>
    <row r="174" s="14" customFormat="1">
      <c r="A174" s="14"/>
      <c r="B174" s="260"/>
      <c r="C174" s="261"/>
      <c r="D174" s="233" t="s">
        <v>362</v>
      </c>
      <c r="E174" s="261"/>
      <c r="F174" s="263" t="s">
        <v>4303</v>
      </c>
      <c r="G174" s="261"/>
      <c r="H174" s="264">
        <v>120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362</v>
      </c>
      <c r="AU174" s="270" t="s">
        <v>90</v>
      </c>
      <c r="AV174" s="14" t="s">
        <v>90</v>
      </c>
      <c r="AW174" s="14" t="s">
        <v>4</v>
      </c>
      <c r="AX174" s="14" t="s">
        <v>88</v>
      </c>
      <c r="AY174" s="270" t="s">
        <v>216</v>
      </c>
    </row>
    <row r="175" s="2" customFormat="1" ht="24.15" customHeight="1">
      <c r="A175" s="39"/>
      <c r="B175" s="40"/>
      <c r="C175" s="220" t="s">
        <v>531</v>
      </c>
      <c r="D175" s="220" t="s">
        <v>217</v>
      </c>
      <c r="E175" s="221" t="s">
        <v>4304</v>
      </c>
      <c r="F175" s="222" t="s">
        <v>4305</v>
      </c>
      <c r="G175" s="223" t="s">
        <v>453</v>
      </c>
      <c r="H175" s="224">
        <v>290</v>
      </c>
      <c r="I175" s="225"/>
      <c r="J175" s="226">
        <f>ROUND(I175*H175,2)</f>
        <v>0</v>
      </c>
      <c r="K175" s="222" t="s">
        <v>359</v>
      </c>
      <c r="L175" s="45"/>
      <c r="M175" s="227" t="s">
        <v>1</v>
      </c>
      <c r="N175" s="228" t="s">
        <v>46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292</v>
      </c>
      <c r="AT175" s="231" t="s">
        <v>217</v>
      </c>
      <c r="AU175" s="231" t="s">
        <v>90</v>
      </c>
      <c r="AY175" s="18" t="s">
        <v>216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88</v>
      </c>
      <c r="BK175" s="232">
        <f>ROUND(I175*H175,2)</f>
        <v>0</v>
      </c>
      <c r="BL175" s="18" t="s">
        <v>292</v>
      </c>
      <c r="BM175" s="231" t="s">
        <v>4306</v>
      </c>
    </row>
    <row r="176" s="2" customFormat="1">
      <c r="A176" s="39"/>
      <c r="B176" s="40"/>
      <c r="C176" s="41"/>
      <c r="D176" s="233" t="s">
        <v>222</v>
      </c>
      <c r="E176" s="41"/>
      <c r="F176" s="234" t="s">
        <v>4307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222</v>
      </c>
      <c r="AU176" s="18" t="s">
        <v>90</v>
      </c>
    </row>
    <row r="177" s="2" customFormat="1" ht="24.15" customHeight="1">
      <c r="A177" s="39"/>
      <c r="B177" s="40"/>
      <c r="C177" s="293" t="s">
        <v>536</v>
      </c>
      <c r="D177" s="293" t="s">
        <v>467</v>
      </c>
      <c r="E177" s="294" t="s">
        <v>4308</v>
      </c>
      <c r="F177" s="295" t="s">
        <v>4309</v>
      </c>
      <c r="G177" s="296" t="s">
        <v>453</v>
      </c>
      <c r="H177" s="297">
        <v>130</v>
      </c>
      <c r="I177" s="298"/>
      <c r="J177" s="299">
        <f>ROUND(I177*H177,2)</f>
        <v>0</v>
      </c>
      <c r="K177" s="295" t="s">
        <v>359</v>
      </c>
      <c r="L177" s="300"/>
      <c r="M177" s="301" t="s">
        <v>1</v>
      </c>
      <c r="N177" s="302" t="s">
        <v>46</v>
      </c>
      <c r="O177" s="92"/>
      <c r="P177" s="229">
        <f>O177*H177</f>
        <v>0</v>
      </c>
      <c r="Q177" s="229">
        <v>4.0000000000000003E-05</v>
      </c>
      <c r="R177" s="229">
        <f>Q177*H177</f>
        <v>0.0052000000000000006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569</v>
      </c>
      <c r="AT177" s="231" t="s">
        <v>467</v>
      </c>
      <c r="AU177" s="231" t="s">
        <v>90</v>
      </c>
      <c r="AY177" s="18" t="s">
        <v>216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292</v>
      </c>
      <c r="BM177" s="231" t="s">
        <v>4310</v>
      </c>
    </row>
    <row r="178" s="2" customFormat="1">
      <c r="A178" s="39"/>
      <c r="B178" s="40"/>
      <c r="C178" s="41"/>
      <c r="D178" s="233" t="s">
        <v>222</v>
      </c>
      <c r="E178" s="41"/>
      <c r="F178" s="234" t="s">
        <v>4309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222</v>
      </c>
      <c r="AU178" s="18" t="s">
        <v>90</v>
      </c>
    </row>
    <row r="179" s="14" customFormat="1">
      <c r="A179" s="14"/>
      <c r="B179" s="260"/>
      <c r="C179" s="261"/>
      <c r="D179" s="233" t="s">
        <v>362</v>
      </c>
      <c r="E179" s="262" t="s">
        <v>1</v>
      </c>
      <c r="F179" s="263" t="s">
        <v>4311</v>
      </c>
      <c r="G179" s="261"/>
      <c r="H179" s="264">
        <v>130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362</v>
      </c>
      <c r="AU179" s="270" t="s">
        <v>90</v>
      </c>
      <c r="AV179" s="14" t="s">
        <v>90</v>
      </c>
      <c r="AW179" s="14" t="s">
        <v>36</v>
      </c>
      <c r="AX179" s="14" t="s">
        <v>88</v>
      </c>
      <c r="AY179" s="270" t="s">
        <v>216</v>
      </c>
    </row>
    <row r="180" s="2" customFormat="1" ht="24.15" customHeight="1">
      <c r="A180" s="39"/>
      <c r="B180" s="40"/>
      <c r="C180" s="293" t="s">
        <v>542</v>
      </c>
      <c r="D180" s="293" t="s">
        <v>467</v>
      </c>
      <c r="E180" s="294" t="s">
        <v>4312</v>
      </c>
      <c r="F180" s="295" t="s">
        <v>4313</v>
      </c>
      <c r="G180" s="296" t="s">
        <v>453</v>
      </c>
      <c r="H180" s="297">
        <v>126.5</v>
      </c>
      <c r="I180" s="298"/>
      <c r="J180" s="299">
        <f>ROUND(I180*H180,2)</f>
        <v>0</v>
      </c>
      <c r="K180" s="295" t="s">
        <v>359</v>
      </c>
      <c r="L180" s="300"/>
      <c r="M180" s="301" t="s">
        <v>1</v>
      </c>
      <c r="N180" s="302" t="s">
        <v>46</v>
      </c>
      <c r="O180" s="92"/>
      <c r="P180" s="229">
        <f>O180*H180</f>
        <v>0</v>
      </c>
      <c r="Q180" s="229">
        <v>5.0000000000000002E-05</v>
      </c>
      <c r="R180" s="229">
        <f>Q180*H180</f>
        <v>0.0063249999999999999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569</v>
      </c>
      <c r="AT180" s="231" t="s">
        <v>467</v>
      </c>
      <c r="AU180" s="231" t="s">
        <v>90</v>
      </c>
      <c r="AY180" s="18" t="s">
        <v>216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88</v>
      </c>
      <c r="BK180" s="232">
        <f>ROUND(I180*H180,2)</f>
        <v>0</v>
      </c>
      <c r="BL180" s="18" t="s">
        <v>292</v>
      </c>
      <c r="BM180" s="231" t="s">
        <v>4314</v>
      </c>
    </row>
    <row r="181" s="2" customFormat="1">
      <c r="A181" s="39"/>
      <c r="B181" s="40"/>
      <c r="C181" s="41"/>
      <c r="D181" s="233" t="s">
        <v>222</v>
      </c>
      <c r="E181" s="41"/>
      <c r="F181" s="234" t="s">
        <v>4313</v>
      </c>
      <c r="G181" s="41"/>
      <c r="H181" s="41"/>
      <c r="I181" s="235"/>
      <c r="J181" s="41"/>
      <c r="K181" s="41"/>
      <c r="L181" s="45"/>
      <c r="M181" s="236"/>
      <c r="N181" s="23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222</v>
      </c>
      <c r="AU181" s="18" t="s">
        <v>90</v>
      </c>
    </row>
    <row r="182" s="14" customFormat="1">
      <c r="A182" s="14"/>
      <c r="B182" s="260"/>
      <c r="C182" s="261"/>
      <c r="D182" s="233" t="s">
        <v>362</v>
      </c>
      <c r="E182" s="262" t="s">
        <v>1</v>
      </c>
      <c r="F182" s="263" t="s">
        <v>4315</v>
      </c>
      <c r="G182" s="261"/>
      <c r="H182" s="264">
        <v>110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0" t="s">
        <v>362</v>
      </c>
      <c r="AU182" s="270" t="s">
        <v>90</v>
      </c>
      <c r="AV182" s="14" t="s">
        <v>90</v>
      </c>
      <c r="AW182" s="14" t="s">
        <v>36</v>
      </c>
      <c r="AX182" s="14" t="s">
        <v>88</v>
      </c>
      <c r="AY182" s="270" t="s">
        <v>216</v>
      </c>
    </row>
    <row r="183" s="14" customFormat="1">
      <c r="A183" s="14"/>
      <c r="B183" s="260"/>
      <c r="C183" s="261"/>
      <c r="D183" s="233" t="s">
        <v>362</v>
      </c>
      <c r="E183" s="261"/>
      <c r="F183" s="263" t="s">
        <v>4316</v>
      </c>
      <c r="G183" s="261"/>
      <c r="H183" s="264">
        <v>126.5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362</v>
      </c>
      <c r="AU183" s="270" t="s">
        <v>90</v>
      </c>
      <c r="AV183" s="14" t="s">
        <v>90</v>
      </c>
      <c r="AW183" s="14" t="s">
        <v>4</v>
      </c>
      <c r="AX183" s="14" t="s">
        <v>88</v>
      </c>
      <c r="AY183" s="270" t="s">
        <v>216</v>
      </c>
    </row>
    <row r="184" s="2" customFormat="1" ht="24.15" customHeight="1">
      <c r="A184" s="39"/>
      <c r="B184" s="40"/>
      <c r="C184" s="293" t="s">
        <v>547</v>
      </c>
      <c r="D184" s="293" t="s">
        <v>467</v>
      </c>
      <c r="E184" s="294" t="s">
        <v>4317</v>
      </c>
      <c r="F184" s="295" t="s">
        <v>4318</v>
      </c>
      <c r="G184" s="296" t="s">
        <v>453</v>
      </c>
      <c r="H184" s="297">
        <v>57.5</v>
      </c>
      <c r="I184" s="298"/>
      <c r="J184" s="299">
        <f>ROUND(I184*H184,2)</f>
        <v>0</v>
      </c>
      <c r="K184" s="295" t="s">
        <v>359</v>
      </c>
      <c r="L184" s="300"/>
      <c r="M184" s="301" t="s">
        <v>1</v>
      </c>
      <c r="N184" s="302" t="s">
        <v>46</v>
      </c>
      <c r="O184" s="92"/>
      <c r="P184" s="229">
        <f>O184*H184</f>
        <v>0</v>
      </c>
      <c r="Q184" s="229">
        <v>6.9999999999999994E-05</v>
      </c>
      <c r="R184" s="229">
        <f>Q184*H184</f>
        <v>0.0040249999999999999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569</v>
      </c>
      <c r="AT184" s="231" t="s">
        <v>467</v>
      </c>
      <c r="AU184" s="231" t="s">
        <v>90</v>
      </c>
      <c r="AY184" s="18" t="s">
        <v>216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292</v>
      </c>
      <c r="BM184" s="231" t="s">
        <v>4319</v>
      </c>
    </row>
    <row r="185" s="2" customFormat="1">
      <c r="A185" s="39"/>
      <c r="B185" s="40"/>
      <c r="C185" s="41"/>
      <c r="D185" s="233" t="s">
        <v>222</v>
      </c>
      <c r="E185" s="41"/>
      <c r="F185" s="234" t="s">
        <v>4318</v>
      </c>
      <c r="G185" s="41"/>
      <c r="H185" s="41"/>
      <c r="I185" s="235"/>
      <c r="J185" s="41"/>
      <c r="K185" s="41"/>
      <c r="L185" s="45"/>
      <c r="M185" s="236"/>
      <c r="N185" s="23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222</v>
      </c>
      <c r="AU185" s="18" t="s">
        <v>90</v>
      </c>
    </row>
    <row r="186" s="14" customFormat="1">
      <c r="A186" s="14"/>
      <c r="B186" s="260"/>
      <c r="C186" s="261"/>
      <c r="D186" s="233" t="s">
        <v>362</v>
      </c>
      <c r="E186" s="262" t="s">
        <v>1</v>
      </c>
      <c r="F186" s="263" t="s">
        <v>706</v>
      </c>
      <c r="G186" s="261"/>
      <c r="H186" s="264">
        <v>50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362</v>
      </c>
      <c r="AU186" s="270" t="s">
        <v>90</v>
      </c>
      <c r="AV186" s="14" t="s">
        <v>90</v>
      </c>
      <c r="AW186" s="14" t="s">
        <v>36</v>
      </c>
      <c r="AX186" s="14" t="s">
        <v>88</v>
      </c>
      <c r="AY186" s="270" t="s">
        <v>216</v>
      </c>
    </row>
    <row r="187" s="14" customFormat="1">
      <c r="A187" s="14"/>
      <c r="B187" s="260"/>
      <c r="C187" s="261"/>
      <c r="D187" s="233" t="s">
        <v>362</v>
      </c>
      <c r="E187" s="261"/>
      <c r="F187" s="263" t="s">
        <v>4320</v>
      </c>
      <c r="G187" s="261"/>
      <c r="H187" s="264">
        <v>57.5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362</v>
      </c>
      <c r="AU187" s="270" t="s">
        <v>90</v>
      </c>
      <c r="AV187" s="14" t="s">
        <v>90</v>
      </c>
      <c r="AW187" s="14" t="s">
        <v>4</v>
      </c>
      <c r="AX187" s="14" t="s">
        <v>88</v>
      </c>
      <c r="AY187" s="270" t="s">
        <v>216</v>
      </c>
    </row>
    <row r="188" s="2" customFormat="1" ht="24.15" customHeight="1">
      <c r="A188" s="39"/>
      <c r="B188" s="40"/>
      <c r="C188" s="220" t="s">
        <v>553</v>
      </c>
      <c r="D188" s="220" t="s">
        <v>217</v>
      </c>
      <c r="E188" s="221" t="s">
        <v>4321</v>
      </c>
      <c r="F188" s="222" t="s">
        <v>4322</v>
      </c>
      <c r="G188" s="223" t="s">
        <v>453</v>
      </c>
      <c r="H188" s="224">
        <v>100</v>
      </c>
      <c r="I188" s="225"/>
      <c r="J188" s="226">
        <f>ROUND(I188*H188,2)</f>
        <v>0</v>
      </c>
      <c r="K188" s="222" t="s">
        <v>359</v>
      </c>
      <c r="L188" s="45"/>
      <c r="M188" s="227" t="s">
        <v>1</v>
      </c>
      <c r="N188" s="228" t="s">
        <v>46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292</v>
      </c>
      <c r="AT188" s="231" t="s">
        <v>217</v>
      </c>
      <c r="AU188" s="231" t="s">
        <v>90</v>
      </c>
      <c r="AY188" s="18" t="s">
        <v>216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88</v>
      </c>
      <c r="BK188" s="232">
        <f>ROUND(I188*H188,2)</f>
        <v>0</v>
      </c>
      <c r="BL188" s="18" t="s">
        <v>292</v>
      </c>
      <c r="BM188" s="231" t="s">
        <v>4323</v>
      </c>
    </row>
    <row r="189" s="2" customFormat="1">
      <c r="A189" s="39"/>
      <c r="B189" s="40"/>
      <c r="C189" s="41"/>
      <c r="D189" s="233" t="s">
        <v>222</v>
      </c>
      <c r="E189" s="41"/>
      <c r="F189" s="234" t="s">
        <v>4324</v>
      </c>
      <c r="G189" s="41"/>
      <c r="H189" s="41"/>
      <c r="I189" s="235"/>
      <c r="J189" s="41"/>
      <c r="K189" s="41"/>
      <c r="L189" s="45"/>
      <c r="M189" s="236"/>
      <c r="N189" s="23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222</v>
      </c>
      <c r="AU189" s="18" t="s">
        <v>90</v>
      </c>
    </row>
    <row r="190" s="2" customFormat="1" ht="24.15" customHeight="1">
      <c r="A190" s="39"/>
      <c r="B190" s="40"/>
      <c r="C190" s="293" t="s">
        <v>559</v>
      </c>
      <c r="D190" s="293" t="s">
        <v>467</v>
      </c>
      <c r="E190" s="294" t="s">
        <v>4325</v>
      </c>
      <c r="F190" s="295" t="s">
        <v>4326</v>
      </c>
      <c r="G190" s="296" t="s">
        <v>453</v>
      </c>
      <c r="H190" s="297">
        <v>23</v>
      </c>
      <c r="I190" s="298"/>
      <c r="J190" s="299">
        <f>ROUND(I190*H190,2)</f>
        <v>0</v>
      </c>
      <c r="K190" s="295" t="s">
        <v>359</v>
      </c>
      <c r="L190" s="300"/>
      <c r="M190" s="301" t="s">
        <v>1</v>
      </c>
      <c r="N190" s="302" t="s">
        <v>46</v>
      </c>
      <c r="O190" s="92"/>
      <c r="P190" s="229">
        <f>O190*H190</f>
        <v>0</v>
      </c>
      <c r="Q190" s="229">
        <v>0.00011</v>
      </c>
      <c r="R190" s="229">
        <f>Q190*H190</f>
        <v>0.0025300000000000001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569</v>
      </c>
      <c r="AT190" s="231" t="s">
        <v>467</v>
      </c>
      <c r="AU190" s="231" t="s">
        <v>90</v>
      </c>
      <c r="AY190" s="18" t="s">
        <v>216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292</v>
      </c>
      <c r="BM190" s="231" t="s">
        <v>4327</v>
      </c>
    </row>
    <row r="191" s="2" customFormat="1">
      <c r="A191" s="39"/>
      <c r="B191" s="40"/>
      <c r="C191" s="41"/>
      <c r="D191" s="233" t="s">
        <v>222</v>
      </c>
      <c r="E191" s="41"/>
      <c r="F191" s="234" t="s">
        <v>4326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222</v>
      </c>
      <c r="AU191" s="18" t="s">
        <v>90</v>
      </c>
    </row>
    <row r="192" s="14" customFormat="1">
      <c r="A192" s="14"/>
      <c r="B192" s="260"/>
      <c r="C192" s="261"/>
      <c r="D192" s="233" t="s">
        <v>362</v>
      </c>
      <c r="E192" s="262" t="s">
        <v>1</v>
      </c>
      <c r="F192" s="263" t="s">
        <v>486</v>
      </c>
      <c r="G192" s="261"/>
      <c r="H192" s="264">
        <v>20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362</v>
      </c>
      <c r="AU192" s="270" t="s">
        <v>90</v>
      </c>
      <c r="AV192" s="14" t="s">
        <v>90</v>
      </c>
      <c r="AW192" s="14" t="s">
        <v>36</v>
      </c>
      <c r="AX192" s="14" t="s">
        <v>88</v>
      </c>
      <c r="AY192" s="270" t="s">
        <v>216</v>
      </c>
    </row>
    <row r="193" s="14" customFormat="1">
      <c r="A193" s="14"/>
      <c r="B193" s="260"/>
      <c r="C193" s="261"/>
      <c r="D193" s="233" t="s">
        <v>362</v>
      </c>
      <c r="E193" s="261"/>
      <c r="F193" s="263" t="s">
        <v>4328</v>
      </c>
      <c r="G193" s="261"/>
      <c r="H193" s="264">
        <v>23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0" t="s">
        <v>362</v>
      </c>
      <c r="AU193" s="270" t="s">
        <v>90</v>
      </c>
      <c r="AV193" s="14" t="s">
        <v>90</v>
      </c>
      <c r="AW193" s="14" t="s">
        <v>4</v>
      </c>
      <c r="AX193" s="14" t="s">
        <v>88</v>
      </c>
      <c r="AY193" s="270" t="s">
        <v>216</v>
      </c>
    </row>
    <row r="194" s="2" customFormat="1" ht="24.15" customHeight="1">
      <c r="A194" s="39"/>
      <c r="B194" s="40"/>
      <c r="C194" s="293" t="s">
        <v>569</v>
      </c>
      <c r="D194" s="293" t="s">
        <v>467</v>
      </c>
      <c r="E194" s="294" t="s">
        <v>4329</v>
      </c>
      <c r="F194" s="295" t="s">
        <v>4330</v>
      </c>
      <c r="G194" s="296" t="s">
        <v>453</v>
      </c>
      <c r="H194" s="297">
        <v>92</v>
      </c>
      <c r="I194" s="298"/>
      <c r="J194" s="299">
        <f>ROUND(I194*H194,2)</f>
        <v>0</v>
      </c>
      <c r="K194" s="295" t="s">
        <v>359</v>
      </c>
      <c r="L194" s="300"/>
      <c r="M194" s="301" t="s">
        <v>1</v>
      </c>
      <c r="N194" s="302" t="s">
        <v>46</v>
      </c>
      <c r="O194" s="92"/>
      <c r="P194" s="229">
        <f>O194*H194</f>
        <v>0</v>
      </c>
      <c r="Q194" s="229">
        <v>0.00017000000000000001</v>
      </c>
      <c r="R194" s="229">
        <f>Q194*H194</f>
        <v>0.015640000000000001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569</v>
      </c>
      <c r="AT194" s="231" t="s">
        <v>467</v>
      </c>
      <c r="AU194" s="231" t="s">
        <v>90</v>
      </c>
      <c r="AY194" s="18" t="s">
        <v>216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292</v>
      </c>
      <c r="BM194" s="231" t="s">
        <v>4331</v>
      </c>
    </row>
    <row r="195" s="2" customFormat="1">
      <c r="A195" s="39"/>
      <c r="B195" s="40"/>
      <c r="C195" s="41"/>
      <c r="D195" s="233" t="s">
        <v>222</v>
      </c>
      <c r="E195" s="41"/>
      <c r="F195" s="234" t="s">
        <v>4330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222</v>
      </c>
      <c r="AU195" s="18" t="s">
        <v>90</v>
      </c>
    </row>
    <row r="196" s="14" customFormat="1">
      <c r="A196" s="14"/>
      <c r="B196" s="260"/>
      <c r="C196" s="261"/>
      <c r="D196" s="233" t="s">
        <v>362</v>
      </c>
      <c r="E196" s="262" t="s">
        <v>1</v>
      </c>
      <c r="F196" s="263" t="s">
        <v>4332</v>
      </c>
      <c r="G196" s="261"/>
      <c r="H196" s="264">
        <v>80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0" t="s">
        <v>362</v>
      </c>
      <c r="AU196" s="270" t="s">
        <v>90</v>
      </c>
      <c r="AV196" s="14" t="s">
        <v>90</v>
      </c>
      <c r="AW196" s="14" t="s">
        <v>36</v>
      </c>
      <c r="AX196" s="14" t="s">
        <v>88</v>
      </c>
      <c r="AY196" s="270" t="s">
        <v>216</v>
      </c>
    </row>
    <row r="197" s="14" customFormat="1">
      <c r="A197" s="14"/>
      <c r="B197" s="260"/>
      <c r="C197" s="261"/>
      <c r="D197" s="233" t="s">
        <v>362</v>
      </c>
      <c r="E197" s="261"/>
      <c r="F197" s="263" t="s">
        <v>4333</v>
      </c>
      <c r="G197" s="261"/>
      <c r="H197" s="264">
        <v>92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362</v>
      </c>
      <c r="AU197" s="270" t="s">
        <v>90</v>
      </c>
      <c r="AV197" s="14" t="s">
        <v>90</v>
      </c>
      <c r="AW197" s="14" t="s">
        <v>4</v>
      </c>
      <c r="AX197" s="14" t="s">
        <v>88</v>
      </c>
      <c r="AY197" s="270" t="s">
        <v>216</v>
      </c>
    </row>
    <row r="198" s="2" customFormat="1" ht="33" customHeight="1">
      <c r="A198" s="39"/>
      <c r="B198" s="40"/>
      <c r="C198" s="220" t="s">
        <v>576</v>
      </c>
      <c r="D198" s="220" t="s">
        <v>217</v>
      </c>
      <c r="E198" s="221" t="s">
        <v>4334</v>
      </c>
      <c r="F198" s="222" t="s">
        <v>4335</v>
      </c>
      <c r="G198" s="223" t="s">
        <v>453</v>
      </c>
      <c r="H198" s="224">
        <v>30</v>
      </c>
      <c r="I198" s="225"/>
      <c r="J198" s="226">
        <f>ROUND(I198*H198,2)</f>
        <v>0</v>
      </c>
      <c r="K198" s="222" t="s">
        <v>359</v>
      </c>
      <c r="L198" s="45"/>
      <c r="M198" s="227" t="s">
        <v>1</v>
      </c>
      <c r="N198" s="228" t="s">
        <v>46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292</v>
      </c>
      <c r="AT198" s="231" t="s">
        <v>217</v>
      </c>
      <c r="AU198" s="231" t="s">
        <v>90</v>
      </c>
      <c r="AY198" s="18" t="s">
        <v>216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88</v>
      </c>
      <c r="BK198" s="232">
        <f>ROUND(I198*H198,2)</f>
        <v>0</v>
      </c>
      <c r="BL198" s="18" t="s">
        <v>292</v>
      </c>
      <c r="BM198" s="231" t="s">
        <v>4336</v>
      </c>
    </row>
    <row r="199" s="2" customFormat="1">
      <c r="A199" s="39"/>
      <c r="B199" s="40"/>
      <c r="C199" s="41"/>
      <c r="D199" s="233" t="s">
        <v>222</v>
      </c>
      <c r="E199" s="41"/>
      <c r="F199" s="234" t="s">
        <v>4337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222</v>
      </c>
      <c r="AU199" s="18" t="s">
        <v>90</v>
      </c>
    </row>
    <row r="200" s="2" customFormat="1" ht="24.15" customHeight="1">
      <c r="A200" s="39"/>
      <c r="B200" s="40"/>
      <c r="C200" s="293" t="s">
        <v>583</v>
      </c>
      <c r="D200" s="293" t="s">
        <v>467</v>
      </c>
      <c r="E200" s="294" t="s">
        <v>4338</v>
      </c>
      <c r="F200" s="295" t="s">
        <v>4339</v>
      </c>
      <c r="G200" s="296" t="s">
        <v>453</v>
      </c>
      <c r="H200" s="297">
        <v>34.5</v>
      </c>
      <c r="I200" s="298"/>
      <c r="J200" s="299">
        <f>ROUND(I200*H200,2)</f>
        <v>0</v>
      </c>
      <c r="K200" s="295" t="s">
        <v>359</v>
      </c>
      <c r="L200" s="300"/>
      <c r="M200" s="301" t="s">
        <v>1</v>
      </c>
      <c r="N200" s="302" t="s">
        <v>46</v>
      </c>
      <c r="O200" s="92"/>
      <c r="P200" s="229">
        <f>O200*H200</f>
        <v>0</v>
      </c>
      <c r="Q200" s="229">
        <v>0.00010000000000000001</v>
      </c>
      <c r="R200" s="229">
        <f>Q200*H200</f>
        <v>0.0034500000000000004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569</v>
      </c>
      <c r="AT200" s="231" t="s">
        <v>467</v>
      </c>
      <c r="AU200" s="231" t="s">
        <v>90</v>
      </c>
      <c r="AY200" s="18" t="s">
        <v>216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88</v>
      </c>
      <c r="BK200" s="232">
        <f>ROUND(I200*H200,2)</f>
        <v>0</v>
      </c>
      <c r="BL200" s="18" t="s">
        <v>292</v>
      </c>
      <c r="BM200" s="231" t="s">
        <v>4340</v>
      </c>
    </row>
    <row r="201" s="2" customFormat="1">
      <c r="A201" s="39"/>
      <c r="B201" s="40"/>
      <c r="C201" s="41"/>
      <c r="D201" s="233" t="s">
        <v>222</v>
      </c>
      <c r="E201" s="41"/>
      <c r="F201" s="234" t="s">
        <v>4339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222</v>
      </c>
      <c r="AU201" s="18" t="s">
        <v>90</v>
      </c>
    </row>
    <row r="202" s="14" customFormat="1">
      <c r="A202" s="14"/>
      <c r="B202" s="260"/>
      <c r="C202" s="261"/>
      <c r="D202" s="233" t="s">
        <v>362</v>
      </c>
      <c r="E202" s="261"/>
      <c r="F202" s="263" t="s">
        <v>4341</v>
      </c>
      <c r="G202" s="261"/>
      <c r="H202" s="264">
        <v>34.5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0" t="s">
        <v>362</v>
      </c>
      <c r="AU202" s="270" t="s">
        <v>90</v>
      </c>
      <c r="AV202" s="14" t="s">
        <v>90</v>
      </c>
      <c r="AW202" s="14" t="s">
        <v>4</v>
      </c>
      <c r="AX202" s="14" t="s">
        <v>88</v>
      </c>
      <c r="AY202" s="270" t="s">
        <v>216</v>
      </c>
    </row>
    <row r="203" s="2" customFormat="1" ht="24.15" customHeight="1">
      <c r="A203" s="39"/>
      <c r="B203" s="40"/>
      <c r="C203" s="220" t="s">
        <v>597</v>
      </c>
      <c r="D203" s="220" t="s">
        <v>217</v>
      </c>
      <c r="E203" s="221" t="s">
        <v>4342</v>
      </c>
      <c r="F203" s="222" t="s">
        <v>4343</v>
      </c>
      <c r="G203" s="223" t="s">
        <v>453</v>
      </c>
      <c r="H203" s="224">
        <v>740</v>
      </c>
      <c r="I203" s="225"/>
      <c r="J203" s="226">
        <f>ROUND(I203*H203,2)</f>
        <v>0</v>
      </c>
      <c r="K203" s="222" t="s">
        <v>359</v>
      </c>
      <c r="L203" s="45"/>
      <c r="M203" s="227" t="s">
        <v>1</v>
      </c>
      <c r="N203" s="228" t="s">
        <v>46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292</v>
      </c>
      <c r="AT203" s="231" t="s">
        <v>217</v>
      </c>
      <c r="AU203" s="231" t="s">
        <v>90</v>
      </c>
      <c r="AY203" s="18" t="s">
        <v>216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88</v>
      </c>
      <c r="BK203" s="232">
        <f>ROUND(I203*H203,2)</f>
        <v>0</v>
      </c>
      <c r="BL203" s="18" t="s">
        <v>292</v>
      </c>
      <c r="BM203" s="231" t="s">
        <v>4344</v>
      </c>
    </row>
    <row r="204" s="2" customFormat="1">
      <c r="A204" s="39"/>
      <c r="B204" s="40"/>
      <c r="C204" s="41"/>
      <c r="D204" s="233" t="s">
        <v>222</v>
      </c>
      <c r="E204" s="41"/>
      <c r="F204" s="234" t="s">
        <v>4345</v>
      </c>
      <c r="G204" s="41"/>
      <c r="H204" s="41"/>
      <c r="I204" s="235"/>
      <c r="J204" s="41"/>
      <c r="K204" s="41"/>
      <c r="L204" s="45"/>
      <c r="M204" s="236"/>
      <c r="N204" s="23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222</v>
      </c>
      <c r="AU204" s="18" t="s">
        <v>90</v>
      </c>
    </row>
    <row r="205" s="2" customFormat="1" ht="24.15" customHeight="1">
      <c r="A205" s="39"/>
      <c r="B205" s="40"/>
      <c r="C205" s="293" t="s">
        <v>610</v>
      </c>
      <c r="D205" s="293" t="s">
        <v>467</v>
      </c>
      <c r="E205" s="294" t="s">
        <v>3221</v>
      </c>
      <c r="F205" s="295" t="s">
        <v>3222</v>
      </c>
      <c r="G205" s="296" t="s">
        <v>453</v>
      </c>
      <c r="H205" s="297">
        <v>851</v>
      </c>
      <c r="I205" s="298"/>
      <c r="J205" s="299">
        <f>ROUND(I205*H205,2)</f>
        <v>0</v>
      </c>
      <c r="K205" s="295" t="s">
        <v>359</v>
      </c>
      <c r="L205" s="300"/>
      <c r="M205" s="301" t="s">
        <v>1</v>
      </c>
      <c r="N205" s="302" t="s">
        <v>46</v>
      </c>
      <c r="O205" s="92"/>
      <c r="P205" s="229">
        <f>O205*H205</f>
        <v>0</v>
      </c>
      <c r="Q205" s="229">
        <v>0.00012</v>
      </c>
      <c r="R205" s="229">
        <f>Q205*H205</f>
        <v>0.10212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569</v>
      </c>
      <c r="AT205" s="231" t="s">
        <v>467</v>
      </c>
      <c r="AU205" s="231" t="s">
        <v>90</v>
      </c>
      <c r="AY205" s="18" t="s">
        <v>216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88</v>
      </c>
      <c r="BK205" s="232">
        <f>ROUND(I205*H205,2)</f>
        <v>0</v>
      </c>
      <c r="BL205" s="18" t="s">
        <v>292</v>
      </c>
      <c r="BM205" s="231" t="s">
        <v>4346</v>
      </c>
    </row>
    <row r="206" s="2" customFormat="1">
      <c r="A206" s="39"/>
      <c r="B206" s="40"/>
      <c r="C206" s="41"/>
      <c r="D206" s="233" t="s">
        <v>222</v>
      </c>
      <c r="E206" s="41"/>
      <c r="F206" s="234" t="s">
        <v>3222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222</v>
      </c>
      <c r="AU206" s="18" t="s">
        <v>90</v>
      </c>
    </row>
    <row r="207" s="14" customFormat="1">
      <c r="A207" s="14"/>
      <c r="B207" s="260"/>
      <c r="C207" s="261"/>
      <c r="D207" s="233" t="s">
        <v>362</v>
      </c>
      <c r="E207" s="262" t="s">
        <v>1</v>
      </c>
      <c r="F207" s="263" t="s">
        <v>4347</v>
      </c>
      <c r="G207" s="261"/>
      <c r="H207" s="264">
        <v>370</v>
      </c>
      <c r="I207" s="265"/>
      <c r="J207" s="261"/>
      <c r="K207" s="261"/>
      <c r="L207" s="266"/>
      <c r="M207" s="267"/>
      <c r="N207" s="268"/>
      <c r="O207" s="268"/>
      <c r="P207" s="268"/>
      <c r="Q207" s="268"/>
      <c r="R207" s="268"/>
      <c r="S207" s="268"/>
      <c r="T207" s="26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0" t="s">
        <v>362</v>
      </c>
      <c r="AU207" s="270" t="s">
        <v>90</v>
      </c>
      <c r="AV207" s="14" t="s">
        <v>90</v>
      </c>
      <c r="AW207" s="14" t="s">
        <v>36</v>
      </c>
      <c r="AX207" s="14" t="s">
        <v>81</v>
      </c>
      <c r="AY207" s="270" t="s">
        <v>216</v>
      </c>
    </row>
    <row r="208" s="14" customFormat="1">
      <c r="A208" s="14"/>
      <c r="B208" s="260"/>
      <c r="C208" s="261"/>
      <c r="D208" s="233" t="s">
        <v>362</v>
      </c>
      <c r="E208" s="262" t="s">
        <v>1</v>
      </c>
      <c r="F208" s="263" t="s">
        <v>4348</v>
      </c>
      <c r="G208" s="261"/>
      <c r="H208" s="264">
        <v>370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0" t="s">
        <v>362</v>
      </c>
      <c r="AU208" s="270" t="s">
        <v>90</v>
      </c>
      <c r="AV208" s="14" t="s">
        <v>90</v>
      </c>
      <c r="AW208" s="14" t="s">
        <v>36</v>
      </c>
      <c r="AX208" s="14" t="s">
        <v>81</v>
      </c>
      <c r="AY208" s="270" t="s">
        <v>216</v>
      </c>
    </row>
    <row r="209" s="16" customFormat="1">
      <c r="A209" s="16"/>
      <c r="B209" s="282"/>
      <c r="C209" s="283"/>
      <c r="D209" s="233" t="s">
        <v>362</v>
      </c>
      <c r="E209" s="284" t="s">
        <v>1</v>
      </c>
      <c r="F209" s="285" t="s">
        <v>369</v>
      </c>
      <c r="G209" s="283"/>
      <c r="H209" s="286">
        <v>740</v>
      </c>
      <c r="I209" s="287"/>
      <c r="J209" s="283"/>
      <c r="K209" s="283"/>
      <c r="L209" s="288"/>
      <c r="M209" s="289"/>
      <c r="N209" s="290"/>
      <c r="O209" s="290"/>
      <c r="P209" s="290"/>
      <c r="Q209" s="290"/>
      <c r="R209" s="290"/>
      <c r="S209" s="290"/>
      <c r="T209" s="29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92" t="s">
        <v>362</v>
      </c>
      <c r="AU209" s="292" t="s">
        <v>90</v>
      </c>
      <c r="AV209" s="16" t="s">
        <v>215</v>
      </c>
      <c r="AW209" s="16" t="s">
        <v>36</v>
      </c>
      <c r="AX209" s="16" t="s">
        <v>88</v>
      </c>
      <c r="AY209" s="292" t="s">
        <v>216</v>
      </c>
    </row>
    <row r="210" s="14" customFormat="1">
      <c r="A210" s="14"/>
      <c r="B210" s="260"/>
      <c r="C210" s="261"/>
      <c r="D210" s="233" t="s">
        <v>362</v>
      </c>
      <c r="E210" s="261"/>
      <c r="F210" s="263" t="s">
        <v>4349</v>
      </c>
      <c r="G210" s="261"/>
      <c r="H210" s="264">
        <v>851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0" t="s">
        <v>362</v>
      </c>
      <c r="AU210" s="270" t="s">
        <v>90</v>
      </c>
      <c r="AV210" s="14" t="s">
        <v>90</v>
      </c>
      <c r="AW210" s="14" t="s">
        <v>4</v>
      </c>
      <c r="AX210" s="14" t="s">
        <v>88</v>
      </c>
      <c r="AY210" s="270" t="s">
        <v>216</v>
      </c>
    </row>
    <row r="211" s="2" customFormat="1" ht="33" customHeight="1">
      <c r="A211" s="39"/>
      <c r="B211" s="40"/>
      <c r="C211" s="220" t="s">
        <v>617</v>
      </c>
      <c r="D211" s="220" t="s">
        <v>217</v>
      </c>
      <c r="E211" s="221" t="s">
        <v>4350</v>
      </c>
      <c r="F211" s="222" t="s">
        <v>4351</v>
      </c>
      <c r="G211" s="223" t="s">
        <v>453</v>
      </c>
      <c r="H211" s="224">
        <v>1255</v>
      </c>
      <c r="I211" s="225"/>
      <c r="J211" s="226">
        <f>ROUND(I211*H211,2)</f>
        <v>0</v>
      </c>
      <c r="K211" s="222" t="s">
        <v>359</v>
      </c>
      <c r="L211" s="45"/>
      <c r="M211" s="227" t="s">
        <v>1</v>
      </c>
      <c r="N211" s="228" t="s">
        <v>46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292</v>
      </c>
      <c r="AT211" s="231" t="s">
        <v>217</v>
      </c>
      <c r="AU211" s="231" t="s">
        <v>90</v>
      </c>
      <c r="AY211" s="18" t="s">
        <v>216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88</v>
      </c>
      <c r="BK211" s="232">
        <f>ROUND(I211*H211,2)</f>
        <v>0</v>
      </c>
      <c r="BL211" s="18" t="s">
        <v>292</v>
      </c>
      <c r="BM211" s="231" t="s">
        <v>4352</v>
      </c>
    </row>
    <row r="212" s="2" customFormat="1">
      <c r="A212" s="39"/>
      <c r="B212" s="40"/>
      <c r="C212" s="41"/>
      <c r="D212" s="233" t="s">
        <v>222</v>
      </c>
      <c r="E212" s="41"/>
      <c r="F212" s="234" t="s">
        <v>4353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222</v>
      </c>
      <c r="AU212" s="18" t="s">
        <v>90</v>
      </c>
    </row>
    <row r="213" s="2" customFormat="1" ht="24.15" customHeight="1">
      <c r="A213" s="39"/>
      <c r="B213" s="40"/>
      <c r="C213" s="293" t="s">
        <v>630</v>
      </c>
      <c r="D213" s="293" t="s">
        <v>467</v>
      </c>
      <c r="E213" s="294" t="s">
        <v>4354</v>
      </c>
      <c r="F213" s="295" t="s">
        <v>4355</v>
      </c>
      <c r="G213" s="296" t="s">
        <v>453</v>
      </c>
      <c r="H213" s="297">
        <v>1385.75</v>
      </c>
      <c r="I213" s="298"/>
      <c r="J213" s="299">
        <f>ROUND(I213*H213,2)</f>
        <v>0</v>
      </c>
      <c r="K213" s="295" t="s">
        <v>359</v>
      </c>
      <c r="L213" s="300"/>
      <c r="M213" s="301" t="s">
        <v>1</v>
      </c>
      <c r="N213" s="302" t="s">
        <v>46</v>
      </c>
      <c r="O213" s="92"/>
      <c r="P213" s="229">
        <f>O213*H213</f>
        <v>0</v>
      </c>
      <c r="Q213" s="229">
        <v>0.00017000000000000001</v>
      </c>
      <c r="R213" s="229">
        <f>Q213*H213</f>
        <v>0.23557750000000002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569</v>
      </c>
      <c r="AT213" s="231" t="s">
        <v>467</v>
      </c>
      <c r="AU213" s="231" t="s">
        <v>90</v>
      </c>
      <c r="AY213" s="18" t="s">
        <v>216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88</v>
      </c>
      <c r="BK213" s="232">
        <f>ROUND(I213*H213,2)</f>
        <v>0</v>
      </c>
      <c r="BL213" s="18" t="s">
        <v>292</v>
      </c>
      <c r="BM213" s="231" t="s">
        <v>4356</v>
      </c>
    </row>
    <row r="214" s="2" customFormat="1">
      <c r="A214" s="39"/>
      <c r="B214" s="40"/>
      <c r="C214" s="41"/>
      <c r="D214" s="233" t="s">
        <v>222</v>
      </c>
      <c r="E214" s="41"/>
      <c r="F214" s="234" t="s">
        <v>4355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222</v>
      </c>
      <c r="AU214" s="18" t="s">
        <v>90</v>
      </c>
    </row>
    <row r="215" s="14" customFormat="1">
      <c r="A215" s="14"/>
      <c r="B215" s="260"/>
      <c r="C215" s="261"/>
      <c r="D215" s="233" t="s">
        <v>362</v>
      </c>
      <c r="E215" s="262" t="s">
        <v>1</v>
      </c>
      <c r="F215" s="263" t="s">
        <v>4357</v>
      </c>
      <c r="G215" s="261"/>
      <c r="H215" s="264">
        <v>40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0" t="s">
        <v>362</v>
      </c>
      <c r="AU215" s="270" t="s">
        <v>90</v>
      </c>
      <c r="AV215" s="14" t="s">
        <v>90</v>
      </c>
      <c r="AW215" s="14" t="s">
        <v>36</v>
      </c>
      <c r="AX215" s="14" t="s">
        <v>81</v>
      </c>
      <c r="AY215" s="270" t="s">
        <v>216</v>
      </c>
    </row>
    <row r="216" s="14" customFormat="1">
      <c r="A216" s="14"/>
      <c r="B216" s="260"/>
      <c r="C216" s="261"/>
      <c r="D216" s="233" t="s">
        <v>362</v>
      </c>
      <c r="E216" s="262" t="s">
        <v>1</v>
      </c>
      <c r="F216" s="263" t="s">
        <v>4358</v>
      </c>
      <c r="G216" s="261"/>
      <c r="H216" s="264">
        <v>665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0" t="s">
        <v>362</v>
      </c>
      <c r="AU216" s="270" t="s">
        <v>90</v>
      </c>
      <c r="AV216" s="14" t="s">
        <v>90</v>
      </c>
      <c r="AW216" s="14" t="s">
        <v>36</v>
      </c>
      <c r="AX216" s="14" t="s">
        <v>81</v>
      </c>
      <c r="AY216" s="270" t="s">
        <v>216</v>
      </c>
    </row>
    <row r="217" s="14" customFormat="1">
      <c r="A217" s="14"/>
      <c r="B217" s="260"/>
      <c r="C217" s="261"/>
      <c r="D217" s="233" t="s">
        <v>362</v>
      </c>
      <c r="E217" s="262" t="s">
        <v>1</v>
      </c>
      <c r="F217" s="263" t="s">
        <v>4359</v>
      </c>
      <c r="G217" s="261"/>
      <c r="H217" s="264">
        <v>500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0" t="s">
        <v>362</v>
      </c>
      <c r="AU217" s="270" t="s">
        <v>90</v>
      </c>
      <c r="AV217" s="14" t="s">
        <v>90</v>
      </c>
      <c r="AW217" s="14" t="s">
        <v>36</v>
      </c>
      <c r="AX217" s="14" t="s">
        <v>81</v>
      </c>
      <c r="AY217" s="270" t="s">
        <v>216</v>
      </c>
    </row>
    <row r="218" s="16" customFormat="1">
      <c r="A218" s="16"/>
      <c r="B218" s="282"/>
      <c r="C218" s="283"/>
      <c r="D218" s="233" t="s">
        <v>362</v>
      </c>
      <c r="E218" s="284" t="s">
        <v>1</v>
      </c>
      <c r="F218" s="285" t="s">
        <v>369</v>
      </c>
      <c r="G218" s="283"/>
      <c r="H218" s="286">
        <v>1205</v>
      </c>
      <c r="I218" s="287"/>
      <c r="J218" s="283"/>
      <c r="K218" s="283"/>
      <c r="L218" s="288"/>
      <c r="M218" s="289"/>
      <c r="N218" s="290"/>
      <c r="O218" s="290"/>
      <c r="P218" s="290"/>
      <c r="Q218" s="290"/>
      <c r="R218" s="290"/>
      <c r="S218" s="290"/>
      <c r="T218" s="291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92" t="s">
        <v>362</v>
      </c>
      <c r="AU218" s="292" t="s">
        <v>90</v>
      </c>
      <c r="AV218" s="16" t="s">
        <v>215</v>
      </c>
      <c r="AW218" s="16" t="s">
        <v>36</v>
      </c>
      <c r="AX218" s="16" t="s">
        <v>88</v>
      </c>
      <c r="AY218" s="292" t="s">
        <v>216</v>
      </c>
    </row>
    <row r="219" s="14" customFormat="1">
      <c r="A219" s="14"/>
      <c r="B219" s="260"/>
      <c r="C219" s="261"/>
      <c r="D219" s="233" t="s">
        <v>362</v>
      </c>
      <c r="E219" s="261"/>
      <c r="F219" s="263" t="s">
        <v>4360</v>
      </c>
      <c r="G219" s="261"/>
      <c r="H219" s="264">
        <v>1385.75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0" t="s">
        <v>362</v>
      </c>
      <c r="AU219" s="270" t="s">
        <v>90</v>
      </c>
      <c r="AV219" s="14" t="s">
        <v>90</v>
      </c>
      <c r="AW219" s="14" t="s">
        <v>4</v>
      </c>
      <c r="AX219" s="14" t="s">
        <v>88</v>
      </c>
      <c r="AY219" s="270" t="s">
        <v>216</v>
      </c>
    </row>
    <row r="220" s="2" customFormat="1" ht="24.15" customHeight="1">
      <c r="A220" s="39"/>
      <c r="B220" s="40"/>
      <c r="C220" s="293" t="s">
        <v>636</v>
      </c>
      <c r="D220" s="293" t="s">
        <v>467</v>
      </c>
      <c r="E220" s="294" t="s">
        <v>4361</v>
      </c>
      <c r="F220" s="295" t="s">
        <v>4362</v>
      </c>
      <c r="G220" s="296" t="s">
        <v>453</v>
      </c>
      <c r="H220" s="297">
        <v>57.5</v>
      </c>
      <c r="I220" s="298"/>
      <c r="J220" s="299">
        <f>ROUND(I220*H220,2)</f>
        <v>0</v>
      </c>
      <c r="K220" s="295" t="s">
        <v>359</v>
      </c>
      <c r="L220" s="300"/>
      <c r="M220" s="301" t="s">
        <v>1</v>
      </c>
      <c r="N220" s="302" t="s">
        <v>46</v>
      </c>
      <c r="O220" s="92"/>
      <c r="P220" s="229">
        <f>O220*H220</f>
        <v>0</v>
      </c>
      <c r="Q220" s="229">
        <v>0.00023000000000000001</v>
      </c>
      <c r="R220" s="229">
        <f>Q220*H220</f>
        <v>0.013225000000000001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569</v>
      </c>
      <c r="AT220" s="231" t="s">
        <v>467</v>
      </c>
      <c r="AU220" s="231" t="s">
        <v>90</v>
      </c>
      <c r="AY220" s="18" t="s">
        <v>216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292</v>
      </c>
      <c r="BM220" s="231" t="s">
        <v>4363</v>
      </c>
    </row>
    <row r="221" s="2" customFormat="1">
      <c r="A221" s="39"/>
      <c r="B221" s="40"/>
      <c r="C221" s="41"/>
      <c r="D221" s="233" t="s">
        <v>222</v>
      </c>
      <c r="E221" s="41"/>
      <c r="F221" s="234" t="s">
        <v>4362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222</v>
      </c>
      <c r="AU221" s="18" t="s">
        <v>90</v>
      </c>
    </row>
    <row r="222" s="14" customFormat="1">
      <c r="A222" s="14"/>
      <c r="B222" s="260"/>
      <c r="C222" s="261"/>
      <c r="D222" s="233" t="s">
        <v>362</v>
      </c>
      <c r="E222" s="262" t="s">
        <v>1</v>
      </c>
      <c r="F222" s="263" t="s">
        <v>706</v>
      </c>
      <c r="G222" s="261"/>
      <c r="H222" s="264">
        <v>50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362</v>
      </c>
      <c r="AU222" s="270" t="s">
        <v>90</v>
      </c>
      <c r="AV222" s="14" t="s">
        <v>90</v>
      </c>
      <c r="AW222" s="14" t="s">
        <v>36</v>
      </c>
      <c r="AX222" s="14" t="s">
        <v>88</v>
      </c>
      <c r="AY222" s="270" t="s">
        <v>216</v>
      </c>
    </row>
    <row r="223" s="14" customFormat="1">
      <c r="A223" s="14"/>
      <c r="B223" s="260"/>
      <c r="C223" s="261"/>
      <c r="D223" s="233" t="s">
        <v>362</v>
      </c>
      <c r="E223" s="261"/>
      <c r="F223" s="263" t="s">
        <v>4320</v>
      </c>
      <c r="G223" s="261"/>
      <c r="H223" s="264">
        <v>57.5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0" t="s">
        <v>362</v>
      </c>
      <c r="AU223" s="270" t="s">
        <v>90</v>
      </c>
      <c r="AV223" s="14" t="s">
        <v>90</v>
      </c>
      <c r="AW223" s="14" t="s">
        <v>4</v>
      </c>
      <c r="AX223" s="14" t="s">
        <v>88</v>
      </c>
      <c r="AY223" s="270" t="s">
        <v>216</v>
      </c>
    </row>
    <row r="224" s="2" customFormat="1" ht="24.15" customHeight="1">
      <c r="A224" s="39"/>
      <c r="B224" s="40"/>
      <c r="C224" s="220" t="s">
        <v>644</v>
      </c>
      <c r="D224" s="220" t="s">
        <v>217</v>
      </c>
      <c r="E224" s="221" t="s">
        <v>4364</v>
      </c>
      <c r="F224" s="222" t="s">
        <v>4365</v>
      </c>
      <c r="G224" s="223" t="s">
        <v>453</v>
      </c>
      <c r="H224" s="224">
        <v>50</v>
      </c>
      <c r="I224" s="225"/>
      <c r="J224" s="226">
        <f>ROUND(I224*H224,2)</f>
        <v>0</v>
      </c>
      <c r="K224" s="222" t="s">
        <v>359</v>
      </c>
      <c r="L224" s="45"/>
      <c r="M224" s="227" t="s">
        <v>1</v>
      </c>
      <c r="N224" s="228" t="s">
        <v>46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292</v>
      </c>
      <c r="AT224" s="231" t="s">
        <v>217</v>
      </c>
      <c r="AU224" s="231" t="s">
        <v>90</v>
      </c>
      <c r="AY224" s="18" t="s">
        <v>216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88</v>
      </c>
      <c r="BK224" s="232">
        <f>ROUND(I224*H224,2)</f>
        <v>0</v>
      </c>
      <c r="BL224" s="18" t="s">
        <v>292</v>
      </c>
      <c r="BM224" s="231" t="s">
        <v>4366</v>
      </c>
    </row>
    <row r="225" s="2" customFormat="1">
      <c r="A225" s="39"/>
      <c r="B225" s="40"/>
      <c r="C225" s="41"/>
      <c r="D225" s="233" t="s">
        <v>222</v>
      </c>
      <c r="E225" s="41"/>
      <c r="F225" s="234" t="s">
        <v>4367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222</v>
      </c>
      <c r="AU225" s="18" t="s">
        <v>90</v>
      </c>
    </row>
    <row r="226" s="2" customFormat="1" ht="44.25" customHeight="1">
      <c r="A226" s="39"/>
      <c r="B226" s="40"/>
      <c r="C226" s="293" t="s">
        <v>649</v>
      </c>
      <c r="D226" s="293" t="s">
        <v>467</v>
      </c>
      <c r="E226" s="294" t="s">
        <v>4368</v>
      </c>
      <c r="F226" s="295" t="s">
        <v>4369</v>
      </c>
      <c r="G226" s="296" t="s">
        <v>453</v>
      </c>
      <c r="H226" s="297">
        <v>57.5</v>
      </c>
      <c r="I226" s="298"/>
      <c r="J226" s="299">
        <f>ROUND(I226*H226,2)</f>
        <v>0</v>
      </c>
      <c r="K226" s="295" t="s">
        <v>359</v>
      </c>
      <c r="L226" s="300"/>
      <c r="M226" s="301" t="s">
        <v>1</v>
      </c>
      <c r="N226" s="302" t="s">
        <v>46</v>
      </c>
      <c r="O226" s="92"/>
      <c r="P226" s="229">
        <f>O226*H226</f>
        <v>0</v>
      </c>
      <c r="Q226" s="229">
        <v>0.00021000000000000001</v>
      </c>
      <c r="R226" s="229">
        <f>Q226*H226</f>
        <v>0.012075000000000001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569</v>
      </c>
      <c r="AT226" s="231" t="s">
        <v>467</v>
      </c>
      <c r="AU226" s="231" t="s">
        <v>90</v>
      </c>
      <c r="AY226" s="18" t="s">
        <v>216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292</v>
      </c>
      <c r="BM226" s="231" t="s">
        <v>4370</v>
      </c>
    </row>
    <row r="227" s="2" customFormat="1">
      <c r="A227" s="39"/>
      <c r="B227" s="40"/>
      <c r="C227" s="41"/>
      <c r="D227" s="233" t="s">
        <v>222</v>
      </c>
      <c r="E227" s="41"/>
      <c r="F227" s="234" t="s">
        <v>4369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222</v>
      </c>
      <c r="AU227" s="18" t="s">
        <v>90</v>
      </c>
    </row>
    <row r="228" s="14" customFormat="1">
      <c r="A228" s="14"/>
      <c r="B228" s="260"/>
      <c r="C228" s="261"/>
      <c r="D228" s="233" t="s">
        <v>362</v>
      </c>
      <c r="E228" s="261"/>
      <c r="F228" s="263" t="s">
        <v>4320</v>
      </c>
      <c r="G228" s="261"/>
      <c r="H228" s="264">
        <v>57.5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0" t="s">
        <v>362</v>
      </c>
      <c r="AU228" s="270" t="s">
        <v>90</v>
      </c>
      <c r="AV228" s="14" t="s">
        <v>90</v>
      </c>
      <c r="AW228" s="14" t="s">
        <v>4</v>
      </c>
      <c r="AX228" s="14" t="s">
        <v>88</v>
      </c>
      <c r="AY228" s="270" t="s">
        <v>216</v>
      </c>
    </row>
    <row r="229" s="2" customFormat="1" ht="33" customHeight="1">
      <c r="A229" s="39"/>
      <c r="B229" s="40"/>
      <c r="C229" s="220" t="s">
        <v>658</v>
      </c>
      <c r="D229" s="220" t="s">
        <v>217</v>
      </c>
      <c r="E229" s="221" t="s">
        <v>4371</v>
      </c>
      <c r="F229" s="222" t="s">
        <v>4372</v>
      </c>
      <c r="G229" s="223" t="s">
        <v>453</v>
      </c>
      <c r="H229" s="224">
        <v>297</v>
      </c>
      <c r="I229" s="225"/>
      <c r="J229" s="226">
        <f>ROUND(I229*H229,2)</f>
        <v>0</v>
      </c>
      <c r="K229" s="222" t="s">
        <v>359</v>
      </c>
      <c r="L229" s="45"/>
      <c r="M229" s="227" t="s">
        <v>1</v>
      </c>
      <c r="N229" s="228" t="s">
        <v>46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292</v>
      </c>
      <c r="AT229" s="231" t="s">
        <v>217</v>
      </c>
      <c r="AU229" s="231" t="s">
        <v>90</v>
      </c>
      <c r="AY229" s="18" t="s">
        <v>216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292</v>
      </c>
      <c r="BM229" s="231" t="s">
        <v>4373</v>
      </c>
    </row>
    <row r="230" s="2" customFormat="1">
      <c r="A230" s="39"/>
      <c r="B230" s="40"/>
      <c r="C230" s="41"/>
      <c r="D230" s="233" t="s">
        <v>222</v>
      </c>
      <c r="E230" s="41"/>
      <c r="F230" s="234" t="s">
        <v>4374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222</v>
      </c>
      <c r="AU230" s="18" t="s">
        <v>90</v>
      </c>
    </row>
    <row r="231" s="2" customFormat="1" ht="24.15" customHeight="1">
      <c r="A231" s="39"/>
      <c r="B231" s="40"/>
      <c r="C231" s="293" t="s">
        <v>661</v>
      </c>
      <c r="D231" s="293" t="s">
        <v>467</v>
      </c>
      <c r="E231" s="294" t="s">
        <v>4375</v>
      </c>
      <c r="F231" s="295" t="s">
        <v>4376</v>
      </c>
      <c r="G231" s="296" t="s">
        <v>453</v>
      </c>
      <c r="H231" s="297">
        <v>195.5</v>
      </c>
      <c r="I231" s="298"/>
      <c r="J231" s="299">
        <f>ROUND(I231*H231,2)</f>
        <v>0</v>
      </c>
      <c r="K231" s="295" t="s">
        <v>359</v>
      </c>
      <c r="L231" s="300"/>
      <c r="M231" s="301" t="s">
        <v>1</v>
      </c>
      <c r="N231" s="302" t="s">
        <v>46</v>
      </c>
      <c r="O231" s="92"/>
      <c r="P231" s="229">
        <f>O231*H231</f>
        <v>0</v>
      </c>
      <c r="Q231" s="229">
        <v>0.00016000000000000001</v>
      </c>
      <c r="R231" s="229">
        <f>Q231*H231</f>
        <v>0.031280000000000002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569</v>
      </c>
      <c r="AT231" s="231" t="s">
        <v>467</v>
      </c>
      <c r="AU231" s="231" t="s">
        <v>90</v>
      </c>
      <c r="AY231" s="18" t="s">
        <v>216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88</v>
      </c>
      <c r="BK231" s="232">
        <f>ROUND(I231*H231,2)</f>
        <v>0</v>
      </c>
      <c r="BL231" s="18" t="s">
        <v>292</v>
      </c>
      <c r="BM231" s="231" t="s">
        <v>4377</v>
      </c>
    </row>
    <row r="232" s="2" customFormat="1">
      <c r="A232" s="39"/>
      <c r="B232" s="40"/>
      <c r="C232" s="41"/>
      <c r="D232" s="233" t="s">
        <v>222</v>
      </c>
      <c r="E232" s="41"/>
      <c r="F232" s="234" t="s">
        <v>4376</v>
      </c>
      <c r="G232" s="41"/>
      <c r="H232" s="41"/>
      <c r="I232" s="235"/>
      <c r="J232" s="41"/>
      <c r="K232" s="41"/>
      <c r="L232" s="45"/>
      <c r="M232" s="236"/>
      <c r="N232" s="23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222</v>
      </c>
      <c r="AU232" s="18" t="s">
        <v>90</v>
      </c>
    </row>
    <row r="233" s="14" customFormat="1">
      <c r="A233" s="14"/>
      <c r="B233" s="260"/>
      <c r="C233" s="261"/>
      <c r="D233" s="233" t="s">
        <v>362</v>
      </c>
      <c r="E233" s="262" t="s">
        <v>1</v>
      </c>
      <c r="F233" s="263" t="s">
        <v>4378</v>
      </c>
      <c r="G233" s="261"/>
      <c r="H233" s="264">
        <v>170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0" t="s">
        <v>362</v>
      </c>
      <c r="AU233" s="270" t="s">
        <v>90</v>
      </c>
      <c r="AV233" s="14" t="s">
        <v>90</v>
      </c>
      <c r="AW233" s="14" t="s">
        <v>36</v>
      </c>
      <c r="AX233" s="14" t="s">
        <v>88</v>
      </c>
      <c r="AY233" s="270" t="s">
        <v>216</v>
      </c>
    </row>
    <row r="234" s="14" customFormat="1">
      <c r="A234" s="14"/>
      <c r="B234" s="260"/>
      <c r="C234" s="261"/>
      <c r="D234" s="233" t="s">
        <v>362</v>
      </c>
      <c r="E234" s="261"/>
      <c r="F234" s="263" t="s">
        <v>4379</v>
      </c>
      <c r="G234" s="261"/>
      <c r="H234" s="264">
        <v>195.5</v>
      </c>
      <c r="I234" s="265"/>
      <c r="J234" s="261"/>
      <c r="K234" s="261"/>
      <c r="L234" s="266"/>
      <c r="M234" s="267"/>
      <c r="N234" s="268"/>
      <c r="O234" s="268"/>
      <c r="P234" s="268"/>
      <c r="Q234" s="268"/>
      <c r="R234" s="268"/>
      <c r="S234" s="268"/>
      <c r="T234" s="26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0" t="s">
        <v>362</v>
      </c>
      <c r="AU234" s="270" t="s">
        <v>90</v>
      </c>
      <c r="AV234" s="14" t="s">
        <v>90</v>
      </c>
      <c r="AW234" s="14" t="s">
        <v>4</v>
      </c>
      <c r="AX234" s="14" t="s">
        <v>88</v>
      </c>
      <c r="AY234" s="270" t="s">
        <v>216</v>
      </c>
    </row>
    <row r="235" s="2" customFormat="1" ht="24.15" customHeight="1">
      <c r="A235" s="39"/>
      <c r="B235" s="40"/>
      <c r="C235" s="293" t="s">
        <v>668</v>
      </c>
      <c r="D235" s="293" t="s">
        <v>467</v>
      </c>
      <c r="E235" s="294" t="s">
        <v>4380</v>
      </c>
      <c r="F235" s="295" t="s">
        <v>4381</v>
      </c>
      <c r="G235" s="296" t="s">
        <v>453</v>
      </c>
      <c r="H235" s="297">
        <v>143.75</v>
      </c>
      <c r="I235" s="298"/>
      <c r="J235" s="299">
        <f>ROUND(I235*H235,2)</f>
        <v>0</v>
      </c>
      <c r="K235" s="295" t="s">
        <v>359</v>
      </c>
      <c r="L235" s="300"/>
      <c r="M235" s="301" t="s">
        <v>1</v>
      </c>
      <c r="N235" s="302" t="s">
        <v>46</v>
      </c>
      <c r="O235" s="92"/>
      <c r="P235" s="229">
        <f>O235*H235</f>
        <v>0</v>
      </c>
      <c r="Q235" s="229">
        <v>0.00025000000000000001</v>
      </c>
      <c r="R235" s="229">
        <f>Q235*H235</f>
        <v>0.035937500000000004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569</v>
      </c>
      <c r="AT235" s="231" t="s">
        <v>467</v>
      </c>
      <c r="AU235" s="231" t="s">
        <v>90</v>
      </c>
      <c r="AY235" s="18" t="s">
        <v>216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292</v>
      </c>
      <c r="BM235" s="231" t="s">
        <v>4382</v>
      </c>
    </row>
    <row r="236" s="2" customFormat="1">
      <c r="A236" s="39"/>
      <c r="B236" s="40"/>
      <c r="C236" s="41"/>
      <c r="D236" s="233" t="s">
        <v>222</v>
      </c>
      <c r="E236" s="41"/>
      <c r="F236" s="234" t="s">
        <v>4381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90</v>
      </c>
    </row>
    <row r="237" s="14" customFormat="1">
      <c r="A237" s="14"/>
      <c r="B237" s="260"/>
      <c r="C237" s="261"/>
      <c r="D237" s="233" t="s">
        <v>362</v>
      </c>
      <c r="E237" s="262" t="s">
        <v>1</v>
      </c>
      <c r="F237" s="263" t="s">
        <v>4383</v>
      </c>
      <c r="G237" s="261"/>
      <c r="H237" s="264">
        <v>125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0" t="s">
        <v>362</v>
      </c>
      <c r="AU237" s="270" t="s">
        <v>90</v>
      </c>
      <c r="AV237" s="14" t="s">
        <v>90</v>
      </c>
      <c r="AW237" s="14" t="s">
        <v>36</v>
      </c>
      <c r="AX237" s="14" t="s">
        <v>88</v>
      </c>
      <c r="AY237" s="270" t="s">
        <v>216</v>
      </c>
    </row>
    <row r="238" s="14" customFormat="1">
      <c r="A238" s="14"/>
      <c r="B238" s="260"/>
      <c r="C238" s="261"/>
      <c r="D238" s="233" t="s">
        <v>362</v>
      </c>
      <c r="E238" s="261"/>
      <c r="F238" s="263" t="s">
        <v>4384</v>
      </c>
      <c r="G238" s="261"/>
      <c r="H238" s="264">
        <v>143.75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0" t="s">
        <v>362</v>
      </c>
      <c r="AU238" s="270" t="s">
        <v>90</v>
      </c>
      <c r="AV238" s="14" t="s">
        <v>90</v>
      </c>
      <c r="AW238" s="14" t="s">
        <v>4</v>
      </c>
      <c r="AX238" s="14" t="s">
        <v>88</v>
      </c>
      <c r="AY238" s="270" t="s">
        <v>216</v>
      </c>
    </row>
    <row r="239" s="2" customFormat="1" ht="33" customHeight="1">
      <c r="A239" s="39"/>
      <c r="B239" s="40"/>
      <c r="C239" s="293" t="s">
        <v>674</v>
      </c>
      <c r="D239" s="293" t="s">
        <v>467</v>
      </c>
      <c r="E239" s="294" t="s">
        <v>4385</v>
      </c>
      <c r="F239" s="295" t="s">
        <v>4386</v>
      </c>
      <c r="G239" s="296" t="s">
        <v>453</v>
      </c>
      <c r="H239" s="297">
        <v>2</v>
      </c>
      <c r="I239" s="298"/>
      <c r="J239" s="299">
        <f>ROUND(I239*H239,2)</f>
        <v>0</v>
      </c>
      <c r="K239" s="295" t="s">
        <v>359</v>
      </c>
      <c r="L239" s="300"/>
      <c r="M239" s="301" t="s">
        <v>1</v>
      </c>
      <c r="N239" s="302" t="s">
        <v>46</v>
      </c>
      <c r="O239" s="92"/>
      <c r="P239" s="229">
        <f>O239*H239</f>
        <v>0</v>
      </c>
      <c r="Q239" s="229">
        <v>0.00022000000000000001</v>
      </c>
      <c r="R239" s="229">
        <f>Q239*H239</f>
        <v>0.00044000000000000002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569</v>
      </c>
      <c r="AT239" s="231" t="s">
        <v>467</v>
      </c>
      <c r="AU239" s="231" t="s">
        <v>90</v>
      </c>
      <c r="AY239" s="18" t="s">
        <v>216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88</v>
      </c>
      <c r="BK239" s="232">
        <f>ROUND(I239*H239,2)</f>
        <v>0</v>
      </c>
      <c r="BL239" s="18" t="s">
        <v>292</v>
      </c>
      <c r="BM239" s="231" t="s">
        <v>4387</v>
      </c>
    </row>
    <row r="240" s="2" customFormat="1">
      <c r="A240" s="39"/>
      <c r="B240" s="40"/>
      <c r="C240" s="41"/>
      <c r="D240" s="233" t="s">
        <v>222</v>
      </c>
      <c r="E240" s="41"/>
      <c r="F240" s="234" t="s">
        <v>4386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222</v>
      </c>
      <c r="AU240" s="18" t="s">
        <v>90</v>
      </c>
    </row>
    <row r="241" s="2" customFormat="1" ht="24.15" customHeight="1">
      <c r="A241" s="39"/>
      <c r="B241" s="40"/>
      <c r="C241" s="220" t="s">
        <v>681</v>
      </c>
      <c r="D241" s="220" t="s">
        <v>217</v>
      </c>
      <c r="E241" s="221" t="s">
        <v>4388</v>
      </c>
      <c r="F241" s="222" t="s">
        <v>4389</v>
      </c>
      <c r="G241" s="223" t="s">
        <v>453</v>
      </c>
      <c r="H241" s="224">
        <v>50</v>
      </c>
      <c r="I241" s="225"/>
      <c r="J241" s="226">
        <f>ROUND(I241*H241,2)</f>
        <v>0</v>
      </c>
      <c r="K241" s="222" t="s">
        <v>359</v>
      </c>
      <c r="L241" s="45"/>
      <c r="M241" s="227" t="s">
        <v>1</v>
      </c>
      <c r="N241" s="228" t="s">
        <v>46</v>
      </c>
      <c r="O241" s="92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292</v>
      </c>
      <c r="AT241" s="231" t="s">
        <v>217</v>
      </c>
      <c r="AU241" s="231" t="s">
        <v>90</v>
      </c>
      <c r="AY241" s="18" t="s">
        <v>216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88</v>
      </c>
      <c r="BK241" s="232">
        <f>ROUND(I241*H241,2)</f>
        <v>0</v>
      </c>
      <c r="BL241" s="18" t="s">
        <v>292</v>
      </c>
      <c r="BM241" s="231" t="s">
        <v>4390</v>
      </c>
    </row>
    <row r="242" s="2" customFormat="1">
      <c r="A242" s="39"/>
      <c r="B242" s="40"/>
      <c r="C242" s="41"/>
      <c r="D242" s="233" t="s">
        <v>222</v>
      </c>
      <c r="E242" s="41"/>
      <c r="F242" s="234" t="s">
        <v>4391</v>
      </c>
      <c r="G242" s="41"/>
      <c r="H242" s="41"/>
      <c r="I242" s="235"/>
      <c r="J242" s="41"/>
      <c r="K242" s="41"/>
      <c r="L242" s="45"/>
      <c r="M242" s="236"/>
      <c r="N242" s="237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222</v>
      </c>
      <c r="AU242" s="18" t="s">
        <v>90</v>
      </c>
    </row>
    <row r="243" s="2" customFormat="1" ht="24.15" customHeight="1">
      <c r="A243" s="39"/>
      <c r="B243" s="40"/>
      <c r="C243" s="293" t="s">
        <v>692</v>
      </c>
      <c r="D243" s="293" t="s">
        <v>467</v>
      </c>
      <c r="E243" s="294" t="s">
        <v>4392</v>
      </c>
      <c r="F243" s="295" t="s">
        <v>4393</v>
      </c>
      <c r="G243" s="296" t="s">
        <v>453</v>
      </c>
      <c r="H243" s="297">
        <v>57.5</v>
      </c>
      <c r="I243" s="298"/>
      <c r="J243" s="299">
        <f>ROUND(I243*H243,2)</f>
        <v>0</v>
      </c>
      <c r="K243" s="295" t="s">
        <v>359</v>
      </c>
      <c r="L243" s="300"/>
      <c r="M243" s="301" t="s">
        <v>1</v>
      </c>
      <c r="N243" s="302" t="s">
        <v>46</v>
      </c>
      <c r="O243" s="92"/>
      <c r="P243" s="229">
        <f>O243*H243</f>
        <v>0</v>
      </c>
      <c r="Q243" s="229">
        <v>0.00052999999999999998</v>
      </c>
      <c r="R243" s="229">
        <f>Q243*H243</f>
        <v>0.030474999999999999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569</v>
      </c>
      <c r="AT243" s="231" t="s">
        <v>467</v>
      </c>
      <c r="AU243" s="231" t="s">
        <v>90</v>
      </c>
      <c r="AY243" s="18" t="s">
        <v>216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88</v>
      </c>
      <c r="BK243" s="232">
        <f>ROUND(I243*H243,2)</f>
        <v>0</v>
      </c>
      <c r="BL243" s="18" t="s">
        <v>292</v>
      </c>
      <c r="BM243" s="231" t="s">
        <v>4394</v>
      </c>
    </row>
    <row r="244" s="2" customFormat="1">
      <c r="A244" s="39"/>
      <c r="B244" s="40"/>
      <c r="C244" s="41"/>
      <c r="D244" s="233" t="s">
        <v>222</v>
      </c>
      <c r="E244" s="41"/>
      <c r="F244" s="234" t="s">
        <v>4393</v>
      </c>
      <c r="G244" s="41"/>
      <c r="H244" s="41"/>
      <c r="I244" s="235"/>
      <c r="J244" s="41"/>
      <c r="K244" s="41"/>
      <c r="L244" s="45"/>
      <c r="M244" s="236"/>
      <c r="N244" s="23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222</v>
      </c>
      <c r="AU244" s="18" t="s">
        <v>90</v>
      </c>
    </row>
    <row r="245" s="14" customFormat="1">
      <c r="A245" s="14"/>
      <c r="B245" s="260"/>
      <c r="C245" s="261"/>
      <c r="D245" s="233" t="s">
        <v>362</v>
      </c>
      <c r="E245" s="261"/>
      <c r="F245" s="263" t="s">
        <v>4320</v>
      </c>
      <c r="G245" s="261"/>
      <c r="H245" s="264">
        <v>57.5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0" t="s">
        <v>362</v>
      </c>
      <c r="AU245" s="270" t="s">
        <v>90</v>
      </c>
      <c r="AV245" s="14" t="s">
        <v>90</v>
      </c>
      <c r="AW245" s="14" t="s">
        <v>4</v>
      </c>
      <c r="AX245" s="14" t="s">
        <v>88</v>
      </c>
      <c r="AY245" s="270" t="s">
        <v>216</v>
      </c>
    </row>
    <row r="246" s="2" customFormat="1" ht="24.15" customHeight="1">
      <c r="A246" s="39"/>
      <c r="B246" s="40"/>
      <c r="C246" s="220" t="s">
        <v>696</v>
      </c>
      <c r="D246" s="220" t="s">
        <v>217</v>
      </c>
      <c r="E246" s="221" t="s">
        <v>3247</v>
      </c>
      <c r="F246" s="222" t="s">
        <v>3248</v>
      </c>
      <c r="G246" s="223" t="s">
        <v>539</v>
      </c>
      <c r="H246" s="224">
        <v>820</v>
      </c>
      <c r="I246" s="225"/>
      <c r="J246" s="226">
        <f>ROUND(I246*H246,2)</f>
        <v>0</v>
      </c>
      <c r="K246" s="222" t="s">
        <v>359</v>
      </c>
      <c r="L246" s="45"/>
      <c r="M246" s="227" t="s">
        <v>1</v>
      </c>
      <c r="N246" s="228" t="s">
        <v>46</v>
      </c>
      <c r="O246" s="92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292</v>
      </c>
      <c r="AT246" s="231" t="s">
        <v>217</v>
      </c>
      <c r="AU246" s="231" t="s">
        <v>90</v>
      </c>
      <c r="AY246" s="18" t="s">
        <v>216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88</v>
      </c>
      <c r="BK246" s="232">
        <f>ROUND(I246*H246,2)</f>
        <v>0</v>
      </c>
      <c r="BL246" s="18" t="s">
        <v>292</v>
      </c>
      <c r="BM246" s="231" t="s">
        <v>4395</v>
      </c>
    </row>
    <row r="247" s="2" customFormat="1">
      <c r="A247" s="39"/>
      <c r="B247" s="40"/>
      <c r="C247" s="41"/>
      <c r="D247" s="233" t="s">
        <v>222</v>
      </c>
      <c r="E247" s="41"/>
      <c r="F247" s="234" t="s">
        <v>3250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222</v>
      </c>
      <c r="AU247" s="18" t="s">
        <v>90</v>
      </c>
    </row>
    <row r="248" s="14" customFormat="1">
      <c r="A248" s="14"/>
      <c r="B248" s="260"/>
      <c r="C248" s="261"/>
      <c r="D248" s="233" t="s">
        <v>362</v>
      </c>
      <c r="E248" s="262" t="s">
        <v>1</v>
      </c>
      <c r="F248" s="263" t="s">
        <v>4396</v>
      </c>
      <c r="G248" s="261"/>
      <c r="H248" s="264">
        <v>820</v>
      </c>
      <c r="I248" s="265"/>
      <c r="J248" s="261"/>
      <c r="K248" s="261"/>
      <c r="L248" s="266"/>
      <c r="M248" s="267"/>
      <c r="N248" s="268"/>
      <c r="O248" s="268"/>
      <c r="P248" s="268"/>
      <c r="Q248" s="268"/>
      <c r="R248" s="268"/>
      <c r="S248" s="268"/>
      <c r="T248" s="26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0" t="s">
        <v>362</v>
      </c>
      <c r="AU248" s="270" t="s">
        <v>90</v>
      </c>
      <c r="AV248" s="14" t="s">
        <v>90</v>
      </c>
      <c r="AW248" s="14" t="s">
        <v>36</v>
      </c>
      <c r="AX248" s="14" t="s">
        <v>88</v>
      </c>
      <c r="AY248" s="270" t="s">
        <v>216</v>
      </c>
    </row>
    <row r="249" s="2" customFormat="1" ht="24.15" customHeight="1">
      <c r="A249" s="39"/>
      <c r="B249" s="40"/>
      <c r="C249" s="220" t="s">
        <v>700</v>
      </c>
      <c r="D249" s="220" t="s">
        <v>217</v>
      </c>
      <c r="E249" s="221" t="s">
        <v>4397</v>
      </c>
      <c r="F249" s="222" t="s">
        <v>4398</v>
      </c>
      <c r="G249" s="223" t="s">
        <v>539</v>
      </c>
      <c r="H249" s="224">
        <v>2</v>
      </c>
      <c r="I249" s="225"/>
      <c r="J249" s="226">
        <f>ROUND(I249*H249,2)</f>
        <v>0</v>
      </c>
      <c r="K249" s="222" t="s">
        <v>359</v>
      </c>
      <c r="L249" s="45"/>
      <c r="M249" s="227" t="s">
        <v>1</v>
      </c>
      <c r="N249" s="228" t="s">
        <v>46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292</v>
      </c>
      <c r="AT249" s="231" t="s">
        <v>217</v>
      </c>
      <c r="AU249" s="231" t="s">
        <v>90</v>
      </c>
      <c r="AY249" s="18" t="s">
        <v>216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292</v>
      </c>
      <c r="BM249" s="231" t="s">
        <v>4399</v>
      </c>
    </row>
    <row r="250" s="2" customFormat="1">
      <c r="A250" s="39"/>
      <c r="B250" s="40"/>
      <c r="C250" s="41"/>
      <c r="D250" s="233" t="s">
        <v>222</v>
      </c>
      <c r="E250" s="41"/>
      <c r="F250" s="234" t="s">
        <v>4400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222</v>
      </c>
      <c r="AU250" s="18" t="s">
        <v>90</v>
      </c>
    </row>
    <row r="251" s="2" customFormat="1" ht="24.15" customHeight="1">
      <c r="A251" s="39"/>
      <c r="B251" s="40"/>
      <c r="C251" s="220" t="s">
        <v>706</v>
      </c>
      <c r="D251" s="220" t="s">
        <v>217</v>
      </c>
      <c r="E251" s="221" t="s">
        <v>4401</v>
      </c>
      <c r="F251" s="222" t="s">
        <v>4402</v>
      </c>
      <c r="G251" s="223" t="s">
        <v>539</v>
      </c>
      <c r="H251" s="224">
        <v>2</v>
      </c>
      <c r="I251" s="225"/>
      <c r="J251" s="226">
        <f>ROUND(I251*H251,2)</f>
        <v>0</v>
      </c>
      <c r="K251" s="222" t="s">
        <v>359</v>
      </c>
      <c r="L251" s="45"/>
      <c r="M251" s="227" t="s">
        <v>1</v>
      </c>
      <c r="N251" s="228" t="s">
        <v>46</v>
      </c>
      <c r="O251" s="92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292</v>
      </c>
      <c r="AT251" s="231" t="s">
        <v>217</v>
      </c>
      <c r="AU251" s="231" t="s">
        <v>90</v>
      </c>
      <c r="AY251" s="18" t="s">
        <v>216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88</v>
      </c>
      <c r="BK251" s="232">
        <f>ROUND(I251*H251,2)</f>
        <v>0</v>
      </c>
      <c r="BL251" s="18" t="s">
        <v>292</v>
      </c>
      <c r="BM251" s="231" t="s">
        <v>4403</v>
      </c>
    </row>
    <row r="252" s="2" customFormat="1">
      <c r="A252" s="39"/>
      <c r="B252" s="40"/>
      <c r="C252" s="41"/>
      <c r="D252" s="233" t="s">
        <v>222</v>
      </c>
      <c r="E252" s="41"/>
      <c r="F252" s="234" t="s">
        <v>4404</v>
      </c>
      <c r="G252" s="41"/>
      <c r="H252" s="41"/>
      <c r="I252" s="235"/>
      <c r="J252" s="41"/>
      <c r="K252" s="41"/>
      <c r="L252" s="45"/>
      <c r="M252" s="236"/>
      <c r="N252" s="23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222</v>
      </c>
      <c r="AU252" s="18" t="s">
        <v>90</v>
      </c>
    </row>
    <row r="253" s="2" customFormat="1" ht="24.15" customHeight="1">
      <c r="A253" s="39"/>
      <c r="B253" s="40"/>
      <c r="C253" s="220" t="s">
        <v>713</v>
      </c>
      <c r="D253" s="220" t="s">
        <v>217</v>
      </c>
      <c r="E253" s="221" t="s">
        <v>4405</v>
      </c>
      <c r="F253" s="222" t="s">
        <v>4406</v>
      </c>
      <c r="G253" s="223" t="s">
        <v>539</v>
      </c>
      <c r="H253" s="224">
        <v>12</v>
      </c>
      <c r="I253" s="225"/>
      <c r="J253" s="226">
        <f>ROUND(I253*H253,2)</f>
        <v>0</v>
      </c>
      <c r="K253" s="222" t="s">
        <v>359</v>
      </c>
      <c r="L253" s="45"/>
      <c r="M253" s="227" t="s">
        <v>1</v>
      </c>
      <c r="N253" s="228" t="s">
        <v>46</v>
      </c>
      <c r="O253" s="92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292</v>
      </c>
      <c r="AT253" s="231" t="s">
        <v>217</v>
      </c>
      <c r="AU253" s="231" t="s">
        <v>90</v>
      </c>
      <c r="AY253" s="18" t="s">
        <v>216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88</v>
      </c>
      <c r="BK253" s="232">
        <f>ROUND(I253*H253,2)</f>
        <v>0</v>
      </c>
      <c r="BL253" s="18" t="s">
        <v>292</v>
      </c>
      <c r="BM253" s="231" t="s">
        <v>4407</v>
      </c>
    </row>
    <row r="254" s="2" customFormat="1">
      <c r="A254" s="39"/>
      <c r="B254" s="40"/>
      <c r="C254" s="41"/>
      <c r="D254" s="233" t="s">
        <v>222</v>
      </c>
      <c r="E254" s="41"/>
      <c r="F254" s="234" t="s">
        <v>4408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222</v>
      </c>
      <c r="AU254" s="18" t="s">
        <v>90</v>
      </c>
    </row>
    <row r="255" s="14" customFormat="1">
      <c r="A255" s="14"/>
      <c r="B255" s="260"/>
      <c r="C255" s="261"/>
      <c r="D255" s="233" t="s">
        <v>362</v>
      </c>
      <c r="E255" s="262" t="s">
        <v>1</v>
      </c>
      <c r="F255" s="263" t="s">
        <v>272</v>
      </c>
      <c r="G255" s="261"/>
      <c r="H255" s="264">
        <v>12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362</v>
      </c>
      <c r="AU255" s="270" t="s">
        <v>90</v>
      </c>
      <c r="AV255" s="14" t="s">
        <v>90</v>
      </c>
      <c r="AW255" s="14" t="s">
        <v>36</v>
      </c>
      <c r="AX255" s="14" t="s">
        <v>88</v>
      </c>
      <c r="AY255" s="270" t="s">
        <v>216</v>
      </c>
    </row>
    <row r="256" s="2" customFormat="1" ht="24.15" customHeight="1">
      <c r="A256" s="39"/>
      <c r="B256" s="40"/>
      <c r="C256" s="220" t="s">
        <v>719</v>
      </c>
      <c r="D256" s="220" t="s">
        <v>217</v>
      </c>
      <c r="E256" s="221" t="s">
        <v>4409</v>
      </c>
      <c r="F256" s="222" t="s">
        <v>4410</v>
      </c>
      <c r="G256" s="223" t="s">
        <v>539</v>
      </c>
      <c r="H256" s="224">
        <v>4</v>
      </c>
      <c r="I256" s="225"/>
      <c r="J256" s="226">
        <f>ROUND(I256*H256,2)</f>
        <v>0</v>
      </c>
      <c r="K256" s="222" t="s">
        <v>359</v>
      </c>
      <c r="L256" s="45"/>
      <c r="M256" s="227" t="s">
        <v>1</v>
      </c>
      <c r="N256" s="228" t="s">
        <v>46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292</v>
      </c>
      <c r="AT256" s="231" t="s">
        <v>217</v>
      </c>
      <c r="AU256" s="231" t="s">
        <v>90</v>
      </c>
      <c r="AY256" s="18" t="s">
        <v>216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88</v>
      </c>
      <c r="BK256" s="232">
        <f>ROUND(I256*H256,2)</f>
        <v>0</v>
      </c>
      <c r="BL256" s="18" t="s">
        <v>292</v>
      </c>
      <c r="BM256" s="231" t="s">
        <v>4411</v>
      </c>
    </row>
    <row r="257" s="2" customFormat="1">
      <c r="A257" s="39"/>
      <c r="B257" s="40"/>
      <c r="C257" s="41"/>
      <c r="D257" s="233" t="s">
        <v>222</v>
      </c>
      <c r="E257" s="41"/>
      <c r="F257" s="234" t="s">
        <v>4412</v>
      </c>
      <c r="G257" s="41"/>
      <c r="H257" s="41"/>
      <c r="I257" s="235"/>
      <c r="J257" s="41"/>
      <c r="K257" s="41"/>
      <c r="L257" s="45"/>
      <c r="M257" s="236"/>
      <c r="N257" s="23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222</v>
      </c>
      <c r="AU257" s="18" t="s">
        <v>90</v>
      </c>
    </row>
    <row r="258" s="2" customFormat="1" ht="24.15" customHeight="1">
      <c r="A258" s="39"/>
      <c r="B258" s="40"/>
      <c r="C258" s="220" t="s">
        <v>728</v>
      </c>
      <c r="D258" s="220" t="s">
        <v>217</v>
      </c>
      <c r="E258" s="221" t="s">
        <v>4413</v>
      </c>
      <c r="F258" s="222" t="s">
        <v>4414</v>
      </c>
      <c r="G258" s="223" t="s">
        <v>539</v>
      </c>
      <c r="H258" s="224">
        <v>1</v>
      </c>
      <c r="I258" s="225"/>
      <c r="J258" s="226">
        <f>ROUND(I258*H258,2)</f>
        <v>0</v>
      </c>
      <c r="K258" s="222" t="s">
        <v>359</v>
      </c>
      <c r="L258" s="45"/>
      <c r="M258" s="227" t="s">
        <v>1</v>
      </c>
      <c r="N258" s="228" t="s">
        <v>46</v>
      </c>
      <c r="O258" s="92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292</v>
      </c>
      <c r="AT258" s="231" t="s">
        <v>217</v>
      </c>
      <c r="AU258" s="231" t="s">
        <v>90</v>
      </c>
      <c r="AY258" s="18" t="s">
        <v>216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88</v>
      </c>
      <c r="BK258" s="232">
        <f>ROUND(I258*H258,2)</f>
        <v>0</v>
      </c>
      <c r="BL258" s="18" t="s">
        <v>292</v>
      </c>
      <c r="BM258" s="231" t="s">
        <v>4415</v>
      </c>
    </row>
    <row r="259" s="2" customFormat="1">
      <c r="A259" s="39"/>
      <c r="B259" s="40"/>
      <c r="C259" s="41"/>
      <c r="D259" s="233" t="s">
        <v>222</v>
      </c>
      <c r="E259" s="41"/>
      <c r="F259" s="234" t="s">
        <v>4416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222</v>
      </c>
      <c r="AU259" s="18" t="s">
        <v>90</v>
      </c>
    </row>
    <row r="260" s="2" customFormat="1" ht="24.15" customHeight="1">
      <c r="A260" s="39"/>
      <c r="B260" s="40"/>
      <c r="C260" s="293" t="s">
        <v>739</v>
      </c>
      <c r="D260" s="293" t="s">
        <v>467</v>
      </c>
      <c r="E260" s="294" t="s">
        <v>4417</v>
      </c>
      <c r="F260" s="295" t="s">
        <v>4418</v>
      </c>
      <c r="G260" s="296" t="s">
        <v>539</v>
      </c>
      <c r="H260" s="297">
        <v>1</v>
      </c>
      <c r="I260" s="298"/>
      <c r="J260" s="299">
        <f>ROUND(I260*H260,2)</f>
        <v>0</v>
      </c>
      <c r="K260" s="295" t="s">
        <v>359</v>
      </c>
      <c r="L260" s="300"/>
      <c r="M260" s="301" t="s">
        <v>1</v>
      </c>
      <c r="N260" s="302" t="s">
        <v>46</v>
      </c>
      <c r="O260" s="92"/>
      <c r="P260" s="229">
        <f>O260*H260</f>
        <v>0</v>
      </c>
      <c r="Q260" s="229">
        <v>0.00084000000000000003</v>
      </c>
      <c r="R260" s="229">
        <f>Q260*H260</f>
        <v>0.00084000000000000003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569</v>
      </c>
      <c r="AT260" s="231" t="s">
        <v>467</v>
      </c>
      <c r="AU260" s="231" t="s">
        <v>90</v>
      </c>
      <c r="AY260" s="18" t="s">
        <v>216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292</v>
      </c>
      <c r="BM260" s="231" t="s">
        <v>4419</v>
      </c>
    </row>
    <row r="261" s="2" customFormat="1">
      <c r="A261" s="39"/>
      <c r="B261" s="40"/>
      <c r="C261" s="41"/>
      <c r="D261" s="233" t="s">
        <v>222</v>
      </c>
      <c r="E261" s="41"/>
      <c r="F261" s="234" t="s">
        <v>4418</v>
      </c>
      <c r="G261" s="41"/>
      <c r="H261" s="41"/>
      <c r="I261" s="235"/>
      <c r="J261" s="41"/>
      <c r="K261" s="41"/>
      <c r="L261" s="45"/>
      <c r="M261" s="236"/>
      <c r="N261" s="23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222</v>
      </c>
      <c r="AU261" s="18" t="s">
        <v>90</v>
      </c>
    </row>
    <row r="262" s="2" customFormat="1" ht="24.15" customHeight="1">
      <c r="A262" s="39"/>
      <c r="B262" s="40"/>
      <c r="C262" s="220" t="s">
        <v>750</v>
      </c>
      <c r="D262" s="220" t="s">
        <v>217</v>
      </c>
      <c r="E262" s="221" t="s">
        <v>4420</v>
      </c>
      <c r="F262" s="222" t="s">
        <v>4421</v>
      </c>
      <c r="G262" s="223" t="s">
        <v>539</v>
      </c>
      <c r="H262" s="224">
        <v>2</v>
      </c>
      <c r="I262" s="225"/>
      <c r="J262" s="226">
        <f>ROUND(I262*H262,2)</f>
        <v>0</v>
      </c>
      <c r="K262" s="222" t="s">
        <v>359</v>
      </c>
      <c r="L262" s="45"/>
      <c r="M262" s="227" t="s">
        <v>1</v>
      </c>
      <c r="N262" s="228" t="s">
        <v>46</v>
      </c>
      <c r="O262" s="92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292</v>
      </c>
      <c r="AT262" s="231" t="s">
        <v>217</v>
      </c>
      <c r="AU262" s="231" t="s">
        <v>90</v>
      </c>
      <c r="AY262" s="18" t="s">
        <v>216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88</v>
      </c>
      <c r="BK262" s="232">
        <f>ROUND(I262*H262,2)</f>
        <v>0</v>
      </c>
      <c r="BL262" s="18" t="s">
        <v>292</v>
      </c>
      <c r="BM262" s="231" t="s">
        <v>4422</v>
      </c>
    </row>
    <row r="263" s="2" customFormat="1">
      <c r="A263" s="39"/>
      <c r="B263" s="40"/>
      <c r="C263" s="41"/>
      <c r="D263" s="233" t="s">
        <v>222</v>
      </c>
      <c r="E263" s="41"/>
      <c r="F263" s="234" t="s">
        <v>4423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222</v>
      </c>
      <c r="AU263" s="18" t="s">
        <v>90</v>
      </c>
    </row>
    <row r="264" s="2" customFormat="1" ht="24.15" customHeight="1">
      <c r="A264" s="39"/>
      <c r="B264" s="40"/>
      <c r="C264" s="293" t="s">
        <v>760</v>
      </c>
      <c r="D264" s="293" t="s">
        <v>467</v>
      </c>
      <c r="E264" s="294" t="s">
        <v>4424</v>
      </c>
      <c r="F264" s="295" t="s">
        <v>4425</v>
      </c>
      <c r="G264" s="296" t="s">
        <v>539</v>
      </c>
      <c r="H264" s="297">
        <v>1</v>
      </c>
      <c r="I264" s="298"/>
      <c r="J264" s="299">
        <f>ROUND(I264*H264,2)</f>
        <v>0</v>
      </c>
      <c r="K264" s="295" t="s">
        <v>1</v>
      </c>
      <c r="L264" s="300"/>
      <c r="M264" s="301" t="s">
        <v>1</v>
      </c>
      <c r="N264" s="302" t="s">
        <v>46</v>
      </c>
      <c r="O264" s="92"/>
      <c r="P264" s="229">
        <f>O264*H264</f>
        <v>0</v>
      </c>
      <c r="Q264" s="229">
        <v>0.032000000000000001</v>
      </c>
      <c r="R264" s="229">
        <f>Q264*H264</f>
        <v>0.032000000000000001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569</v>
      </c>
      <c r="AT264" s="231" t="s">
        <v>467</v>
      </c>
      <c r="AU264" s="231" t="s">
        <v>90</v>
      </c>
      <c r="AY264" s="18" t="s">
        <v>216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88</v>
      </c>
      <c r="BK264" s="232">
        <f>ROUND(I264*H264,2)</f>
        <v>0</v>
      </c>
      <c r="BL264" s="18" t="s">
        <v>292</v>
      </c>
      <c r="BM264" s="231" t="s">
        <v>4426</v>
      </c>
    </row>
    <row r="265" s="2" customFormat="1" ht="24.15" customHeight="1">
      <c r="A265" s="39"/>
      <c r="B265" s="40"/>
      <c r="C265" s="293" t="s">
        <v>767</v>
      </c>
      <c r="D265" s="293" t="s">
        <v>467</v>
      </c>
      <c r="E265" s="294" t="s">
        <v>4427</v>
      </c>
      <c r="F265" s="295" t="s">
        <v>4428</v>
      </c>
      <c r="G265" s="296" t="s">
        <v>539</v>
      </c>
      <c r="H265" s="297">
        <v>1</v>
      </c>
      <c r="I265" s="298"/>
      <c r="J265" s="299">
        <f>ROUND(I265*H265,2)</f>
        <v>0</v>
      </c>
      <c r="K265" s="295" t="s">
        <v>1</v>
      </c>
      <c r="L265" s="300"/>
      <c r="M265" s="301" t="s">
        <v>1</v>
      </c>
      <c r="N265" s="302" t="s">
        <v>46</v>
      </c>
      <c r="O265" s="92"/>
      <c r="P265" s="229">
        <f>O265*H265</f>
        <v>0</v>
      </c>
      <c r="Q265" s="229">
        <v>0.032000000000000001</v>
      </c>
      <c r="R265" s="229">
        <f>Q265*H265</f>
        <v>0.032000000000000001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569</v>
      </c>
      <c r="AT265" s="231" t="s">
        <v>467</v>
      </c>
      <c r="AU265" s="231" t="s">
        <v>90</v>
      </c>
      <c r="AY265" s="18" t="s">
        <v>216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292</v>
      </c>
      <c r="BM265" s="231" t="s">
        <v>4429</v>
      </c>
    </row>
    <row r="266" s="2" customFormat="1" ht="24.15" customHeight="1">
      <c r="A266" s="39"/>
      <c r="B266" s="40"/>
      <c r="C266" s="220" t="s">
        <v>773</v>
      </c>
      <c r="D266" s="220" t="s">
        <v>217</v>
      </c>
      <c r="E266" s="221" t="s">
        <v>4430</v>
      </c>
      <c r="F266" s="222" t="s">
        <v>4431</v>
      </c>
      <c r="G266" s="223" t="s">
        <v>539</v>
      </c>
      <c r="H266" s="224">
        <v>2</v>
      </c>
      <c r="I266" s="225"/>
      <c r="J266" s="226">
        <f>ROUND(I266*H266,2)</f>
        <v>0</v>
      </c>
      <c r="K266" s="222" t="s">
        <v>359</v>
      </c>
      <c r="L266" s="45"/>
      <c r="M266" s="227" t="s">
        <v>1</v>
      </c>
      <c r="N266" s="228" t="s">
        <v>46</v>
      </c>
      <c r="O266" s="92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292</v>
      </c>
      <c r="AT266" s="231" t="s">
        <v>217</v>
      </c>
      <c r="AU266" s="231" t="s">
        <v>90</v>
      </c>
      <c r="AY266" s="18" t="s">
        <v>216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88</v>
      </c>
      <c r="BK266" s="232">
        <f>ROUND(I266*H266,2)</f>
        <v>0</v>
      </c>
      <c r="BL266" s="18" t="s">
        <v>292</v>
      </c>
      <c r="BM266" s="231" t="s">
        <v>4432</v>
      </c>
    </row>
    <row r="267" s="2" customFormat="1">
      <c r="A267" s="39"/>
      <c r="B267" s="40"/>
      <c r="C267" s="41"/>
      <c r="D267" s="233" t="s">
        <v>222</v>
      </c>
      <c r="E267" s="41"/>
      <c r="F267" s="234" t="s">
        <v>4433</v>
      </c>
      <c r="G267" s="41"/>
      <c r="H267" s="41"/>
      <c r="I267" s="235"/>
      <c r="J267" s="41"/>
      <c r="K267" s="41"/>
      <c r="L267" s="45"/>
      <c r="M267" s="236"/>
      <c r="N267" s="23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222</v>
      </c>
      <c r="AU267" s="18" t="s">
        <v>90</v>
      </c>
    </row>
    <row r="268" s="2" customFormat="1" ht="24.15" customHeight="1">
      <c r="A268" s="39"/>
      <c r="B268" s="40"/>
      <c r="C268" s="293" t="s">
        <v>782</v>
      </c>
      <c r="D268" s="293" t="s">
        <v>467</v>
      </c>
      <c r="E268" s="294" t="s">
        <v>4434</v>
      </c>
      <c r="F268" s="295" t="s">
        <v>4435</v>
      </c>
      <c r="G268" s="296" t="s">
        <v>539</v>
      </c>
      <c r="H268" s="297">
        <v>2</v>
      </c>
      <c r="I268" s="298"/>
      <c r="J268" s="299">
        <f>ROUND(I268*H268,2)</f>
        <v>0</v>
      </c>
      <c r="K268" s="295" t="s">
        <v>359</v>
      </c>
      <c r="L268" s="300"/>
      <c r="M268" s="301" t="s">
        <v>1</v>
      </c>
      <c r="N268" s="302" t="s">
        <v>46</v>
      </c>
      <c r="O268" s="92"/>
      <c r="P268" s="229">
        <f>O268*H268</f>
        <v>0</v>
      </c>
      <c r="Q268" s="229">
        <v>9.0000000000000006E-05</v>
      </c>
      <c r="R268" s="229">
        <f>Q268*H268</f>
        <v>0.00018000000000000001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569</v>
      </c>
      <c r="AT268" s="231" t="s">
        <v>467</v>
      </c>
      <c r="AU268" s="231" t="s">
        <v>90</v>
      </c>
      <c r="AY268" s="18" t="s">
        <v>216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88</v>
      </c>
      <c r="BK268" s="232">
        <f>ROUND(I268*H268,2)</f>
        <v>0</v>
      </c>
      <c r="BL268" s="18" t="s">
        <v>292</v>
      </c>
      <c r="BM268" s="231" t="s">
        <v>4436</v>
      </c>
    </row>
    <row r="269" s="2" customFormat="1">
      <c r="A269" s="39"/>
      <c r="B269" s="40"/>
      <c r="C269" s="41"/>
      <c r="D269" s="233" t="s">
        <v>222</v>
      </c>
      <c r="E269" s="41"/>
      <c r="F269" s="234" t="s">
        <v>4437</v>
      </c>
      <c r="G269" s="41"/>
      <c r="H269" s="41"/>
      <c r="I269" s="235"/>
      <c r="J269" s="41"/>
      <c r="K269" s="41"/>
      <c r="L269" s="45"/>
      <c r="M269" s="236"/>
      <c r="N269" s="23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222</v>
      </c>
      <c r="AU269" s="18" t="s">
        <v>90</v>
      </c>
    </row>
    <row r="270" s="2" customFormat="1" ht="24.15" customHeight="1">
      <c r="A270" s="39"/>
      <c r="B270" s="40"/>
      <c r="C270" s="220" t="s">
        <v>789</v>
      </c>
      <c r="D270" s="220" t="s">
        <v>217</v>
      </c>
      <c r="E270" s="221" t="s">
        <v>4438</v>
      </c>
      <c r="F270" s="222" t="s">
        <v>4439</v>
      </c>
      <c r="G270" s="223" t="s">
        <v>539</v>
      </c>
      <c r="H270" s="224">
        <v>2</v>
      </c>
      <c r="I270" s="225"/>
      <c r="J270" s="226">
        <f>ROUND(I270*H270,2)</f>
        <v>0</v>
      </c>
      <c r="K270" s="222" t="s">
        <v>359</v>
      </c>
      <c r="L270" s="45"/>
      <c r="M270" s="227" t="s">
        <v>1</v>
      </c>
      <c r="N270" s="228" t="s">
        <v>46</v>
      </c>
      <c r="O270" s="92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292</v>
      </c>
      <c r="AT270" s="231" t="s">
        <v>217</v>
      </c>
      <c r="AU270" s="231" t="s">
        <v>90</v>
      </c>
      <c r="AY270" s="18" t="s">
        <v>216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88</v>
      </c>
      <c r="BK270" s="232">
        <f>ROUND(I270*H270,2)</f>
        <v>0</v>
      </c>
      <c r="BL270" s="18" t="s">
        <v>292</v>
      </c>
      <c r="BM270" s="231" t="s">
        <v>4440</v>
      </c>
    </row>
    <row r="271" s="2" customFormat="1">
      <c r="A271" s="39"/>
      <c r="B271" s="40"/>
      <c r="C271" s="41"/>
      <c r="D271" s="233" t="s">
        <v>222</v>
      </c>
      <c r="E271" s="41"/>
      <c r="F271" s="234" t="s">
        <v>4441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222</v>
      </c>
      <c r="AU271" s="18" t="s">
        <v>90</v>
      </c>
    </row>
    <row r="272" s="2" customFormat="1" ht="24.15" customHeight="1">
      <c r="A272" s="39"/>
      <c r="B272" s="40"/>
      <c r="C272" s="293" t="s">
        <v>794</v>
      </c>
      <c r="D272" s="293" t="s">
        <v>467</v>
      </c>
      <c r="E272" s="294" t="s">
        <v>4442</v>
      </c>
      <c r="F272" s="295" t="s">
        <v>4443</v>
      </c>
      <c r="G272" s="296" t="s">
        <v>539</v>
      </c>
      <c r="H272" s="297">
        <v>2</v>
      </c>
      <c r="I272" s="298"/>
      <c r="J272" s="299">
        <f>ROUND(I272*H272,2)</f>
        <v>0</v>
      </c>
      <c r="K272" s="295" t="s">
        <v>359</v>
      </c>
      <c r="L272" s="300"/>
      <c r="M272" s="301" t="s">
        <v>1</v>
      </c>
      <c r="N272" s="302" t="s">
        <v>46</v>
      </c>
      <c r="O272" s="92"/>
      <c r="P272" s="229">
        <f>O272*H272</f>
        <v>0</v>
      </c>
      <c r="Q272" s="229">
        <v>0.00012</v>
      </c>
      <c r="R272" s="229">
        <f>Q272*H272</f>
        <v>0.00024000000000000001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569</v>
      </c>
      <c r="AT272" s="231" t="s">
        <v>467</v>
      </c>
      <c r="AU272" s="231" t="s">
        <v>90</v>
      </c>
      <c r="AY272" s="18" t="s">
        <v>216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292</v>
      </c>
      <c r="BM272" s="231" t="s">
        <v>4444</v>
      </c>
    </row>
    <row r="273" s="2" customFormat="1">
      <c r="A273" s="39"/>
      <c r="B273" s="40"/>
      <c r="C273" s="41"/>
      <c r="D273" s="233" t="s">
        <v>222</v>
      </c>
      <c r="E273" s="41"/>
      <c r="F273" s="234" t="s">
        <v>4443</v>
      </c>
      <c r="G273" s="41"/>
      <c r="H273" s="41"/>
      <c r="I273" s="235"/>
      <c r="J273" s="41"/>
      <c r="K273" s="41"/>
      <c r="L273" s="45"/>
      <c r="M273" s="236"/>
      <c r="N273" s="237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222</v>
      </c>
      <c r="AU273" s="18" t="s">
        <v>90</v>
      </c>
    </row>
    <row r="274" s="2" customFormat="1" ht="24.15" customHeight="1">
      <c r="A274" s="39"/>
      <c r="B274" s="40"/>
      <c r="C274" s="220" t="s">
        <v>801</v>
      </c>
      <c r="D274" s="220" t="s">
        <v>217</v>
      </c>
      <c r="E274" s="221" t="s">
        <v>4445</v>
      </c>
      <c r="F274" s="222" t="s">
        <v>4446</v>
      </c>
      <c r="G274" s="223" t="s">
        <v>539</v>
      </c>
      <c r="H274" s="224">
        <v>6</v>
      </c>
      <c r="I274" s="225"/>
      <c r="J274" s="226">
        <f>ROUND(I274*H274,2)</f>
        <v>0</v>
      </c>
      <c r="K274" s="222" t="s">
        <v>359</v>
      </c>
      <c r="L274" s="45"/>
      <c r="M274" s="227" t="s">
        <v>1</v>
      </c>
      <c r="N274" s="228" t="s">
        <v>46</v>
      </c>
      <c r="O274" s="92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292</v>
      </c>
      <c r="AT274" s="231" t="s">
        <v>217</v>
      </c>
      <c r="AU274" s="231" t="s">
        <v>90</v>
      </c>
      <c r="AY274" s="18" t="s">
        <v>216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88</v>
      </c>
      <c r="BK274" s="232">
        <f>ROUND(I274*H274,2)</f>
        <v>0</v>
      </c>
      <c r="BL274" s="18" t="s">
        <v>292</v>
      </c>
      <c r="BM274" s="231" t="s">
        <v>4447</v>
      </c>
    </row>
    <row r="275" s="2" customFormat="1">
      <c r="A275" s="39"/>
      <c r="B275" s="40"/>
      <c r="C275" s="41"/>
      <c r="D275" s="233" t="s">
        <v>222</v>
      </c>
      <c r="E275" s="41"/>
      <c r="F275" s="234" t="s">
        <v>4448</v>
      </c>
      <c r="G275" s="41"/>
      <c r="H275" s="41"/>
      <c r="I275" s="235"/>
      <c r="J275" s="41"/>
      <c r="K275" s="41"/>
      <c r="L275" s="45"/>
      <c r="M275" s="236"/>
      <c r="N275" s="23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222</v>
      </c>
      <c r="AU275" s="18" t="s">
        <v>90</v>
      </c>
    </row>
    <row r="276" s="2" customFormat="1" ht="24.15" customHeight="1">
      <c r="A276" s="39"/>
      <c r="B276" s="40"/>
      <c r="C276" s="293" t="s">
        <v>806</v>
      </c>
      <c r="D276" s="293" t="s">
        <v>467</v>
      </c>
      <c r="E276" s="294" t="s">
        <v>4449</v>
      </c>
      <c r="F276" s="295" t="s">
        <v>4450</v>
      </c>
      <c r="G276" s="296" t="s">
        <v>539</v>
      </c>
      <c r="H276" s="297">
        <v>6</v>
      </c>
      <c r="I276" s="298"/>
      <c r="J276" s="299">
        <f>ROUND(I276*H276,2)</f>
        <v>0</v>
      </c>
      <c r="K276" s="295" t="s">
        <v>359</v>
      </c>
      <c r="L276" s="300"/>
      <c r="M276" s="301" t="s">
        <v>1</v>
      </c>
      <c r="N276" s="302" t="s">
        <v>46</v>
      </c>
      <c r="O276" s="92"/>
      <c r="P276" s="229">
        <f>O276*H276</f>
        <v>0</v>
      </c>
      <c r="Q276" s="229">
        <v>9.0000000000000006E-05</v>
      </c>
      <c r="R276" s="229">
        <f>Q276*H276</f>
        <v>0.00054000000000000001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569</v>
      </c>
      <c r="AT276" s="231" t="s">
        <v>467</v>
      </c>
      <c r="AU276" s="231" t="s">
        <v>90</v>
      </c>
      <c r="AY276" s="18" t="s">
        <v>216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88</v>
      </c>
      <c r="BK276" s="232">
        <f>ROUND(I276*H276,2)</f>
        <v>0</v>
      </c>
      <c r="BL276" s="18" t="s">
        <v>292</v>
      </c>
      <c r="BM276" s="231" t="s">
        <v>4451</v>
      </c>
    </row>
    <row r="277" s="2" customFormat="1">
      <c r="A277" s="39"/>
      <c r="B277" s="40"/>
      <c r="C277" s="41"/>
      <c r="D277" s="233" t="s">
        <v>222</v>
      </c>
      <c r="E277" s="41"/>
      <c r="F277" s="234" t="s">
        <v>4452</v>
      </c>
      <c r="G277" s="41"/>
      <c r="H277" s="41"/>
      <c r="I277" s="235"/>
      <c r="J277" s="41"/>
      <c r="K277" s="41"/>
      <c r="L277" s="45"/>
      <c r="M277" s="236"/>
      <c r="N277" s="23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222</v>
      </c>
      <c r="AU277" s="18" t="s">
        <v>90</v>
      </c>
    </row>
    <row r="278" s="2" customFormat="1" ht="33" customHeight="1">
      <c r="A278" s="39"/>
      <c r="B278" s="40"/>
      <c r="C278" s="220" t="s">
        <v>813</v>
      </c>
      <c r="D278" s="220" t="s">
        <v>217</v>
      </c>
      <c r="E278" s="221" t="s">
        <v>4453</v>
      </c>
      <c r="F278" s="222" t="s">
        <v>4454</v>
      </c>
      <c r="G278" s="223" t="s">
        <v>539</v>
      </c>
      <c r="H278" s="224">
        <v>10</v>
      </c>
      <c r="I278" s="225"/>
      <c r="J278" s="226">
        <f>ROUND(I278*H278,2)</f>
        <v>0</v>
      </c>
      <c r="K278" s="222" t="s">
        <v>359</v>
      </c>
      <c r="L278" s="45"/>
      <c r="M278" s="227" t="s">
        <v>1</v>
      </c>
      <c r="N278" s="228" t="s">
        <v>46</v>
      </c>
      <c r="O278" s="92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292</v>
      </c>
      <c r="AT278" s="231" t="s">
        <v>217</v>
      </c>
      <c r="AU278" s="231" t="s">
        <v>90</v>
      </c>
      <c r="AY278" s="18" t="s">
        <v>216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88</v>
      </c>
      <c r="BK278" s="232">
        <f>ROUND(I278*H278,2)</f>
        <v>0</v>
      </c>
      <c r="BL278" s="18" t="s">
        <v>292</v>
      </c>
      <c r="BM278" s="231" t="s">
        <v>4455</v>
      </c>
    </row>
    <row r="279" s="2" customFormat="1">
      <c r="A279" s="39"/>
      <c r="B279" s="40"/>
      <c r="C279" s="41"/>
      <c r="D279" s="233" t="s">
        <v>222</v>
      </c>
      <c r="E279" s="41"/>
      <c r="F279" s="234" t="s">
        <v>4456</v>
      </c>
      <c r="G279" s="41"/>
      <c r="H279" s="41"/>
      <c r="I279" s="235"/>
      <c r="J279" s="41"/>
      <c r="K279" s="41"/>
      <c r="L279" s="45"/>
      <c r="M279" s="236"/>
      <c r="N279" s="237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222</v>
      </c>
      <c r="AU279" s="18" t="s">
        <v>90</v>
      </c>
    </row>
    <row r="280" s="2" customFormat="1" ht="16.5" customHeight="1">
      <c r="A280" s="39"/>
      <c r="B280" s="40"/>
      <c r="C280" s="293" t="s">
        <v>818</v>
      </c>
      <c r="D280" s="293" t="s">
        <v>467</v>
      </c>
      <c r="E280" s="294" t="s">
        <v>4457</v>
      </c>
      <c r="F280" s="295" t="s">
        <v>4458</v>
      </c>
      <c r="G280" s="296" t="s">
        <v>539</v>
      </c>
      <c r="H280" s="297">
        <v>6</v>
      </c>
      <c r="I280" s="298"/>
      <c r="J280" s="299">
        <f>ROUND(I280*H280,2)</f>
        <v>0</v>
      </c>
      <c r="K280" s="295" t="s">
        <v>1</v>
      </c>
      <c r="L280" s="300"/>
      <c r="M280" s="301" t="s">
        <v>1</v>
      </c>
      <c r="N280" s="302" t="s">
        <v>46</v>
      </c>
      <c r="O280" s="92"/>
      <c r="P280" s="229">
        <f>O280*H280</f>
        <v>0</v>
      </c>
      <c r="Q280" s="229">
        <v>5.0000000000000002E-05</v>
      </c>
      <c r="R280" s="229">
        <f>Q280*H280</f>
        <v>0.00030000000000000003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569</v>
      </c>
      <c r="AT280" s="231" t="s">
        <v>467</v>
      </c>
      <c r="AU280" s="231" t="s">
        <v>90</v>
      </c>
      <c r="AY280" s="18" t="s">
        <v>216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88</v>
      </c>
      <c r="BK280" s="232">
        <f>ROUND(I280*H280,2)</f>
        <v>0</v>
      </c>
      <c r="BL280" s="18" t="s">
        <v>292</v>
      </c>
      <c r="BM280" s="231" t="s">
        <v>4459</v>
      </c>
    </row>
    <row r="281" s="2" customFormat="1">
      <c r="A281" s="39"/>
      <c r="B281" s="40"/>
      <c r="C281" s="41"/>
      <c r="D281" s="233" t="s">
        <v>222</v>
      </c>
      <c r="E281" s="41"/>
      <c r="F281" s="234" t="s">
        <v>4458</v>
      </c>
      <c r="G281" s="41"/>
      <c r="H281" s="41"/>
      <c r="I281" s="235"/>
      <c r="J281" s="41"/>
      <c r="K281" s="41"/>
      <c r="L281" s="45"/>
      <c r="M281" s="236"/>
      <c r="N281" s="23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222</v>
      </c>
      <c r="AU281" s="18" t="s">
        <v>90</v>
      </c>
    </row>
    <row r="282" s="2" customFormat="1" ht="16.5" customHeight="1">
      <c r="A282" s="39"/>
      <c r="B282" s="40"/>
      <c r="C282" s="293" t="s">
        <v>823</v>
      </c>
      <c r="D282" s="293" t="s">
        <v>467</v>
      </c>
      <c r="E282" s="294" t="s">
        <v>4460</v>
      </c>
      <c r="F282" s="295" t="s">
        <v>4461</v>
      </c>
      <c r="G282" s="296" t="s">
        <v>539</v>
      </c>
      <c r="H282" s="297">
        <v>4</v>
      </c>
      <c r="I282" s="298"/>
      <c r="J282" s="299">
        <f>ROUND(I282*H282,2)</f>
        <v>0</v>
      </c>
      <c r="K282" s="295" t="s">
        <v>1</v>
      </c>
      <c r="L282" s="300"/>
      <c r="M282" s="301" t="s">
        <v>1</v>
      </c>
      <c r="N282" s="302" t="s">
        <v>46</v>
      </c>
      <c r="O282" s="92"/>
      <c r="P282" s="229">
        <f>O282*H282</f>
        <v>0</v>
      </c>
      <c r="Q282" s="229">
        <v>5.0000000000000002E-05</v>
      </c>
      <c r="R282" s="229">
        <f>Q282*H282</f>
        <v>0.00020000000000000001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569</v>
      </c>
      <c r="AT282" s="231" t="s">
        <v>467</v>
      </c>
      <c r="AU282" s="231" t="s">
        <v>90</v>
      </c>
      <c r="AY282" s="18" t="s">
        <v>216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88</v>
      </c>
      <c r="BK282" s="232">
        <f>ROUND(I282*H282,2)</f>
        <v>0</v>
      </c>
      <c r="BL282" s="18" t="s">
        <v>292</v>
      </c>
      <c r="BM282" s="231" t="s">
        <v>4462</v>
      </c>
    </row>
    <row r="283" s="2" customFormat="1">
      <c r="A283" s="39"/>
      <c r="B283" s="40"/>
      <c r="C283" s="41"/>
      <c r="D283" s="233" t="s">
        <v>222</v>
      </c>
      <c r="E283" s="41"/>
      <c r="F283" s="234" t="s">
        <v>4458</v>
      </c>
      <c r="G283" s="41"/>
      <c r="H283" s="41"/>
      <c r="I283" s="235"/>
      <c r="J283" s="41"/>
      <c r="K283" s="41"/>
      <c r="L283" s="45"/>
      <c r="M283" s="236"/>
      <c r="N283" s="237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222</v>
      </c>
      <c r="AU283" s="18" t="s">
        <v>90</v>
      </c>
    </row>
    <row r="284" s="2" customFormat="1" ht="24.15" customHeight="1">
      <c r="A284" s="39"/>
      <c r="B284" s="40"/>
      <c r="C284" s="220" t="s">
        <v>829</v>
      </c>
      <c r="D284" s="220" t="s">
        <v>217</v>
      </c>
      <c r="E284" s="221" t="s">
        <v>4463</v>
      </c>
      <c r="F284" s="222" t="s">
        <v>4464</v>
      </c>
      <c r="G284" s="223" t="s">
        <v>539</v>
      </c>
      <c r="H284" s="224">
        <v>3</v>
      </c>
      <c r="I284" s="225"/>
      <c r="J284" s="226">
        <f>ROUND(I284*H284,2)</f>
        <v>0</v>
      </c>
      <c r="K284" s="222" t="s">
        <v>359</v>
      </c>
      <c r="L284" s="45"/>
      <c r="M284" s="227" t="s">
        <v>1</v>
      </c>
      <c r="N284" s="228" t="s">
        <v>46</v>
      </c>
      <c r="O284" s="92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292</v>
      </c>
      <c r="AT284" s="231" t="s">
        <v>217</v>
      </c>
      <c r="AU284" s="231" t="s">
        <v>90</v>
      </c>
      <c r="AY284" s="18" t="s">
        <v>216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88</v>
      </c>
      <c r="BK284" s="232">
        <f>ROUND(I284*H284,2)</f>
        <v>0</v>
      </c>
      <c r="BL284" s="18" t="s">
        <v>292</v>
      </c>
      <c r="BM284" s="231" t="s">
        <v>4465</v>
      </c>
    </row>
    <row r="285" s="2" customFormat="1">
      <c r="A285" s="39"/>
      <c r="B285" s="40"/>
      <c r="C285" s="41"/>
      <c r="D285" s="233" t="s">
        <v>222</v>
      </c>
      <c r="E285" s="41"/>
      <c r="F285" s="234" t="s">
        <v>4466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222</v>
      </c>
      <c r="AU285" s="18" t="s">
        <v>90</v>
      </c>
    </row>
    <row r="286" s="2" customFormat="1" ht="16.5" customHeight="1">
      <c r="A286" s="39"/>
      <c r="B286" s="40"/>
      <c r="C286" s="293" t="s">
        <v>838</v>
      </c>
      <c r="D286" s="293" t="s">
        <v>467</v>
      </c>
      <c r="E286" s="294" t="s">
        <v>4467</v>
      </c>
      <c r="F286" s="295" t="s">
        <v>4468</v>
      </c>
      <c r="G286" s="296" t="s">
        <v>539</v>
      </c>
      <c r="H286" s="297">
        <v>3</v>
      </c>
      <c r="I286" s="298"/>
      <c r="J286" s="299">
        <f>ROUND(I286*H286,2)</f>
        <v>0</v>
      </c>
      <c r="K286" s="295" t="s">
        <v>1</v>
      </c>
      <c r="L286" s="300"/>
      <c r="M286" s="301" t="s">
        <v>1</v>
      </c>
      <c r="N286" s="302" t="s">
        <v>46</v>
      </c>
      <c r="O286" s="92"/>
      <c r="P286" s="229">
        <f>O286*H286</f>
        <v>0</v>
      </c>
      <c r="Q286" s="229">
        <v>5.0000000000000002E-05</v>
      </c>
      <c r="R286" s="229">
        <f>Q286*H286</f>
        <v>0.00015000000000000001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569</v>
      </c>
      <c r="AT286" s="231" t="s">
        <v>467</v>
      </c>
      <c r="AU286" s="231" t="s">
        <v>90</v>
      </c>
      <c r="AY286" s="18" t="s">
        <v>216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292</v>
      </c>
      <c r="BM286" s="231" t="s">
        <v>4469</v>
      </c>
    </row>
    <row r="287" s="2" customFormat="1">
      <c r="A287" s="39"/>
      <c r="B287" s="40"/>
      <c r="C287" s="41"/>
      <c r="D287" s="233" t="s">
        <v>222</v>
      </c>
      <c r="E287" s="41"/>
      <c r="F287" s="234" t="s">
        <v>4468</v>
      </c>
      <c r="G287" s="41"/>
      <c r="H287" s="41"/>
      <c r="I287" s="235"/>
      <c r="J287" s="41"/>
      <c r="K287" s="41"/>
      <c r="L287" s="45"/>
      <c r="M287" s="236"/>
      <c r="N287" s="237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222</v>
      </c>
      <c r="AU287" s="18" t="s">
        <v>90</v>
      </c>
    </row>
    <row r="288" s="2" customFormat="1" ht="24.15" customHeight="1">
      <c r="A288" s="39"/>
      <c r="B288" s="40"/>
      <c r="C288" s="220" t="s">
        <v>845</v>
      </c>
      <c r="D288" s="220" t="s">
        <v>217</v>
      </c>
      <c r="E288" s="221" t="s">
        <v>4470</v>
      </c>
      <c r="F288" s="222" t="s">
        <v>4471</v>
      </c>
      <c r="G288" s="223" t="s">
        <v>539</v>
      </c>
      <c r="H288" s="224">
        <v>4</v>
      </c>
      <c r="I288" s="225"/>
      <c r="J288" s="226">
        <f>ROUND(I288*H288,2)</f>
        <v>0</v>
      </c>
      <c r="K288" s="222" t="s">
        <v>359</v>
      </c>
      <c r="L288" s="45"/>
      <c r="M288" s="227" t="s">
        <v>1</v>
      </c>
      <c r="N288" s="228" t="s">
        <v>46</v>
      </c>
      <c r="O288" s="92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292</v>
      </c>
      <c r="AT288" s="231" t="s">
        <v>217</v>
      </c>
      <c r="AU288" s="231" t="s">
        <v>90</v>
      </c>
      <c r="AY288" s="18" t="s">
        <v>216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88</v>
      </c>
      <c r="BK288" s="232">
        <f>ROUND(I288*H288,2)</f>
        <v>0</v>
      </c>
      <c r="BL288" s="18" t="s">
        <v>292</v>
      </c>
      <c r="BM288" s="231" t="s">
        <v>4472</v>
      </c>
    </row>
    <row r="289" s="2" customFormat="1">
      <c r="A289" s="39"/>
      <c r="B289" s="40"/>
      <c r="C289" s="41"/>
      <c r="D289" s="233" t="s">
        <v>222</v>
      </c>
      <c r="E289" s="41"/>
      <c r="F289" s="234" t="s">
        <v>4473</v>
      </c>
      <c r="G289" s="41"/>
      <c r="H289" s="41"/>
      <c r="I289" s="235"/>
      <c r="J289" s="41"/>
      <c r="K289" s="41"/>
      <c r="L289" s="45"/>
      <c r="M289" s="236"/>
      <c r="N289" s="237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222</v>
      </c>
      <c r="AU289" s="18" t="s">
        <v>90</v>
      </c>
    </row>
    <row r="290" s="2" customFormat="1" ht="16.5" customHeight="1">
      <c r="A290" s="39"/>
      <c r="B290" s="40"/>
      <c r="C290" s="293" t="s">
        <v>855</v>
      </c>
      <c r="D290" s="293" t="s">
        <v>467</v>
      </c>
      <c r="E290" s="294" t="s">
        <v>4474</v>
      </c>
      <c r="F290" s="295" t="s">
        <v>4475</v>
      </c>
      <c r="G290" s="296" t="s">
        <v>539</v>
      </c>
      <c r="H290" s="297">
        <v>4</v>
      </c>
      <c r="I290" s="298"/>
      <c r="J290" s="299">
        <f>ROUND(I290*H290,2)</f>
        <v>0</v>
      </c>
      <c r="K290" s="295" t="s">
        <v>1</v>
      </c>
      <c r="L290" s="300"/>
      <c r="M290" s="301" t="s">
        <v>1</v>
      </c>
      <c r="N290" s="302" t="s">
        <v>46</v>
      </c>
      <c r="O290" s="92"/>
      <c r="P290" s="229">
        <f>O290*H290</f>
        <v>0</v>
      </c>
      <c r="Q290" s="229">
        <v>5.0000000000000002E-05</v>
      </c>
      <c r="R290" s="229">
        <f>Q290*H290</f>
        <v>0.00020000000000000001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569</v>
      </c>
      <c r="AT290" s="231" t="s">
        <v>467</v>
      </c>
      <c r="AU290" s="231" t="s">
        <v>90</v>
      </c>
      <c r="AY290" s="18" t="s">
        <v>216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88</v>
      </c>
      <c r="BK290" s="232">
        <f>ROUND(I290*H290,2)</f>
        <v>0</v>
      </c>
      <c r="BL290" s="18" t="s">
        <v>292</v>
      </c>
      <c r="BM290" s="231" t="s">
        <v>4476</v>
      </c>
    </row>
    <row r="291" s="2" customFormat="1">
      <c r="A291" s="39"/>
      <c r="B291" s="40"/>
      <c r="C291" s="41"/>
      <c r="D291" s="233" t="s">
        <v>222</v>
      </c>
      <c r="E291" s="41"/>
      <c r="F291" s="234" t="s">
        <v>4475</v>
      </c>
      <c r="G291" s="41"/>
      <c r="H291" s="41"/>
      <c r="I291" s="235"/>
      <c r="J291" s="41"/>
      <c r="K291" s="41"/>
      <c r="L291" s="45"/>
      <c r="M291" s="236"/>
      <c r="N291" s="23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222</v>
      </c>
      <c r="AU291" s="18" t="s">
        <v>90</v>
      </c>
    </row>
    <row r="292" s="2" customFormat="1" ht="24.15" customHeight="1">
      <c r="A292" s="39"/>
      <c r="B292" s="40"/>
      <c r="C292" s="220" t="s">
        <v>867</v>
      </c>
      <c r="D292" s="220" t="s">
        <v>217</v>
      </c>
      <c r="E292" s="221" t="s">
        <v>4477</v>
      </c>
      <c r="F292" s="222" t="s">
        <v>4478</v>
      </c>
      <c r="G292" s="223" t="s">
        <v>539</v>
      </c>
      <c r="H292" s="224">
        <v>5</v>
      </c>
      <c r="I292" s="225"/>
      <c r="J292" s="226">
        <f>ROUND(I292*H292,2)</f>
        <v>0</v>
      </c>
      <c r="K292" s="222" t="s">
        <v>359</v>
      </c>
      <c r="L292" s="45"/>
      <c r="M292" s="227" t="s">
        <v>1</v>
      </c>
      <c r="N292" s="228" t="s">
        <v>46</v>
      </c>
      <c r="O292" s="92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292</v>
      </c>
      <c r="AT292" s="231" t="s">
        <v>217</v>
      </c>
      <c r="AU292" s="231" t="s">
        <v>90</v>
      </c>
      <c r="AY292" s="18" t="s">
        <v>216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88</v>
      </c>
      <c r="BK292" s="232">
        <f>ROUND(I292*H292,2)</f>
        <v>0</v>
      </c>
      <c r="BL292" s="18" t="s">
        <v>292</v>
      </c>
      <c r="BM292" s="231" t="s">
        <v>4479</v>
      </c>
    </row>
    <row r="293" s="2" customFormat="1">
      <c r="A293" s="39"/>
      <c r="B293" s="40"/>
      <c r="C293" s="41"/>
      <c r="D293" s="233" t="s">
        <v>222</v>
      </c>
      <c r="E293" s="41"/>
      <c r="F293" s="234" t="s">
        <v>4480</v>
      </c>
      <c r="G293" s="41"/>
      <c r="H293" s="41"/>
      <c r="I293" s="235"/>
      <c r="J293" s="41"/>
      <c r="K293" s="41"/>
      <c r="L293" s="45"/>
      <c r="M293" s="236"/>
      <c r="N293" s="237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222</v>
      </c>
      <c r="AU293" s="18" t="s">
        <v>90</v>
      </c>
    </row>
    <row r="294" s="2" customFormat="1" ht="16.5" customHeight="1">
      <c r="A294" s="39"/>
      <c r="B294" s="40"/>
      <c r="C294" s="293" t="s">
        <v>878</v>
      </c>
      <c r="D294" s="293" t="s">
        <v>467</v>
      </c>
      <c r="E294" s="294" t="s">
        <v>4481</v>
      </c>
      <c r="F294" s="295" t="s">
        <v>4482</v>
      </c>
      <c r="G294" s="296" t="s">
        <v>539</v>
      </c>
      <c r="H294" s="297">
        <v>5</v>
      </c>
      <c r="I294" s="298"/>
      <c r="J294" s="299">
        <f>ROUND(I294*H294,2)</f>
        <v>0</v>
      </c>
      <c r="K294" s="295" t="s">
        <v>1</v>
      </c>
      <c r="L294" s="300"/>
      <c r="M294" s="301" t="s">
        <v>1</v>
      </c>
      <c r="N294" s="302" t="s">
        <v>46</v>
      </c>
      <c r="O294" s="92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569</v>
      </c>
      <c r="AT294" s="231" t="s">
        <v>467</v>
      </c>
      <c r="AU294" s="231" t="s">
        <v>90</v>
      </c>
      <c r="AY294" s="18" t="s">
        <v>216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88</v>
      </c>
      <c r="BK294" s="232">
        <f>ROUND(I294*H294,2)</f>
        <v>0</v>
      </c>
      <c r="BL294" s="18" t="s">
        <v>292</v>
      </c>
      <c r="BM294" s="231" t="s">
        <v>4483</v>
      </c>
    </row>
    <row r="295" s="2" customFormat="1">
      <c r="A295" s="39"/>
      <c r="B295" s="40"/>
      <c r="C295" s="41"/>
      <c r="D295" s="233" t="s">
        <v>222</v>
      </c>
      <c r="E295" s="41"/>
      <c r="F295" s="234" t="s">
        <v>4484</v>
      </c>
      <c r="G295" s="41"/>
      <c r="H295" s="41"/>
      <c r="I295" s="235"/>
      <c r="J295" s="41"/>
      <c r="K295" s="41"/>
      <c r="L295" s="45"/>
      <c r="M295" s="236"/>
      <c r="N295" s="237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222</v>
      </c>
      <c r="AU295" s="18" t="s">
        <v>90</v>
      </c>
    </row>
    <row r="296" s="2" customFormat="1" ht="21.75" customHeight="1">
      <c r="A296" s="39"/>
      <c r="B296" s="40"/>
      <c r="C296" s="220" t="s">
        <v>884</v>
      </c>
      <c r="D296" s="220" t="s">
        <v>217</v>
      </c>
      <c r="E296" s="221" t="s">
        <v>4485</v>
      </c>
      <c r="F296" s="222" t="s">
        <v>4486</v>
      </c>
      <c r="G296" s="223" t="s">
        <v>539</v>
      </c>
      <c r="H296" s="224">
        <v>3</v>
      </c>
      <c r="I296" s="225"/>
      <c r="J296" s="226">
        <f>ROUND(I296*H296,2)</f>
        <v>0</v>
      </c>
      <c r="K296" s="222" t="s">
        <v>359</v>
      </c>
      <c r="L296" s="45"/>
      <c r="M296" s="227" t="s">
        <v>1</v>
      </c>
      <c r="N296" s="228" t="s">
        <v>46</v>
      </c>
      <c r="O296" s="92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292</v>
      </c>
      <c r="AT296" s="231" t="s">
        <v>217</v>
      </c>
      <c r="AU296" s="231" t="s">
        <v>90</v>
      </c>
      <c r="AY296" s="18" t="s">
        <v>216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88</v>
      </c>
      <c r="BK296" s="232">
        <f>ROUND(I296*H296,2)</f>
        <v>0</v>
      </c>
      <c r="BL296" s="18" t="s">
        <v>292</v>
      </c>
      <c r="BM296" s="231" t="s">
        <v>4487</v>
      </c>
    </row>
    <row r="297" s="2" customFormat="1">
      <c r="A297" s="39"/>
      <c r="B297" s="40"/>
      <c r="C297" s="41"/>
      <c r="D297" s="233" t="s">
        <v>222</v>
      </c>
      <c r="E297" s="41"/>
      <c r="F297" s="234" t="s">
        <v>4488</v>
      </c>
      <c r="G297" s="41"/>
      <c r="H297" s="41"/>
      <c r="I297" s="235"/>
      <c r="J297" s="41"/>
      <c r="K297" s="41"/>
      <c r="L297" s="45"/>
      <c r="M297" s="236"/>
      <c r="N297" s="23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222</v>
      </c>
      <c r="AU297" s="18" t="s">
        <v>90</v>
      </c>
    </row>
    <row r="298" s="2" customFormat="1" ht="16.5" customHeight="1">
      <c r="A298" s="39"/>
      <c r="B298" s="40"/>
      <c r="C298" s="293" t="s">
        <v>890</v>
      </c>
      <c r="D298" s="293" t="s">
        <v>467</v>
      </c>
      <c r="E298" s="294" t="s">
        <v>4489</v>
      </c>
      <c r="F298" s="295" t="s">
        <v>4490</v>
      </c>
      <c r="G298" s="296" t="s">
        <v>539</v>
      </c>
      <c r="H298" s="297">
        <v>3</v>
      </c>
      <c r="I298" s="298"/>
      <c r="J298" s="299">
        <f>ROUND(I298*H298,2)</f>
        <v>0</v>
      </c>
      <c r="K298" s="295" t="s">
        <v>1</v>
      </c>
      <c r="L298" s="300"/>
      <c r="M298" s="301" t="s">
        <v>1</v>
      </c>
      <c r="N298" s="302" t="s">
        <v>46</v>
      </c>
      <c r="O298" s="92"/>
      <c r="P298" s="229">
        <f>O298*H298</f>
        <v>0</v>
      </c>
      <c r="Q298" s="229">
        <v>0.00011</v>
      </c>
      <c r="R298" s="229">
        <f>Q298*H298</f>
        <v>0.00033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569</v>
      </c>
      <c r="AT298" s="231" t="s">
        <v>467</v>
      </c>
      <c r="AU298" s="231" t="s">
        <v>90</v>
      </c>
      <c r="AY298" s="18" t="s">
        <v>216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88</v>
      </c>
      <c r="BK298" s="232">
        <f>ROUND(I298*H298,2)</f>
        <v>0</v>
      </c>
      <c r="BL298" s="18" t="s">
        <v>292</v>
      </c>
      <c r="BM298" s="231" t="s">
        <v>4491</v>
      </c>
    </row>
    <row r="299" s="2" customFormat="1">
      <c r="A299" s="39"/>
      <c r="B299" s="40"/>
      <c r="C299" s="41"/>
      <c r="D299" s="233" t="s">
        <v>222</v>
      </c>
      <c r="E299" s="41"/>
      <c r="F299" s="234" t="s">
        <v>4492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222</v>
      </c>
      <c r="AU299" s="18" t="s">
        <v>90</v>
      </c>
    </row>
    <row r="300" s="2" customFormat="1" ht="21.75" customHeight="1">
      <c r="A300" s="39"/>
      <c r="B300" s="40"/>
      <c r="C300" s="220" t="s">
        <v>899</v>
      </c>
      <c r="D300" s="220" t="s">
        <v>217</v>
      </c>
      <c r="E300" s="221" t="s">
        <v>4493</v>
      </c>
      <c r="F300" s="222" t="s">
        <v>4494</v>
      </c>
      <c r="G300" s="223" t="s">
        <v>539</v>
      </c>
      <c r="H300" s="224">
        <v>2</v>
      </c>
      <c r="I300" s="225"/>
      <c r="J300" s="226">
        <f>ROUND(I300*H300,2)</f>
        <v>0</v>
      </c>
      <c r="K300" s="222" t="s">
        <v>359</v>
      </c>
      <c r="L300" s="45"/>
      <c r="M300" s="227" t="s">
        <v>1</v>
      </c>
      <c r="N300" s="228" t="s">
        <v>46</v>
      </c>
      <c r="O300" s="92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292</v>
      </c>
      <c r="AT300" s="231" t="s">
        <v>217</v>
      </c>
      <c r="AU300" s="231" t="s">
        <v>90</v>
      </c>
      <c r="AY300" s="18" t="s">
        <v>216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88</v>
      </c>
      <c r="BK300" s="232">
        <f>ROUND(I300*H300,2)</f>
        <v>0</v>
      </c>
      <c r="BL300" s="18" t="s">
        <v>292</v>
      </c>
      <c r="BM300" s="231" t="s">
        <v>4495</v>
      </c>
    </row>
    <row r="301" s="2" customFormat="1">
      <c r="A301" s="39"/>
      <c r="B301" s="40"/>
      <c r="C301" s="41"/>
      <c r="D301" s="233" t="s">
        <v>222</v>
      </c>
      <c r="E301" s="41"/>
      <c r="F301" s="234" t="s">
        <v>4496</v>
      </c>
      <c r="G301" s="41"/>
      <c r="H301" s="41"/>
      <c r="I301" s="235"/>
      <c r="J301" s="41"/>
      <c r="K301" s="41"/>
      <c r="L301" s="45"/>
      <c r="M301" s="236"/>
      <c r="N301" s="237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222</v>
      </c>
      <c r="AU301" s="18" t="s">
        <v>90</v>
      </c>
    </row>
    <row r="302" s="2" customFormat="1" ht="16.5" customHeight="1">
      <c r="A302" s="39"/>
      <c r="B302" s="40"/>
      <c r="C302" s="293" t="s">
        <v>906</v>
      </c>
      <c r="D302" s="293" t="s">
        <v>467</v>
      </c>
      <c r="E302" s="294" t="s">
        <v>4497</v>
      </c>
      <c r="F302" s="295" t="s">
        <v>4498</v>
      </c>
      <c r="G302" s="296" t="s">
        <v>539</v>
      </c>
      <c r="H302" s="297">
        <v>2</v>
      </c>
      <c r="I302" s="298"/>
      <c r="J302" s="299">
        <f>ROUND(I302*H302,2)</f>
        <v>0</v>
      </c>
      <c r="K302" s="295" t="s">
        <v>1</v>
      </c>
      <c r="L302" s="300"/>
      <c r="M302" s="301" t="s">
        <v>1</v>
      </c>
      <c r="N302" s="302" t="s">
        <v>46</v>
      </c>
      <c r="O302" s="92"/>
      <c r="P302" s="229">
        <f>O302*H302</f>
        <v>0</v>
      </c>
      <c r="Q302" s="229">
        <v>0.00012</v>
      </c>
      <c r="R302" s="229">
        <f>Q302*H302</f>
        <v>0.00024000000000000001</v>
      </c>
      <c r="S302" s="229">
        <v>0</v>
      </c>
      <c r="T302" s="23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1" t="s">
        <v>569</v>
      </c>
      <c r="AT302" s="231" t="s">
        <v>467</v>
      </c>
      <c r="AU302" s="231" t="s">
        <v>90</v>
      </c>
      <c r="AY302" s="18" t="s">
        <v>216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88</v>
      </c>
      <c r="BK302" s="232">
        <f>ROUND(I302*H302,2)</f>
        <v>0</v>
      </c>
      <c r="BL302" s="18" t="s">
        <v>292</v>
      </c>
      <c r="BM302" s="231" t="s">
        <v>4499</v>
      </c>
    </row>
    <row r="303" s="2" customFormat="1">
      <c r="A303" s="39"/>
      <c r="B303" s="40"/>
      <c r="C303" s="41"/>
      <c r="D303" s="233" t="s">
        <v>222</v>
      </c>
      <c r="E303" s="41"/>
      <c r="F303" s="234" t="s">
        <v>4500</v>
      </c>
      <c r="G303" s="41"/>
      <c r="H303" s="41"/>
      <c r="I303" s="235"/>
      <c r="J303" s="41"/>
      <c r="K303" s="41"/>
      <c r="L303" s="45"/>
      <c r="M303" s="236"/>
      <c r="N303" s="237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222</v>
      </c>
      <c r="AU303" s="18" t="s">
        <v>90</v>
      </c>
    </row>
    <row r="304" s="2" customFormat="1" ht="24.15" customHeight="1">
      <c r="A304" s="39"/>
      <c r="B304" s="40"/>
      <c r="C304" s="220" t="s">
        <v>913</v>
      </c>
      <c r="D304" s="220" t="s">
        <v>217</v>
      </c>
      <c r="E304" s="221" t="s">
        <v>4501</v>
      </c>
      <c r="F304" s="222" t="s">
        <v>4502</v>
      </c>
      <c r="G304" s="223" t="s">
        <v>539</v>
      </c>
      <c r="H304" s="224">
        <v>49</v>
      </c>
      <c r="I304" s="225"/>
      <c r="J304" s="226">
        <f>ROUND(I304*H304,2)</f>
        <v>0</v>
      </c>
      <c r="K304" s="222" t="s">
        <v>359</v>
      </c>
      <c r="L304" s="45"/>
      <c r="M304" s="227" t="s">
        <v>1</v>
      </c>
      <c r="N304" s="228" t="s">
        <v>46</v>
      </c>
      <c r="O304" s="92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292</v>
      </c>
      <c r="AT304" s="231" t="s">
        <v>217</v>
      </c>
      <c r="AU304" s="231" t="s">
        <v>90</v>
      </c>
      <c r="AY304" s="18" t="s">
        <v>216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88</v>
      </c>
      <c r="BK304" s="232">
        <f>ROUND(I304*H304,2)</f>
        <v>0</v>
      </c>
      <c r="BL304" s="18" t="s">
        <v>292</v>
      </c>
      <c r="BM304" s="231" t="s">
        <v>4503</v>
      </c>
    </row>
    <row r="305" s="2" customFormat="1">
      <c r="A305" s="39"/>
      <c r="B305" s="40"/>
      <c r="C305" s="41"/>
      <c r="D305" s="233" t="s">
        <v>222</v>
      </c>
      <c r="E305" s="41"/>
      <c r="F305" s="234" t="s">
        <v>4504</v>
      </c>
      <c r="G305" s="41"/>
      <c r="H305" s="41"/>
      <c r="I305" s="235"/>
      <c r="J305" s="41"/>
      <c r="K305" s="41"/>
      <c r="L305" s="45"/>
      <c r="M305" s="236"/>
      <c r="N305" s="23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222</v>
      </c>
      <c r="AU305" s="18" t="s">
        <v>90</v>
      </c>
    </row>
    <row r="306" s="2" customFormat="1" ht="24.15" customHeight="1">
      <c r="A306" s="39"/>
      <c r="B306" s="40"/>
      <c r="C306" s="293" t="s">
        <v>918</v>
      </c>
      <c r="D306" s="293" t="s">
        <v>467</v>
      </c>
      <c r="E306" s="294" t="s">
        <v>4505</v>
      </c>
      <c r="F306" s="295" t="s">
        <v>4506</v>
      </c>
      <c r="G306" s="296" t="s">
        <v>539</v>
      </c>
      <c r="H306" s="297">
        <v>26</v>
      </c>
      <c r="I306" s="298"/>
      <c r="J306" s="299">
        <f>ROUND(I306*H306,2)</f>
        <v>0</v>
      </c>
      <c r="K306" s="295" t="s">
        <v>359</v>
      </c>
      <c r="L306" s="300"/>
      <c r="M306" s="301" t="s">
        <v>1</v>
      </c>
      <c r="N306" s="302" t="s">
        <v>46</v>
      </c>
      <c r="O306" s="92"/>
      <c r="P306" s="229">
        <f>O306*H306</f>
        <v>0</v>
      </c>
      <c r="Q306" s="229">
        <v>6.0000000000000002E-05</v>
      </c>
      <c r="R306" s="229">
        <f>Q306*H306</f>
        <v>0.00156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569</v>
      </c>
      <c r="AT306" s="231" t="s">
        <v>467</v>
      </c>
      <c r="AU306" s="231" t="s">
        <v>90</v>
      </c>
      <c r="AY306" s="18" t="s">
        <v>216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88</v>
      </c>
      <c r="BK306" s="232">
        <f>ROUND(I306*H306,2)</f>
        <v>0</v>
      </c>
      <c r="BL306" s="18" t="s">
        <v>292</v>
      </c>
      <c r="BM306" s="231" t="s">
        <v>4507</v>
      </c>
    </row>
    <row r="307" s="2" customFormat="1">
      <c r="A307" s="39"/>
      <c r="B307" s="40"/>
      <c r="C307" s="41"/>
      <c r="D307" s="233" t="s">
        <v>222</v>
      </c>
      <c r="E307" s="41"/>
      <c r="F307" s="234" t="s">
        <v>4506</v>
      </c>
      <c r="G307" s="41"/>
      <c r="H307" s="41"/>
      <c r="I307" s="235"/>
      <c r="J307" s="41"/>
      <c r="K307" s="41"/>
      <c r="L307" s="45"/>
      <c r="M307" s="236"/>
      <c r="N307" s="23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222</v>
      </c>
      <c r="AU307" s="18" t="s">
        <v>90</v>
      </c>
    </row>
    <row r="308" s="2" customFormat="1" ht="24.15" customHeight="1">
      <c r="A308" s="39"/>
      <c r="B308" s="40"/>
      <c r="C308" s="293" t="s">
        <v>925</v>
      </c>
      <c r="D308" s="293" t="s">
        <v>467</v>
      </c>
      <c r="E308" s="294" t="s">
        <v>4508</v>
      </c>
      <c r="F308" s="295" t="s">
        <v>4509</v>
      </c>
      <c r="G308" s="296" t="s">
        <v>539</v>
      </c>
      <c r="H308" s="297">
        <v>23</v>
      </c>
      <c r="I308" s="298"/>
      <c r="J308" s="299">
        <f>ROUND(I308*H308,2)</f>
        <v>0</v>
      </c>
      <c r="K308" s="295" t="s">
        <v>1</v>
      </c>
      <c r="L308" s="300"/>
      <c r="M308" s="301" t="s">
        <v>1</v>
      </c>
      <c r="N308" s="302" t="s">
        <v>46</v>
      </c>
      <c r="O308" s="92"/>
      <c r="P308" s="229">
        <f>O308*H308</f>
        <v>0</v>
      </c>
      <c r="Q308" s="229">
        <v>6.0000000000000002E-05</v>
      </c>
      <c r="R308" s="229">
        <f>Q308*H308</f>
        <v>0.0013799999999999999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569</v>
      </c>
      <c r="AT308" s="231" t="s">
        <v>467</v>
      </c>
      <c r="AU308" s="231" t="s">
        <v>90</v>
      </c>
      <c r="AY308" s="18" t="s">
        <v>216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88</v>
      </c>
      <c r="BK308" s="232">
        <f>ROUND(I308*H308,2)</f>
        <v>0</v>
      </c>
      <c r="BL308" s="18" t="s">
        <v>292</v>
      </c>
      <c r="BM308" s="231" t="s">
        <v>4510</v>
      </c>
    </row>
    <row r="309" s="2" customFormat="1">
      <c r="A309" s="39"/>
      <c r="B309" s="40"/>
      <c r="C309" s="41"/>
      <c r="D309" s="233" t="s">
        <v>222</v>
      </c>
      <c r="E309" s="41"/>
      <c r="F309" s="234" t="s">
        <v>4506</v>
      </c>
      <c r="G309" s="41"/>
      <c r="H309" s="41"/>
      <c r="I309" s="235"/>
      <c r="J309" s="41"/>
      <c r="K309" s="41"/>
      <c r="L309" s="45"/>
      <c r="M309" s="236"/>
      <c r="N309" s="23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222</v>
      </c>
      <c r="AU309" s="18" t="s">
        <v>90</v>
      </c>
    </row>
    <row r="310" s="2" customFormat="1" ht="33" customHeight="1">
      <c r="A310" s="39"/>
      <c r="B310" s="40"/>
      <c r="C310" s="220" t="s">
        <v>932</v>
      </c>
      <c r="D310" s="220" t="s">
        <v>217</v>
      </c>
      <c r="E310" s="221" t="s">
        <v>4511</v>
      </c>
      <c r="F310" s="222" t="s">
        <v>4512</v>
      </c>
      <c r="G310" s="223" t="s">
        <v>539</v>
      </c>
      <c r="H310" s="224">
        <v>9</v>
      </c>
      <c r="I310" s="225"/>
      <c r="J310" s="226">
        <f>ROUND(I310*H310,2)</f>
        <v>0</v>
      </c>
      <c r="K310" s="222" t="s">
        <v>359</v>
      </c>
      <c r="L310" s="45"/>
      <c r="M310" s="227" t="s">
        <v>1</v>
      </c>
      <c r="N310" s="228" t="s">
        <v>46</v>
      </c>
      <c r="O310" s="92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292</v>
      </c>
      <c r="AT310" s="231" t="s">
        <v>217</v>
      </c>
      <c r="AU310" s="231" t="s">
        <v>90</v>
      </c>
      <c r="AY310" s="18" t="s">
        <v>216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88</v>
      </c>
      <c r="BK310" s="232">
        <f>ROUND(I310*H310,2)</f>
        <v>0</v>
      </c>
      <c r="BL310" s="18" t="s">
        <v>292</v>
      </c>
      <c r="BM310" s="231" t="s">
        <v>4513</v>
      </c>
    </row>
    <row r="311" s="2" customFormat="1">
      <c r="A311" s="39"/>
      <c r="B311" s="40"/>
      <c r="C311" s="41"/>
      <c r="D311" s="233" t="s">
        <v>222</v>
      </c>
      <c r="E311" s="41"/>
      <c r="F311" s="234" t="s">
        <v>4514</v>
      </c>
      <c r="G311" s="41"/>
      <c r="H311" s="41"/>
      <c r="I311" s="235"/>
      <c r="J311" s="41"/>
      <c r="K311" s="41"/>
      <c r="L311" s="45"/>
      <c r="M311" s="236"/>
      <c r="N311" s="237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222</v>
      </c>
      <c r="AU311" s="18" t="s">
        <v>90</v>
      </c>
    </row>
    <row r="312" s="2" customFormat="1" ht="24.15" customHeight="1">
      <c r="A312" s="39"/>
      <c r="B312" s="40"/>
      <c r="C312" s="293" t="s">
        <v>938</v>
      </c>
      <c r="D312" s="293" t="s">
        <v>467</v>
      </c>
      <c r="E312" s="294" t="s">
        <v>4515</v>
      </c>
      <c r="F312" s="295" t="s">
        <v>4516</v>
      </c>
      <c r="G312" s="296" t="s">
        <v>539</v>
      </c>
      <c r="H312" s="297">
        <v>9</v>
      </c>
      <c r="I312" s="298"/>
      <c r="J312" s="299">
        <f>ROUND(I312*H312,2)</f>
        <v>0</v>
      </c>
      <c r="K312" s="295" t="s">
        <v>1</v>
      </c>
      <c r="L312" s="300"/>
      <c r="M312" s="301" t="s">
        <v>1</v>
      </c>
      <c r="N312" s="302" t="s">
        <v>46</v>
      </c>
      <c r="O312" s="92"/>
      <c r="P312" s="229">
        <f>O312*H312</f>
        <v>0</v>
      </c>
      <c r="Q312" s="229">
        <v>0.00011</v>
      </c>
      <c r="R312" s="229">
        <f>Q312*H312</f>
        <v>0.00098999999999999999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569</v>
      </c>
      <c r="AT312" s="231" t="s">
        <v>467</v>
      </c>
      <c r="AU312" s="231" t="s">
        <v>90</v>
      </c>
      <c r="AY312" s="18" t="s">
        <v>216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88</v>
      </c>
      <c r="BK312" s="232">
        <f>ROUND(I312*H312,2)</f>
        <v>0</v>
      </c>
      <c r="BL312" s="18" t="s">
        <v>292</v>
      </c>
      <c r="BM312" s="231" t="s">
        <v>4517</v>
      </c>
    </row>
    <row r="313" s="2" customFormat="1">
      <c r="A313" s="39"/>
      <c r="B313" s="40"/>
      <c r="C313" s="41"/>
      <c r="D313" s="233" t="s">
        <v>222</v>
      </c>
      <c r="E313" s="41"/>
      <c r="F313" s="234" t="s">
        <v>4516</v>
      </c>
      <c r="G313" s="41"/>
      <c r="H313" s="41"/>
      <c r="I313" s="235"/>
      <c r="J313" s="41"/>
      <c r="K313" s="41"/>
      <c r="L313" s="45"/>
      <c r="M313" s="236"/>
      <c r="N313" s="237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222</v>
      </c>
      <c r="AU313" s="18" t="s">
        <v>90</v>
      </c>
    </row>
    <row r="314" s="2" customFormat="1" ht="33" customHeight="1">
      <c r="A314" s="39"/>
      <c r="B314" s="40"/>
      <c r="C314" s="220" t="s">
        <v>947</v>
      </c>
      <c r="D314" s="220" t="s">
        <v>217</v>
      </c>
      <c r="E314" s="221" t="s">
        <v>4518</v>
      </c>
      <c r="F314" s="222" t="s">
        <v>4519</v>
      </c>
      <c r="G314" s="223" t="s">
        <v>539</v>
      </c>
      <c r="H314" s="224">
        <v>6</v>
      </c>
      <c r="I314" s="225"/>
      <c r="J314" s="226">
        <f>ROUND(I314*H314,2)</f>
        <v>0</v>
      </c>
      <c r="K314" s="222" t="s">
        <v>359</v>
      </c>
      <c r="L314" s="45"/>
      <c r="M314" s="227" t="s">
        <v>1</v>
      </c>
      <c r="N314" s="228" t="s">
        <v>46</v>
      </c>
      <c r="O314" s="92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292</v>
      </c>
      <c r="AT314" s="231" t="s">
        <v>217</v>
      </c>
      <c r="AU314" s="231" t="s">
        <v>90</v>
      </c>
      <c r="AY314" s="18" t="s">
        <v>216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88</v>
      </c>
      <c r="BK314" s="232">
        <f>ROUND(I314*H314,2)</f>
        <v>0</v>
      </c>
      <c r="BL314" s="18" t="s">
        <v>292</v>
      </c>
      <c r="BM314" s="231" t="s">
        <v>4520</v>
      </c>
    </row>
    <row r="315" s="2" customFormat="1">
      <c r="A315" s="39"/>
      <c r="B315" s="40"/>
      <c r="C315" s="41"/>
      <c r="D315" s="233" t="s">
        <v>222</v>
      </c>
      <c r="E315" s="41"/>
      <c r="F315" s="234" t="s">
        <v>4521</v>
      </c>
      <c r="G315" s="41"/>
      <c r="H315" s="41"/>
      <c r="I315" s="235"/>
      <c r="J315" s="41"/>
      <c r="K315" s="41"/>
      <c r="L315" s="45"/>
      <c r="M315" s="236"/>
      <c r="N315" s="237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222</v>
      </c>
      <c r="AU315" s="18" t="s">
        <v>90</v>
      </c>
    </row>
    <row r="316" s="2" customFormat="1" ht="37.8" customHeight="1">
      <c r="A316" s="39"/>
      <c r="B316" s="40"/>
      <c r="C316" s="293" t="s">
        <v>952</v>
      </c>
      <c r="D316" s="293" t="s">
        <v>467</v>
      </c>
      <c r="E316" s="294" t="s">
        <v>4522</v>
      </c>
      <c r="F316" s="295" t="s">
        <v>4523</v>
      </c>
      <c r="G316" s="296" t="s">
        <v>539</v>
      </c>
      <c r="H316" s="297">
        <v>5</v>
      </c>
      <c r="I316" s="298"/>
      <c r="J316" s="299">
        <f>ROUND(I316*H316,2)</f>
        <v>0</v>
      </c>
      <c r="K316" s="295" t="s">
        <v>1</v>
      </c>
      <c r="L316" s="300"/>
      <c r="M316" s="301" t="s">
        <v>1</v>
      </c>
      <c r="N316" s="302" t="s">
        <v>46</v>
      </c>
      <c r="O316" s="92"/>
      <c r="P316" s="229">
        <f>O316*H316</f>
        <v>0</v>
      </c>
      <c r="Q316" s="229">
        <v>6.9999999999999994E-05</v>
      </c>
      <c r="R316" s="229">
        <f>Q316*H316</f>
        <v>0.00034999999999999994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569</v>
      </c>
      <c r="AT316" s="231" t="s">
        <v>467</v>
      </c>
      <c r="AU316" s="231" t="s">
        <v>90</v>
      </c>
      <c r="AY316" s="18" t="s">
        <v>216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88</v>
      </c>
      <c r="BK316" s="232">
        <f>ROUND(I316*H316,2)</f>
        <v>0</v>
      </c>
      <c r="BL316" s="18" t="s">
        <v>292</v>
      </c>
      <c r="BM316" s="231" t="s">
        <v>4524</v>
      </c>
    </row>
    <row r="317" s="2" customFormat="1">
      <c r="A317" s="39"/>
      <c r="B317" s="40"/>
      <c r="C317" s="41"/>
      <c r="D317" s="233" t="s">
        <v>222</v>
      </c>
      <c r="E317" s="41"/>
      <c r="F317" s="234" t="s">
        <v>4525</v>
      </c>
      <c r="G317" s="41"/>
      <c r="H317" s="41"/>
      <c r="I317" s="235"/>
      <c r="J317" s="41"/>
      <c r="K317" s="41"/>
      <c r="L317" s="45"/>
      <c r="M317" s="236"/>
      <c r="N317" s="237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222</v>
      </c>
      <c r="AU317" s="18" t="s">
        <v>90</v>
      </c>
    </row>
    <row r="318" s="2" customFormat="1" ht="37.8" customHeight="1">
      <c r="A318" s="39"/>
      <c r="B318" s="40"/>
      <c r="C318" s="293" t="s">
        <v>957</v>
      </c>
      <c r="D318" s="293" t="s">
        <v>467</v>
      </c>
      <c r="E318" s="294" t="s">
        <v>4526</v>
      </c>
      <c r="F318" s="295" t="s">
        <v>4525</v>
      </c>
      <c r="G318" s="296" t="s">
        <v>539</v>
      </c>
      <c r="H318" s="297">
        <v>1</v>
      </c>
      <c r="I318" s="298"/>
      <c r="J318" s="299">
        <f>ROUND(I318*H318,2)</f>
        <v>0</v>
      </c>
      <c r="K318" s="295" t="s">
        <v>359</v>
      </c>
      <c r="L318" s="300"/>
      <c r="M318" s="301" t="s">
        <v>1</v>
      </c>
      <c r="N318" s="302" t="s">
        <v>46</v>
      </c>
      <c r="O318" s="92"/>
      <c r="P318" s="229">
        <f>O318*H318</f>
        <v>0</v>
      </c>
      <c r="Q318" s="229">
        <v>6.9999999999999994E-05</v>
      </c>
      <c r="R318" s="229">
        <f>Q318*H318</f>
        <v>6.9999999999999994E-05</v>
      </c>
      <c r="S318" s="229">
        <v>0</v>
      </c>
      <c r="T318" s="23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1" t="s">
        <v>569</v>
      </c>
      <c r="AT318" s="231" t="s">
        <v>467</v>
      </c>
      <c r="AU318" s="231" t="s">
        <v>90</v>
      </c>
      <c r="AY318" s="18" t="s">
        <v>216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8" t="s">
        <v>88</v>
      </c>
      <c r="BK318" s="232">
        <f>ROUND(I318*H318,2)</f>
        <v>0</v>
      </c>
      <c r="BL318" s="18" t="s">
        <v>292</v>
      </c>
      <c r="BM318" s="231" t="s">
        <v>4527</v>
      </c>
    </row>
    <row r="319" s="2" customFormat="1">
      <c r="A319" s="39"/>
      <c r="B319" s="40"/>
      <c r="C319" s="41"/>
      <c r="D319" s="233" t="s">
        <v>222</v>
      </c>
      <c r="E319" s="41"/>
      <c r="F319" s="234" t="s">
        <v>4525</v>
      </c>
      <c r="G319" s="41"/>
      <c r="H319" s="41"/>
      <c r="I319" s="235"/>
      <c r="J319" s="41"/>
      <c r="K319" s="41"/>
      <c r="L319" s="45"/>
      <c r="M319" s="236"/>
      <c r="N319" s="237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222</v>
      </c>
      <c r="AU319" s="18" t="s">
        <v>90</v>
      </c>
    </row>
    <row r="320" s="2" customFormat="1" ht="33" customHeight="1">
      <c r="A320" s="39"/>
      <c r="B320" s="40"/>
      <c r="C320" s="220" t="s">
        <v>962</v>
      </c>
      <c r="D320" s="220" t="s">
        <v>217</v>
      </c>
      <c r="E320" s="221" t="s">
        <v>4528</v>
      </c>
      <c r="F320" s="222" t="s">
        <v>4529</v>
      </c>
      <c r="G320" s="223" t="s">
        <v>539</v>
      </c>
      <c r="H320" s="224">
        <v>21</v>
      </c>
      <c r="I320" s="225"/>
      <c r="J320" s="226">
        <f>ROUND(I320*H320,2)</f>
        <v>0</v>
      </c>
      <c r="K320" s="222" t="s">
        <v>359</v>
      </c>
      <c r="L320" s="45"/>
      <c r="M320" s="227" t="s">
        <v>1</v>
      </c>
      <c r="N320" s="228" t="s">
        <v>46</v>
      </c>
      <c r="O320" s="92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1" t="s">
        <v>292</v>
      </c>
      <c r="AT320" s="231" t="s">
        <v>217</v>
      </c>
      <c r="AU320" s="231" t="s">
        <v>90</v>
      </c>
      <c r="AY320" s="18" t="s">
        <v>216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8" t="s">
        <v>88</v>
      </c>
      <c r="BK320" s="232">
        <f>ROUND(I320*H320,2)</f>
        <v>0</v>
      </c>
      <c r="BL320" s="18" t="s">
        <v>292</v>
      </c>
      <c r="BM320" s="231" t="s">
        <v>4530</v>
      </c>
    </row>
    <row r="321" s="2" customFormat="1">
      <c r="A321" s="39"/>
      <c r="B321" s="40"/>
      <c r="C321" s="41"/>
      <c r="D321" s="233" t="s">
        <v>222</v>
      </c>
      <c r="E321" s="41"/>
      <c r="F321" s="234" t="s">
        <v>4531</v>
      </c>
      <c r="G321" s="41"/>
      <c r="H321" s="41"/>
      <c r="I321" s="235"/>
      <c r="J321" s="41"/>
      <c r="K321" s="41"/>
      <c r="L321" s="45"/>
      <c r="M321" s="236"/>
      <c r="N321" s="237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222</v>
      </c>
      <c r="AU321" s="18" t="s">
        <v>90</v>
      </c>
    </row>
    <row r="322" s="2" customFormat="1" ht="24.15" customHeight="1">
      <c r="A322" s="39"/>
      <c r="B322" s="40"/>
      <c r="C322" s="293" t="s">
        <v>969</v>
      </c>
      <c r="D322" s="293" t="s">
        <v>467</v>
      </c>
      <c r="E322" s="294" t="s">
        <v>4532</v>
      </c>
      <c r="F322" s="295" t="s">
        <v>4533</v>
      </c>
      <c r="G322" s="296" t="s">
        <v>539</v>
      </c>
      <c r="H322" s="297">
        <v>21</v>
      </c>
      <c r="I322" s="298"/>
      <c r="J322" s="299">
        <f>ROUND(I322*H322,2)</f>
        <v>0</v>
      </c>
      <c r="K322" s="295" t="s">
        <v>359</v>
      </c>
      <c r="L322" s="300"/>
      <c r="M322" s="301" t="s">
        <v>1</v>
      </c>
      <c r="N322" s="302" t="s">
        <v>46</v>
      </c>
      <c r="O322" s="92"/>
      <c r="P322" s="229">
        <f>O322*H322</f>
        <v>0</v>
      </c>
      <c r="Q322" s="229">
        <v>0.00012999999999999999</v>
      </c>
      <c r="R322" s="229">
        <f>Q322*H322</f>
        <v>0.0027299999999999998</v>
      </c>
      <c r="S322" s="229">
        <v>0</v>
      </c>
      <c r="T322" s="23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1" t="s">
        <v>569</v>
      </c>
      <c r="AT322" s="231" t="s">
        <v>467</v>
      </c>
      <c r="AU322" s="231" t="s">
        <v>90</v>
      </c>
      <c r="AY322" s="18" t="s">
        <v>216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8" t="s">
        <v>88</v>
      </c>
      <c r="BK322" s="232">
        <f>ROUND(I322*H322,2)</f>
        <v>0</v>
      </c>
      <c r="BL322" s="18" t="s">
        <v>292</v>
      </c>
      <c r="BM322" s="231" t="s">
        <v>4534</v>
      </c>
    </row>
    <row r="323" s="2" customFormat="1">
      <c r="A323" s="39"/>
      <c r="B323" s="40"/>
      <c r="C323" s="41"/>
      <c r="D323" s="233" t="s">
        <v>222</v>
      </c>
      <c r="E323" s="41"/>
      <c r="F323" s="234" t="s">
        <v>4533</v>
      </c>
      <c r="G323" s="41"/>
      <c r="H323" s="41"/>
      <c r="I323" s="235"/>
      <c r="J323" s="41"/>
      <c r="K323" s="41"/>
      <c r="L323" s="45"/>
      <c r="M323" s="236"/>
      <c r="N323" s="237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222</v>
      </c>
      <c r="AU323" s="18" t="s">
        <v>90</v>
      </c>
    </row>
    <row r="324" s="2" customFormat="1" ht="24.15" customHeight="1">
      <c r="A324" s="39"/>
      <c r="B324" s="40"/>
      <c r="C324" s="220" t="s">
        <v>974</v>
      </c>
      <c r="D324" s="220" t="s">
        <v>217</v>
      </c>
      <c r="E324" s="221" t="s">
        <v>4535</v>
      </c>
      <c r="F324" s="222" t="s">
        <v>4536</v>
      </c>
      <c r="G324" s="223" t="s">
        <v>539</v>
      </c>
      <c r="H324" s="224">
        <v>51</v>
      </c>
      <c r="I324" s="225"/>
      <c r="J324" s="226">
        <f>ROUND(I324*H324,2)</f>
        <v>0</v>
      </c>
      <c r="K324" s="222" t="s">
        <v>359</v>
      </c>
      <c r="L324" s="45"/>
      <c r="M324" s="227" t="s">
        <v>1</v>
      </c>
      <c r="N324" s="228" t="s">
        <v>46</v>
      </c>
      <c r="O324" s="92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292</v>
      </c>
      <c r="AT324" s="231" t="s">
        <v>217</v>
      </c>
      <c r="AU324" s="231" t="s">
        <v>90</v>
      </c>
      <c r="AY324" s="18" t="s">
        <v>216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88</v>
      </c>
      <c r="BK324" s="232">
        <f>ROUND(I324*H324,2)</f>
        <v>0</v>
      </c>
      <c r="BL324" s="18" t="s">
        <v>292</v>
      </c>
      <c r="BM324" s="231" t="s">
        <v>4537</v>
      </c>
    </row>
    <row r="325" s="2" customFormat="1">
      <c r="A325" s="39"/>
      <c r="B325" s="40"/>
      <c r="C325" s="41"/>
      <c r="D325" s="233" t="s">
        <v>222</v>
      </c>
      <c r="E325" s="41"/>
      <c r="F325" s="234" t="s">
        <v>4538</v>
      </c>
      <c r="G325" s="41"/>
      <c r="H325" s="41"/>
      <c r="I325" s="235"/>
      <c r="J325" s="41"/>
      <c r="K325" s="41"/>
      <c r="L325" s="45"/>
      <c r="M325" s="236"/>
      <c r="N325" s="237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222</v>
      </c>
      <c r="AU325" s="18" t="s">
        <v>90</v>
      </c>
    </row>
    <row r="326" s="2" customFormat="1" ht="24.15" customHeight="1">
      <c r="A326" s="39"/>
      <c r="B326" s="40"/>
      <c r="C326" s="293" t="s">
        <v>981</v>
      </c>
      <c r="D326" s="293" t="s">
        <v>467</v>
      </c>
      <c r="E326" s="294" t="s">
        <v>4539</v>
      </c>
      <c r="F326" s="295" t="s">
        <v>4540</v>
      </c>
      <c r="G326" s="296" t="s">
        <v>539</v>
      </c>
      <c r="H326" s="297">
        <v>18</v>
      </c>
      <c r="I326" s="298"/>
      <c r="J326" s="299">
        <f>ROUND(I326*H326,2)</f>
        <v>0</v>
      </c>
      <c r="K326" s="295" t="s">
        <v>359</v>
      </c>
      <c r="L326" s="300"/>
      <c r="M326" s="301" t="s">
        <v>1</v>
      </c>
      <c r="N326" s="302" t="s">
        <v>46</v>
      </c>
      <c r="O326" s="92"/>
      <c r="P326" s="229">
        <f>O326*H326</f>
        <v>0</v>
      </c>
      <c r="Q326" s="229">
        <v>0.00040000000000000002</v>
      </c>
      <c r="R326" s="229">
        <f>Q326*H326</f>
        <v>0.0072000000000000007</v>
      </c>
      <c r="S326" s="229">
        <v>0</v>
      </c>
      <c r="T326" s="23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1" t="s">
        <v>569</v>
      </c>
      <c r="AT326" s="231" t="s">
        <v>467</v>
      </c>
      <c r="AU326" s="231" t="s">
        <v>90</v>
      </c>
      <c r="AY326" s="18" t="s">
        <v>216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88</v>
      </c>
      <c r="BK326" s="232">
        <f>ROUND(I326*H326,2)</f>
        <v>0</v>
      </c>
      <c r="BL326" s="18" t="s">
        <v>292</v>
      </c>
      <c r="BM326" s="231" t="s">
        <v>4541</v>
      </c>
    </row>
    <row r="327" s="2" customFormat="1">
      <c r="A327" s="39"/>
      <c r="B327" s="40"/>
      <c r="C327" s="41"/>
      <c r="D327" s="233" t="s">
        <v>222</v>
      </c>
      <c r="E327" s="41"/>
      <c r="F327" s="234" t="s">
        <v>4542</v>
      </c>
      <c r="G327" s="41"/>
      <c r="H327" s="41"/>
      <c r="I327" s="235"/>
      <c r="J327" s="41"/>
      <c r="K327" s="41"/>
      <c r="L327" s="45"/>
      <c r="M327" s="236"/>
      <c r="N327" s="237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222</v>
      </c>
      <c r="AU327" s="18" t="s">
        <v>90</v>
      </c>
    </row>
    <row r="328" s="14" customFormat="1">
      <c r="A328" s="14"/>
      <c r="B328" s="260"/>
      <c r="C328" s="261"/>
      <c r="D328" s="233" t="s">
        <v>362</v>
      </c>
      <c r="E328" s="262" t="s">
        <v>1</v>
      </c>
      <c r="F328" s="263" t="s">
        <v>472</v>
      </c>
      <c r="G328" s="261"/>
      <c r="H328" s="264">
        <v>18</v>
      </c>
      <c r="I328" s="265"/>
      <c r="J328" s="261"/>
      <c r="K328" s="261"/>
      <c r="L328" s="266"/>
      <c r="M328" s="267"/>
      <c r="N328" s="268"/>
      <c r="O328" s="268"/>
      <c r="P328" s="268"/>
      <c r="Q328" s="268"/>
      <c r="R328" s="268"/>
      <c r="S328" s="268"/>
      <c r="T328" s="26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0" t="s">
        <v>362</v>
      </c>
      <c r="AU328" s="270" t="s">
        <v>90</v>
      </c>
      <c r="AV328" s="14" t="s">
        <v>90</v>
      </c>
      <c r="AW328" s="14" t="s">
        <v>36</v>
      </c>
      <c r="AX328" s="14" t="s">
        <v>88</v>
      </c>
      <c r="AY328" s="270" t="s">
        <v>216</v>
      </c>
    </row>
    <row r="329" s="2" customFormat="1" ht="24.15" customHeight="1">
      <c r="A329" s="39"/>
      <c r="B329" s="40"/>
      <c r="C329" s="293" t="s">
        <v>988</v>
      </c>
      <c r="D329" s="293" t="s">
        <v>467</v>
      </c>
      <c r="E329" s="294" t="s">
        <v>4543</v>
      </c>
      <c r="F329" s="295" t="s">
        <v>4544</v>
      </c>
      <c r="G329" s="296" t="s">
        <v>539</v>
      </c>
      <c r="H329" s="297">
        <v>6</v>
      </c>
      <c r="I329" s="298"/>
      <c r="J329" s="299">
        <f>ROUND(I329*H329,2)</f>
        <v>0</v>
      </c>
      <c r="K329" s="295" t="s">
        <v>359</v>
      </c>
      <c r="L329" s="300"/>
      <c r="M329" s="301" t="s">
        <v>1</v>
      </c>
      <c r="N329" s="302" t="s">
        <v>46</v>
      </c>
      <c r="O329" s="92"/>
      <c r="P329" s="229">
        <f>O329*H329</f>
        <v>0</v>
      </c>
      <c r="Q329" s="229">
        <v>0.00040000000000000002</v>
      </c>
      <c r="R329" s="229">
        <f>Q329*H329</f>
        <v>0.0024000000000000002</v>
      </c>
      <c r="S329" s="229">
        <v>0</v>
      </c>
      <c r="T329" s="23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1" t="s">
        <v>569</v>
      </c>
      <c r="AT329" s="231" t="s">
        <v>467</v>
      </c>
      <c r="AU329" s="231" t="s">
        <v>90</v>
      </c>
      <c r="AY329" s="18" t="s">
        <v>216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8" t="s">
        <v>88</v>
      </c>
      <c r="BK329" s="232">
        <f>ROUND(I329*H329,2)</f>
        <v>0</v>
      </c>
      <c r="BL329" s="18" t="s">
        <v>292</v>
      </c>
      <c r="BM329" s="231" t="s">
        <v>4545</v>
      </c>
    </row>
    <row r="330" s="2" customFormat="1">
      <c r="A330" s="39"/>
      <c r="B330" s="40"/>
      <c r="C330" s="41"/>
      <c r="D330" s="233" t="s">
        <v>222</v>
      </c>
      <c r="E330" s="41"/>
      <c r="F330" s="234" t="s">
        <v>4544</v>
      </c>
      <c r="G330" s="41"/>
      <c r="H330" s="41"/>
      <c r="I330" s="235"/>
      <c r="J330" s="41"/>
      <c r="K330" s="41"/>
      <c r="L330" s="45"/>
      <c r="M330" s="236"/>
      <c r="N330" s="237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222</v>
      </c>
      <c r="AU330" s="18" t="s">
        <v>90</v>
      </c>
    </row>
    <row r="331" s="2" customFormat="1" ht="24.15" customHeight="1">
      <c r="A331" s="39"/>
      <c r="B331" s="40"/>
      <c r="C331" s="293" t="s">
        <v>1004</v>
      </c>
      <c r="D331" s="293" t="s">
        <v>467</v>
      </c>
      <c r="E331" s="294" t="s">
        <v>4546</v>
      </c>
      <c r="F331" s="295" t="s">
        <v>4547</v>
      </c>
      <c r="G331" s="296" t="s">
        <v>539</v>
      </c>
      <c r="H331" s="297">
        <v>22</v>
      </c>
      <c r="I331" s="298"/>
      <c r="J331" s="299">
        <f>ROUND(I331*H331,2)</f>
        <v>0</v>
      </c>
      <c r="K331" s="295" t="s">
        <v>359</v>
      </c>
      <c r="L331" s="300"/>
      <c r="M331" s="301" t="s">
        <v>1</v>
      </c>
      <c r="N331" s="302" t="s">
        <v>46</v>
      </c>
      <c r="O331" s="92"/>
      <c r="P331" s="229">
        <f>O331*H331</f>
        <v>0</v>
      </c>
      <c r="Q331" s="229">
        <v>0.00040000000000000002</v>
      </c>
      <c r="R331" s="229">
        <f>Q331*H331</f>
        <v>0.0088000000000000005</v>
      </c>
      <c r="S331" s="229">
        <v>0</v>
      </c>
      <c r="T331" s="23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1" t="s">
        <v>569</v>
      </c>
      <c r="AT331" s="231" t="s">
        <v>467</v>
      </c>
      <c r="AU331" s="231" t="s">
        <v>90</v>
      </c>
      <c r="AY331" s="18" t="s">
        <v>216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8" t="s">
        <v>88</v>
      </c>
      <c r="BK331" s="232">
        <f>ROUND(I331*H331,2)</f>
        <v>0</v>
      </c>
      <c r="BL331" s="18" t="s">
        <v>292</v>
      </c>
      <c r="BM331" s="231" t="s">
        <v>4548</v>
      </c>
    </row>
    <row r="332" s="2" customFormat="1">
      <c r="A332" s="39"/>
      <c r="B332" s="40"/>
      <c r="C332" s="41"/>
      <c r="D332" s="233" t="s">
        <v>222</v>
      </c>
      <c r="E332" s="41"/>
      <c r="F332" s="234" t="s">
        <v>4547</v>
      </c>
      <c r="G332" s="41"/>
      <c r="H332" s="41"/>
      <c r="I332" s="235"/>
      <c r="J332" s="41"/>
      <c r="K332" s="41"/>
      <c r="L332" s="45"/>
      <c r="M332" s="236"/>
      <c r="N332" s="237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222</v>
      </c>
      <c r="AU332" s="18" t="s">
        <v>90</v>
      </c>
    </row>
    <row r="333" s="14" customFormat="1">
      <c r="A333" s="14"/>
      <c r="B333" s="260"/>
      <c r="C333" s="261"/>
      <c r="D333" s="233" t="s">
        <v>362</v>
      </c>
      <c r="E333" s="262" t="s">
        <v>1</v>
      </c>
      <c r="F333" s="263" t="s">
        <v>498</v>
      </c>
      <c r="G333" s="261"/>
      <c r="H333" s="264">
        <v>22</v>
      </c>
      <c r="I333" s="265"/>
      <c r="J333" s="261"/>
      <c r="K333" s="261"/>
      <c r="L333" s="266"/>
      <c r="M333" s="267"/>
      <c r="N333" s="268"/>
      <c r="O333" s="268"/>
      <c r="P333" s="268"/>
      <c r="Q333" s="268"/>
      <c r="R333" s="268"/>
      <c r="S333" s="268"/>
      <c r="T333" s="26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0" t="s">
        <v>362</v>
      </c>
      <c r="AU333" s="270" t="s">
        <v>90</v>
      </c>
      <c r="AV333" s="14" t="s">
        <v>90</v>
      </c>
      <c r="AW333" s="14" t="s">
        <v>36</v>
      </c>
      <c r="AX333" s="14" t="s">
        <v>88</v>
      </c>
      <c r="AY333" s="270" t="s">
        <v>216</v>
      </c>
    </row>
    <row r="334" s="2" customFormat="1" ht="24.15" customHeight="1">
      <c r="A334" s="39"/>
      <c r="B334" s="40"/>
      <c r="C334" s="293" t="s">
        <v>1011</v>
      </c>
      <c r="D334" s="293" t="s">
        <v>467</v>
      </c>
      <c r="E334" s="294" t="s">
        <v>4549</v>
      </c>
      <c r="F334" s="295" t="s">
        <v>4550</v>
      </c>
      <c r="G334" s="296" t="s">
        <v>539</v>
      </c>
      <c r="H334" s="297">
        <v>1</v>
      </c>
      <c r="I334" s="298"/>
      <c r="J334" s="299">
        <f>ROUND(I334*H334,2)</f>
        <v>0</v>
      </c>
      <c r="K334" s="295" t="s">
        <v>1</v>
      </c>
      <c r="L334" s="300"/>
      <c r="M334" s="301" t="s">
        <v>1</v>
      </c>
      <c r="N334" s="302" t="s">
        <v>46</v>
      </c>
      <c r="O334" s="92"/>
      <c r="P334" s="229">
        <f>O334*H334</f>
        <v>0</v>
      </c>
      <c r="Q334" s="229">
        <v>0.00040000000000000002</v>
      </c>
      <c r="R334" s="229">
        <f>Q334*H334</f>
        <v>0.00040000000000000002</v>
      </c>
      <c r="S334" s="229">
        <v>0</v>
      </c>
      <c r="T334" s="23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569</v>
      </c>
      <c r="AT334" s="231" t="s">
        <v>467</v>
      </c>
      <c r="AU334" s="231" t="s">
        <v>90</v>
      </c>
      <c r="AY334" s="18" t="s">
        <v>216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88</v>
      </c>
      <c r="BK334" s="232">
        <f>ROUND(I334*H334,2)</f>
        <v>0</v>
      </c>
      <c r="BL334" s="18" t="s">
        <v>292</v>
      </c>
      <c r="BM334" s="231" t="s">
        <v>4551</v>
      </c>
    </row>
    <row r="335" s="2" customFormat="1">
      <c r="A335" s="39"/>
      <c r="B335" s="40"/>
      <c r="C335" s="41"/>
      <c r="D335" s="233" t="s">
        <v>222</v>
      </c>
      <c r="E335" s="41"/>
      <c r="F335" s="234" t="s">
        <v>4552</v>
      </c>
      <c r="G335" s="41"/>
      <c r="H335" s="41"/>
      <c r="I335" s="235"/>
      <c r="J335" s="41"/>
      <c r="K335" s="41"/>
      <c r="L335" s="45"/>
      <c r="M335" s="236"/>
      <c r="N335" s="237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222</v>
      </c>
      <c r="AU335" s="18" t="s">
        <v>90</v>
      </c>
    </row>
    <row r="336" s="2" customFormat="1" ht="16.5" customHeight="1">
      <c r="A336" s="39"/>
      <c r="B336" s="40"/>
      <c r="C336" s="293" t="s">
        <v>1016</v>
      </c>
      <c r="D336" s="293" t="s">
        <v>467</v>
      </c>
      <c r="E336" s="294" t="s">
        <v>4553</v>
      </c>
      <c r="F336" s="295" t="s">
        <v>4554</v>
      </c>
      <c r="G336" s="296" t="s">
        <v>539</v>
      </c>
      <c r="H336" s="297">
        <v>4</v>
      </c>
      <c r="I336" s="298"/>
      <c r="J336" s="299">
        <f>ROUND(I336*H336,2)</f>
        <v>0</v>
      </c>
      <c r="K336" s="295" t="s">
        <v>1</v>
      </c>
      <c r="L336" s="300"/>
      <c r="M336" s="301" t="s">
        <v>1</v>
      </c>
      <c r="N336" s="302" t="s">
        <v>46</v>
      </c>
      <c r="O336" s="92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569</v>
      </c>
      <c r="AT336" s="231" t="s">
        <v>467</v>
      </c>
      <c r="AU336" s="231" t="s">
        <v>90</v>
      </c>
      <c r="AY336" s="18" t="s">
        <v>216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88</v>
      </c>
      <c r="BK336" s="232">
        <f>ROUND(I336*H336,2)</f>
        <v>0</v>
      </c>
      <c r="BL336" s="18" t="s">
        <v>292</v>
      </c>
      <c r="BM336" s="231" t="s">
        <v>4555</v>
      </c>
    </row>
    <row r="337" s="2" customFormat="1" ht="16.5" customHeight="1">
      <c r="A337" s="39"/>
      <c r="B337" s="40"/>
      <c r="C337" s="293" t="s">
        <v>1029</v>
      </c>
      <c r="D337" s="293" t="s">
        <v>467</v>
      </c>
      <c r="E337" s="294" t="s">
        <v>4556</v>
      </c>
      <c r="F337" s="295" t="s">
        <v>4557</v>
      </c>
      <c r="G337" s="296" t="s">
        <v>539</v>
      </c>
      <c r="H337" s="297">
        <v>2</v>
      </c>
      <c r="I337" s="298"/>
      <c r="J337" s="299">
        <f>ROUND(I337*H337,2)</f>
        <v>0</v>
      </c>
      <c r="K337" s="295" t="s">
        <v>1</v>
      </c>
      <c r="L337" s="300"/>
      <c r="M337" s="301" t="s">
        <v>1</v>
      </c>
      <c r="N337" s="302" t="s">
        <v>46</v>
      </c>
      <c r="O337" s="92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1" t="s">
        <v>569</v>
      </c>
      <c r="AT337" s="231" t="s">
        <v>467</v>
      </c>
      <c r="AU337" s="231" t="s">
        <v>90</v>
      </c>
      <c r="AY337" s="18" t="s">
        <v>216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8" t="s">
        <v>88</v>
      </c>
      <c r="BK337" s="232">
        <f>ROUND(I337*H337,2)</f>
        <v>0</v>
      </c>
      <c r="BL337" s="18" t="s">
        <v>292</v>
      </c>
      <c r="BM337" s="231" t="s">
        <v>4558</v>
      </c>
    </row>
    <row r="338" s="2" customFormat="1" ht="16.5" customHeight="1">
      <c r="A338" s="39"/>
      <c r="B338" s="40"/>
      <c r="C338" s="293" t="s">
        <v>1038</v>
      </c>
      <c r="D338" s="293" t="s">
        <v>467</v>
      </c>
      <c r="E338" s="294" t="s">
        <v>4559</v>
      </c>
      <c r="F338" s="295" t="s">
        <v>4560</v>
      </c>
      <c r="G338" s="296" t="s">
        <v>539</v>
      </c>
      <c r="H338" s="297">
        <v>2</v>
      </c>
      <c r="I338" s="298"/>
      <c r="J338" s="299">
        <f>ROUND(I338*H338,2)</f>
        <v>0</v>
      </c>
      <c r="K338" s="295" t="s">
        <v>1</v>
      </c>
      <c r="L338" s="300"/>
      <c r="M338" s="301" t="s">
        <v>1</v>
      </c>
      <c r="N338" s="302" t="s">
        <v>46</v>
      </c>
      <c r="O338" s="92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569</v>
      </c>
      <c r="AT338" s="231" t="s">
        <v>467</v>
      </c>
      <c r="AU338" s="231" t="s">
        <v>90</v>
      </c>
      <c r="AY338" s="18" t="s">
        <v>216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88</v>
      </c>
      <c r="BK338" s="232">
        <f>ROUND(I338*H338,2)</f>
        <v>0</v>
      </c>
      <c r="BL338" s="18" t="s">
        <v>292</v>
      </c>
      <c r="BM338" s="231" t="s">
        <v>4561</v>
      </c>
    </row>
    <row r="339" s="2" customFormat="1" ht="24.15" customHeight="1">
      <c r="A339" s="39"/>
      <c r="B339" s="40"/>
      <c r="C339" s="220" t="s">
        <v>1043</v>
      </c>
      <c r="D339" s="220" t="s">
        <v>217</v>
      </c>
      <c r="E339" s="221" t="s">
        <v>4562</v>
      </c>
      <c r="F339" s="222" t="s">
        <v>4563</v>
      </c>
      <c r="G339" s="223" t="s">
        <v>539</v>
      </c>
      <c r="H339" s="224">
        <v>13</v>
      </c>
      <c r="I339" s="225"/>
      <c r="J339" s="226">
        <f>ROUND(I339*H339,2)</f>
        <v>0</v>
      </c>
      <c r="K339" s="222" t="s">
        <v>359</v>
      </c>
      <c r="L339" s="45"/>
      <c r="M339" s="227" t="s">
        <v>1</v>
      </c>
      <c r="N339" s="228" t="s">
        <v>46</v>
      </c>
      <c r="O339" s="92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292</v>
      </c>
      <c r="AT339" s="231" t="s">
        <v>217</v>
      </c>
      <c r="AU339" s="231" t="s">
        <v>90</v>
      </c>
      <c r="AY339" s="18" t="s">
        <v>216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88</v>
      </c>
      <c r="BK339" s="232">
        <f>ROUND(I339*H339,2)</f>
        <v>0</v>
      </c>
      <c r="BL339" s="18" t="s">
        <v>292</v>
      </c>
      <c r="BM339" s="231" t="s">
        <v>4564</v>
      </c>
    </row>
    <row r="340" s="2" customFormat="1">
      <c r="A340" s="39"/>
      <c r="B340" s="40"/>
      <c r="C340" s="41"/>
      <c r="D340" s="233" t="s">
        <v>222</v>
      </c>
      <c r="E340" s="41"/>
      <c r="F340" s="234" t="s">
        <v>4565</v>
      </c>
      <c r="G340" s="41"/>
      <c r="H340" s="41"/>
      <c r="I340" s="235"/>
      <c r="J340" s="41"/>
      <c r="K340" s="41"/>
      <c r="L340" s="45"/>
      <c r="M340" s="236"/>
      <c r="N340" s="237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222</v>
      </c>
      <c r="AU340" s="18" t="s">
        <v>90</v>
      </c>
    </row>
    <row r="341" s="2" customFormat="1" ht="24.15" customHeight="1">
      <c r="A341" s="39"/>
      <c r="B341" s="40"/>
      <c r="C341" s="293" t="s">
        <v>1086</v>
      </c>
      <c r="D341" s="293" t="s">
        <v>467</v>
      </c>
      <c r="E341" s="294" t="s">
        <v>4566</v>
      </c>
      <c r="F341" s="295" t="s">
        <v>4567</v>
      </c>
      <c r="G341" s="296" t="s">
        <v>539</v>
      </c>
      <c r="H341" s="297">
        <v>9</v>
      </c>
      <c r="I341" s="298"/>
      <c r="J341" s="299">
        <f>ROUND(I341*H341,2)</f>
        <v>0</v>
      </c>
      <c r="K341" s="295" t="s">
        <v>359</v>
      </c>
      <c r="L341" s="300"/>
      <c r="M341" s="301" t="s">
        <v>1</v>
      </c>
      <c r="N341" s="302" t="s">
        <v>46</v>
      </c>
      <c r="O341" s="92"/>
      <c r="P341" s="229">
        <f>O341*H341</f>
        <v>0</v>
      </c>
      <c r="Q341" s="229">
        <v>0.0010499999999999999</v>
      </c>
      <c r="R341" s="229">
        <f>Q341*H341</f>
        <v>0.0094500000000000001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569</v>
      </c>
      <c r="AT341" s="231" t="s">
        <v>467</v>
      </c>
      <c r="AU341" s="231" t="s">
        <v>90</v>
      </c>
      <c r="AY341" s="18" t="s">
        <v>216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88</v>
      </c>
      <c r="BK341" s="232">
        <f>ROUND(I341*H341,2)</f>
        <v>0</v>
      </c>
      <c r="BL341" s="18" t="s">
        <v>292</v>
      </c>
      <c r="BM341" s="231" t="s">
        <v>4568</v>
      </c>
    </row>
    <row r="342" s="2" customFormat="1">
      <c r="A342" s="39"/>
      <c r="B342" s="40"/>
      <c r="C342" s="41"/>
      <c r="D342" s="233" t="s">
        <v>222</v>
      </c>
      <c r="E342" s="41"/>
      <c r="F342" s="234" t="s">
        <v>4567</v>
      </c>
      <c r="G342" s="41"/>
      <c r="H342" s="41"/>
      <c r="I342" s="235"/>
      <c r="J342" s="41"/>
      <c r="K342" s="41"/>
      <c r="L342" s="45"/>
      <c r="M342" s="236"/>
      <c r="N342" s="237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222</v>
      </c>
      <c r="AU342" s="18" t="s">
        <v>90</v>
      </c>
    </row>
    <row r="343" s="2" customFormat="1" ht="24.15" customHeight="1">
      <c r="A343" s="39"/>
      <c r="B343" s="40"/>
      <c r="C343" s="293" t="s">
        <v>1499</v>
      </c>
      <c r="D343" s="293" t="s">
        <v>467</v>
      </c>
      <c r="E343" s="294" t="s">
        <v>4569</v>
      </c>
      <c r="F343" s="295" t="s">
        <v>4570</v>
      </c>
      <c r="G343" s="296" t="s">
        <v>539</v>
      </c>
      <c r="H343" s="297">
        <v>1</v>
      </c>
      <c r="I343" s="298"/>
      <c r="J343" s="299">
        <f>ROUND(I343*H343,2)</f>
        <v>0</v>
      </c>
      <c r="K343" s="295" t="s">
        <v>359</v>
      </c>
      <c r="L343" s="300"/>
      <c r="M343" s="301" t="s">
        <v>1</v>
      </c>
      <c r="N343" s="302" t="s">
        <v>46</v>
      </c>
      <c r="O343" s="92"/>
      <c r="P343" s="229">
        <f>O343*H343</f>
        <v>0</v>
      </c>
      <c r="Q343" s="229">
        <v>0.0010499999999999999</v>
      </c>
      <c r="R343" s="229">
        <f>Q343*H343</f>
        <v>0.0010499999999999999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569</v>
      </c>
      <c r="AT343" s="231" t="s">
        <v>467</v>
      </c>
      <c r="AU343" s="231" t="s">
        <v>90</v>
      </c>
      <c r="AY343" s="18" t="s">
        <v>216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88</v>
      </c>
      <c r="BK343" s="232">
        <f>ROUND(I343*H343,2)</f>
        <v>0</v>
      </c>
      <c r="BL343" s="18" t="s">
        <v>292</v>
      </c>
      <c r="BM343" s="231" t="s">
        <v>4571</v>
      </c>
    </row>
    <row r="344" s="2" customFormat="1">
      <c r="A344" s="39"/>
      <c r="B344" s="40"/>
      <c r="C344" s="41"/>
      <c r="D344" s="233" t="s">
        <v>222</v>
      </c>
      <c r="E344" s="41"/>
      <c r="F344" s="234" t="s">
        <v>4570</v>
      </c>
      <c r="G344" s="41"/>
      <c r="H344" s="41"/>
      <c r="I344" s="235"/>
      <c r="J344" s="41"/>
      <c r="K344" s="41"/>
      <c r="L344" s="45"/>
      <c r="M344" s="236"/>
      <c r="N344" s="237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222</v>
      </c>
      <c r="AU344" s="18" t="s">
        <v>90</v>
      </c>
    </row>
    <row r="345" s="2" customFormat="1" ht="24.15" customHeight="1">
      <c r="A345" s="39"/>
      <c r="B345" s="40"/>
      <c r="C345" s="293" t="s">
        <v>1090</v>
      </c>
      <c r="D345" s="293" t="s">
        <v>467</v>
      </c>
      <c r="E345" s="294" t="s">
        <v>4572</v>
      </c>
      <c r="F345" s="295" t="s">
        <v>4573</v>
      </c>
      <c r="G345" s="296" t="s">
        <v>539</v>
      </c>
      <c r="H345" s="297">
        <v>1</v>
      </c>
      <c r="I345" s="298"/>
      <c r="J345" s="299">
        <f>ROUND(I345*H345,2)</f>
        <v>0</v>
      </c>
      <c r="K345" s="295" t="s">
        <v>359</v>
      </c>
      <c r="L345" s="300"/>
      <c r="M345" s="301" t="s">
        <v>1</v>
      </c>
      <c r="N345" s="302" t="s">
        <v>46</v>
      </c>
      <c r="O345" s="92"/>
      <c r="P345" s="229">
        <f>O345*H345</f>
        <v>0</v>
      </c>
      <c r="Q345" s="229">
        <v>0.0010499999999999999</v>
      </c>
      <c r="R345" s="229">
        <f>Q345*H345</f>
        <v>0.0010499999999999999</v>
      </c>
      <c r="S345" s="229">
        <v>0</v>
      </c>
      <c r="T345" s="23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1" t="s">
        <v>569</v>
      </c>
      <c r="AT345" s="231" t="s">
        <v>467</v>
      </c>
      <c r="AU345" s="231" t="s">
        <v>90</v>
      </c>
      <c r="AY345" s="18" t="s">
        <v>216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8" t="s">
        <v>88</v>
      </c>
      <c r="BK345" s="232">
        <f>ROUND(I345*H345,2)</f>
        <v>0</v>
      </c>
      <c r="BL345" s="18" t="s">
        <v>292</v>
      </c>
      <c r="BM345" s="231" t="s">
        <v>4574</v>
      </c>
    </row>
    <row r="346" s="2" customFormat="1">
      <c r="A346" s="39"/>
      <c r="B346" s="40"/>
      <c r="C346" s="41"/>
      <c r="D346" s="233" t="s">
        <v>222</v>
      </c>
      <c r="E346" s="41"/>
      <c r="F346" s="234" t="s">
        <v>4573</v>
      </c>
      <c r="G346" s="41"/>
      <c r="H346" s="41"/>
      <c r="I346" s="235"/>
      <c r="J346" s="41"/>
      <c r="K346" s="41"/>
      <c r="L346" s="45"/>
      <c r="M346" s="236"/>
      <c r="N346" s="237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222</v>
      </c>
      <c r="AU346" s="18" t="s">
        <v>90</v>
      </c>
    </row>
    <row r="347" s="2" customFormat="1" ht="24.15" customHeight="1">
      <c r="A347" s="39"/>
      <c r="B347" s="40"/>
      <c r="C347" s="220" t="s">
        <v>1097</v>
      </c>
      <c r="D347" s="220" t="s">
        <v>217</v>
      </c>
      <c r="E347" s="221" t="s">
        <v>4575</v>
      </c>
      <c r="F347" s="222" t="s">
        <v>4576</v>
      </c>
      <c r="G347" s="223" t="s">
        <v>539</v>
      </c>
      <c r="H347" s="224">
        <v>2</v>
      </c>
      <c r="I347" s="225"/>
      <c r="J347" s="226">
        <f>ROUND(I347*H347,2)</f>
        <v>0</v>
      </c>
      <c r="K347" s="222" t="s">
        <v>359</v>
      </c>
      <c r="L347" s="45"/>
      <c r="M347" s="227" t="s">
        <v>1</v>
      </c>
      <c r="N347" s="228" t="s">
        <v>46</v>
      </c>
      <c r="O347" s="92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292</v>
      </c>
      <c r="AT347" s="231" t="s">
        <v>217</v>
      </c>
      <c r="AU347" s="231" t="s">
        <v>90</v>
      </c>
      <c r="AY347" s="18" t="s">
        <v>216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88</v>
      </c>
      <c r="BK347" s="232">
        <f>ROUND(I347*H347,2)</f>
        <v>0</v>
      </c>
      <c r="BL347" s="18" t="s">
        <v>292</v>
      </c>
      <c r="BM347" s="231" t="s">
        <v>4577</v>
      </c>
    </row>
    <row r="348" s="2" customFormat="1">
      <c r="A348" s="39"/>
      <c r="B348" s="40"/>
      <c r="C348" s="41"/>
      <c r="D348" s="233" t="s">
        <v>222</v>
      </c>
      <c r="E348" s="41"/>
      <c r="F348" s="234" t="s">
        <v>4578</v>
      </c>
      <c r="G348" s="41"/>
      <c r="H348" s="41"/>
      <c r="I348" s="235"/>
      <c r="J348" s="41"/>
      <c r="K348" s="41"/>
      <c r="L348" s="45"/>
      <c r="M348" s="236"/>
      <c r="N348" s="237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222</v>
      </c>
      <c r="AU348" s="18" t="s">
        <v>90</v>
      </c>
    </row>
    <row r="349" s="2" customFormat="1" ht="16.5" customHeight="1">
      <c r="A349" s="39"/>
      <c r="B349" s="40"/>
      <c r="C349" s="293" t="s">
        <v>1102</v>
      </c>
      <c r="D349" s="293" t="s">
        <v>467</v>
      </c>
      <c r="E349" s="294" t="s">
        <v>4579</v>
      </c>
      <c r="F349" s="295" t="s">
        <v>4580</v>
      </c>
      <c r="G349" s="296" t="s">
        <v>539</v>
      </c>
      <c r="H349" s="297">
        <v>2</v>
      </c>
      <c r="I349" s="298"/>
      <c r="J349" s="299">
        <f>ROUND(I349*H349,2)</f>
        <v>0</v>
      </c>
      <c r="K349" s="295" t="s">
        <v>359</v>
      </c>
      <c r="L349" s="300"/>
      <c r="M349" s="301" t="s">
        <v>1</v>
      </c>
      <c r="N349" s="302" t="s">
        <v>46</v>
      </c>
      <c r="O349" s="92"/>
      <c r="P349" s="229">
        <f>O349*H349</f>
        <v>0</v>
      </c>
      <c r="Q349" s="229">
        <v>0.0010499999999999999</v>
      </c>
      <c r="R349" s="229">
        <f>Q349*H349</f>
        <v>0.0020999999999999999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569</v>
      </c>
      <c r="AT349" s="231" t="s">
        <v>467</v>
      </c>
      <c r="AU349" s="231" t="s">
        <v>90</v>
      </c>
      <c r="AY349" s="18" t="s">
        <v>216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88</v>
      </c>
      <c r="BK349" s="232">
        <f>ROUND(I349*H349,2)</f>
        <v>0</v>
      </c>
      <c r="BL349" s="18" t="s">
        <v>292</v>
      </c>
      <c r="BM349" s="231" t="s">
        <v>4581</v>
      </c>
    </row>
    <row r="350" s="2" customFormat="1">
      <c r="A350" s="39"/>
      <c r="B350" s="40"/>
      <c r="C350" s="41"/>
      <c r="D350" s="233" t="s">
        <v>222</v>
      </c>
      <c r="E350" s="41"/>
      <c r="F350" s="234" t="s">
        <v>4582</v>
      </c>
      <c r="G350" s="41"/>
      <c r="H350" s="41"/>
      <c r="I350" s="235"/>
      <c r="J350" s="41"/>
      <c r="K350" s="41"/>
      <c r="L350" s="45"/>
      <c r="M350" s="236"/>
      <c r="N350" s="237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222</v>
      </c>
      <c r="AU350" s="18" t="s">
        <v>90</v>
      </c>
    </row>
    <row r="351" s="2" customFormat="1" ht="24.15" customHeight="1">
      <c r="A351" s="39"/>
      <c r="B351" s="40"/>
      <c r="C351" s="220" t="s">
        <v>1107</v>
      </c>
      <c r="D351" s="220" t="s">
        <v>217</v>
      </c>
      <c r="E351" s="221" t="s">
        <v>4583</v>
      </c>
      <c r="F351" s="222" t="s">
        <v>4584</v>
      </c>
      <c r="G351" s="223" t="s">
        <v>539</v>
      </c>
      <c r="H351" s="224">
        <v>1</v>
      </c>
      <c r="I351" s="225"/>
      <c r="J351" s="226">
        <f>ROUND(I351*H351,2)</f>
        <v>0</v>
      </c>
      <c r="K351" s="222" t="s">
        <v>359</v>
      </c>
      <c r="L351" s="45"/>
      <c r="M351" s="227" t="s">
        <v>1</v>
      </c>
      <c r="N351" s="228" t="s">
        <v>46</v>
      </c>
      <c r="O351" s="92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292</v>
      </c>
      <c r="AT351" s="231" t="s">
        <v>217</v>
      </c>
      <c r="AU351" s="231" t="s">
        <v>90</v>
      </c>
      <c r="AY351" s="18" t="s">
        <v>216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88</v>
      </c>
      <c r="BK351" s="232">
        <f>ROUND(I351*H351,2)</f>
        <v>0</v>
      </c>
      <c r="BL351" s="18" t="s">
        <v>292</v>
      </c>
      <c r="BM351" s="231" t="s">
        <v>4585</v>
      </c>
    </row>
    <row r="352" s="2" customFormat="1">
      <c r="A352" s="39"/>
      <c r="B352" s="40"/>
      <c r="C352" s="41"/>
      <c r="D352" s="233" t="s">
        <v>222</v>
      </c>
      <c r="E352" s="41"/>
      <c r="F352" s="234" t="s">
        <v>4586</v>
      </c>
      <c r="G352" s="41"/>
      <c r="H352" s="41"/>
      <c r="I352" s="235"/>
      <c r="J352" s="41"/>
      <c r="K352" s="41"/>
      <c r="L352" s="45"/>
      <c r="M352" s="236"/>
      <c r="N352" s="237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222</v>
      </c>
      <c r="AU352" s="18" t="s">
        <v>90</v>
      </c>
    </row>
    <row r="353" s="2" customFormat="1" ht="16.5" customHeight="1">
      <c r="A353" s="39"/>
      <c r="B353" s="40"/>
      <c r="C353" s="293" t="s">
        <v>1113</v>
      </c>
      <c r="D353" s="293" t="s">
        <v>467</v>
      </c>
      <c r="E353" s="294" t="s">
        <v>4587</v>
      </c>
      <c r="F353" s="295" t="s">
        <v>4588</v>
      </c>
      <c r="G353" s="296" t="s">
        <v>539</v>
      </c>
      <c r="H353" s="297">
        <v>1</v>
      </c>
      <c r="I353" s="298"/>
      <c r="J353" s="299">
        <f>ROUND(I353*H353,2)</f>
        <v>0</v>
      </c>
      <c r="K353" s="295" t="s">
        <v>1</v>
      </c>
      <c r="L353" s="300"/>
      <c r="M353" s="301" t="s">
        <v>1</v>
      </c>
      <c r="N353" s="302" t="s">
        <v>46</v>
      </c>
      <c r="O353" s="92"/>
      <c r="P353" s="229">
        <f>O353*H353</f>
        <v>0</v>
      </c>
      <c r="Q353" s="229">
        <v>0.0030000000000000001</v>
      </c>
      <c r="R353" s="229">
        <f>Q353*H353</f>
        <v>0.0030000000000000001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569</v>
      </c>
      <c r="AT353" s="231" t="s">
        <v>467</v>
      </c>
      <c r="AU353" s="231" t="s">
        <v>90</v>
      </c>
      <c r="AY353" s="18" t="s">
        <v>216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88</v>
      </c>
      <c r="BK353" s="232">
        <f>ROUND(I353*H353,2)</f>
        <v>0</v>
      </c>
      <c r="BL353" s="18" t="s">
        <v>292</v>
      </c>
      <c r="BM353" s="231" t="s">
        <v>4589</v>
      </c>
    </row>
    <row r="354" s="2" customFormat="1" ht="24.15" customHeight="1">
      <c r="A354" s="39"/>
      <c r="B354" s="40"/>
      <c r="C354" s="220" t="s">
        <v>1120</v>
      </c>
      <c r="D354" s="220" t="s">
        <v>217</v>
      </c>
      <c r="E354" s="221" t="s">
        <v>4590</v>
      </c>
      <c r="F354" s="222" t="s">
        <v>4591</v>
      </c>
      <c r="G354" s="223" t="s">
        <v>539</v>
      </c>
      <c r="H354" s="224">
        <v>1</v>
      </c>
      <c r="I354" s="225"/>
      <c r="J354" s="226">
        <f>ROUND(I354*H354,2)</f>
        <v>0</v>
      </c>
      <c r="K354" s="222" t="s">
        <v>359</v>
      </c>
      <c r="L354" s="45"/>
      <c r="M354" s="227" t="s">
        <v>1</v>
      </c>
      <c r="N354" s="228" t="s">
        <v>46</v>
      </c>
      <c r="O354" s="92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1" t="s">
        <v>292</v>
      </c>
      <c r="AT354" s="231" t="s">
        <v>217</v>
      </c>
      <c r="AU354" s="231" t="s">
        <v>90</v>
      </c>
      <c r="AY354" s="18" t="s">
        <v>216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8" t="s">
        <v>88</v>
      </c>
      <c r="BK354" s="232">
        <f>ROUND(I354*H354,2)</f>
        <v>0</v>
      </c>
      <c r="BL354" s="18" t="s">
        <v>292</v>
      </c>
      <c r="BM354" s="231" t="s">
        <v>4592</v>
      </c>
    </row>
    <row r="355" s="2" customFormat="1">
      <c r="A355" s="39"/>
      <c r="B355" s="40"/>
      <c r="C355" s="41"/>
      <c r="D355" s="233" t="s">
        <v>222</v>
      </c>
      <c r="E355" s="41"/>
      <c r="F355" s="234" t="s">
        <v>4593</v>
      </c>
      <c r="G355" s="41"/>
      <c r="H355" s="41"/>
      <c r="I355" s="235"/>
      <c r="J355" s="41"/>
      <c r="K355" s="41"/>
      <c r="L355" s="45"/>
      <c r="M355" s="236"/>
      <c r="N355" s="237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222</v>
      </c>
      <c r="AU355" s="18" t="s">
        <v>90</v>
      </c>
    </row>
    <row r="356" s="2" customFormat="1" ht="21.75" customHeight="1">
      <c r="A356" s="39"/>
      <c r="B356" s="40"/>
      <c r="C356" s="293" t="s">
        <v>1131</v>
      </c>
      <c r="D356" s="293" t="s">
        <v>467</v>
      </c>
      <c r="E356" s="294" t="s">
        <v>4594</v>
      </c>
      <c r="F356" s="295" t="s">
        <v>4595</v>
      </c>
      <c r="G356" s="296" t="s">
        <v>1</v>
      </c>
      <c r="H356" s="297">
        <v>1</v>
      </c>
      <c r="I356" s="298"/>
      <c r="J356" s="299">
        <f>ROUND(I356*H356,2)</f>
        <v>0</v>
      </c>
      <c r="K356" s="295" t="s">
        <v>1</v>
      </c>
      <c r="L356" s="300"/>
      <c r="M356" s="301" t="s">
        <v>1</v>
      </c>
      <c r="N356" s="302" t="s">
        <v>46</v>
      </c>
      <c r="O356" s="92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569</v>
      </c>
      <c r="AT356" s="231" t="s">
        <v>467</v>
      </c>
      <c r="AU356" s="231" t="s">
        <v>90</v>
      </c>
      <c r="AY356" s="18" t="s">
        <v>216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88</v>
      </c>
      <c r="BK356" s="232">
        <f>ROUND(I356*H356,2)</f>
        <v>0</v>
      </c>
      <c r="BL356" s="18" t="s">
        <v>292</v>
      </c>
      <c r="BM356" s="231" t="s">
        <v>4596</v>
      </c>
    </row>
    <row r="357" s="2" customFormat="1">
      <c r="A357" s="39"/>
      <c r="B357" s="40"/>
      <c r="C357" s="41"/>
      <c r="D357" s="233" t="s">
        <v>222</v>
      </c>
      <c r="E357" s="41"/>
      <c r="F357" s="234" t="s">
        <v>4597</v>
      </c>
      <c r="G357" s="41"/>
      <c r="H357" s="41"/>
      <c r="I357" s="235"/>
      <c r="J357" s="41"/>
      <c r="K357" s="41"/>
      <c r="L357" s="45"/>
      <c r="M357" s="236"/>
      <c r="N357" s="237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222</v>
      </c>
      <c r="AU357" s="18" t="s">
        <v>90</v>
      </c>
    </row>
    <row r="358" s="2" customFormat="1" ht="16.5" customHeight="1">
      <c r="A358" s="39"/>
      <c r="B358" s="40"/>
      <c r="C358" s="220" t="s">
        <v>1136</v>
      </c>
      <c r="D358" s="220" t="s">
        <v>217</v>
      </c>
      <c r="E358" s="221" t="s">
        <v>4598</v>
      </c>
      <c r="F358" s="222" t="s">
        <v>4599</v>
      </c>
      <c r="G358" s="223" t="s">
        <v>539</v>
      </c>
      <c r="H358" s="224">
        <v>3</v>
      </c>
      <c r="I358" s="225"/>
      <c r="J358" s="226">
        <f>ROUND(I358*H358,2)</f>
        <v>0</v>
      </c>
      <c r="K358" s="222" t="s">
        <v>1</v>
      </c>
      <c r="L358" s="45"/>
      <c r="M358" s="227" t="s">
        <v>1</v>
      </c>
      <c r="N358" s="228" t="s">
        <v>46</v>
      </c>
      <c r="O358" s="92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1" t="s">
        <v>292</v>
      </c>
      <c r="AT358" s="231" t="s">
        <v>217</v>
      </c>
      <c r="AU358" s="231" t="s">
        <v>90</v>
      </c>
      <c r="AY358" s="18" t="s">
        <v>216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8" t="s">
        <v>88</v>
      </c>
      <c r="BK358" s="232">
        <f>ROUND(I358*H358,2)</f>
        <v>0</v>
      </c>
      <c r="BL358" s="18" t="s">
        <v>292</v>
      </c>
      <c r="BM358" s="231" t="s">
        <v>4600</v>
      </c>
    </row>
    <row r="359" s="2" customFormat="1">
      <c r="A359" s="39"/>
      <c r="B359" s="40"/>
      <c r="C359" s="41"/>
      <c r="D359" s="233" t="s">
        <v>222</v>
      </c>
      <c r="E359" s="41"/>
      <c r="F359" s="234" t="s">
        <v>4538</v>
      </c>
      <c r="G359" s="41"/>
      <c r="H359" s="41"/>
      <c r="I359" s="235"/>
      <c r="J359" s="41"/>
      <c r="K359" s="41"/>
      <c r="L359" s="45"/>
      <c r="M359" s="236"/>
      <c r="N359" s="237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222</v>
      </c>
      <c r="AU359" s="18" t="s">
        <v>90</v>
      </c>
    </row>
    <row r="360" s="2" customFormat="1" ht="16.5" customHeight="1">
      <c r="A360" s="39"/>
      <c r="B360" s="40"/>
      <c r="C360" s="293" t="s">
        <v>1153</v>
      </c>
      <c r="D360" s="293" t="s">
        <v>467</v>
      </c>
      <c r="E360" s="294" t="s">
        <v>4601</v>
      </c>
      <c r="F360" s="295" t="s">
        <v>4602</v>
      </c>
      <c r="G360" s="296" t="s">
        <v>539</v>
      </c>
      <c r="H360" s="297">
        <v>3</v>
      </c>
      <c r="I360" s="298"/>
      <c r="J360" s="299">
        <f>ROUND(I360*H360,2)</f>
        <v>0</v>
      </c>
      <c r="K360" s="295" t="s">
        <v>359</v>
      </c>
      <c r="L360" s="300"/>
      <c r="M360" s="301" t="s">
        <v>1</v>
      </c>
      <c r="N360" s="302" t="s">
        <v>46</v>
      </c>
      <c r="O360" s="92"/>
      <c r="P360" s="229">
        <f>O360*H360</f>
        <v>0</v>
      </c>
      <c r="Q360" s="229">
        <v>4.0000000000000003E-05</v>
      </c>
      <c r="R360" s="229">
        <f>Q360*H360</f>
        <v>0.00012000000000000002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569</v>
      </c>
      <c r="AT360" s="231" t="s">
        <v>467</v>
      </c>
      <c r="AU360" s="231" t="s">
        <v>90</v>
      </c>
      <c r="AY360" s="18" t="s">
        <v>216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88</v>
      </c>
      <c r="BK360" s="232">
        <f>ROUND(I360*H360,2)</f>
        <v>0</v>
      </c>
      <c r="BL360" s="18" t="s">
        <v>292</v>
      </c>
      <c r="BM360" s="231" t="s">
        <v>4603</v>
      </c>
    </row>
    <row r="361" s="2" customFormat="1">
      <c r="A361" s="39"/>
      <c r="B361" s="40"/>
      <c r="C361" s="41"/>
      <c r="D361" s="233" t="s">
        <v>222</v>
      </c>
      <c r="E361" s="41"/>
      <c r="F361" s="234" t="s">
        <v>4602</v>
      </c>
      <c r="G361" s="41"/>
      <c r="H361" s="41"/>
      <c r="I361" s="235"/>
      <c r="J361" s="41"/>
      <c r="K361" s="41"/>
      <c r="L361" s="45"/>
      <c r="M361" s="236"/>
      <c r="N361" s="237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222</v>
      </c>
      <c r="AU361" s="18" t="s">
        <v>90</v>
      </c>
    </row>
    <row r="362" s="2" customFormat="1" ht="24.15" customHeight="1">
      <c r="A362" s="39"/>
      <c r="B362" s="40"/>
      <c r="C362" s="220" t="s">
        <v>1159</v>
      </c>
      <c r="D362" s="220" t="s">
        <v>217</v>
      </c>
      <c r="E362" s="221" t="s">
        <v>4604</v>
      </c>
      <c r="F362" s="222" t="s">
        <v>4605</v>
      </c>
      <c r="G362" s="223" t="s">
        <v>539</v>
      </c>
      <c r="H362" s="224">
        <v>15</v>
      </c>
      <c r="I362" s="225"/>
      <c r="J362" s="226">
        <f>ROUND(I362*H362,2)</f>
        <v>0</v>
      </c>
      <c r="K362" s="222" t="s">
        <v>359</v>
      </c>
      <c r="L362" s="45"/>
      <c r="M362" s="227" t="s">
        <v>1</v>
      </c>
      <c r="N362" s="228" t="s">
        <v>46</v>
      </c>
      <c r="O362" s="92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1" t="s">
        <v>292</v>
      </c>
      <c r="AT362" s="231" t="s">
        <v>217</v>
      </c>
      <c r="AU362" s="231" t="s">
        <v>90</v>
      </c>
      <c r="AY362" s="18" t="s">
        <v>216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8" t="s">
        <v>88</v>
      </c>
      <c r="BK362" s="232">
        <f>ROUND(I362*H362,2)</f>
        <v>0</v>
      </c>
      <c r="BL362" s="18" t="s">
        <v>292</v>
      </c>
      <c r="BM362" s="231" t="s">
        <v>4606</v>
      </c>
    </row>
    <row r="363" s="2" customFormat="1">
      <c r="A363" s="39"/>
      <c r="B363" s="40"/>
      <c r="C363" s="41"/>
      <c r="D363" s="233" t="s">
        <v>222</v>
      </c>
      <c r="E363" s="41"/>
      <c r="F363" s="234" t="s">
        <v>4607</v>
      </c>
      <c r="G363" s="41"/>
      <c r="H363" s="41"/>
      <c r="I363" s="235"/>
      <c r="J363" s="41"/>
      <c r="K363" s="41"/>
      <c r="L363" s="45"/>
      <c r="M363" s="236"/>
      <c r="N363" s="237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222</v>
      </c>
      <c r="AU363" s="18" t="s">
        <v>90</v>
      </c>
    </row>
    <row r="364" s="2" customFormat="1" ht="16.5" customHeight="1">
      <c r="A364" s="39"/>
      <c r="B364" s="40"/>
      <c r="C364" s="293" t="s">
        <v>1164</v>
      </c>
      <c r="D364" s="293" t="s">
        <v>467</v>
      </c>
      <c r="E364" s="294" t="s">
        <v>4608</v>
      </c>
      <c r="F364" s="295" t="s">
        <v>4609</v>
      </c>
      <c r="G364" s="296" t="s">
        <v>539</v>
      </c>
      <c r="H364" s="297">
        <v>6</v>
      </c>
      <c r="I364" s="298"/>
      <c r="J364" s="299">
        <f>ROUND(I364*H364,2)</f>
        <v>0</v>
      </c>
      <c r="K364" s="295" t="s">
        <v>1</v>
      </c>
      <c r="L364" s="300"/>
      <c r="M364" s="301" t="s">
        <v>1</v>
      </c>
      <c r="N364" s="302" t="s">
        <v>46</v>
      </c>
      <c r="O364" s="92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1" t="s">
        <v>569</v>
      </c>
      <c r="AT364" s="231" t="s">
        <v>467</v>
      </c>
      <c r="AU364" s="231" t="s">
        <v>90</v>
      </c>
      <c r="AY364" s="18" t="s">
        <v>216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8" t="s">
        <v>88</v>
      </c>
      <c r="BK364" s="232">
        <f>ROUND(I364*H364,2)</f>
        <v>0</v>
      </c>
      <c r="BL364" s="18" t="s">
        <v>292</v>
      </c>
      <c r="BM364" s="231" t="s">
        <v>4610</v>
      </c>
    </row>
    <row r="365" s="2" customFormat="1" ht="16.5" customHeight="1">
      <c r="A365" s="39"/>
      <c r="B365" s="40"/>
      <c r="C365" s="293" t="s">
        <v>1167</v>
      </c>
      <c r="D365" s="293" t="s">
        <v>467</v>
      </c>
      <c r="E365" s="294" t="s">
        <v>4611</v>
      </c>
      <c r="F365" s="295" t="s">
        <v>4612</v>
      </c>
      <c r="G365" s="296" t="s">
        <v>539</v>
      </c>
      <c r="H365" s="297">
        <v>5</v>
      </c>
      <c r="I365" s="298"/>
      <c r="J365" s="299">
        <f>ROUND(I365*H365,2)</f>
        <v>0</v>
      </c>
      <c r="K365" s="295" t="s">
        <v>359</v>
      </c>
      <c r="L365" s="300"/>
      <c r="M365" s="301" t="s">
        <v>1</v>
      </c>
      <c r="N365" s="302" t="s">
        <v>46</v>
      </c>
      <c r="O365" s="92"/>
      <c r="P365" s="229">
        <f>O365*H365</f>
        <v>0</v>
      </c>
      <c r="Q365" s="229">
        <v>5.0000000000000002E-05</v>
      </c>
      <c r="R365" s="229">
        <f>Q365*H365</f>
        <v>0.00025000000000000001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569</v>
      </c>
      <c r="AT365" s="231" t="s">
        <v>467</v>
      </c>
      <c r="AU365" s="231" t="s">
        <v>90</v>
      </c>
      <c r="AY365" s="18" t="s">
        <v>216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88</v>
      </c>
      <c r="BK365" s="232">
        <f>ROUND(I365*H365,2)</f>
        <v>0</v>
      </c>
      <c r="BL365" s="18" t="s">
        <v>292</v>
      </c>
      <c r="BM365" s="231" t="s">
        <v>4613</v>
      </c>
    </row>
    <row r="366" s="2" customFormat="1">
      <c r="A366" s="39"/>
      <c r="B366" s="40"/>
      <c r="C366" s="41"/>
      <c r="D366" s="233" t="s">
        <v>222</v>
      </c>
      <c r="E366" s="41"/>
      <c r="F366" s="234" t="s">
        <v>4614</v>
      </c>
      <c r="G366" s="41"/>
      <c r="H366" s="41"/>
      <c r="I366" s="235"/>
      <c r="J366" s="41"/>
      <c r="K366" s="41"/>
      <c r="L366" s="45"/>
      <c r="M366" s="236"/>
      <c r="N366" s="237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222</v>
      </c>
      <c r="AU366" s="18" t="s">
        <v>90</v>
      </c>
    </row>
    <row r="367" s="2" customFormat="1" ht="16.5" customHeight="1">
      <c r="A367" s="39"/>
      <c r="B367" s="40"/>
      <c r="C367" s="293" t="s">
        <v>1169</v>
      </c>
      <c r="D367" s="293" t="s">
        <v>467</v>
      </c>
      <c r="E367" s="294" t="s">
        <v>4615</v>
      </c>
      <c r="F367" s="295" t="s">
        <v>4616</v>
      </c>
      <c r="G367" s="296" t="s">
        <v>539</v>
      </c>
      <c r="H367" s="297">
        <v>1</v>
      </c>
      <c r="I367" s="298"/>
      <c r="J367" s="299">
        <f>ROUND(I367*H367,2)</f>
        <v>0</v>
      </c>
      <c r="K367" s="295" t="s">
        <v>1</v>
      </c>
      <c r="L367" s="300"/>
      <c r="M367" s="301" t="s">
        <v>1</v>
      </c>
      <c r="N367" s="302" t="s">
        <v>46</v>
      </c>
      <c r="O367" s="92"/>
      <c r="P367" s="229">
        <f>O367*H367</f>
        <v>0</v>
      </c>
      <c r="Q367" s="229">
        <v>0.00011</v>
      </c>
      <c r="R367" s="229">
        <f>Q367*H367</f>
        <v>0.00011</v>
      </c>
      <c r="S367" s="229">
        <v>0</v>
      </c>
      <c r="T367" s="23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1" t="s">
        <v>569</v>
      </c>
      <c r="AT367" s="231" t="s">
        <v>467</v>
      </c>
      <c r="AU367" s="231" t="s">
        <v>90</v>
      </c>
      <c r="AY367" s="18" t="s">
        <v>216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8" t="s">
        <v>88</v>
      </c>
      <c r="BK367" s="232">
        <f>ROUND(I367*H367,2)</f>
        <v>0</v>
      </c>
      <c r="BL367" s="18" t="s">
        <v>292</v>
      </c>
      <c r="BM367" s="231" t="s">
        <v>4617</v>
      </c>
    </row>
    <row r="368" s="2" customFormat="1" ht="16.5" customHeight="1">
      <c r="A368" s="39"/>
      <c r="B368" s="40"/>
      <c r="C368" s="293" t="s">
        <v>1177</v>
      </c>
      <c r="D368" s="293" t="s">
        <v>467</v>
      </c>
      <c r="E368" s="294" t="s">
        <v>4618</v>
      </c>
      <c r="F368" s="295" t="s">
        <v>4619</v>
      </c>
      <c r="G368" s="296" t="s">
        <v>539</v>
      </c>
      <c r="H368" s="297">
        <v>2</v>
      </c>
      <c r="I368" s="298"/>
      <c r="J368" s="299">
        <f>ROUND(I368*H368,2)</f>
        <v>0</v>
      </c>
      <c r="K368" s="295" t="s">
        <v>359</v>
      </c>
      <c r="L368" s="300"/>
      <c r="M368" s="301" t="s">
        <v>1</v>
      </c>
      <c r="N368" s="302" t="s">
        <v>46</v>
      </c>
      <c r="O368" s="92"/>
      <c r="P368" s="229">
        <f>O368*H368</f>
        <v>0</v>
      </c>
      <c r="Q368" s="229">
        <v>0.00012</v>
      </c>
      <c r="R368" s="229">
        <f>Q368*H368</f>
        <v>0.00024000000000000001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569</v>
      </c>
      <c r="AT368" s="231" t="s">
        <v>467</v>
      </c>
      <c r="AU368" s="231" t="s">
        <v>90</v>
      </c>
      <c r="AY368" s="18" t="s">
        <v>216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88</v>
      </c>
      <c r="BK368" s="232">
        <f>ROUND(I368*H368,2)</f>
        <v>0</v>
      </c>
      <c r="BL368" s="18" t="s">
        <v>292</v>
      </c>
      <c r="BM368" s="231" t="s">
        <v>4620</v>
      </c>
    </row>
    <row r="369" s="2" customFormat="1">
      <c r="A369" s="39"/>
      <c r="B369" s="40"/>
      <c r="C369" s="41"/>
      <c r="D369" s="233" t="s">
        <v>222</v>
      </c>
      <c r="E369" s="41"/>
      <c r="F369" s="234" t="s">
        <v>4621</v>
      </c>
      <c r="G369" s="41"/>
      <c r="H369" s="41"/>
      <c r="I369" s="235"/>
      <c r="J369" s="41"/>
      <c r="K369" s="41"/>
      <c r="L369" s="45"/>
      <c r="M369" s="236"/>
      <c r="N369" s="237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222</v>
      </c>
      <c r="AU369" s="18" t="s">
        <v>90</v>
      </c>
    </row>
    <row r="370" s="2" customFormat="1" ht="16.5" customHeight="1">
      <c r="A370" s="39"/>
      <c r="B370" s="40"/>
      <c r="C370" s="293" t="s">
        <v>1190</v>
      </c>
      <c r="D370" s="293" t="s">
        <v>467</v>
      </c>
      <c r="E370" s="294" t="s">
        <v>4622</v>
      </c>
      <c r="F370" s="295" t="s">
        <v>4623</v>
      </c>
      <c r="G370" s="296" t="s">
        <v>539</v>
      </c>
      <c r="H370" s="297">
        <v>1</v>
      </c>
      <c r="I370" s="298"/>
      <c r="J370" s="299">
        <f>ROUND(I370*H370,2)</f>
        <v>0</v>
      </c>
      <c r="K370" s="295" t="s">
        <v>1</v>
      </c>
      <c r="L370" s="300"/>
      <c r="M370" s="301" t="s">
        <v>1</v>
      </c>
      <c r="N370" s="302" t="s">
        <v>46</v>
      </c>
      <c r="O370" s="92"/>
      <c r="P370" s="229">
        <f>O370*H370</f>
        <v>0</v>
      </c>
      <c r="Q370" s="229">
        <v>0.00012</v>
      </c>
      <c r="R370" s="229">
        <f>Q370*H370</f>
        <v>0.00012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569</v>
      </c>
      <c r="AT370" s="231" t="s">
        <v>467</v>
      </c>
      <c r="AU370" s="231" t="s">
        <v>90</v>
      </c>
      <c r="AY370" s="18" t="s">
        <v>216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88</v>
      </c>
      <c r="BK370" s="232">
        <f>ROUND(I370*H370,2)</f>
        <v>0</v>
      </c>
      <c r="BL370" s="18" t="s">
        <v>292</v>
      </c>
      <c r="BM370" s="231" t="s">
        <v>4624</v>
      </c>
    </row>
    <row r="371" s="2" customFormat="1" ht="24.15" customHeight="1">
      <c r="A371" s="39"/>
      <c r="B371" s="40"/>
      <c r="C371" s="220" t="s">
        <v>1175</v>
      </c>
      <c r="D371" s="220" t="s">
        <v>217</v>
      </c>
      <c r="E371" s="221" t="s">
        <v>4625</v>
      </c>
      <c r="F371" s="222" t="s">
        <v>4626</v>
      </c>
      <c r="G371" s="223" t="s">
        <v>539</v>
      </c>
      <c r="H371" s="224">
        <v>1</v>
      </c>
      <c r="I371" s="225"/>
      <c r="J371" s="226">
        <f>ROUND(I371*H371,2)</f>
        <v>0</v>
      </c>
      <c r="K371" s="222" t="s">
        <v>359</v>
      </c>
      <c r="L371" s="45"/>
      <c r="M371" s="227" t="s">
        <v>1</v>
      </c>
      <c r="N371" s="228" t="s">
        <v>46</v>
      </c>
      <c r="O371" s="92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1" t="s">
        <v>292</v>
      </c>
      <c r="AT371" s="231" t="s">
        <v>217</v>
      </c>
      <c r="AU371" s="231" t="s">
        <v>90</v>
      </c>
      <c r="AY371" s="18" t="s">
        <v>216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8" t="s">
        <v>88</v>
      </c>
      <c r="BK371" s="232">
        <f>ROUND(I371*H371,2)</f>
        <v>0</v>
      </c>
      <c r="BL371" s="18" t="s">
        <v>292</v>
      </c>
      <c r="BM371" s="231" t="s">
        <v>4627</v>
      </c>
    </row>
    <row r="372" s="2" customFormat="1">
      <c r="A372" s="39"/>
      <c r="B372" s="40"/>
      <c r="C372" s="41"/>
      <c r="D372" s="233" t="s">
        <v>222</v>
      </c>
      <c r="E372" s="41"/>
      <c r="F372" s="234" t="s">
        <v>4628</v>
      </c>
      <c r="G372" s="41"/>
      <c r="H372" s="41"/>
      <c r="I372" s="235"/>
      <c r="J372" s="41"/>
      <c r="K372" s="41"/>
      <c r="L372" s="45"/>
      <c r="M372" s="236"/>
      <c r="N372" s="237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222</v>
      </c>
      <c r="AU372" s="18" t="s">
        <v>90</v>
      </c>
    </row>
    <row r="373" s="2" customFormat="1" ht="16.5" customHeight="1">
      <c r="A373" s="39"/>
      <c r="B373" s="40"/>
      <c r="C373" s="293" t="s">
        <v>1208</v>
      </c>
      <c r="D373" s="293" t="s">
        <v>467</v>
      </c>
      <c r="E373" s="294" t="s">
        <v>4629</v>
      </c>
      <c r="F373" s="295" t="s">
        <v>4630</v>
      </c>
      <c r="G373" s="296" t="s">
        <v>539</v>
      </c>
      <c r="H373" s="297">
        <v>1</v>
      </c>
      <c r="I373" s="298"/>
      <c r="J373" s="299">
        <f>ROUND(I373*H373,2)</f>
        <v>0</v>
      </c>
      <c r="K373" s="295" t="s">
        <v>1</v>
      </c>
      <c r="L373" s="300"/>
      <c r="M373" s="301" t="s">
        <v>1</v>
      </c>
      <c r="N373" s="302" t="s">
        <v>46</v>
      </c>
      <c r="O373" s="92"/>
      <c r="P373" s="229">
        <f>O373*H373</f>
        <v>0</v>
      </c>
      <c r="Q373" s="229">
        <v>0.00012</v>
      </c>
      <c r="R373" s="229">
        <f>Q373*H373</f>
        <v>0.00012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569</v>
      </c>
      <c r="AT373" s="231" t="s">
        <v>467</v>
      </c>
      <c r="AU373" s="231" t="s">
        <v>90</v>
      </c>
      <c r="AY373" s="18" t="s">
        <v>216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88</v>
      </c>
      <c r="BK373" s="232">
        <f>ROUND(I373*H373,2)</f>
        <v>0</v>
      </c>
      <c r="BL373" s="18" t="s">
        <v>292</v>
      </c>
      <c r="BM373" s="231" t="s">
        <v>4631</v>
      </c>
    </row>
    <row r="374" s="2" customFormat="1" ht="24.15" customHeight="1">
      <c r="A374" s="39"/>
      <c r="B374" s="40"/>
      <c r="C374" s="220" t="s">
        <v>1224</v>
      </c>
      <c r="D374" s="220" t="s">
        <v>217</v>
      </c>
      <c r="E374" s="221" t="s">
        <v>4632</v>
      </c>
      <c r="F374" s="222" t="s">
        <v>4633</v>
      </c>
      <c r="G374" s="223" t="s">
        <v>539</v>
      </c>
      <c r="H374" s="224">
        <v>19</v>
      </c>
      <c r="I374" s="225"/>
      <c r="J374" s="226">
        <f>ROUND(I374*H374,2)</f>
        <v>0</v>
      </c>
      <c r="K374" s="222" t="s">
        <v>359</v>
      </c>
      <c r="L374" s="45"/>
      <c r="M374" s="227" t="s">
        <v>1</v>
      </c>
      <c r="N374" s="228" t="s">
        <v>46</v>
      </c>
      <c r="O374" s="92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1" t="s">
        <v>292</v>
      </c>
      <c r="AT374" s="231" t="s">
        <v>217</v>
      </c>
      <c r="AU374" s="231" t="s">
        <v>90</v>
      </c>
      <c r="AY374" s="18" t="s">
        <v>216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8" t="s">
        <v>88</v>
      </c>
      <c r="BK374" s="232">
        <f>ROUND(I374*H374,2)</f>
        <v>0</v>
      </c>
      <c r="BL374" s="18" t="s">
        <v>292</v>
      </c>
      <c r="BM374" s="231" t="s">
        <v>4634</v>
      </c>
    </row>
    <row r="375" s="2" customFormat="1">
      <c r="A375" s="39"/>
      <c r="B375" s="40"/>
      <c r="C375" s="41"/>
      <c r="D375" s="233" t="s">
        <v>222</v>
      </c>
      <c r="E375" s="41"/>
      <c r="F375" s="234" t="s">
        <v>4635</v>
      </c>
      <c r="G375" s="41"/>
      <c r="H375" s="41"/>
      <c r="I375" s="235"/>
      <c r="J375" s="41"/>
      <c r="K375" s="41"/>
      <c r="L375" s="45"/>
      <c r="M375" s="236"/>
      <c r="N375" s="237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222</v>
      </c>
      <c r="AU375" s="18" t="s">
        <v>90</v>
      </c>
    </row>
    <row r="376" s="2" customFormat="1" ht="24.15" customHeight="1">
      <c r="A376" s="39"/>
      <c r="B376" s="40"/>
      <c r="C376" s="293" t="s">
        <v>1229</v>
      </c>
      <c r="D376" s="293" t="s">
        <v>467</v>
      </c>
      <c r="E376" s="294" t="s">
        <v>4636</v>
      </c>
      <c r="F376" s="295" t="s">
        <v>4637</v>
      </c>
      <c r="G376" s="296" t="s">
        <v>1</v>
      </c>
      <c r="H376" s="297">
        <v>5</v>
      </c>
      <c r="I376" s="298"/>
      <c r="J376" s="299">
        <f>ROUND(I376*H376,2)</f>
        <v>0</v>
      </c>
      <c r="K376" s="295" t="s">
        <v>1</v>
      </c>
      <c r="L376" s="300"/>
      <c r="M376" s="301" t="s">
        <v>1</v>
      </c>
      <c r="N376" s="302" t="s">
        <v>46</v>
      </c>
      <c r="O376" s="92"/>
      <c r="P376" s="229">
        <f>O376*H376</f>
        <v>0</v>
      </c>
      <c r="Q376" s="229">
        <v>0</v>
      </c>
      <c r="R376" s="229">
        <f>Q376*H376</f>
        <v>0</v>
      </c>
      <c r="S376" s="229">
        <v>0</v>
      </c>
      <c r="T376" s="23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1" t="s">
        <v>569</v>
      </c>
      <c r="AT376" s="231" t="s">
        <v>467</v>
      </c>
      <c r="AU376" s="231" t="s">
        <v>90</v>
      </c>
      <c r="AY376" s="18" t="s">
        <v>216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8" t="s">
        <v>88</v>
      </c>
      <c r="BK376" s="232">
        <f>ROUND(I376*H376,2)</f>
        <v>0</v>
      </c>
      <c r="BL376" s="18" t="s">
        <v>292</v>
      </c>
      <c r="BM376" s="231" t="s">
        <v>4638</v>
      </c>
    </row>
    <row r="377" s="2" customFormat="1">
      <c r="A377" s="39"/>
      <c r="B377" s="40"/>
      <c r="C377" s="41"/>
      <c r="D377" s="233" t="s">
        <v>222</v>
      </c>
      <c r="E377" s="41"/>
      <c r="F377" s="234" t="s">
        <v>4637</v>
      </c>
      <c r="G377" s="41"/>
      <c r="H377" s="41"/>
      <c r="I377" s="235"/>
      <c r="J377" s="41"/>
      <c r="K377" s="41"/>
      <c r="L377" s="45"/>
      <c r="M377" s="236"/>
      <c r="N377" s="237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222</v>
      </c>
      <c r="AU377" s="18" t="s">
        <v>90</v>
      </c>
    </row>
    <row r="378" s="2" customFormat="1" ht="24.15" customHeight="1">
      <c r="A378" s="39"/>
      <c r="B378" s="40"/>
      <c r="C378" s="293" t="s">
        <v>1234</v>
      </c>
      <c r="D378" s="293" t="s">
        <v>467</v>
      </c>
      <c r="E378" s="294" t="s">
        <v>4639</v>
      </c>
      <c r="F378" s="295" t="s">
        <v>4640</v>
      </c>
      <c r="G378" s="296" t="s">
        <v>1</v>
      </c>
      <c r="H378" s="297">
        <v>14</v>
      </c>
      <c r="I378" s="298"/>
      <c r="J378" s="299">
        <f>ROUND(I378*H378,2)</f>
        <v>0</v>
      </c>
      <c r="K378" s="295" t="s">
        <v>1</v>
      </c>
      <c r="L378" s="300"/>
      <c r="M378" s="301" t="s">
        <v>1</v>
      </c>
      <c r="N378" s="302" t="s">
        <v>46</v>
      </c>
      <c r="O378" s="92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569</v>
      </c>
      <c r="AT378" s="231" t="s">
        <v>467</v>
      </c>
      <c r="AU378" s="231" t="s">
        <v>90</v>
      </c>
      <c r="AY378" s="18" t="s">
        <v>216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88</v>
      </c>
      <c r="BK378" s="232">
        <f>ROUND(I378*H378,2)</f>
        <v>0</v>
      </c>
      <c r="BL378" s="18" t="s">
        <v>292</v>
      </c>
      <c r="BM378" s="231" t="s">
        <v>4641</v>
      </c>
    </row>
    <row r="379" s="2" customFormat="1">
      <c r="A379" s="39"/>
      <c r="B379" s="40"/>
      <c r="C379" s="41"/>
      <c r="D379" s="233" t="s">
        <v>222</v>
      </c>
      <c r="E379" s="41"/>
      <c r="F379" s="234" t="s">
        <v>4640</v>
      </c>
      <c r="G379" s="41"/>
      <c r="H379" s="41"/>
      <c r="I379" s="235"/>
      <c r="J379" s="41"/>
      <c r="K379" s="41"/>
      <c r="L379" s="45"/>
      <c r="M379" s="236"/>
      <c r="N379" s="237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222</v>
      </c>
      <c r="AU379" s="18" t="s">
        <v>90</v>
      </c>
    </row>
    <row r="380" s="2" customFormat="1" ht="24.15" customHeight="1">
      <c r="A380" s="39"/>
      <c r="B380" s="40"/>
      <c r="C380" s="220" t="s">
        <v>1239</v>
      </c>
      <c r="D380" s="220" t="s">
        <v>217</v>
      </c>
      <c r="E380" s="221" t="s">
        <v>4642</v>
      </c>
      <c r="F380" s="222" t="s">
        <v>4643</v>
      </c>
      <c r="G380" s="223" t="s">
        <v>539</v>
      </c>
      <c r="H380" s="224">
        <v>10</v>
      </c>
      <c r="I380" s="225"/>
      <c r="J380" s="226">
        <f>ROUND(I380*H380,2)</f>
        <v>0</v>
      </c>
      <c r="K380" s="222" t="s">
        <v>359</v>
      </c>
      <c r="L380" s="45"/>
      <c r="M380" s="227" t="s">
        <v>1</v>
      </c>
      <c r="N380" s="228" t="s">
        <v>46</v>
      </c>
      <c r="O380" s="92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1" t="s">
        <v>292</v>
      </c>
      <c r="AT380" s="231" t="s">
        <v>217</v>
      </c>
      <c r="AU380" s="231" t="s">
        <v>90</v>
      </c>
      <c r="AY380" s="18" t="s">
        <v>216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8" t="s">
        <v>88</v>
      </c>
      <c r="BK380" s="232">
        <f>ROUND(I380*H380,2)</f>
        <v>0</v>
      </c>
      <c r="BL380" s="18" t="s">
        <v>292</v>
      </c>
      <c r="BM380" s="231" t="s">
        <v>4644</v>
      </c>
    </row>
    <row r="381" s="2" customFormat="1">
      <c r="A381" s="39"/>
      <c r="B381" s="40"/>
      <c r="C381" s="41"/>
      <c r="D381" s="233" t="s">
        <v>222</v>
      </c>
      <c r="E381" s="41"/>
      <c r="F381" s="234" t="s">
        <v>4645</v>
      </c>
      <c r="G381" s="41"/>
      <c r="H381" s="41"/>
      <c r="I381" s="235"/>
      <c r="J381" s="41"/>
      <c r="K381" s="41"/>
      <c r="L381" s="45"/>
      <c r="M381" s="236"/>
      <c r="N381" s="237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222</v>
      </c>
      <c r="AU381" s="18" t="s">
        <v>90</v>
      </c>
    </row>
    <row r="382" s="2" customFormat="1" ht="24.15" customHeight="1">
      <c r="A382" s="39"/>
      <c r="B382" s="40"/>
      <c r="C382" s="293" t="s">
        <v>1246</v>
      </c>
      <c r="D382" s="293" t="s">
        <v>467</v>
      </c>
      <c r="E382" s="294" t="s">
        <v>4646</v>
      </c>
      <c r="F382" s="295" t="s">
        <v>4647</v>
      </c>
      <c r="G382" s="296" t="s">
        <v>1</v>
      </c>
      <c r="H382" s="297">
        <v>10</v>
      </c>
      <c r="I382" s="298"/>
      <c r="J382" s="299">
        <f>ROUND(I382*H382,2)</f>
        <v>0</v>
      </c>
      <c r="K382" s="295" t="s">
        <v>1</v>
      </c>
      <c r="L382" s="300"/>
      <c r="M382" s="301" t="s">
        <v>1</v>
      </c>
      <c r="N382" s="302" t="s">
        <v>46</v>
      </c>
      <c r="O382" s="92"/>
      <c r="P382" s="229">
        <f>O382*H382</f>
        <v>0</v>
      </c>
      <c r="Q382" s="229">
        <v>0</v>
      </c>
      <c r="R382" s="229">
        <f>Q382*H382</f>
        <v>0</v>
      </c>
      <c r="S382" s="229">
        <v>0</v>
      </c>
      <c r="T382" s="23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1" t="s">
        <v>569</v>
      </c>
      <c r="AT382" s="231" t="s">
        <v>467</v>
      </c>
      <c r="AU382" s="231" t="s">
        <v>90</v>
      </c>
      <c r="AY382" s="18" t="s">
        <v>216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8" t="s">
        <v>88</v>
      </c>
      <c r="BK382" s="232">
        <f>ROUND(I382*H382,2)</f>
        <v>0</v>
      </c>
      <c r="BL382" s="18" t="s">
        <v>292</v>
      </c>
      <c r="BM382" s="231" t="s">
        <v>4648</v>
      </c>
    </row>
    <row r="383" s="2" customFormat="1">
      <c r="A383" s="39"/>
      <c r="B383" s="40"/>
      <c r="C383" s="41"/>
      <c r="D383" s="233" t="s">
        <v>222</v>
      </c>
      <c r="E383" s="41"/>
      <c r="F383" s="234" t="s">
        <v>4647</v>
      </c>
      <c r="G383" s="41"/>
      <c r="H383" s="41"/>
      <c r="I383" s="235"/>
      <c r="J383" s="41"/>
      <c r="K383" s="41"/>
      <c r="L383" s="45"/>
      <c r="M383" s="236"/>
      <c r="N383" s="237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222</v>
      </c>
      <c r="AU383" s="18" t="s">
        <v>90</v>
      </c>
    </row>
    <row r="384" s="2" customFormat="1" ht="33" customHeight="1">
      <c r="A384" s="39"/>
      <c r="B384" s="40"/>
      <c r="C384" s="220" t="s">
        <v>1251</v>
      </c>
      <c r="D384" s="220" t="s">
        <v>217</v>
      </c>
      <c r="E384" s="221" t="s">
        <v>4649</v>
      </c>
      <c r="F384" s="222" t="s">
        <v>4650</v>
      </c>
      <c r="G384" s="223" t="s">
        <v>539</v>
      </c>
      <c r="H384" s="224">
        <v>3</v>
      </c>
      <c r="I384" s="225"/>
      <c r="J384" s="226">
        <f>ROUND(I384*H384,2)</f>
        <v>0</v>
      </c>
      <c r="K384" s="222" t="s">
        <v>359</v>
      </c>
      <c r="L384" s="45"/>
      <c r="M384" s="227" t="s">
        <v>1</v>
      </c>
      <c r="N384" s="228" t="s">
        <v>46</v>
      </c>
      <c r="O384" s="92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292</v>
      </c>
      <c r="AT384" s="231" t="s">
        <v>217</v>
      </c>
      <c r="AU384" s="231" t="s">
        <v>90</v>
      </c>
      <c r="AY384" s="18" t="s">
        <v>216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88</v>
      </c>
      <c r="BK384" s="232">
        <f>ROUND(I384*H384,2)</f>
        <v>0</v>
      </c>
      <c r="BL384" s="18" t="s">
        <v>292</v>
      </c>
      <c r="BM384" s="231" t="s">
        <v>4651</v>
      </c>
    </row>
    <row r="385" s="2" customFormat="1">
      <c r="A385" s="39"/>
      <c r="B385" s="40"/>
      <c r="C385" s="41"/>
      <c r="D385" s="233" t="s">
        <v>222</v>
      </c>
      <c r="E385" s="41"/>
      <c r="F385" s="234" t="s">
        <v>4652</v>
      </c>
      <c r="G385" s="41"/>
      <c r="H385" s="41"/>
      <c r="I385" s="235"/>
      <c r="J385" s="41"/>
      <c r="K385" s="41"/>
      <c r="L385" s="45"/>
      <c r="M385" s="236"/>
      <c r="N385" s="237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222</v>
      </c>
      <c r="AU385" s="18" t="s">
        <v>90</v>
      </c>
    </row>
    <row r="386" s="2" customFormat="1" ht="16.5" customHeight="1">
      <c r="A386" s="39"/>
      <c r="B386" s="40"/>
      <c r="C386" s="293" t="s">
        <v>1263</v>
      </c>
      <c r="D386" s="293" t="s">
        <v>467</v>
      </c>
      <c r="E386" s="294" t="s">
        <v>4653</v>
      </c>
      <c r="F386" s="295" t="s">
        <v>4654</v>
      </c>
      <c r="G386" s="296" t="s">
        <v>539</v>
      </c>
      <c r="H386" s="297">
        <v>3</v>
      </c>
      <c r="I386" s="298"/>
      <c r="J386" s="299">
        <f>ROUND(I386*H386,2)</f>
        <v>0</v>
      </c>
      <c r="K386" s="295" t="s">
        <v>1</v>
      </c>
      <c r="L386" s="300"/>
      <c r="M386" s="301" t="s">
        <v>1</v>
      </c>
      <c r="N386" s="302" t="s">
        <v>46</v>
      </c>
      <c r="O386" s="92"/>
      <c r="P386" s="229">
        <f>O386*H386</f>
        <v>0</v>
      </c>
      <c r="Q386" s="229">
        <v>0.00048000000000000001</v>
      </c>
      <c r="R386" s="229">
        <f>Q386*H386</f>
        <v>0.0014400000000000001</v>
      </c>
      <c r="S386" s="229">
        <v>0</v>
      </c>
      <c r="T386" s="23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1" t="s">
        <v>569</v>
      </c>
      <c r="AT386" s="231" t="s">
        <v>467</v>
      </c>
      <c r="AU386" s="231" t="s">
        <v>90</v>
      </c>
      <c r="AY386" s="18" t="s">
        <v>216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8" t="s">
        <v>88</v>
      </c>
      <c r="BK386" s="232">
        <f>ROUND(I386*H386,2)</f>
        <v>0</v>
      </c>
      <c r="BL386" s="18" t="s">
        <v>292</v>
      </c>
      <c r="BM386" s="231" t="s">
        <v>4655</v>
      </c>
    </row>
    <row r="387" s="2" customFormat="1">
      <c r="A387" s="39"/>
      <c r="B387" s="40"/>
      <c r="C387" s="41"/>
      <c r="D387" s="233" t="s">
        <v>222</v>
      </c>
      <c r="E387" s="41"/>
      <c r="F387" s="234" t="s">
        <v>4656</v>
      </c>
      <c r="G387" s="41"/>
      <c r="H387" s="41"/>
      <c r="I387" s="235"/>
      <c r="J387" s="41"/>
      <c r="K387" s="41"/>
      <c r="L387" s="45"/>
      <c r="M387" s="236"/>
      <c r="N387" s="237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222</v>
      </c>
      <c r="AU387" s="18" t="s">
        <v>90</v>
      </c>
    </row>
    <row r="388" s="2" customFormat="1" ht="16.5" customHeight="1">
      <c r="A388" s="39"/>
      <c r="B388" s="40"/>
      <c r="C388" s="220" t="s">
        <v>1268</v>
      </c>
      <c r="D388" s="220" t="s">
        <v>217</v>
      </c>
      <c r="E388" s="221" t="s">
        <v>4657</v>
      </c>
      <c r="F388" s="222" t="s">
        <v>4658</v>
      </c>
      <c r="G388" s="223" t="s">
        <v>539</v>
      </c>
      <c r="H388" s="224">
        <v>1</v>
      </c>
      <c r="I388" s="225"/>
      <c r="J388" s="226">
        <f>ROUND(I388*H388,2)</f>
        <v>0</v>
      </c>
      <c r="K388" s="222" t="s">
        <v>1</v>
      </c>
      <c r="L388" s="45"/>
      <c r="M388" s="227" t="s">
        <v>1</v>
      </c>
      <c r="N388" s="228" t="s">
        <v>46</v>
      </c>
      <c r="O388" s="92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1" t="s">
        <v>292</v>
      </c>
      <c r="AT388" s="231" t="s">
        <v>217</v>
      </c>
      <c r="AU388" s="231" t="s">
        <v>90</v>
      </c>
      <c r="AY388" s="18" t="s">
        <v>216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8" t="s">
        <v>88</v>
      </c>
      <c r="BK388" s="232">
        <f>ROUND(I388*H388,2)</f>
        <v>0</v>
      </c>
      <c r="BL388" s="18" t="s">
        <v>292</v>
      </c>
      <c r="BM388" s="231" t="s">
        <v>4659</v>
      </c>
    </row>
    <row r="389" s="2" customFormat="1" ht="16.5" customHeight="1">
      <c r="A389" s="39"/>
      <c r="B389" s="40"/>
      <c r="C389" s="293" t="s">
        <v>1277</v>
      </c>
      <c r="D389" s="293" t="s">
        <v>467</v>
      </c>
      <c r="E389" s="294" t="s">
        <v>4660</v>
      </c>
      <c r="F389" s="295" t="s">
        <v>4661</v>
      </c>
      <c r="G389" s="296" t="s">
        <v>539</v>
      </c>
      <c r="H389" s="297">
        <v>1</v>
      </c>
      <c r="I389" s="298"/>
      <c r="J389" s="299">
        <f>ROUND(I389*H389,2)</f>
        <v>0</v>
      </c>
      <c r="K389" s="295" t="s">
        <v>1</v>
      </c>
      <c r="L389" s="300"/>
      <c r="M389" s="301" t="s">
        <v>1</v>
      </c>
      <c r="N389" s="302" t="s">
        <v>46</v>
      </c>
      <c r="O389" s="92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1" t="s">
        <v>569</v>
      </c>
      <c r="AT389" s="231" t="s">
        <v>467</v>
      </c>
      <c r="AU389" s="231" t="s">
        <v>90</v>
      </c>
      <c r="AY389" s="18" t="s">
        <v>216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8" t="s">
        <v>88</v>
      </c>
      <c r="BK389" s="232">
        <f>ROUND(I389*H389,2)</f>
        <v>0</v>
      </c>
      <c r="BL389" s="18" t="s">
        <v>292</v>
      </c>
      <c r="BM389" s="231" t="s">
        <v>4662</v>
      </c>
    </row>
    <row r="390" s="2" customFormat="1" ht="33" customHeight="1">
      <c r="A390" s="39"/>
      <c r="B390" s="40"/>
      <c r="C390" s="220" t="s">
        <v>1282</v>
      </c>
      <c r="D390" s="220" t="s">
        <v>217</v>
      </c>
      <c r="E390" s="221" t="s">
        <v>4663</v>
      </c>
      <c r="F390" s="222" t="s">
        <v>4664</v>
      </c>
      <c r="G390" s="223" t="s">
        <v>539</v>
      </c>
      <c r="H390" s="224">
        <v>3</v>
      </c>
      <c r="I390" s="225"/>
      <c r="J390" s="226">
        <f>ROUND(I390*H390,2)</f>
        <v>0</v>
      </c>
      <c r="K390" s="222" t="s">
        <v>359</v>
      </c>
      <c r="L390" s="45"/>
      <c r="M390" s="227" t="s">
        <v>1</v>
      </c>
      <c r="N390" s="228" t="s">
        <v>46</v>
      </c>
      <c r="O390" s="92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1" t="s">
        <v>292</v>
      </c>
      <c r="AT390" s="231" t="s">
        <v>217</v>
      </c>
      <c r="AU390" s="231" t="s">
        <v>90</v>
      </c>
      <c r="AY390" s="18" t="s">
        <v>216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88</v>
      </c>
      <c r="BK390" s="232">
        <f>ROUND(I390*H390,2)</f>
        <v>0</v>
      </c>
      <c r="BL390" s="18" t="s">
        <v>292</v>
      </c>
      <c r="BM390" s="231" t="s">
        <v>4665</v>
      </c>
    </row>
    <row r="391" s="2" customFormat="1">
      <c r="A391" s="39"/>
      <c r="B391" s="40"/>
      <c r="C391" s="41"/>
      <c r="D391" s="233" t="s">
        <v>222</v>
      </c>
      <c r="E391" s="41"/>
      <c r="F391" s="234" t="s">
        <v>4666</v>
      </c>
      <c r="G391" s="41"/>
      <c r="H391" s="41"/>
      <c r="I391" s="235"/>
      <c r="J391" s="41"/>
      <c r="K391" s="41"/>
      <c r="L391" s="45"/>
      <c r="M391" s="236"/>
      <c r="N391" s="237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222</v>
      </c>
      <c r="AU391" s="18" t="s">
        <v>90</v>
      </c>
    </row>
    <row r="392" s="2" customFormat="1" ht="24.15" customHeight="1">
      <c r="A392" s="39"/>
      <c r="B392" s="40"/>
      <c r="C392" s="293" t="s">
        <v>1287</v>
      </c>
      <c r="D392" s="293" t="s">
        <v>467</v>
      </c>
      <c r="E392" s="294" t="s">
        <v>4667</v>
      </c>
      <c r="F392" s="295" t="s">
        <v>4668</v>
      </c>
      <c r="G392" s="296" t="s">
        <v>539</v>
      </c>
      <c r="H392" s="297">
        <v>3</v>
      </c>
      <c r="I392" s="298"/>
      <c r="J392" s="299">
        <f>ROUND(I392*H392,2)</f>
        <v>0</v>
      </c>
      <c r="K392" s="295" t="s">
        <v>359</v>
      </c>
      <c r="L392" s="300"/>
      <c r="M392" s="301" t="s">
        <v>1</v>
      </c>
      <c r="N392" s="302" t="s">
        <v>46</v>
      </c>
      <c r="O392" s="92"/>
      <c r="P392" s="229">
        <f>O392*H392</f>
        <v>0</v>
      </c>
      <c r="Q392" s="229">
        <v>0.00027</v>
      </c>
      <c r="R392" s="229">
        <f>Q392*H392</f>
        <v>0.00080999999999999996</v>
      </c>
      <c r="S392" s="229">
        <v>0</v>
      </c>
      <c r="T392" s="23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1" t="s">
        <v>569</v>
      </c>
      <c r="AT392" s="231" t="s">
        <v>467</v>
      </c>
      <c r="AU392" s="231" t="s">
        <v>90</v>
      </c>
      <c r="AY392" s="18" t="s">
        <v>216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8" t="s">
        <v>88</v>
      </c>
      <c r="BK392" s="232">
        <f>ROUND(I392*H392,2)</f>
        <v>0</v>
      </c>
      <c r="BL392" s="18" t="s">
        <v>292</v>
      </c>
      <c r="BM392" s="231" t="s">
        <v>4669</v>
      </c>
    </row>
    <row r="393" s="2" customFormat="1">
      <c r="A393" s="39"/>
      <c r="B393" s="40"/>
      <c r="C393" s="41"/>
      <c r="D393" s="233" t="s">
        <v>222</v>
      </c>
      <c r="E393" s="41"/>
      <c r="F393" s="234" t="s">
        <v>4668</v>
      </c>
      <c r="G393" s="41"/>
      <c r="H393" s="41"/>
      <c r="I393" s="235"/>
      <c r="J393" s="41"/>
      <c r="K393" s="41"/>
      <c r="L393" s="45"/>
      <c r="M393" s="236"/>
      <c r="N393" s="237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222</v>
      </c>
      <c r="AU393" s="18" t="s">
        <v>90</v>
      </c>
    </row>
    <row r="394" s="2" customFormat="1" ht="24.15" customHeight="1">
      <c r="A394" s="39"/>
      <c r="B394" s="40"/>
      <c r="C394" s="220" t="s">
        <v>1292</v>
      </c>
      <c r="D394" s="220" t="s">
        <v>217</v>
      </c>
      <c r="E394" s="221" t="s">
        <v>4670</v>
      </c>
      <c r="F394" s="222" t="s">
        <v>4671</v>
      </c>
      <c r="G394" s="223" t="s">
        <v>539</v>
      </c>
      <c r="H394" s="224">
        <v>1</v>
      </c>
      <c r="I394" s="225"/>
      <c r="J394" s="226">
        <f>ROUND(I394*H394,2)</f>
        <v>0</v>
      </c>
      <c r="K394" s="222" t="s">
        <v>359</v>
      </c>
      <c r="L394" s="45"/>
      <c r="M394" s="227" t="s">
        <v>1</v>
      </c>
      <c r="N394" s="228" t="s">
        <v>46</v>
      </c>
      <c r="O394" s="92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1" t="s">
        <v>292</v>
      </c>
      <c r="AT394" s="231" t="s">
        <v>217</v>
      </c>
      <c r="AU394" s="231" t="s">
        <v>90</v>
      </c>
      <c r="AY394" s="18" t="s">
        <v>216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8" t="s">
        <v>88</v>
      </c>
      <c r="BK394" s="232">
        <f>ROUND(I394*H394,2)</f>
        <v>0</v>
      </c>
      <c r="BL394" s="18" t="s">
        <v>292</v>
      </c>
      <c r="BM394" s="231" t="s">
        <v>4672</v>
      </c>
    </row>
    <row r="395" s="2" customFormat="1">
      <c r="A395" s="39"/>
      <c r="B395" s="40"/>
      <c r="C395" s="41"/>
      <c r="D395" s="233" t="s">
        <v>222</v>
      </c>
      <c r="E395" s="41"/>
      <c r="F395" s="234" t="s">
        <v>4673</v>
      </c>
      <c r="G395" s="41"/>
      <c r="H395" s="41"/>
      <c r="I395" s="235"/>
      <c r="J395" s="41"/>
      <c r="K395" s="41"/>
      <c r="L395" s="45"/>
      <c r="M395" s="236"/>
      <c r="N395" s="237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222</v>
      </c>
      <c r="AU395" s="18" t="s">
        <v>90</v>
      </c>
    </row>
    <row r="396" s="2" customFormat="1" ht="24.15" customHeight="1">
      <c r="A396" s="39"/>
      <c r="B396" s="40"/>
      <c r="C396" s="293" t="s">
        <v>1298</v>
      </c>
      <c r="D396" s="293" t="s">
        <v>467</v>
      </c>
      <c r="E396" s="294" t="s">
        <v>4674</v>
      </c>
      <c r="F396" s="295" t="s">
        <v>4675</v>
      </c>
      <c r="G396" s="296" t="s">
        <v>539</v>
      </c>
      <c r="H396" s="297">
        <v>1</v>
      </c>
      <c r="I396" s="298"/>
      <c r="J396" s="299">
        <f>ROUND(I396*H396,2)</f>
        <v>0</v>
      </c>
      <c r="K396" s="295" t="s">
        <v>359</v>
      </c>
      <c r="L396" s="300"/>
      <c r="M396" s="301" t="s">
        <v>1</v>
      </c>
      <c r="N396" s="302" t="s">
        <v>46</v>
      </c>
      <c r="O396" s="92"/>
      <c r="P396" s="229">
        <f>O396*H396</f>
        <v>0</v>
      </c>
      <c r="Q396" s="229">
        <v>0.00062</v>
      </c>
      <c r="R396" s="229">
        <f>Q396*H396</f>
        <v>0.00062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569</v>
      </c>
      <c r="AT396" s="231" t="s">
        <v>467</v>
      </c>
      <c r="AU396" s="231" t="s">
        <v>90</v>
      </c>
      <c r="AY396" s="18" t="s">
        <v>216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88</v>
      </c>
      <c r="BK396" s="232">
        <f>ROUND(I396*H396,2)</f>
        <v>0</v>
      </c>
      <c r="BL396" s="18" t="s">
        <v>292</v>
      </c>
      <c r="BM396" s="231" t="s">
        <v>4676</v>
      </c>
    </row>
    <row r="397" s="2" customFormat="1">
      <c r="A397" s="39"/>
      <c r="B397" s="40"/>
      <c r="C397" s="41"/>
      <c r="D397" s="233" t="s">
        <v>222</v>
      </c>
      <c r="E397" s="41"/>
      <c r="F397" s="234" t="s">
        <v>4675</v>
      </c>
      <c r="G397" s="41"/>
      <c r="H397" s="41"/>
      <c r="I397" s="235"/>
      <c r="J397" s="41"/>
      <c r="K397" s="41"/>
      <c r="L397" s="45"/>
      <c r="M397" s="236"/>
      <c r="N397" s="237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222</v>
      </c>
      <c r="AU397" s="18" t="s">
        <v>90</v>
      </c>
    </row>
    <row r="398" s="2" customFormat="1" ht="21.75" customHeight="1">
      <c r="A398" s="39"/>
      <c r="B398" s="40"/>
      <c r="C398" s="220" t="s">
        <v>1305</v>
      </c>
      <c r="D398" s="220" t="s">
        <v>217</v>
      </c>
      <c r="E398" s="221" t="s">
        <v>4677</v>
      </c>
      <c r="F398" s="222" t="s">
        <v>4678</v>
      </c>
      <c r="G398" s="223" t="s">
        <v>539</v>
      </c>
      <c r="H398" s="224">
        <v>51</v>
      </c>
      <c r="I398" s="225"/>
      <c r="J398" s="226">
        <f>ROUND(I398*H398,2)</f>
        <v>0</v>
      </c>
      <c r="K398" s="222" t="s">
        <v>359</v>
      </c>
      <c r="L398" s="45"/>
      <c r="M398" s="227" t="s">
        <v>1</v>
      </c>
      <c r="N398" s="228" t="s">
        <v>46</v>
      </c>
      <c r="O398" s="92"/>
      <c r="P398" s="229">
        <f>O398*H398</f>
        <v>0</v>
      </c>
      <c r="Q398" s="229">
        <v>0</v>
      </c>
      <c r="R398" s="229">
        <f>Q398*H398</f>
        <v>0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292</v>
      </c>
      <c r="AT398" s="231" t="s">
        <v>217</v>
      </c>
      <c r="AU398" s="231" t="s">
        <v>90</v>
      </c>
      <c r="AY398" s="18" t="s">
        <v>216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88</v>
      </c>
      <c r="BK398" s="232">
        <f>ROUND(I398*H398,2)</f>
        <v>0</v>
      </c>
      <c r="BL398" s="18" t="s">
        <v>292</v>
      </c>
      <c r="BM398" s="231" t="s">
        <v>4679</v>
      </c>
    </row>
    <row r="399" s="2" customFormat="1">
      <c r="A399" s="39"/>
      <c r="B399" s="40"/>
      <c r="C399" s="41"/>
      <c r="D399" s="233" t="s">
        <v>222</v>
      </c>
      <c r="E399" s="41"/>
      <c r="F399" s="234" t="s">
        <v>4680</v>
      </c>
      <c r="G399" s="41"/>
      <c r="H399" s="41"/>
      <c r="I399" s="235"/>
      <c r="J399" s="41"/>
      <c r="K399" s="41"/>
      <c r="L399" s="45"/>
      <c r="M399" s="236"/>
      <c r="N399" s="237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222</v>
      </c>
      <c r="AU399" s="18" t="s">
        <v>90</v>
      </c>
    </row>
    <row r="400" s="14" customFormat="1">
      <c r="A400" s="14"/>
      <c r="B400" s="260"/>
      <c r="C400" s="261"/>
      <c r="D400" s="233" t="s">
        <v>362</v>
      </c>
      <c r="E400" s="262" t="s">
        <v>1</v>
      </c>
      <c r="F400" s="263" t="s">
        <v>4681</v>
      </c>
      <c r="G400" s="261"/>
      <c r="H400" s="264">
        <v>51</v>
      </c>
      <c r="I400" s="265"/>
      <c r="J400" s="261"/>
      <c r="K400" s="261"/>
      <c r="L400" s="266"/>
      <c r="M400" s="267"/>
      <c r="N400" s="268"/>
      <c r="O400" s="268"/>
      <c r="P400" s="268"/>
      <c r="Q400" s="268"/>
      <c r="R400" s="268"/>
      <c r="S400" s="268"/>
      <c r="T400" s="26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0" t="s">
        <v>362</v>
      </c>
      <c r="AU400" s="270" t="s">
        <v>90</v>
      </c>
      <c r="AV400" s="14" t="s">
        <v>90</v>
      </c>
      <c r="AW400" s="14" t="s">
        <v>36</v>
      </c>
      <c r="AX400" s="14" t="s">
        <v>88</v>
      </c>
      <c r="AY400" s="270" t="s">
        <v>216</v>
      </c>
    </row>
    <row r="401" s="2" customFormat="1" ht="24.15" customHeight="1">
      <c r="A401" s="39"/>
      <c r="B401" s="40"/>
      <c r="C401" s="293" t="s">
        <v>1311</v>
      </c>
      <c r="D401" s="293" t="s">
        <v>467</v>
      </c>
      <c r="E401" s="294" t="s">
        <v>4682</v>
      </c>
      <c r="F401" s="295" t="s">
        <v>4683</v>
      </c>
      <c r="G401" s="296" t="s">
        <v>539</v>
      </c>
      <c r="H401" s="297">
        <v>11</v>
      </c>
      <c r="I401" s="298"/>
      <c r="J401" s="299">
        <f>ROUND(I401*H401,2)</f>
        <v>0</v>
      </c>
      <c r="K401" s="295" t="s">
        <v>1</v>
      </c>
      <c r="L401" s="300"/>
      <c r="M401" s="301" t="s">
        <v>1</v>
      </c>
      <c r="N401" s="302" t="s">
        <v>46</v>
      </c>
      <c r="O401" s="92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569</v>
      </c>
      <c r="AT401" s="231" t="s">
        <v>467</v>
      </c>
      <c r="AU401" s="231" t="s">
        <v>90</v>
      </c>
      <c r="AY401" s="18" t="s">
        <v>216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88</v>
      </c>
      <c r="BK401" s="232">
        <f>ROUND(I401*H401,2)</f>
        <v>0</v>
      </c>
      <c r="BL401" s="18" t="s">
        <v>292</v>
      </c>
      <c r="BM401" s="231" t="s">
        <v>4684</v>
      </c>
    </row>
    <row r="402" s="2" customFormat="1">
      <c r="A402" s="39"/>
      <c r="B402" s="40"/>
      <c r="C402" s="41"/>
      <c r="D402" s="233" t="s">
        <v>222</v>
      </c>
      <c r="E402" s="41"/>
      <c r="F402" s="234" t="s">
        <v>4685</v>
      </c>
      <c r="G402" s="41"/>
      <c r="H402" s="41"/>
      <c r="I402" s="235"/>
      <c r="J402" s="41"/>
      <c r="K402" s="41"/>
      <c r="L402" s="45"/>
      <c r="M402" s="236"/>
      <c r="N402" s="237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222</v>
      </c>
      <c r="AU402" s="18" t="s">
        <v>90</v>
      </c>
    </row>
    <row r="403" s="2" customFormat="1" ht="24.15" customHeight="1">
      <c r="A403" s="39"/>
      <c r="B403" s="40"/>
      <c r="C403" s="293" t="s">
        <v>1316</v>
      </c>
      <c r="D403" s="293" t="s">
        <v>467</v>
      </c>
      <c r="E403" s="294" t="s">
        <v>4686</v>
      </c>
      <c r="F403" s="295" t="s">
        <v>4687</v>
      </c>
      <c r="G403" s="296" t="s">
        <v>539</v>
      </c>
      <c r="H403" s="297">
        <v>4</v>
      </c>
      <c r="I403" s="298"/>
      <c r="J403" s="299">
        <f>ROUND(I403*H403,2)</f>
        <v>0</v>
      </c>
      <c r="K403" s="295" t="s">
        <v>1</v>
      </c>
      <c r="L403" s="300"/>
      <c r="M403" s="301" t="s">
        <v>1</v>
      </c>
      <c r="N403" s="302" t="s">
        <v>46</v>
      </c>
      <c r="O403" s="92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1" t="s">
        <v>569</v>
      </c>
      <c r="AT403" s="231" t="s">
        <v>467</v>
      </c>
      <c r="AU403" s="231" t="s">
        <v>90</v>
      </c>
      <c r="AY403" s="18" t="s">
        <v>216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8" t="s">
        <v>88</v>
      </c>
      <c r="BK403" s="232">
        <f>ROUND(I403*H403,2)</f>
        <v>0</v>
      </c>
      <c r="BL403" s="18" t="s">
        <v>292</v>
      </c>
      <c r="BM403" s="231" t="s">
        <v>4688</v>
      </c>
    </row>
    <row r="404" s="2" customFormat="1">
      <c r="A404" s="39"/>
      <c r="B404" s="40"/>
      <c r="C404" s="41"/>
      <c r="D404" s="233" t="s">
        <v>222</v>
      </c>
      <c r="E404" s="41"/>
      <c r="F404" s="234" t="s">
        <v>4685</v>
      </c>
      <c r="G404" s="41"/>
      <c r="H404" s="41"/>
      <c r="I404" s="235"/>
      <c r="J404" s="41"/>
      <c r="K404" s="41"/>
      <c r="L404" s="45"/>
      <c r="M404" s="236"/>
      <c r="N404" s="237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222</v>
      </c>
      <c r="AU404" s="18" t="s">
        <v>90</v>
      </c>
    </row>
    <row r="405" s="2" customFormat="1" ht="24.15" customHeight="1">
      <c r="A405" s="39"/>
      <c r="B405" s="40"/>
      <c r="C405" s="293" t="s">
        <v>1321</v>
      </c>
      <c r="D405" s="293" t="s">
        <v>467</v>
      </c>
      <c r="E405" s="294" t="s">
        <v>4689</v>
      </c>
      <c r="F405" s="295" t="s">
        <v>4690</v>
      </c>
      <c r="G405" s="296" t="s">
        <v>539</v>
      </c>
      <c r="H405" s="297">
        <v>14</v>
      </c>
      <c r="I405" s="298"/>
      <c r="J405" s="299">
        <f>ROUND(I405*H405,2)</f>
        <v>0</v>
      </c>
      <c r="K405" s="295" t="s">
        <v>1</v>
      </c>
      <c r="L405" s="300"/>
      <c r="M405" s="301" t="s">
        <v>1</v>
      </c>
      <c r="N405" s="302" t="s">
        <v>46</v>
      </c>
      <c r="O405" s="92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1" t="s">
        <v>569</v>
      </c>
      <c r="AT405" s="231" t="s">
        <v>467</v>
      </c>
      <c r="AU405" s="231" t="s">
        <v>90</v>
      </c>
      <c r="AY405" s="18" t="s">
        <v>216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8" t="s">
        <v>88</v>
      </c>
      <c r="BK405" s="232">
        <f>ROUND(I405*H405,2)</f>
        <v>0</v>
      </c>
      <c r="BL405" s="18" t="s">
        <v>292</v>
      </c>
      <c r="BM405" s="231" t="s">
        <v>4691</v>
      </c>
    </row>
    <row r="406" s="2" customFormat="1">
      <c r="A406" s="39"/>
      <c r="B406" s="40"/>
      <c r="C406" s="41"/>
      <c r="D406" s="233" t="s">
        <v>222</v>
      </c>
      <c r="E406" s="41"/>
      <c r="F406" s="234" t="s">
        <v>4685</v>
      </c>
      <c r="G406" s="41"/>
      <c r="H406" s="41"/>
      <c r="I406" s="235"/>
      <c r="J406" s="41"/>
      <c r="K406" s="41"/>
      <c r="L406" s="45"/>
      <c r="M406" s="236"/>
      <c r="N406" s="237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222</v>
      </c>
      <c r="AU406" s="18" t="s">
        <v>90</v>
      </c>
    </row>
    <row r="407" s="2" customFormat="1" ht="24.15" customHeight="1">
      <c r="A407" s="39"/>
      <c r="B407" s="40"/>
      <c r="C407" s="293" t="s">
        <v>1327</v>
      </c>
      <c r="D407" s="293" t="s">
        <v>467</v>
      </c>
      <c r="E407" s="294" t="s">
        <v>4692</v>
      </c>
      <c r="F407" s="295" t="s">
        <v>4693</v>
      </c>
      <c r="G407" s="296" t="s">
        <v>539</v>
      </c>
      <c r="H407" s="297">
        <v>4</v>
      </c>
      <c r="I407" s="298"/>
      <c r="J407" s="299">
        <f>ROUND(I407*H407,2)</f>
        <v>0</v>
      </c>
      <c r="K407" s="295" t="s">
        <v>1</v>
      </c>
      <c r="L407" s="300"/>
      <c r="M407" s="301" t="s">
        <v>1</v>
      </c>
      <c r="N407" s="302" t="s">
        <v>46</v>
      </c>
      <c r="O407" s="92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1" t="s">
        <v>569</v>
      </c>
      <c r="AT407" s="231" t="s">
        <v>467</v>
      </c>
      <c r="AU407" s="231" t="s">
        <v>90</v>
      </c>
      <c r="AY407" s="18" t="s">
        <v>216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8" t="s">
        <v>88</v>
      </c>
      <c r="BK407" s="232">
        <f>ROUND(I407*H407,2)</f>
        <v>0</v>
      </c>
      <c r="BL407" s="18" t="s">
        <v>292</v>
      </c>
      <c r="BM407" s="231" t="s">
        <v>4694</v>
      </c>
    </row>
    <row r="408" s="2" customFormat="1">
      <c r="A408" s="39"/>
      <c r="B408" s="40"/>
      <c r="C408" s="41"/>
      <c r="D408" s="233" t="s">
        <v>222</v>
      </c>
      <c r="E408" s="41"/>
      <c r="F408" s="234" t="s">
        <v>4685</v>
      </c>
      <c r="G408" s="41"/>
      <c r="H408" s="41"/>
      <c r="I408" s="235"/>
      <c r="J408" s="41"/>
      <c r="K408" s="41"/>
      <c r="L408" s="45"/>
      <c r="M408" s="236"/>
      <c r="N408" s="237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222</v>
      </c>
      <c r="AU408" s="18" t="s">
        <v>90</v>
      </c>
    </row>
    <row r="409" s="2" customFormat="1" ht="24.15" customHeight="1">
      <c r="A409" s="39"/>
      <c r="B409" s="40"/>
      <c r="C409" s="293" t="s">
        <v>1332</v>
      </c>
      <c r="D409" s="293" t="s">
        <v>467</v>
      </c>
      <c r="E409" s="294" t="s">
        <v>4695</v>
      </c>
      <c r="F409" s="295" t="s">
        <v>4696</v>
      </c>
      <c r="G409" s="296" t="s">
        <v>539</v>
      </c>
      <c r="H409" s="297">
        <v>8</v>
      </c>
      <c r="I409" s="298"/>
      <c r="J409" s="299">
        <f>ROUND(I409*H409,2)</f>
        <v>0</v>
      </c>
      <c r="K409" s="295" t="s">
        <v>1</v>
      </c>
      <c r="L409" s="300"/>
      <c r="M409" s="301" t="s">
        <v>1</v>
      </c>
      <c r="N409" s="302" t="s">
        <v>46</v>
      </c>
      <c r="O409" s="92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1" t="s">
        <v>569</v>
      </c>
      <c r="AT409" s="231" t="s">
        <v>467</v>
      </c>
      <c r="AU409" s="231" t="s">
        <v>90</v>
      </c>
      <c r="AY409" s="18" t="s">
        <v>216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8" t="s">
        <v>88</v>
      </c>
      <c r="BK409" s="232">
        <f>ROUND(I409*H409,2)</f>
        <v>0</v>
      </c>
      <c r="BL409" s="18" t="s">
        <v>292</v>
      </c>
      <c r="BM409" s="231" t="s">
        <v>4697</v>
      </c>
    </row>
    <row r="410" s="2" customFormat="1">
      <c r="A410" s="39"/>
      <c r="B410" s="40"/>
      <c r="C410" s="41"/>
      <c r="D410" s="233" t="s">
        <v>222</v>
      </c>
      <c r="E410" s="41"/>
      <c r="F410" s="234" t="s">
        <v>4685</v>
      </c>
      <c r="G410" s="41"/>
      <c r="H410" s="41"/>
      <c r="I410" s="235"/>
      <c r="J410" s="41"/>
      <c r="K410" s="41"/>
      <c r="L410" s="45"/>
      <c r="M410" s="236"/>
      <c r="N410" s="237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222</v>
      </c>
      <c r="AU410" s="18" t="s">
        <v>90</v>
      </c>
    </row>
    <row r="411" s="2" customFormat="1" ht="24.15" customHeight="1">
      <c r="A411" s="39"/>
      <c r="B411" s="40"/>
      <c r="C411" s="293" t="s">
        <v>1341</v>
      </c>
      <c r="D411" s="293" t="s">
        <v>467</v>
      </c>
      <c r="E411" s="294" t="s">
        <v>4698</v>
      </c>
      <c r="F411" s="295" t="s">
        <v>4699</v>
      </c>
      <c r="G411" s="296" t="s">
        <v>539</v>
      </c>
      <c r="H411" s="297">
        <v>10</v>
      </c>
      <c r="I411" s="298"/>
      <c r="J411" s="299">
        <f>ROUND(I411*H411,2)</f>
        <v>0</v>
      </c>
      <c r="K411" s="295" t="s">
        <v>1</v>
      </c>
      <c r="L411" s="300"/>
      <c r="M411" s="301" t="s">
        <v>1</v>
      </c>
      <c r="N411" s="302" t="s">
        <v>46</v>
      </c>
      <c r="O411" s="92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1" t="s">
        <v>569</v>
      </c>
      <c r="AT411" s="231" t="s">
        <v>467</v>
      </c>
      <c r="AU411" s="231" t="s">
        <v>90</v>
      </c>
      <c r="AY411" s="18" t="s">
        <v>216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8" t="s">
        <v>88</v>
      </c>
      <c r="BK411" s="232">
        <f>ROUND(I411*H411,2)</f>
        <v>0</v>
      </c>
      <c r="BL411" s="18" t="s">
        <v>292</v>
      </c>
      <c r="BM411" s="231" t="s">
        <v>4700</v>
      </c>
    </row>
    <row r="412" s="2" customFormat="1">
      <c r="A412" s="39"/>
      <c r="B412" s="40"/>
      <c r="C412" s="41"/>
      <c r="D412" s="233" t="s">
        <v>222</v>
      </c>
      <c r="E412" s="41"/>
      <c r="F412" s="234" t="s">
        <v>4685</v>
      </c>
      <c r="G412" s="41"/>
      <c r="H412" s="41"/>
      <c r="I412" s="235"/>
      <c r="J412" s="41"/>
      <c r="K412" s="41"/>
      <c r="L412" s="45"/>
      <c r="M412" s="236"/>
      <c r="N412" s="237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222</v>
      </c>
      <c r="AU412" s="18" t="s">
        <v>90</v>
      </c>
    </row>
    <row r="413" s="2" customFormat="1" ht="24.15" customHeight="1">
      <c r="A413" s="39"/>
      <c r="B413" s="40"/>
      <c r="C413" s="220" t="s">
        <v>1346</v>
      </c>
      <c r="D413" s="220" t="s">
        <v>217</v>
      </c>
      <c r="E413" s="221" t="s">
        <v>4701</v>
      </c>
      <c r="F413" s="222" t="s">
        <v>4702</v>
      </c>
      <c r="G413" s="223" t="s">
        <v>539</v>
      </c>
      <c r="H413" s="224">
        <v>29</v>
      </c>
      <c r="I413" s="225"/>
      <c r="J413" s="226">
        <f>ROUND(I413*H413,2)</f>
        <v>0</v>
      </c>
      <c r="K413" s="222" t="s">
        <v>359</v>
      </c>
      <c r="L413" s="45"/>
      <c r="M413" s="227" t="s">
        <v>1</v>
      </c>
      <c r="N413" s="228" t="s">
        <v>46</v>
      </c>
      <c r="O413" s="92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1" t="s">
        <v>292</v>
      </c>
      <c r="AT413" s="231" t="s">
        <v>217</v>
      </c>
      <c r="AU413" s="231" t="s">
        <v>90</v>
      </c>
      <c r="AY413" s="18" t="s">
        <v>216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8" t="s">
        <v>88</v>
      </c>
      <c r="BK413" s="232">
        <f>ROUND(I413*H413,2)</f>
        <v>0</v>
      </c>
      <c r="BL413" s="18" t="s">
        <v>292</v>
      </c>
      <c r="BM413" s="231" t="s">
        <v>4703</v>
      </c>
    </row>
    <row r="414" s="2" customFormat="1">
      <c r="A414" s="39"/>
      <c r="B414" s="40"/>
      <c r="C414" s="41"/>
      <c r="D414" s="233" t="s">
        <v>222</v>
      </c>
      <c r="E414" s="41"/>
      <c r="F414" s="234" t="s">
        <v>4704</v>
      </c>
      <c r="G414" s="41"/>
      <c r="H414" s="41"/>
      <c r="I414" s="235"/>
      <c r="J414" s="41"/>
      <c r="K414" s="41"/>
      <c r="L414" s="45"/>
      <c r="M414" s="236"/>
      <c r="N414" s="237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222</v>
      </c>
      <c r="AU414" s="18" t="s">
        <v>90</v>
      </c>
    </row>
    <row r="415" s="2" customFormat="1" ht="24.15" customHeight="1">
      <c r="A415" s="39"/>
      <c r="B415" s="40"/>
      <c r="C415" s="293" t="s">
        <v>1355</v>
      </c>
      <c r="D415" s="293" t="s">
        <v>467</v>
      </c>
      <c r="E415" s="294" t="s">
        <v>4705</v>
      </c>
      <c r="F415" s="295" t="s">
        <v>4706</v>
      </c>
      <c r="G415" s="296" t="s">
        <v>539</v>
      </c>
      <c r="H415" s="297">
        <v>22</v>
      </c>
      <c r="I415" s="298"/>
      <c r="J415" s="299">
        <f>ROUND(I415*H415,2)</f>
        <v>0</v>
      </c>
      <c r="K415" s="295" t="s">
        <v>1</v>
      </c>
      <c r="L415" s="300"/>
      <c r="M415" s="301" t="s">
        <v>1</v>
      </c>
      <c r="N415" s="302" t="s">
        <v>46</v>
      </c>
      <c r="O415" s="92"/>
      <c r="P415" s="229">
        <f>O415*H415</f>
        <v>0</v>
      </c>
      <c r="Q415" s="229">
        <v>2.0000000000000002E-05</v>
      </c>
      <c r="R415" s="229">
        <f>Q415*H415</f>
        <v>0.00044000000000000002</v>
      </c>
      <c r="S415" s="229">
        <v>0</v>
      </c>
      <c r="T415" s="23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1" t="s">
        <v>569</v>
      </c>
      <c r="AT415" s="231" t="s">
        <v>467</v>
      </c>
      <c r="AU415" s="231" t="s">
        <v>90</v>
      </c>
      <c r="AY415" s="18" t="s">
        <v>216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8" t="s">
        <v>88</v>
      </c>
      <c r="BK415" s="232">
        <f>ROUND(I415*H415,2)</f>
        <v>0</v>
      </c>
      <c r="BL415" s="18" t="s">
        <v>292</v>
      </c>
      <c r="BM415" s="231" t="s">
        <v>4707</v>
      </c>
    </row>
    <row r="416" s="2" customFormat="1">
      <c r="A416" s="39"/>
      <c r="B416" s="40"/>
      <c r="C416" s="41"/>
      <c r="D416" s="233" t="s">
        <v>222</v>
      </c>
      <c r="E416" s="41"/>
      <c r="F416" s="234" t="s">
        <v>4708</v>
      </c>
      <c r="G416" s="41"/>
      <c r="H416" s="41"/>
      <c r="I416" s="235"/>
      <c r="J416" s="41"/>
      <c r="K416" s="41"/>
      <c r="L416" s="45"/>
      <c r="M416" s="236"/>
      <c r="N416" s="237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222</v>
      </c>
      <c r="AU416" s="18" t="s">
        <v>90</v>
      </c>
    </row>
    <row r="417" s="2" customFormat="1" ht="24.15" customHeight="1">
      <c r="A417" s="39"/>
      <c r="B417" s="40"/>
      <c r="C417" s="293" t="s">
        <v>1360</v>
      </c>
      <c r="D417" s="293" t="s">
        <v>467</v>
      </c>
      <c r="E417" s="294" t="s">
        <v>4709</v>
      </c>
      <c r="F417" s="295" t="s">
        <v>4710</v>
      </c>
      <c r="G417" s="296" t="s">
        <v>539</v>
      </c>
      <c r="H417" s="297">
        <v>2</v>
      </c>
      <c r="I417" s="298"/>
      <c r="J417" s="299">
        <f>ROUND(I417*H417,2)</f>
        <v>0</v>
      </c>
      <c r="K417" s="295" t="s">
        <v>1</v>
      </c>
      <c r="L417" s="300"/>
      <c r="M417" s="301" t="s">
        <v>1</v>
      </c>
      <c r="N417" s="302" t="s">
        <v>46</v>
      </c>
      <c r="O417" s="92"/>
      <c r="P417" s="229">
        <f>O417*H417</f>
        <v>0</v>
      </c>
      <c r="Q417" s="229">
        <v>0</v>
      </c>
      <c r="R417" s="229">
        <f>Q417*H417</f>
        <v>0</v>
      </c>
      <c r="S417" s="229">
        <v>0</v>
      </c>
      <c r="T417" s="23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1" t="s">
        <v>569</v>
      </c>
      <c r="AT417" s="231" t="s">
        <v>467</v>
      </c>
      <c r="AU417" s="231" t="s">
        <v>90</v>
      </c>
      <c r="AY417" s="18" t="s">
        <v>216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8" t="s">
        <v>88</v>
      </c>
      <c r="BK417" s="232">
        <f>ROUND(I417*H417,2)</f>
        <v>0</v>
      </c>
      <c r="BL417" s="18" t="s">
        <v>292</v>
      </c>
      <c r="BM417" s="231" t="s">
        <v>4711</v>
      </c>
    </row>
    <row r="418" s="2" customFormat="1">
      <c r="A418" s="39"/>
      <c r="B418" s="40"/>
      <c r="C418" s="41"/>
      <c r="D418" s="233" t="s">
        <v>222</v>
      </c>
      <c r="E418" s="41"/>
      <c r="F418" s="234" t="s">
        <v>4708</v>
      </c>
      <c r="G418" s="41"/>
      <c r="H418" s="41"/>
      <c r="I418" s="235"/>
      <c r="J418" s="41"/>
      <c r="K418" s="41"/>
      <c r="L418" s="45"/>
      <c r="M418" s="236"/>
      <c r="N418" s="237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222</v>
      </c>
      <c r="AU418" s="18" t="s">
        <v>90</v>
      </c>
    </row>
    <row r="419" s="2" customFormat="1" ht="21.75" customHeight="1">
      <c r="A419" s="39"/>
      <c r="B419" s="40"/>
      <c r="C419" s="293" t="s">
        <v>1365</v>
      </c>
      <c r="D419" s="293" t="s">
        <v>467</v>
      </c>
      <c r="E419" s="294" t="s">
        <v>4712</v>
      </c>
      <c r="F419" s="295" t="s">
        <v>4713</v>
      </c>
      <c r="G419" s="296" t="s">
        <v>539</v>
      </c>
      <c r="H419" s="297">
        <v>5</v>
      </c>
      <c r="I419" s="298"/>
      <c r="J419" s="299">
        <f>ROUND(I419*H419,2)</f>
        <v>0</v>
      </c>
      <c r="K419" s="295" t="s">
        <v>1</v>
      </c>
      <c r="L419" s="300"/>
      <c r="M419" s="301" t="s">
        <v>1</v>
      </c>
      <c r="N419" s="302" t="s">
        <v>46</v>
      </c>
      <c r="O419" s="92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1" t="s">
        <v>569</v>
      </c>
      <c r="AT419" s="231" t="s">
        <v>467</v>
      </c>
      <c r="AU419" s="231" t="s">
        <v>90</v>
      </c>
      <c r="AY419" s="18" t="s">
        <v>216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8" t="s">
        <v>88</v>
      </c>
      <c r="BK419" s="232">
        <f>ROUND(I419*H419,2)</f>
        <v>0</v>
      </c>
      <c r="BL419" s="18" t="s">
        <v>292</v>
      </c>
      <c r="BM419" s="231" t="s">
        <v>4714</v>
      </c>
    </row>
    <row r="420" s="2" customFormat="1">
      <c r="A420" s="39"/>
      <c r="B420" s="40"/>
      <c r="C420" s="41"/>
      <c r="D420" s="233" t="s">
        <v>222</v>
      </c>
      <c r="E420" s="41"/>
      <c r="F420" s="234" t="s">
        <v>4708</v>
      </c>
      <c r="G420" s="41"/>
      <c r="H420" s="41"/>
      <c r="I420" s="235"/>
      <c r="J420" s="41"/>
      <c r="K420" s="41"/>
      <c r="L420" s="45"/>
      <c r="M420" s="236"/>
      <c r="N420" s="237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222</v>
      </c>
      <c r="AU420" s="18" t="s">
        <v>90</v>
      </c>
    </row>
    <row r="421" s="2" customFormat="1" ht="16.5" customHeight="1">
      <c r="A421" s="39"/>
      <c r="B421" s="40"/>
      <c r="C421" s="220" t="s">
        <v>1370</v>
      </c>
      <c r="D421" s="220" t="s">
        <v>217</v>
      </c>
      <c r="E421" s="221" t="s">
        <v>4715</v>
      </c>
      <c r="F421" s="222" t="s">
        <v>4716</v>
      </c>
      <c r="G421" s="223" t="s">
        <v>539</v>
      </c>
      <c r="H421" s="224">
        <v>2</v>
      </c>
      <c r="I421" s="225"/>
      <c r="J421" s="226">
        <f>ROUND(I421*H421,2)</f>
        <v>0</v>
      </c>
      <c r="K421" s="222" t="s">
        <v>1</v>
      </c>
      <c r="L421" s="45"/>
      <c r="M421" s="227" t="s">
        <v>1</v>
      </c>
      <c r="N421" s="228" t="s">
        <v>46</v>
      </c>
      <c r="O421" s="92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1" t="s">
        <v>292</v>
      </c>
      <c r="AT421" s="231" t="s">
        <v>217</v>
      </c>
      <c r="AU421" s="231" t="s">
        <v>90</v>
      </c>
      <c r="AY421" s="18" t="s">
        <v>216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8" t="s">
        <v>88</v>
      </c>
      <c r="BK421" s="232">
        <f>ROUND(I421*H421,2)</f>
        <v>0</v>
      </c>
      <c r="BL421" s="18" t="s">
        <v>292</v>
      </c>
      <c r="BM421" s="231" t="s">
        <v>4717</v>
      </c>
    </row>
    <row r="422" s="2" customFormat="1">
      <c r="A422" s="39"/>
      <c r="B422" s="40"/>
      <c r="C422" s="41"/>
      <c r="D422" s="233" t="s">
        <v>222</v>
      </c>
      <c r="E422" s="41"/>
      <c r="F422" s="234" t="s">
        <v>4514</v>
      </c>
      <c r="G422" s="41"/>
      <c r="H422" s="41"/>
      <c r="I422" s="235"/>
      <c r="J422" s="41"/>
      <c r="K422" s="41"/>
      <c r="L422" s="45"/>
      <c r="M422" s="236"/>
      <c r="N422" s="237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222</v>
      </c>
      <c r="AU422" s="18" t="s">
        <v>90</v>
      </c>
    </row>
    <row r="423" s="2" customFormat="1" ht="16.5" customHeight="1">
      <c r="A423" s="39"/>
      <c r="B423" s="40"/>
      <c r="C423" s="293" t="s">
        <v>1375</v>
      </c>
      <c r="D423" s="293" t="s">
        <v>467</v>
      </c>
      <c r="E423" s="294" t="s">
        <v>4718</v>
      </c>
      <c r="F423" s="295" t="s">
        <v>4719</v>
      </c>
      <c r="G423" s="296" t="s">
        <v>539</v>
      </c>
      <c r="H423" s="297">
        <v>2</v>
      </c>
      <c r="I423" s="298"/>
      <c r="J423" s="299">
        <f>ROUND(I423*H423,2)</f>
        <v>0</v>
      </c>
      <c r="K423" s="295" t="s">
        <v>1</v>
      </c>
      <c r="L423" s="300"/>
      <c r="M423" s="301" t="s">
        <v>1</v>
      </c>
      <c r="N423" s="302" t="s">
        <v>46</v>
      </c>
      <c r="O423" s="92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1" t="s">
        <v>569</v>
      </c>
      <c r="AT423" s="231" t="s">
        <v>467</v>
      </c>
      <c r="AU423" s="231" t="s">
        <v>90</v>
      </c>
      <c r="AY423" s="18" t="s">
        <v>216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8" t="s">
        <v>88</v>
      </c>
      <c r="BK423" s="232">
        <f>ROUND(I423*H423,2)</f>
        <v>0</v>
      </c>
      <c r="BL423" s="18" t="s">
        <v>292</v>
      </c>
      <c r="BM423" s="231" t="s">
        <v>4720</v>
      </c>
    </row>
    <row r="424" s="2" customFormat="1">
      <c r="A424" s="39"/>
      <c r="B424" s="40"/>
      <c r="C424" s="41"/>
      <c r="D424" s="233" t="s">
        <v>222</v>
      </c>
      <c r="E424" s="41"/>
      <c r="F424" s="234" t="s">
        <v>4708</v>
      </c>
      <c r="G424" s="41"/>
      <c r="H424" s="41"/>
      <c r="I424" s="235"/>
      <c r="J424" s="41"/>
      <c r="K424" s="41"/>
      <c r="L424" s="45"/>
      <c r="M424" s="236"/>
      <c r="N424" s="237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222</v>
      </c>
      <c r="AU424" s="18" t="s">
        <v>90</v>
      </c>
    </row>
    <row r="425" s="2" customFormat="1" ht="16.5" customHeight="1">
      <c r="A425" s="39"/>
      <c r="B425" s="40"/>
      <c r="C425" s="220" t="s">
        <v>1389</v>
      </c>
      <c r="D425" s="220" t="s">
        <v>217</v>
      </c>
      <c r="E425" s="221" t="s">
        <v>4721</v>
      </c>
      <c r="F425" s="222" t="s">
        <v>4722</v>
      </c>
      <c r="G425" s="223" t="s">
        <v>539</v>
      </c>
      <c r="H425" s="224">
        <v>2</v>
      </c>
      <c r="I425" s="225"/>
      <c r="J425" s="226">
        <f>ROUND(I425*H425,2)</f>
        <v>0</v>
      </c>
      <c r="K425" s="222" t="s">
        <v>1</v>
      </c>
      <c r="L425" s="45"/>
      <c r="M425" s="227" t="s">
        <v>1</v>
      </c>
      <c r="N425" s="228" t="s">
        <v>46</v>
      </c>
      <c r="O425" s="92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1" t="s">
        <v>292</v>
      </c>
      <c r="AT425" s="231" t="s">
        <v>217</v>
      </c>
      <c r="AU425" s="231" t="s">
        <v>90</v>
      </c>
      <c r="AY425" s="18" t="s">
        <v>216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8" t="s">
        <v>88</v>
      </c>
      <c r="BK425" s="232">
        <f>ROUND(I425*H425,2)</f>
        <v>0</v>
      </c>
      <c r="BL425" s="18" t="s">
        <v>292</v>
      </c>
      <c r="BM425" s="231" t="s">
        <v>4723</v>
      </c>
    </row>
    <row r="426" s="2" customFormat="1">
      <c r="A426" s="39"/>
      <c r="B426" s="40"/>
      <c r="C426" s="41"/>
      <c r="D426" s="233" t="s">
        <v>222</v>
      </c>
      <c r="E426" s="41"/>
      <c r="F426" s="234" t="s">
        <v>4514</v>
      </c>
      <c r="G426" s="41"/>
      <c r="H426" s="41"/>
      <c r="I426" s="235"/>
      <c r="J426" s="41"/>
      <c r="K426" s="41"/>
      <c r="L426" s="45"/>
      <c r="M426" s="236"/>
      <c r="N426" s="237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222</v>
      </c>
      <c r="AU426" s="18" t="s">
        <v>90</v>
      </c>
    </row>
    <row r="427" s="2" customFormat="1" ht="16.5" customHeight="1">
      <c r="A427" s="39"/>
      <c r="B427" s="40"/>
      <c r="C427" s="293" t="s">
        <v>1397</v>
      </c>
      <c r="D427" s="293" t="s">
        <v>467</v>
      </c>
      <c r="E427" s="294" t="s">
        <v>4724</v>
      </c>
      <c r="F427" s="295" t="s">
        <v>4725</v>
      </c>
      <c r="G427" s="296" t="s">
        <v>539</v>
      </c>
      <c r="H427" s="297">
        <v>1</v>
      </c>
      <c r="I427" s="298"/>
      <c r="J427" s="299">
        <f>ROUND(I427*H427,2)</f>
        <v>0</v>
      </c>
      <c r="K427" s="295" t="s">
        <v>1</v>
      </c>
      <c r="L427" s="300"/>
      <c r="M427" s="301" t="s">
        <v>1</v>
      </c>
      <c r="N427" s="302" t="s">
        <v>46</v>
      </c>
      <c r="O427" s="92"/>
      <c r="P427" s="229">
        <f>O427*H427</f>
        <v>0</v>
      </c>
      <c r="Q427" s="229">
        <v>0</v>
      </c>
      <c r="R427" s="229">
        <f>Q427*H427</f>
        <v>0</v>
      </c>
      <c r="S427" s="229">
        <v>0</v>
      </c>
      <c r="T427" s="23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1" t="s">
        <v>569</v>
      </c>
      <c r="AT427" s="231" t="s">
        <v>467</v>
      </c>
      <c r="AU427" s="231" t="s">
        <v>90</v>
      </c>
      <c r="AY427" s="18" t="s">
        <v>216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8" t="s">
        <v>88</v>
      </c>
      <c r="BK427" s="232">
        <f>ROUND(I427*H427,2)</f>
        <v>0</v>
      </c>
      <c r="BL427" s="18" t="s">
        <v>292</v>
      </c>
      <c r="BM427" s="231" t="s">
        <v>4726</v>
      </c>
    </row>
    <row r="428" s="2" customFormat="1">
      <c r="A428" s="39"/>
      <c r="B428" s="40"/>
      <c r="C428" s="41"/>
      <c r="D428" s="233" t="s">
        <v>222</v>
      </c>
      <c r="E428" s="41"/>
      <c r="F428" s="234" t="s">
        <v>4708</v>
      </c>
      <c r="G428" s="41"/>
      <c r="H428" s="41"/>
      <c r="I428" s="235"/>
      <c r="J428" s="41"/>
      <c r="K428" s="41"/>
      <c r="L428" s="45"/>
      <c r="M428" s="236"/>
      <c r="N428" s="237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222</v>
      </c>
      <c r="AU428" s="18" t="s">
        <v>90</v>
      </c>
    </row>
    <row r="429" s="2" customFormat="1" ht="16.5" customHeight="1">
      <c r="A429" s="39"/>
      <c r="B429" s="40"/>
      <c r="C429" s="293" t="s">
        <v>1403</v>
      </c>
      <c r="D429" s="293" t="s">
        <v>467</v>
      </c>
      <c r="E429" s="294" t="s">
        <v>4727</v>
      </c>
      <c r="F429" s="295" t="s">
        <v>4728</v>
      </c>
      <c r="G429" s="296" t="s">
        <v>539</v>
      </c>
      <c r="H429" s="297">
        <v>1</v>
      </c>
      <c r="I429" s="298"/>
      <c r="J429" s="299">
        <f>ROUND(I429*H429,2)</f>
        <v>0</v>
      </c>
      <c r="K429" s="295" t="s">
        <v>1</v>
      </c>
      <c r="L429" s="300"/>
      <c r="M429" s="301" t="s">
        <v>1</v>
      </c>
      <c r="N429" s="302" t="s">
        <v>46</v>
      </c>
      <c r="O429" s="92"/>
      <c r="P429" s="229">
        <f>O429*H429</f>
        <v>0</v>
      </c>
      <c r="Q429" s="229">
        <v>0</v>
      </c>
      <c r="R429" s="229">
        <f>Q429*H429</f>
        <v>0</v>
      </c>
      <c r="S429" s="229">
        <v>0</v>
      </c>
      <c r="T429" s="23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1" t="s">
        <v>569</v>
      </c>
      <c r="AT429" s="231" t="s">
        <v>467</v>
      </c>
      <c r="AU429" s="231" t="s">
        <v>90</v>
      </c>
      <c r="AY429" s="18" t="s">
        <v>216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8" t="s">
        <v>88</v>
      </c>
      <c r="BK429" s="232">
        <f>ROUND(I429*H429,2)</f>
        <v>0</v>
      </c>
      <c r="BL429" s="18" t="s">
        <v>292</v>
      </c>
      <c r="BM429" s="231" t="s">
        <v>4729</v>
      </c>
    </row>
    <row r="430" s="2" customFormat="1">
      <c r="A430" s="39"/>
      <c r="B430" s="40"/>
      <c r="C430" s="41"/>
      <c r="D430" s="233" t="s">
        <v>222</v>
      </c>
      <c r="E430" s="41"/>
      <c r="F430" s="234" t="s">
        <v>4708</v>
      </c>
      <c r="G430" s="41"/>
      <c r="H430" s="41"/>
      <c r="I430" s="235"/>
      <c r="J430" s="41"/>
      <c r="K430" s="41"/>
      <c r="L430" s="45"/>
      <c r="M430" s="236"/>
      <c r="N430" s="237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222</v>
      </c>
      <c r="AU430" s="18" t="s">
        <v>90</v>
      </c>
    </row>
    <row r="431" s="2" customFormat="1" ht="24.15" customHeight="1">
      <c r="A431" s="39"/>
      <c r="B431" s="40"/>
      <c r="C431" s="220" t="s">
        <v>1408</v>
      </c>
      <c r="D431" s="220" t="s">
        <v>217</v>
      </c>
      <c r="E431" s="221" t="s">
        <v>4730</v>
      </c>
      <c r="F431" s="222" t="s">
        <v>4731</v>
      </c>
      <c r="G431" s="223" t="s">
        <v>539</v>
      </c>
      <c r="H431" s="224">
        <v>1</v>
      </c>
      <c r="I431" s="225"/>
      <c r="J431" s="226">
        <f>ROUND(I431*H431,2)</f>
        <v>0</v>
      </c>
      <c r="K431" s="222" t="s">
        <v>1</v>
      </c>
      <c r="L431" s="45"/>
      <c r="M431" s="227" t="s">
        <v>1</v>
      </c>
      <c r="N431" s="228" t="s">
        <v>46</v>
      </c>
      <c r="O431" s="92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1" t="s">
        <v>292</v>
      </c>
      <c r="AT431" s="231" t="s">
        <v>217</v>
      </c>
      <c r="AU431" s="231" t="s">
        <v>90</v>
      </c>
      <c r="AY431" s="18" t="s">
        <v>216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8" t="s">
        <v>88</v>
      </c>
      <c r="BK431" s="232">
        <f>ROUND(I431*H431,2)</f>
        <v>0</v>
      </c>
      <c r="BL431" s="18" t="s">
        <v>292</v>
      </c>
      <c r="BM431" s="231" t="s">
        <v>4732</v>
      </c>
    </row>
    <row r="432" s="2" customFormat="1">
      <c r="A432" s="39"/>
      <c r="B432" s="40"/>
      <c r="C432" s="41"/>
      <c r="D432" s="233" t="s">
        <v>222</v>
      </c>
      <c r="E432" s="41"/>
      <c r="F432" s="234" t="s">
        <v>4514</v>
      </c>
      <c r="G432" s="41"/>
      <c r="H432" s="41"/>
      <c r="I432" s="235"/>
      <c r="J432" s="41"/>
      <c r="K432" s="41"/>
      <c r="L432" s="45"/>
      <c r="M432" s="236"/>
      <c r="N432" s="23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222</v>
      </c>
      <c r="AU432" s="18" t="s">
        <v>90</v>
      </c>
    </row>
    <row r="433" s="2" customFormat="1" ht="16.5" customHeight="1">
      <c r="A433" s="39"/>
      <c r="B433" s="40"/>
      <c r="C433" s="293" t="s">
        <v>1412</v>
      </c>
      <c r="D433" s="293" t="s">
        <v>467</v>
      </c>
      <c r="E433" s="294" t="s">
        <v>4733</v>
      </c>
      <c r="F433" s="295" t="s">
        <v>4734</v>
      </c>
      <c r="G433" s="296" t="s">
        <v>539</v>
      </c>
      <c r="H433" s="297">
        <v>1</v>
      </c>
      <c r="I433" s="298"/>
      <c r="J433" s="299">
        <f>ROUND(I433*H433,2)</f>
        <v>0</v>
      </c>
      <c r="K433" s="295" t="s">
        <v>1</v>
      </c>
      <c r="L433" s="300"/>
      <c r="M433" s="301" t="s">
        <v>1</v>
      </c>
      <c r="N433" s="302" t="s">
        <v>46</v>
      </c>
      <c r="O433" s="92"/>
      <c r="P433" s="229">
        <f>O433*H433</f>
        <v>0</v>
      </c>
      <c r="Q433" s="229">
        <v>0</v>
      </c>
      <c r="R433" s="229">
        <f>Q433*H433</f>
        <v>0</v>
      </c>
      <c r="S433" s="229">
        <v>0</v>
      </c>
      <c r="T433" s="23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1" t="s">
        <v>569</v>
      </c>
      <c r="AT433" s="231" t="s">
        <v>467</v>
      </c>
      <c r="AU433" s="231" t="s">
        <v>90</v>
      </c>
      <c r="AY433" s="18" t="s">
        <v>216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8" t="s">
        <v>88</v>
      </c>
      <c r="BK433" s="232">
        <f>ROUND(I433*H433,2)</f>
        <v>0</v>
      </c>
      <c r="BL433" s="18" t="s">
        <v>292</v>
      </c>
      <c r="BM433" s="231" t="s">
        <v>4735</v>
      </c>
    </row>
    <row r="434" s="2" customFormat="1">
      <c r="A434" s="39"/>
      <c r="B434" s="40"/>
      <c r="C434" s="41"/>
      <c r="D434" s="233" t="s">
        <v>222</v>
      </c>
      <c r="E434" s="41"/>
      <c r="F434" s="234" t="s">
        <v>4708</v>
      </c>
      <c r="G434" s="41"/>
      <c r="H434" s="41"/>
      <c r="I434" s="235"/>
      <c r="J434" s="41"/>
      <c r="K434" s="41"/>
      <c r="L434" s="45"/>
      <c r="M434" s="236"/>
      <c r="N434" s="237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222</v>
      </c>
      <c r="AU434" s="18" t="s">
        <v>90</v>
      </c>
    </row>
    <row r="435" s="2" customFormat="1" ht="16.5" customHeight="1">
      <c r="A435" s="39"/>
      <c r="B435" s="40"/>
      <c r="C435" s="220" t="s">
        <v>1416</v>
      </c>
      <c r="D435" s="220" t="s">
        <v>217</v>
      </c>
      <c r="E435" s="221" t="s">
        <v>4736</v>
      </c>
      <c r="F435" s="222" t="s">
        <v>4737</v>
      </c>
      <c r="G435" s="223" t="s">
        <v>539</v>
      </c>
      <c r="H435" s="224">
        <v>1</v>
      </c>
      <c r="I435" s="225"/>
      <c r="J435" s="226">
        <f>ROUND(I435*H435,2)</f>
        <v>0</v>
      </c>
      <c r="K435" s="222" t="s">
        <v>1</v>
      </c>
      <c r="L435" s="45"/>
      <c r="M435" s="227" t="s">
        <v>1</v>
      </c>
      <c r="N435" s="228" t="s">
        <v>46</v>
      </c>
      <c r="O435" s="92"/>
      <c r="P435" s="229">
        <f>O435*H435</f>
        <v>0</v>
      </c>
      <c r="Q435" s="229">
        <v>0</v>
      </c>
      <c r="R435" s="229">
        <f>Q435*H435</f>
        <v>0</v>
      </c>
      <c r="S435" s="229">
        <v>0</v>
      </c>
      <c r="T435" s="23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1" t="s">
        <v>292</v>
      </c>
      <c r="AT435" s="231" t="s">
        <v>217</v>
      </c>
      <c r="AU435" s="231" t="s">
        <v>90</v>
      </c>
      <c r="AY435" s="18" t="s">
        <v>216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8" t="s">
        <v>88</v>
      </c>
      <c r="BK435" s="232">
        <f>ROUND(I435*H435,2)</f>
        <v>0</v>
      </c>
      <c r="BL435" s="18" t="s">
        <v>292</v>
      </c>
      <c r="BM435" s="231" t="s">
        <v>4738</v>
      </c>
    </row>
    <row r="436" s="2" customFormat="1" ht="16.5" customHeight="1">
      <c r="A436" s="39"/>
      <c r="B436" s="40"/>
      <c r="C436" s="293" t="s">
        <v>1418</v>
      </c>
      <c r="D436" s="293" t="s">
        <v>467</v>
      </c>
      <c r="E436" s="294" t="s">
        <v>4739</v>
      </c>
      <c r="F436" s="295" t="s">
        <v>4740</v>
      </c>
      <c r="G436" s="296" t="s">
        <v>539</v>
      </c>
      <c r="H436" s="297">
        <v>1</v>
      </c>
      <c r="I436" s="298"/>
      <c r="J436" s="299">
        <f>ROUND(I436*H436,2)</f>
        <v>0</v>
      </c>
      <c r="K436" s="295" t="s">
        <v>1</v>
      </c>
      <c r="L436" s="300"/>
      <c r="M436" s="301" t="s">
        <v>1</v>
      </c>
      <c r="N436" s="302" t="s">
        <v>46</v>
      </c>
      <c r="O436" s="92"/>
      <c r="P436" s="229">
        <f>O436*H436</f>
        <v>0</v>
      </c>
      <c r="Q436" s="229">
        <v>0.00013999999999999999</v>
      </c>
      <c r="R436" s="229">
        <f>Q436*H436</f>
        <v>0.00013999999999999999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569</v>
      </c>
      <c r="AT436" s="231" t="s">
        <v>467</v>
      </c>
      <c r="AU436" s="231" t="s">
        <v>90</v>
      </c>
      <c r="AY436" s="18" t="s">
        <v>216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88</v>
      </c>
      <c r="BK436" s="232">
        <f>ROUND(I436*H436,2)</f>
        <v>0</v>
      </c>
      <c r="BL436" s="18" t="s">
        <v>292</v>
      </c>
      <c r="BM436" s="231" t="s">
        <v>4741</v>
      </c>
    </row>
    <row r="437" s="2" customFormat="1">
      <c r="A437" s="39"/>
      <c r="B437" s="40"/>
      <c r="C437" s="41"/>
      <c r="D437" s="233" t="s">
        <v>222</v>
      </c>
      <c r="E437" s="41"/>
      <c r="F437" s="234" t="s">
        <v>4742</v>
      </c>
      <c r="G437" s="41"/>
      <c r="H437" s="41"/>
      <c r="I437" s="235"/>
      <c r="J437" s="41"/>
      <c r="K437" s="41"/>
      <c r="L437" s="45"/>
      <c r="M437" s="236"/>
      <c r="N437" s="237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222</v>
      </c>
      <c r="AU437" s="18" t="s">
        <v>90</v>
      </c>
    </row>
    <row r="438" s="2" customFormat="1" ht="16.5" customHeight="1">
      <c r="A438" s="39"/>
      <c r="B438" s="40"/>
      <c r="C438" s="220" t="s">
        <v>1423</v>
      </c>
      <c r="D438" s="220" t="s">
        <v>217</v>
      </c>
      <c r="E438" s="221" t="s">
        <v>4743</v>
      </c>
      <c r="F438" s="222" t="s">
        <v>4744</v>
      </c>
      <c r="G438" s="223" t="s">
        <v>539</v>
      </c>
      <c r="H438" s="224">
        <v>1</v>
      </c>
      <c r="I438" s="225"/>
      <c r="J438" s="226">
        <f>ROUND(I438*H438,2)</f>
        <v>0</v>
      </c>
      <c r="K438" s="222" t="s">
        <v>1</v>
      </c>
      <c r="L438" s="45"/>
      <c r="M438" s="227" t="s">
        <v>1</v>
      </c>
      <c r="N438" s="228" t="s">
        <v>46</v>
      </c>
      <c r="O438" s="92"/>
      <c r="P438" s="229">
        <f>O438*H438</f>
        <v>0</v>
      </c>
      <c r="Q438" s="229">
        <v>0</v>
      </c>
      <c r="R438" s="229">
        <f>Q438*H438</f>
        <v>0</v>
      </c>
      <c r="S438" s="229">
        <v>0</v>
      </c>
      <c r="T438" s="230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1" t="s">
        <v>292</v>
      </c>
      <c r="AT438" s="231" t="s">
        <v>217</v>
      </c>
      <c r="AU438" s="231" t="s">
        <v>90</v>
      </c>
      <c r="AY438" s="18" t="s">
        <v>216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8" t="s">
        <v>88</v>
      </c>
      <c r="BK438" s="232">
        <f>ROUND(I438*H438,2)</f>
        <v>0</v>
      </c>
      <c r="BL438" s="18" t="s">
        <v>292</v>
      </c>
      <c r="BM438" s="231" t="s">
        <v>4745</v>
      </c>
    </row>
    <row r="439" s="2" customFormat="1" ht="16.5" customHeight="1">
      <c r="A439" s="39"/>
      <c r="B439" s="40"/>
      <c r="C439" s="293" t="s">
        <v>1430</v>
      </c>
      <c r="D439" s="293" t="s">
        <v>467</v>
      </c>
      <c r="E439" s="294" t="s">
        <v>4746</v>
      </c>
      <c r="F439" s="295" t="s">
        <v>4747</v>
      </c>
      <c r="G439" s="296" t="s">
        <v>539</v>
      </c>
      <c r="H439" s="297">
        <v>1</v>
      </c>
      <c r="I439" s="298"/>
      <c r="J439" s="299">
        <f>ROUND(I439*H439,2)</f>
        <v>0</v>
      </c>
      <c r="K439" s="295" t="s">
        <v>1</v>
      </c>
      <c r="L439" s="300"/>
      <c r="M439" s="301" t="s">
        <v>1</v>
      </c>
      <c r="N439" s="302" t="s">
        <v>46</v>
      </c>
      <c r="O439" s="92"/>
      <c r="P439" s="229">
        <f>O439*H439</f>
        <v>0</v>
      </c>
      <c r="Q439" s="229">
        <v>0.00013999999999999999</v>
      </c>
      <c r="R439" s="229">
        <f>Q439*H439</f>
        <v>0.00013999999999999999</v>
      </c>
      <c r="S439" s="229">
        <v>0</v>
      </c>
      <c r="T439" s="23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1" t="s">
        <v>569</v>
      </c>
      <c r="AT439" s="231" t="s">
        <v>467</v>
      </c>
      <c r="AU439" s="231" t="s">
        <v>90</v>
      </c>
      <c r="AY439" s="18" t="s">
        <v>216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8" t="s">
        <v>88</v>
      </c>
      <c r="BK439" s="232">
        <f>ROUND(I439*H439,2)</f>
        <v>0</v>
      </c>
      <c r="BL439" s="18" t="s">
        <v>292</v>
      </c>
      <c r="BM439" s="231" t="s">
        <v>4748</v>
      </c>
    </row>
    <row r="440" s="2" customFormat="1">
      <c r="A440" s="39"/>
      <c r="B440" s="40"/>
      <c r="C440" s="41"/>
      <c r="D440" s="233" t="s">
        <v>222</v>
      </c>
      <c r="E440" s="41"/>
      <c r="F440" s="234" t="s">
        <v>4749</v>
      </c>
      <c r="G440" s="41"/>
      <c r="H440" s="41"/>
      <c r="I440" s="235"/>
      <c r="J440" s="41"/>
      <c r="K440" s="41"/>
      <c r="L440" s="45"/>
      <c r="M440" s="236"/>
      <c r="N440" s="237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222</v>
      </c>
      <c r="AU440" s="18" t="s">
        <v>90</v>
      </c>
    </row>
    <row r="441" s="2" customFormat="1" ht="16.5" customHeight="1">
      <c r="A441" s="39"/>
      <c r="B441" s="40"/>
      <c r="C441" s="220" t="s">
        <v>1435</v>
      </c>
      <c r="D441" s="220" t="s">
        <v>217</v>
      </c>
      <c r="E441" s="221" t="s">
        <v>4750</v>
      </c>
      <c r="F441" s="222" t="s">
        <v>4751</v>
      </c>
      <c r="G441" s="223" t="s">
        <v>539</v>
      </c>
      <c r="H441" s="224">
        <v>2</v>
      </c>
      <c r="I441" s="225"/>
      <c r="J441" s="226">
        <f>ROUND(I441*H441,2)</f>
        <v>0</v>
      </c>
      <c r="K441" s="222" t="s">
        <v>1</v>
      </c>
      <c r="L441" s="45"/>
      <c r="M441" s="227" t="s">
        <v>1</v>
      </c>
      <c r="N441" s="228" t="s">
        <v>46</v>
      </c>
      <c r="O441" s="92"/>
      <c r="P441" s="229">
        <f>O441*H441</f>
        <v>0</v>
      </c>
      <c r="Q441" s="229">
        <v>0</v>
      </c>
      <c r="R441" s="229">
        <f>Q441*H441</f>
        <v>0</v>
      </c>
      <c r="S441" s="229">
        <v>0</v>
      </c>
      <c r="T441" s="23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1" t="s">
        <v>292</v>
      </c>
      <c r="AT441" s="231" t="s">
        <v>217</v>
      </c>
      <c r="AU441" s="231" t="s">
        <v>90</v>
      </c>
      <c r="AY441" s="18" t="s">
        <v>216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8" t="s">
        <v>88</v>
      </c>
      <c r="BK441" s="232">
        <f>ROUND(I441*H441,2)</f>
        <v>0</v>
      </c>
      <c r="BL441" s="18" t="s">
        <v>292</v>
      </c>
      <c r="BM441" s="231" t="s">
        <v>4752</v>
      </c>
    </row>
    <row r="442" s="2" customFormat="1" ht="16.5" customHeight="1">
      <c r="A442" s="39"/>
      <c r="B442" s="40"/>
      <c r="C442" s="293" t="s">
        <v>1440</v>
      </c>
      <c r="D442" s="293" t="s">
        <v>467</v>
      </c>
      <c r="E442" s="294" t="s">
        <v>4753</v>
      </c>
      <c r="F442" s="295" t="s">
        <v>4754</v>
      </c>
      <c r="G442" s="296" t="s">
        <v>539</v>
      </c>
      <c r="H442" s="297">
        <v>2</v>
      </c>
      <c r="I442" s="298"/>
      <c r="J442" s="299">
        <f>ROUND(I442*H442,2)</f>
        <v>0</v>
      </c>
      <c r="K442" s="295" t="s">
        <v>1</v>
      </c>
      <c r="L442" s="300"/>
      <c r="M442" s="301" t="s">
        <v>1</v>
      </c>
      <c r="N442" s="302" t="s">
        <v>46</v>
      </c>
      <c r="O442" s="92"/>
      <c r="P442" s="229">
        <f>O442*H442</f>
        <v>0</v>
      </c>
      <c r="Q442" s="229">
        <v>0.00013999999999999999</v>
      </c>
      <c r="R442" s="229">
        <f>Q442*H442</f>
        <v>0.00027999999999999998</v>
      </c>
      <c r="S442" s="229">
        <v>0</v>
      </c>
      <c r="T442" s="23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1" t="s">
        <v>569</v>
      </c>
      <c r="AT442" s="231" t="s">
        <v>467</v>
      </c>
      <c r="AU442" s="231" t="s">
        <v>90</v>
      </c>
      <c r="AY442" s="18" t="s">
        <v>216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8" t="s">
        <v>88</v>
      </c>
      <c r="BK442" s="232">
        <f>ROUND(I442*H442,2)</f>
        <v>0</v>
      </c>
      <c r="BL442" s="18" t="s">
        <v>292</v>
      </c>
      <c r="BM442" s="231" t="s">
        <v>4755</v>
      </c>
    </row>
    <row r="443" s="2" customFormat="1" ht="16.5" customHeight="1">
      <c r="A443" s="39"/>
      <c r="B443" s="40"/>
      <c r="C443" s="220" t="s">
        <v>1444</v>
      </c>
      <c r="D443" s="220" t="s">
        <v>217</v>
      </c>
      <c r="E443" s="221" t="s">
        <v>4756</v>
      </c>
      <c r="F443" s="222" t="s">
        <v>4757</v>
      </c>
      <c r="G443" s="223" t="s">
        <v>539</v>
      </c>
      <c r="H443" s="224">
        <v>3</v>
      </c>
      <c r="I443" s="225"/>
      <c r="J443" s="226">
        <f>ROUND(I443*H443,2)</f>
        <v>0</v>
      </c>
      <c r="K443" s="222" t="s">
        <v>1</v>
      </c>
      <c r="L443" s="45"/>
      <c r="M443" s="227" t="s">
        <v>1</v>
      </c>
      <c r="N443" s="228" t="s">
        <v>46</v>
      </c>
      <c r="O443" s="92"/>
      <c r="P443" s="229">
        <f>O443*H443</f>
        <v>0</v>
      </c>
      <c r="Q443" s="229">
        <v>0</v>
      </c>
      <c r="R443" s="229">
        <f>Q443*H443</f>
        <v>0</v>
      </c>
      <c r="S443" s="229">
        <v>0</v>
      </c>
      <c r="T443" s="23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1" t="s">
        <v>292</v>
      </c>
      <c r="AT443" s="231" t="s">
        <v>217</v>
      </c>
      <c r="AU443" s="231" t="s">
        <v>90</v>
      </c>
      <c r="AY443" s="18" t="s">
        <v>216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8" t="s">
        <v>88</v>
      </c>
      <c r="BK443" s="232">
        <f>ROUND(I443*H443,2)</f>
        <v>0</v>
      </c>
      <c r="BL443" s="18" t="s">
        <v>292</v>
      </c>
      <c r="BM443" s="231" t="s">
        <v>4758</v>
      </c>
    </row>
    <row r="444" s="2" customFormat="1" ht="16.5" customHeight="1">
      <c r="A444" s="39"/>
      <c r="B444" s="40"/>
      <c r="C444" s="293" t="s">
        <v>1448</v>
      </c>
      <c r="D444" s="293" t="s">
        <v>467</v>
      </c>
      <c r="E444" s="294" t="s">
        <v>4759</v>
      </c>
      <c r="F444" s="295" t="s">
        <v>4760</v>
      </c>
      <c r="G444" s="296" t="s">
        <v>539</v>
      </c>
      <c r="H444" s="297">
        <v>3</v>
      </c>
      <c r="I444" s="298"/>
      <c r="J444" s="299">
        <f>ROUND(I444*H444,2)</f>
        <v>0</v>
      </c>
      <c r="K444" s="295" t="s">
        <v>1</v>
      </c>
      <c r="L444" s="300"/>
      <c r="M444" s="301" t="s">
        <v>1</v>
      </c>
      <c r="N444" s="302" t="s">
        <v>46</v>
      </c>
      <c r="O444" s="92"/>
      <c r="P444" s="229">
        <f>O444*H444</f>
        <v>0</v>
      </c>
      <c r="Q444" s="229">
        <v>0</v>
      </c>
      <c r="R444" s="229">
        <f>Q444*H444</f>
        <v>0</v>
      </c>
      <c r="S444" s="229">
        <v>0</v>
      </c>
      <c r="T444" s="23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1" t="s">
        <v>569</v>
      </c>
      <c r="AT444" s="231" t="s">
        <v>467</v>
      </c>
      <c r="AU444" s="231" t="s">
        <v>90</v>
      </c>
      <c r="AY444" s="18" t="s">
        <v>216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8" t="s">
        <v>88</v>
      </c>
      <c r="BK444" s="232">
        <f>ROUND(I444*H444,2)</f>
        <v>0</v>
      </c>
      <c r="BL444" s="18" t="s">
        <v>292</v>
      </c>
      <c r="BM444" s="231" t="s">
        <v>4761</v>
      </c>
    </row>
    <row r="445" s="2" customFormat="1" ht="16.5" customHeight="1">
      <c r="A445" s="39"/>
      <c r="B445" s="40"/>
      <c r="C445" s="220" t="s">
        <v>1450</v>
      </c>
      <c r="D445" s="220" t="s">
        <v>217</v>
      </c>
      <c r="E445" s="221" t="s">
        <v>4762</v>
      </c>
      <c r="F445" s="222" t="s">
        <v>4763</v>
      </c>
      <c r="G445" s="223" t="s">
        <v>539</v>
      </c>
      <c r="H445" s="224">
        <v>1</v>
      </c>
      <c r="I445" s="225"/>
      <c r="J445" s="226">
        <f>ROUND(I445*H445,2)</f>
        <v>0</v>
      </c>
      <c r="K445" s="222" t="s">
        <v>1</v>
      </c>
      <c r="L445" s="45"/>
      <c r="M445" s="227" t="s">
        <v>1</v>
      </c>
      <c r="N445" s="228" t="s">
        <v>46</v>
      </c>
      <c r="O445" s="92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292</v>
      </c>
      <c r="AT445" s="231" t="s">
        <v>217</v>
      </c>
      <c r="AU445" s="231" t="s">
        <v>90</v>
      </c>
      <c r="AY445" s="18" t="s">
        <v>216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88</v>
      </c>
      <c r="BK445" s="232">
        <f>ROUND(I445*H445,2)</f>
        <v>0</v>
      </c>
      <c r="BL445" s="18" t="s">
        <v>292</v>
      </c>
      <c r="BM445" s="231" t="s">
        <v>4764</v>
      </c>
    </row>
    <row r="446" s="2" customFormat="1">
      <c r="A446" s="39"/>
      <c r="B446" s="40"/>
      <c r="C446" s="41"/>
      <c r="D446" s="233" t="s">
        <v>222</v>
      </c>
      <c r="E446" s="41"/>
      <c r="F446" s="234" t="s">
        <v>4514</v>
      </c>
      <c r="G446" s="41"/>
      <c r="H446" s="41"/>
      <c r="I446" s="235"/>
      <c r="J446" s="41"/>
      <c r="K446" s="41"/>
      <c r="L446" s="45"/>
      <c r="M446" s="236"/>
      <c r="N446" s="237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222</v>
      </c>
      <c r="AU446" s="18" t="s">
        <v>90</v>
      </c>
    </row>
    <row r="447" s="2" customFormat="1" ht="16.5" customHeight="1">
      <c r="A447" s="39"/>
      <c r="B447" s="40"/>
      <c r="C447" s="293" t="s">
        <v>1455</v>
      </c>
      <c r="D447" s="293" t="s">
        <v>467</v>
      </c>
      <c r="E447" s="294" t="s">
        <v>4765</v>
      </c>
      <c r="F447" s="295" t="s">
        <v>4766</v>
      </c>
      <c r="G447" s="296" t="s">
        <v>539</v>
      </c>
      <c r="H447" s="297">
        <v>1</v>
      </c>
      <c r="I447" s="298"/>
      <c r="J447" s="299">
        <f>ROUND(I447*H447,2)</f>
        <v>0</v>
      </c>
      <c r="K447" s="295" t="s">
        <v>1</v>
      </c>
      <c r="L447" s="300"/>
      <c r="M447" s="301" t="s">
        <v>1</v>
      </c>
      <c r="N447" s="302" t="s">
        <v>46</v>
      </c>
      <c r="O447" s="92"/>
      <c r="P447" s="229">
        <f>O447*H447</f>
        <v>0</v>
      </c>
      <c r="Q447" s="229">
        <v>0</v>
      </c>
      <c r="R447" s="229">
        <f>Q447*H447</f>
        <v>0</v>
      </c>
      <c r="S447" s="229">
        <v>0</v>
      </c>
      <c r="T447" s="23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1" t="s">
        <v>569</v>
      </c>
      <c r="AT447" s="231" t="s">
        <v>467</v>
      </c>
      <c r="AU447" s="231" t="s">
        <v>90</v>
      </c>
      <c r="AY447" s="18" t="s">
        <v>216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8" t="s">
        <v>88</v>
      </c>
      <c r="BK447" s="232">
        <f>ROUND(I447*H447,2)</f>
        <v>0</v>
      </c>
      <c r="BL447" s="18" t="s">
        <v>292</v>
      </c>
      <c r="BM447" s="231" t="s">
        <v>4767</v>
      </c>
    </row>
    <row r="448" s="2" customFormat="1">
      <c r="A448" s="39"/>
      <c r="B448" s="40"/>
      <c r="C448" s="41"/>
      <c r="D448" s="233" t="s">
        <v>222</v>
      </c>
      <c r="E448" s="41"/>
      <c r="F448" s="234" t="s">
        <v>4708</v>
      </c>
      <c r="G448" s="41"/>
      <c r="H448" s="41"/>
      <c r="I448" s="235"/>
      <c r="J448" s="41"/>
      <c r="K448" s="41"/>
      <c r="L448" s="45"/>
      <c r="M448" s="236"/>
      <c r="N448" s="237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222</v>
      </c>
      <c r="AU448" s="18" t="s">
        <v>90</v>
      </c>
    </row>
    <row r="449" s="11" customFormat="1" ht="22.8" customHeight="1">
      <c r="A449" s="11"/>
      <c r="B449" s="206"/>
      <c r="C449" s="207"/>
      <c r="D449" s="208" t="s">
        <v>80</v>
      </c>
      <c r="E449" s="248" t="s">
        <v>4768</v>
      </c>
      <c r="F449" s="248" t="s">
        <v>4769</v>
      </c>
      <c r="G449" s="207"/>
      <c r="H449" s="207"/>
      <c r="I449" s="210"/>
      <c r="J449" s="249">
        <f>BK449</f>
        <v>0</v>
      </c>
      <c r="K449" s="207"/>
      <c r="L449" s="212"/>
      <c r="M449" s="213"/>
      <c r="N449" s="214"/>
      <c r="O449" s="214"/>
      <c r="P449" s="215">
        <v>0</v>
      </c>
      <c r="Q449" s="214"/>
      <c r="R449" s="215">
        <v>0</v>
      </c>
      <c r="S449" s="214"/>
      <c r="T449" s="216">
        <v>0</v>
      </c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R449" s="217" t="s">
        <v>90</v>
      </c>
      <c r="AT449" s="218" t="s">
        <v>80</v>
      </c>
      <c r="AU449" s="218" t="s">
        <v>88</v>
      </c>
      <c r="AY449" s="217" t="s">
        <v>216</v>
      </c>
      <c r="BK449" s="219">
        <v>0</v>
      </c>
    </row>
    <row r="450" s="11" customFormat="1" ht="25.92" customHeight="1">
      <c r="A450" s="11"/>
      <c r="B450" s="206"/>
      <c r="C450" s="207"/>
      <c r="D450" s="208" t="s">
        <v>80</v>
      </c>
      <c r="E450" s="209" t="s">
        <v>467</v>
      </c>
      <c r="F450" s="209" t="s">
        <v>4770</v>
      </c>
      <c r="G450" s="207"/>
      <c r="H450" s="207"/>
      <c r="I450" s="210"/>
      <c r="J450" s="211">
        <f>BK450</f>
        <v>0</v>
      </c>
      <c r="K450" s="207"/>
      <c r="L450" s="212"/>
      <c r="M450" s="213"/>
      <c r="N450" s="214"/>
      <c r="O450" s="214"/>
      <c r="P450" s="215">
        <f>SUM(P451:P461)</f>
        <v>0</v>
      </c>
      <c r="Q450" s="214"/>
      <c r="R450" s="215">
        <f>SUM(R451:R461)</f>
        <v>0</v>
      </c>
      <c r="S450" s="214"/>
      <c r="T450" s="216">
        <f>SUM(T451:T461)</f>
        <v>0</v>
      </c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R450" s="217" t="s">
        <v>228</v>
      </c>
      <c r="AT450" s="218" t="s">
        <v>80</v>
      </c>
      <c r="AU450" s="218" t="s">
        <v>81</v>
      </c>
      <c r="AY450" s="217" t="s">
        <v>216</v>
      </c>
      <c r="BK450" s="219">
        <f>SUM(BK451:BK461)</f>
        <v>0</v>
      </c>
    </row>
    <row r="451" s="2" customFormat="1" ht="24.15" customHeight="1">
      <c r="A451" s="39"/>
      <c r="B451" s="40"/>
      <c r="C451" s="220" t="s">
        <v>1460</v>
      </c>
      <c r="D451" s="220" t="s">
        <v>217</v>
      </c>
      <c r="E451" s="221" t="s">
        <v>4771</v>
      </c>
      <c r="F451" s="222" t="s">
        <v>4772</v>
      </c>
      <c r="G451" s="223" t="s">
        <v>539</v>
      </c>
      <c r="H451" s="224">
        <v>1</v>
      </c>
      <c r="I451" s="225"/>
      <c r="J451" s="226">
        <f>ROUND(I451*H451,2)</f>
        <v>0</v>
      </c>
      <c r="K451" s="222" t="s">
        <v>359</v>
      </c>
      <c r="L451" s="45"/>
      <c r="M451" s="227" t="s">
        <v>1</v>
      </c>
      <c r="N451" s="228" t="s">
        <v>46</v>
      </c>
      <c r="O451" s="92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292</v>
      </c>
      <c r="AT451" s="231" t="s">
        <v>217</v>
      </c>
      <c r="AU451" s="231" t="s">
        <v>88</v>
      </c>
      <c r="AY451" s="18" t="s">
        <v>216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88</v>
      </c>
      <c r="BK451" s="232">
        <f>ROUND(I451*H451,2)</f>
        <v>0</v>
      </c>
      <c r="BL451" s="18" t="s">
        <v>292</v>
      </c>
      <c r="BM451" s="231" t="s">
        <v>4773</v>
      </c>
    </row>
    <row r="452" s="2" customFormat="1">
      <c r="A452" s="39"/>
      <c r="B452" s="40"/>
      <c r="C452" s="41"/>
      <c r="D452" s="233" t="s">
        <v>222</v>
      </c>
      <c r="E452" s="41"/>
      <c r="F452" s="234" t="s">
        <v>4774</v>
      </c>
      <c r="G452" s="41"/>
      <c r="H452" s="41"/>
      <c r="I452" s="235"/>
      <c r="J452" s="41"/>
      <c r="K452" s="41"/>
      <c r="L452" s="45"/>
      <c r="M452" s="236"/>
      <c r="N452" s="237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222</v>
      </c>
      <c r="AU452" s="18" t="s">
        <v>88</v>
      </c>
    </row>
    <row r="453" s="2" customFormat="1" ht="24.15" customHeight="1">
      <c r="A453" s="39"/>
      <c r="B453" s="40"/>
      <c r="C453" s="220" t="s">
        <v>1466</v>
      </c>
      <c r="D453" s="220" t="s">
        <v>217</v>
      </c>
      <c r="E453" s="221" t="s">
        <v>4775</v>
      </c>
      <c r="F453" s="222" t="s">
        <v>4776</v>
      </c>
      <c r="G453" s="223" t="s">
        <v>3263</v>
      </c>
      <c r="H453" s="224">
        <v>56</v>
      </c>
      <c r="I453" s="225"/>
      <c r="J453" s="226">
        <f>ROUND(I453*H453,2)</f>
        <v>0</v>
      </c>
      <c r="K453" s="222" t="s">
        <v>1</v>
      </c>
      <c r="L453" s="45"/>
      <c r="M453" s="227" t="s">
        <v>1</v>
      </c>
      <c r="N453" s="228" t="s">
        <v>46</v>
      </c>
      <c r="O453" s="92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1" t="s">
        <v>292</v>
      </c>
      <c r="AT453" s="231" t="s">
        <v>217</v>
      </c>
      <c r="AU453" s="231" t="s">
        <v>88</v>
      </c>
      <c r="AY453" s="18" t="s">
        <v>216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8" t="s">
        <v>88</v>
      </c>
      <c r="BK453" s="232">
        <f>ROUND(I453*H453,2)</f>
        <v>0</v>
      </c>
      <c r="BL453" s="18" t="s">
        <v>292</v>
      </c>
      <c r="BM453" s="231" t="s">
        <v>4777</v>
      </c>
    </row>
    <row r="454" s="2" customFormat="1" ht="16.5" customHeight="1">
      <c r="A454" s="39"/>
      <c r="B454" s="40"/>
      <c r="C454" s="220" t="s">
        <v>1471</v>
      </c>
      <c r="D454" s="220" t="s">
        <v>217</v>
      </c>
      <c r="E454" s="221" t="s">
        <v>4778</v>
      </c>
      <c r="F454" s="222" t="s">
        <v>4779</v>
      </c>
      <c r="G454" s="223" t="s">
        <v>3263</v>
      </c>
      <c r="H454" s="224">
        <v>16</v>
      </c>
      <c r="I454" s="225"/>
      <c r="J454" s="226">
        <f>ROUND(I454*H454,2)</f>
        <v>0</v>
      </c>
      <c r="K454" s="222" t="s">
        <v>1</v>
      </c>
      <c r="L454" s="45"/>
      <c r="M454" s="227" t="s">
        <v>1</v>
      </c>
      <c r="N454" s="228" t="s">
        <v>46</v>
      </c>
      <c r="O454" s="92"/>
      <c r="P454" s="229">
        <f>O454*H454</f>
        <v>0</v>
      </c>
      <c r="Q454" s="229">
        <v>0</v>
      </c>
      <c r="R454" s="229">
        <f>Q454*H454</f>
        <v>0</v>
      </c>
      <c r="S454" s="229">
        <v>0</v>
      </c>
      <c r="T454" s="23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1" t="s">
        <v>4780</v>
      </c>
      <c r="AT454" s="231" t="s">
        <v>217</v>
      </c>
      <c r="AU454" s="231" t="s">
        <v>88</v>
      </c>
      <c r="AY454" s="18" t="s">
        <v>216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8" t="s">
        <v>88</v>
      </c>
      <c r="BK454" s="232">
        <f>ROUND(I454*H454,2)</f>
        <v>0</v>
      </c>
      <c r="BL454" s="18" t="s">
        <v>4780</v>
      </c>
      <c r="BM454" s="231" t="s">
        <v>4781</v>
      </c>
    </row>
    <row r="455" s="2" customFormat="1">
      <c r="A455" s="39"/>
      <c r="B455" s="40"/>
      <c r="C455" s="41"/>
      <c r="D455" s="233" t="s">
        <v>222</v>
      </c>
      <c r="E455" s="41"/>
      <c r="F455" s="234" t="s">
        <v>4782</v>
      </c>
      <c r="G455" s="41"/>
      <c r="H455" s="41"/>
      <c r="I455" s="235"/>
      <c r="J455" s="41"/>
      <c r="K455" s="41"/>
      <c r="L455" s="45"/>
      <c r="M455" s="236"/>
      <c r="N455" s="237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222</v>
      </c>
      <c r="AU455" s="18" t="s">
        <v>88</v>
      </c>
    </row>
    <row r="456" s="2" customFormat="1" ht="24.15" customHeight="1">
      <c r="A456" s="39"/>
      <c r="B456" s="40"/>
      <c r="C456" s="220" t="s">
        <v>1477</v>
      </c>
      <c r="D456" s="220" t="s">
        <v>217</v>
      </c>
      <c r="E456" s="221" t="s">
        <v>4783</v>
      </c>
      <c r="F456" s="222" t="s">
        <v>4784</v>
      </c>
      <c r="G456" s="223" t="s">
        <v>220</v>
      </c>
      <c r="H456" s="224">
        <v>1</v>
      </c>
      <c r="I456" s="225"/>
      <c r="J456" s="226">
        <f>ROUND(I456*H456,2)</f>
        <v>0</v>
      </c>
      <c r="K456" s="222" t="s">
        <v>1</v>
      </c>
      <c r="L456" s="45"/>
      <c r="M456" s="227" t="s">
        <v>1</v>
      </c>
      <c r="N456" s="228" t="s">
        <v>46</v>
      </c>
      <c r="O456" s="92"/>
      <c r="P456" s="229">
        <f>O456*H456</f>
        <v>0</v>
      </c>
      <c r="Q456" s="229">
        <v>0</v>
      </c>
      <c r="R456" s="229">
        <f>Q456*H456</f>
        <v>0</v>
      </c>
      <c r="S456" s="229">
        <v>0</v>
      </c>
      <c r="T456" s="23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1" t="s">
        <v>292</v>
      </c>
      <c r="AT456" s="231" t="s">
        <v>217</v>
      </c>
      <c r="AU456" s="231" t="s">
        <v>88</v>
      </c>
      <c r="AY456" s="18" t="s">
        <v>216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8" t="s">
        <v>88</v>
      </c>
      <c r="BK456" s="232">
        <f>ROUND(I456*H456,2)</f>
        <v>0</v>
      </c>
      <c r="BL456" s="18" t="s">
        <v>292</v>
      </c>
      <c r="BM456" s="231" t="s">
        <v>4785</v>
      </c>
    </row>
    <row r="457" s="2" customFormat="1" ht="16.5" customHeight="1">
      <c r="A457" s="39"/>
      <c r="B457" s="40"/>
      <c r="C457" s="293" t="s">
        <v>1481</v>
      </c>
      <c r="D457" s="293" t="s">
        <v>467</v>
      </c>
      <c r="E457" s="294" t="s">
        <v>4786</v>
      </c>
      <c r="F457" s="295" t="s">
        <v>4787</v>
      </c>
      <c r="G457" s="296" t="s">
        <v>220</v>
      </c>
      <c r="H457" s="297">
        <v>1</v>
      </c>
      <c r="I457" s="298"/>
      <c r="J457" s="299">
        <f>ROUND(I457*H457,2)</f>
        <v>0</v>
      </c>
      <c r="K457" s="295" t="s">
        <v>1</v>
      </c>
      <c r="L457" s="300"/>
      <c r="M457" s="301" t="s">
        <v>1</v>
      </c>
      <c r="N457" s="302" t="s">
        <v>46</v>
      </c>
      <c r="O457" s="92"/>
      <c r="P457" s="229">
        <f>O457*H457</f>
        <v>0</v>
      </c>
      <c r="Q457" s="229">
        <v>0</v>
      </c>
      <c r="R457" s="229">
        <f>Q457*H457</f>
        <v>0</v>
      </c>
      <c r="S457" s="229">
        <v>0</v>
      </c>
      <c r="T457" s="23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1" t="s">
        <v>569</v>
      </c>
      <c r="AT457" s="231" t="s">
        <v>467</v>
      </c>
      <c r="AU457" s="231" t="s">
        <v>88</v>
      </c>
      <c r="AY457" s="18" t="s">
        <v>216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8" t="s">
        <v>88</v>
      </c>
      <c r="BK457" s="232">
        <f>ROUND(I457*H457,2)</f>
        <v>0</v>
      </c>
      <c r="BL457" s="18" t="s">
        <v>292</v>
      </c>
      <c r="BM457" s="231" t="s">
        <v>4788</v>
      </c>
    </row>
    <row r="458" s="2" customFormat="1">
      <c r="A458" s="39"/>
      <c r="B458" s="40"/>
      <c r="C458" s="41"/>
      <c r="D458" s="233" t="s">
        <v>222</v>
      </c>
      <c r="E458" s="41"/>
      <c r="F458" s="234" t="s">
        <v>4789</v>
      </c>
      <c r="G458" s="41"/>
      <c r="H458" s="41"/>
      <c r="I458" s="235"/>
      <c r="J458" s="41"/>
      <c r="K458" s="41"/>
      <c r="L458" s="45"/>
      <c r="M458" s="236"/>
      <c r="N458" s="237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222</v>
      </c>
      <c r="AU458" s="18" t="s">
        <v>88</v>
      </c>
    </row>
    <row r="459" s="2" customFormat="1" ht="24.15" customHeight="1">
      <c r="A459" s="39"/>
      <c r="B459" s="40"/>
      <c r="C459" s="220" t="s">
        <v>1486</v>
      </c>
      <c r="D459" s="220" t="s">
        <v>217</v>
      </c>
      <c r="E459" s="221" t="s">
        <v>4790</v>
      </c>
      <c r="F459" s="222" t="s">
        <v>3648</v>
      </c>
      <c r="G459" s="223" t="s">
        <v>539</v>
      </c>
      <c r="H459" s="224">
        <v>30</v>
      </c>
      <c r="I459" s="225"/>
      <c r="J459" s="226">
        <f>ROUND(I459*H459,2)</f>
        <v>0</v>
      </c>
      <c r="K459" s="222" t="s">
        <v>1</v>
      </c>
      <c r="L459" s="45"/>
      <c r="M459" s="227" t="s">
        <v>1</v>
      </c>
      <c r="N459" s="228" t="s">
        <v>46</v>
      </c>
      <c r="O459" s="92"/>
      <c r="P459" s="229">
        <f>O459*H459</f>
        <v>0</v>
      </c>
      <c r="Q459" s="229">
        <v>0</v>
      </c>
      <c r="R459" s="229">
        <f>Q459*H459</f>
        <v>0</v>
      </c>
      <c r="S459" s="229">
        <v>0</v>
      </c>
      <c r="T459" s="23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1" t="s">
        <v>292</v>
      </c>
      <c r="AT459" s="231" t="s">
        <v>217</v>
      </c>
      <c r="AU459" s="231" t="s">
        <v>88</v>
      </c>
      <c r="AY459" s="18" t="s">
        <v>216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8" t="s">
        <v>88</v>
      </c>
      <c r="BK459" s="232">
        <f>ROUND(I459*H459,2)</f>
        <v>0</v>
      </c>
      <c r="BL459" s="18" t="s">
        <v>292</v>
      </c>
      <c r="BM459" s="231" t="s">
        <v>4791</v>
      </c>
    </row>
    <row r="460" s="2" customFormat="1" ht="24.15" customHeight="1">
      <c r="A460" s="39"/>
      <c r="B460" s="40"/>
      <c r="C460" s="220" t="s">
        <v>1490</v>
      </c>
      <c r="D460" s="220" t="s">
        <v>217</v>
      </c>
      <c r="E460" s="221" t="s">
        <v>4792</v>
      </c>
      <c r="F460" s="222" t="s">
        <v>3652</v>
      </c>
      <c r="G460" s="223" t="s">
        <v>539</v>
      </c>
      <c r="H460" s="224">
        <v>3</v>
      </c>
      <c r="I460" s="225"/>
      <c r="J460" s="226">
        <f>ROUND(I460*H460,2)</f>
        <v>0</v>
      </c>
      <c r="K460" s="222" t="s">
        <v>1</v>
      </c>
      <c r="L460" s="45"/>
      <c r="M460" s="227" t="s">
        <v>1</v>
      </c>
      <c r="N460" s="228" t="s">
        <v>46</v>
      </c>
      <c r="O460" s="92"/>
      <c r="P460" s="229">
        <f>O460*H460</f>
        <v>0</v>
      </c>
      <c r="Q460" s="229">
        <v>0</v>
      </c>
      <c r="R460" s="229">
        <f>Q460*H460</f>
        <v>0</v>
      </c>
      <c r="S460" s="229">
        <v>0</v>
      </c>
      <c r="T460" s="23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1" t="s">
        <v>292</v>
      </c>
      <c r="AT460" s="231" t="s">
        <v>217</v>
      </c>
      <c r="AU460" s="231" t="s">
        <v>88</v>
      </c>
      <c r="AY460" s="18" t="s">
        <v>216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8" t="s">
        <v>88</v>
      </c>
      <c r="BK460" s="232">
        <f>ROUND(I460*H460,2)</f>
        <v>0</v>
      </c>
      <c r="BL460" s="18" t="s">
        <v>292</v>
      </c>
      <c r="BM460" s="231" t="s">
        <v>4793</v>
      </c>
    </row>
    <row r="461" s="2" customFormat="1" ht="16.5" customHeight="1">
      <c r="A461" s="39"/>
      <c r="B461" s="40"/>
      <c r="C461" s="220" t="s">
        <v>1495</v>
      </c>
      <c r="D461" s="220" t="s">
        <v>217</v>
      </c>
      <c r="E461" s="221" t="s">
        <v>4794</v>
      </c>
      <c r="F461" s="222" t="s">
        <v>4795</v>
      </c>
      <c r="G461" s="223" t="s">
        <v>539</v>
      </c>
      <c r="H461" s="224">
        <v>2</v>
      </c>
      <c r="I461" s="225"/>
      <c r="J461" s="226">
        <f>ROUND(I461*H461,2)</f>
        <v>0</v>
      </c>
      <c r="K461" s="222" t="s">
        <v>1</v>
      </c>
      <c r="L461" s="45"/>
      <c r="M461" s="309" t="s">
        <v>1</v>
      </c>
      <c r="N461" s="310" t="s">
        <v>46</v>
      </c>
      <c r="O461" s="240"/>
      <c r="P461" s="307">
        <f>O461*H461</f>
        <v>0</v>
      </c>
      <c r="Q461" s="307">
        <v>0</v>
      </c>
      <c r="R461" s="307">
        <f>Q461*H461</f>
        <v>0</v>
      </c>
      <c r="S461" s="307">
        <v>0</v>
      </c>
      <c r="T461" s="30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1" t="s">
        <v>292</v>
      </c>
      <c r="AT461" s="231" t="s">
        <v>217</v>
      </c>
      <c r="AU461" s="231" t="s">
        <v>88</v>
      </c>
      <c r="AY461" s="18" t="s">
        <v>216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8" t="s">
        <v>88</v>
      </c>
      <c r="BK461" s="232">
        <f>ROUND(I461*H461,2)</f>
        <v>0</v>
      </c>
      <c r="BL461" s="18" t="s">
        <v>292</v>
      </c>
      <c r="BM461" s="231" t="s">
        <v>4796</v>
      </c>
    </row>
    <row r="462" s="2" customFormat="1" ht="6.96" customHeight="1">
      <c r="A462" s="39"/>
      <c r="B462" s="67"/>
      <c r="C462" s="68"/>
      <c r="D462" s="68"/>
      <c r="E462" s="68"/>
      <c r="F462" s="68"/>
      <c r="G462" s="68"/>
      <c r="H462" s="68"/>
      <c r="I462" s="68"/>
      <c r="J462" s="68"/>
      <c r="K462" s="68"/>
      <c r="L462" s="45"/>
      <c r="M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</sheetData>
  <sheetProtection sheet="1" autoFilter="0" formatColumns="0" formatRows="0" objects="1" scenarios="1" spinCount="100000" saltValue="KQSH532f8PsfAYFMTSfdKYMqRl0qLIoLMfBJK2VbGjKpAtwQ8pU8sjQ/3hi3upmY/y17yjPD23kH55czd/DSjQ==" hashValue="3bWgTOo6c28bQPzPho/7XAqq+CxnRhhK7D9v8vpDDAYzbaWTH8ddB91VLmZL0c9AfGoA3m5//Qrvv0IzWL0pcw==" algorithmName="SHA-512" password="CC35"/>
  <autoFilter ref="C123:K4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317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4797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86.5" customHeight="1">
      <c r="A29" s="155"/>
      <c r="B29" s="156"/>
      <c r="C29" s="155"/>
      <c r="D29" s="155"/>
      <c r="E29" s="157" t="s">
        <v>4216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ROUND((SUM(BE122:BE193)),  2)</f>
        <v>0</v>
      </c>
      <c r="G35" s="39"/>
      <c r="H35" s="39"/>
      <c r="I35" s="165">
        <v>0.20999999999999999</v>
      </c>
      <c r="J35" s="164">
        <f>ROUND(((SUM(BE122:BE193))*I35),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ROUND((SUM(BF122:BF193)),  2)</f>
        <v>0</v>
      </c>
      <c r="G36" s="39"/>
      <c r="H36" s="39"/>
      <c r="I36" s="165">
        <v>0.14999999999999999</v>
      </c>
      <c r="J36" s="164">
        <f>ROUND(((SUM(BF122:BF193))*I36),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ROUND((SUM(BG122:BG193)),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ROUND((SUM(BH122:BH193)),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ROUND((SUM(BI122:BI193)),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01D_b - Bleskosvod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335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2829</v>
      </c>
      <c r="E100" s="245"/>
      <c r="F100" s="245"/>
      <c r="G100" s="245"/>
      <c r="H100" s="245"/>
      <c r="I100" s="245"/>
      <c r="J100" s="246">
        <f>J124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201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ZZS Kraje Vysočina – výjezdové stanoviště Telč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190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317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192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01D_b - Bleskosvod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Telč, ul. Na Kotnově</v>
      </c>
      <c r="G116" s="41"/>
      <c r="H116" s="41"/>
      <c r="I116" s="33" t="s">
        <v>22</v>
      </c>
      <c r="J116" s="80" t="str">
        <f>IF(J14="","",J14)</f>
        <v>1. 6. 2023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Kraj Vysočina</v>
      </c>
      <c r="G118" s="41"/>
      <c r="H118" s="41"/>
      <c r="I118" s="33" t="s">
        <v>32</v>
      </c>
      <c r="J118" s="37" t="str">
        <f>E23</f>
        <v>PROJEKT CENTRUM NOVA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5"/>
      <c r="B121" s="196"/>
      <c r="C121" s="197" t="s">
        <v>202</v>
      </c>
      <c r="D121" s="198" t="s">
        <v>66</v>
      </c>
      <c r="E121" s="198" t="s">
        <v>62</v>
      </c>
      <c r="F121" s="198" t="s">
        <v>63</v>
      </c>
      <c r="G121" s="198" t="s">
        <v>203</v>
      </c>
      <c r="H121" s="198" t="s">
        <v>204</v>
      </c>
      <c r="I121" s="198" t="s">
        <v>205</v>
      </c>
      <c r="J121" s="198" t="s">
        <v>197</v>
      </c>
      <c r="K121" s="199" t="s">
        <v>206</v>
      </c>
      <c r="L121" s="200"/>
      <c r="M121" s="101" t="s">
        <v>1</v>
      </c>
      <c r="N121" s="102" t="s">
        <v>45</v>
      </c>
      <c r="O121" s="102" t="s">
        <v>207</v>
      </c>
      <c r="P121" s="102" t="s">
        <v>208</v>
      </c>
      <c r="Q121" s="102" t="s">
        <v>209</v>
      </c>
      <c r="R121" s="102" t="s">
        <v>210</v>
      </c>
      <c r="S121" s="102" t="s">
        <v>211</v>
      </c>
      <c r="T121" s="103" t="s">
        <v>212</v>
      </c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</row>
    <row r="122" s="2" customFormat="1" ht="22.8" customHeight="1">
      <c r="A122" s="39"/>
      <c r="B122" s="40"/>
      <c r="C122" s="108" t="s">
        <v>213</v>
      </c>
      <c r="D122" s="41"/>
      <c r="E122" s="41"/>
      <c r="F122" s="41"/>
      <c r="G122" s="41"/>
      <c r="H122" s="41"/>
      <c r="I122" s="41"/>
      <c r="J122" s="201">
        <f>BK122</f>
        <v>0</v>
      </c>
      <c r="K122" s="41"/>
      <c r="L122" s="45"/>
      <c r="M122" s="104"/>
      <c r="N122" s="202"/>
      <c r="O122" s="105"/>
      <c r="P122" s="203">
        <f>P123</f>
        <v>0</v>
      </c>
      <c r="Q122" s="105"/>
      <c r="R122" s="203">
        <f>R123</f>
        <v>0.53590000000000004</v>
      </c>
      <c r="S122" s="105"/>
      <c r="T122" s="204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80</v>
      </c>
      <c r="AU122" s="18" t="s">
        <v>199</v>
      </c>
      <c r="BK122" s="205">
        <f>BK123</f>
        <v>0</v>
      </c>
    </row>
    <row r="123" s="11" customFormat="1" ht="25.92" customHeight="1">
      <c r="A123" s="11"/>
      <c r="B123" s="206"/>
      <c r="C123" s="207"/>
      <c r="D123" s="208" t="s">
        <v>80</v>
      </c>
      <c r="E123" s="209" t="s">
        <v>1633</v>
      </c>
      <c r="F123" s="209" t="s">
        <v>1634</v>
      </c>
      <c r="G123" s="207"/>
      <c r="H123" s="207"/>
      <c r="I123" s="210"/>
      <c r="J123" s="211">
        <f>BK123</f>
        <v>0</v>
      </c>
      <c r="K123" s="207"/>
      <c r="L123" s="212"/>
      <c r="M123" s="213"/>
      <c r="N123" s="214"/>
      <c r="O123" s="214"/>
      <c r="P123" s="215">
        <f>P124</f>
        <v>0</v>
      </c>
      <c r="Q123" s="214"/>
      <c r="R123" s="215">
        <f>R124</f>
        <v>0.53590000000000004</v>
      </c>
      <c r="S123" s="214"/>
      <c r="T123" s="216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17" t="s">
        <v>90</v>
      </c>
      <c r="AT123" s="218" t="s">
        <v>80</v>
      </c>
      <c r="AU123" s="218" t="s">
        <v>81</v>
      </c>
      <c r="AY123" s="217" t="s">
        <v>216</v>
      </c>
      <c r="BK123" s="219">
        <f>BK124</f>
        <v>0</v>
      </c>
    </row>
    <row r="124" s="11" customFormat="1" ht="22.8" customHeight="1">
      <c r="A124" s="11"/>
      <c r="B124" s="206"/>
      <c r="C124" s="207"/>
      <c r="D124" s="208" t="s">
        <v>80</v>
      </c>
      <c r="E124" s="248" t="s">
        <v>3208</v>
      </c>
      <c r="F124" s="248" t="s">
        <v>3209</v>
      </c>
      <c r="G124" s="207"/>
      <c r="H124" s="207"/>
      <c r="I124" s="210"/>
      <c r="J124" s="249">
        <f>BK124</f>
        <v>0</v>
      </c>
      <c r="K124" s="207"/>
      <c r="L124" s="212"/>
      <c r="M124" s="213"/>
      <c r="N124" s="214"/>
      <c r="O124" s="214"/>
      <c r="P124" s="215">
        <f>SUM(P125:P193)</f>
        <v>0</v>
      </c>
      <c r="Q124" s="214"/>
      <c r="R124" s="215">
        <f>SUM(R125:R193)</f>
        <v>0.53590000000000004</v>
      </c>
      <c r="S124" s="214"/>
      <c r="T124" s="216">
        <f>SUM(T125:T193)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7" t="s">
        <v>90</v>
      </c>
      <c r="AT124" s="218" t="s">
        <v>80</v>
      </c>
      <c r="AU124" s="218" t="s">
        <v>88</v>
      </c>
      <c r="AY124" s="217" t="s">
        <v>216</v>
      </c>
      <c r="BK124" s="219">
        <f>SUM(BK125:BK193)</f>
        <v>0</v>
      </c>
    </row>
    <row r="125" s="2" customFormat="1" ht="24.15" customHeight="1">
      <c r="A125" s="39"/>
      <c r="B125" s="40"/>
      <c r="C125" s="220" t="s">
        <v>88</v>
      </c>
      <c r="D125" s="220" t="s">
        <v>217</v>
      </c>
      <c r="E125" s="221" t="s">
        <v>4798</v>
      </c>
      <c r="F125" s="222" t="s">
        <v>4799</v>
      </c>
      <c r="G125" s="223" t="s">
        <v>453</v>
      </c>
      <c r="H125" s="224">
        <v>105</v>
      </c>
      <c r="I125" s="225"/>
      <c r="J125" s="226">
        <f>ROUND(I125*H125,2)</f>
        <v>0</v>
      </c>
      <c r="K125" s="222" t="s">
        <v>359</v>
      </c>
      <c r="L125" s="45"/>
      <c r="M125" s="227" t="s">
        <v>1</v>
      </c>
      <c r="N125" s="228" t="s">
        <v>46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292</v>
      </c>
      <c r="AT125" s="231" t="s">
        <v>217</v>
      </c>
      <c r="AU125" s="231" t="s">
        <v>90</v>
      </c>
      <c r="AY125" s="18" t="s">
        <v>216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88</v>
      </c>
      <c r="BK125" s="232">
        <f>ROUND(I125*H125,2)</f>
        <v>0</v>
      </c>
      <c r="BL125" s="18" t="s">
        <v>292</v>
      </c>
      <c r="BM125" s="231" t="s">
        <v>4800</v>
      </c>
    </row>
    <row r="126" s="2" customFormat="1">
      <c r="A126" s="39"/>
      <c r="B126" s="40"/>
      <c r="C126" s="41"/>
      <c r="D126" s="233" t="s">
        <v>222</v>
      </c>
      <c r="E126" s="41"/>
      <c r="F126" s="234" t="s">
        <v>4801</v>
      </c>
      <c r="G126" s="41"/>
      <c r="H126" s="41"/>
      <c r="I126" s="235"/>
      <c r="J126" s="41"/>
      <c r="K126" s="41"/>
      <c r="L126" s="45"/>
      <c r="M126" s="236"/>
      <c r="N126" s="23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222</v>
      </c>
      <c r="AU126" s="18" t="s">
        <v>90</v>
      </c>
    </row>
    <row r="127" s="2" customFormat="1" ht="16.5" customHeight="1">
      <c r="A127" s="39"/>
      <c r="B127" s="40"/>
      <c r="C127" s="293" t="s">
        <v>90</v>
      </c>
      <c r="D127" s="293" t="s">
        <v>467</v>
      </c>
      <c r="E127" s="294" t="s">
        <v>4802</v>
      </c>
      <c r="F127" s="295" t="s">
        <v>4803</v>
      </c>
      <c r="G127" s="296" t="s">
        <v>941</v>
      </c>
      <c r="H127" s="297">
        <v>100</v>
      </c>
      <c r="I127" s="298"/>
      <c r="J127" s="299">
        <f>ROUND(I127*H127,2)</f>
        <v>0</v>
      </c>
      <c r="K127" s="295" t="s">
        <v>359</v>
      </c>
      <c r="L127" s="300"/>
      <c r="M127" s="301" t="s">
        <v>1</v>
      </c>
      <c r="N127" s="302" t="s">
        <v>46</v>
      </c>
      <c r="O127" s="92"/>
      <c r="P127" s="229">
        <f>O127*H127</f>
        <v>0</v>
      </c>
      <c r="Q127" s="229">
        <v>0.001</v>
      </c>
      <c r="R127" s="229">
        <f>Q127*H127</f>
        <v>0.10000000000000001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569</v>
      </c>
      <c r="AT127" s="231" t="s">
        <v>467</v>
      </c>
      <c r="AU127" s="231" t="s">
        <v>90</v>
      </c>
      <c r="AY127" s="18" t="s">
        <v>216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292</v>
      </c>
      <c r="BM127" s="231" t="s">
        <v>4804</v>
      </c>
    </row>
    <row r="128" s="2" customFormat="1">
      <c r="A128" s="39"/>
      <c r="B128" s="40"/>
      <c r="C128" s="41"/>
      <c r="D128" s="233" t="s">
        <v>222</v>
      </c>
      <c r="E128" s="41"/>
      <c r="F128" s="234" t="s">
        <v>4803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222</v>
      </c>
      <c r="AU128" s="18" t="s">
        <v>90</v>
      </c>
    </row>
    <row r="129" s="14" customFormat="1">
      <c r="A129" s="14"/>
      <c r="B129" s="260"/>
      <c r="C129" s="261"/>
      <c r="D129" s="233" t="s">
        <v>362</v>
      </c>
      <c r="E129" s="262" t="s">
        <v>1</v>
      </c>
      <c r="F129" s="263" t="s">
        <v>4805</v>
      </c>
      <c r="G129" s="261"/>
      <c r="H129" s="264">
        <v>100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0" t="s">
        <v>362</v>
      </c>
      <c r="AU129" s="270" t="s">
        <v>90</v>
      </c>
      <c r="AV129" s="14" t="s">
        <v>90</v>
      </c>
      <c r="AW129" s="14" t="s">
        <v>36</v>
      </c>
      <c r="AX129" s="14" t="s">
        <v>88</v>
      </c>
      <c r="AY129" s="270" t="s">
        <v>216</v>
      </c>
    </row>
    <row r="130" s="2" customFormat="1" ht="16.5" customHeight="1">
      <c r="A130" s="39"/>
      <c r="B130" s="40"/>
      <c r="C130" s="293" t="s">
        <v>228</v>
      </c>
      <c r="D130" s="293" t="s">
        <v>467</v>
      </c>
      <c r="E130" s="294" t="s">
        <v>4806</v>
      </c>
      <c r="F130" s="295" t="s">
        <v>4807</v>
      </c>
      <c r="G130" s="296" t="s">
        <v>539</v>
      </c>
      <c r="H130" s="297">
        <v>105</v>
      </c>
      <c r="I130" s="298"/>
      <c r="J130" s="299">
        <f>ROUND(I130*H130,2)</f>
        <v>0</v>
      </c>
      <c r="K130" s="295" t="s">
        <v>359</v>
      </c>
      <c r="L130" s="300"/>
      <c r="M130" s="301" t="s">
        <v>1</v>
      </c>
      <c r="N130" s="302" t="s">
        <v>46</v>
      </c>
      <c r="O130" s="92"/>
      <c r="P130" s="229">
        <f>O130*H130</f>
        <v>0</v>
      </c>
      <c r="Q130" s="229">
        <v>0.00040000000000000002</v>
      </c>
      <c r="R130" s="229">
        <f>Q130*H130</f>
        <v>0.042000000000000003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569</v>
      </c>
      <c r="AT130" s="231" t="s">
        <v>467</v>
      </c>
      <c r="AU130" s="231" t="s">
        <v>90</v>
      </c>
      <c r="AY130" s="18" t="s">
        <v>216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88</v>
      </c>
      <c r="BK130" s="232">
        <f>ROUND(I130*H130,2)</f>
        <v>0</v>
      </c>
      <c r="BL130" s="18" t="s">
        <v>292</v>
      </c>
      <c r="BM130" s="231" t="s">
        <v>4808</v>
      </c>
    </row>
    <row r="131" s="2" customFormat="1">
      <c r="A131" s="39"/>
      <c r="B131" s="40"/>
      <c r="C131" s="41"/>
      <c r="D131" s="233" t="s">
        <v>222</v>
      </c>
      <c r="E131" s="41"/>
      <c r="F131" s="234" t="s">
        <v>4807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90</v>
      </c>
    </row>
    <row r="132" s="2" customFormat="1" ht="24.15" customHeight="1">
      <c r="A132" s="39"/>
      <c r="B132" s="40"/>
      <c r="C132" s="220" t="s">
        <v>215</v>
      </c>
      <c r="D132" s="220" t="s">
        <v>217</v>
      </c>
      <c r="E132" s="221" t="s">
        <v>4809</v>
      </c>
      <c r="F132" s="222" t="s">
        <v>4810</v>
      </c>
      <c r="G132" s="223" t="s">
        <v>453</v>
      </c>
      <c r="H132" s="224">
        <v>60</v>
      </c>
      <c r="I132" s="225"/>
      <c r="J132" s="226">
        <f>ROUND(I132*H132,2)</f>
        <v>0</v>
      </c>
      <c r="K132" s="222" t="s">
        <v>359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292</v>
      </c>
      <c r="AT132" s="231" t="s">
        <v>217</v>
      </c>
      <c r="AU132" s="231" t="s">
        <v>90</v>
      </c>
      <c r="AY132" s="18" t="s">
        <v>216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292</v>
      </c>
      <c r="BM132" s="231" t="s">
        <v>4811</v>
      </c>
    </row>
    <row r="133" s="2" customFormat="1">
      <c r="A133" s="39"/>
      <c r="B133" s="40"/>
      <c r="C133" s="41"/>
      <c r="D133" s="233" t="s">
        <v>222</v>
      </c>
      <c r="E133" s="41"/>
      <c r="F133" s="234" t="s">
        <v>4812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222</v>
      </c>
      <c r="AU133" s="18" t="s">
        <v>90</v>
      </c>
    </row>
    <row r="134" s="14" customFormat="1">
      <c r="A134" s="14"/>
      <c r="B134" s="260"/>
      <c r="C134" s="261"/>
      <c r="D134" s="233" t="s">
        <v>362</v>
      </c>
      <c r="E134" s="262" t="s">
        <v>1</v>
      </c>
      <c r="F134" s="263" t="s">
        <v>4813</v>
      </c>
      <c r="G134" s="261"/>
      <c r="H134" s="264">
        <v>60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362</v>
      </c>
      <c r="AU134" s="270" t="s">
        <v>90</v>
      </c>
      <c r="AV134" s="14" t="s">
        <v>90</v>
      </c>
      <c r="AW134" s="14" t="s">
        <v>36</v>
      </c>
      <c r="AX134" s="14" t="s">
        <v>88</v>
      </c>
      <c r="AY134" s="270" t="s">
        <v>216</v>
      </c>
    </row>
    <row r="135" s="2" customFormat="1" ht="16.5" customHeight="1">
      <c r="A135" s="39"/>
      <c r="B135" s="40"/>
      <c r="C135" s="293" t="s">
        <v>237</v>
      </c>
      <c r="D135" s="293" t="s">
        <v>467</v>
      </c>
      <c r="E135" s="294" t="s">
        <v>4814</v>
      </c>
      <c r="F135" s="295" t="s">
        <v>4815</v>
      </c>
      <c r="G135" s="296" t="s">
        <v>941</v>
      </c>
      <c r="H135" s="297">
        <v>32.200000000000003</v>
      </c>
      <c r="I135" s="298"/>
      <c r="J135" s="299">
        <f>ROUND(I135*H135,2)</f>
        <v>0</v>
      </c>
      <c r="K135" s="295" t="s">
        <v>359</v>
      </c>
      <c r="L135" s="300"/>
      <c r="M135" s="301" t="s">
        <v>1</v>
      </c>
      <c r="N135" s="302" t="s">
        <v>46</v>
      </c>
      <c r="O135" s="92"/>
      <c r="P135" s="229">
        <f>O135*H135</f>
        <v>0</v>
      </c>
      <c r="Q135" s="229">
        <v>0.001</v>
      </c>
      <c r="R135" s="229">
        <f>Q135*H135</f>
        <v>0.032200000000000006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569</v>
      </c>
      <c r="AT135" s="231" t="s">
        <v>467</v>
      </c>
      <c r="AU135" s="231" t="s">
        <v>90</v>
      </c>
      <c r="AY135" s="18" t="s">
        <v>216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292</v>
      </c>
      <c r="BM135" s="231" t="s">
        <v>4816</v>
      </c>
    </row>
    <row r="136" s="2" customFormat="1">
      <c r="A136" s="39"/>
      <c r="B136" s="40"/>
      <c r="C136" s="41"/>
      <c r="D136" s="233" t="s">
        <v>222</v>
      </c>
      <c r="E136" s="41"/>
      <c r="F136" s="234" t="s">
        <v>4815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90</v>
      </c>
    </row>
    <row r="137" s="14" customFormat="1">
      <c r="A137" s="14"/>
      <c r="B137" s="260"/>
      <c r="C137" s="261"/>
      <c r="D137" s="233" t="s">
        <v>362</v>
      </c>
      <c r="E137" s="262" t="s">
        <v>1</v>
      </c>
      <c r="F137" s="263" t="s">
        <v>4817</v>
      </c>
      <c r="G137" s="261"/>
      <c r="H137" s="264">
        <v>32.200000000000003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362</v>
      </c>
      <c r="AU137" s="270" t="s">
        <v>90</v>
      </c>
      <c r="AV137" s="14" t="s">
        <v>90</v>
      </c>
      <c r="AW137" s="14" t="s">
        <v>36</v>
      </c>
      <c r="AX137" s="14" t="s">
        <v>88</v>
      </c>
      <c r="AY137" s="270" t="s">
        <v>216</v>
      </c>
    </row>
    <row r="138" s="2" customFormat="1" ht="16.5" customHeight="1">
      <c r="A138" s="39"/>
      <c r="B138" s="40"/>
      <c r="C138" s="293" t="s">
        <v>242</v>
      </c>
      <c r="D138" s="293" t="s">
        <v>467</v>
      </c>
      <c r="E138" s="294" t="s">
        <v>4818</v>
      </c>
      <c r="F138" s="295" t="s">
        <v>4819</v>
      </c>
      <c r="G138" s="296" t="s">
        <v>941</v>
      </c>
      <c r="H138" s="297">
        <v>5.4000000000000004</v>
      </c>
      <c r="I138" s="298"/>
      <c r="J138" s="299">
        <f>ROUND(I138*H138,2)</f>
        <v>0</v>
      </c>
      <c r="K138" s="295" t="s">
        <v>359</v>
      </c>
      <c r="L138" s="300"/>
      <c r="M138" s="301" t="s">
        <v>1</v>
      </c>
      <c r="N138" s="302" t="s">
        <v>46</v>
      </c>
      <c r="O138" s="92"/>
      <c r="P138" s="229">
        <f>O138*H138</f>
        <v>0</v>
      </c>
      <c r="Q138" s="229">
        <v>0.001</v>
      </c>
      <c r="R138" s="229">
        <f>Q138*H138</f>
        <v>0.0054000000000000003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569</v>
      </c>
      <c r="AT138" s="231" t="s">
        <v>467</v>
      </c>
      <c r="AU138" s="231" t="s">
        <v>90</v>
      </c>
      <c r="AY138" s="18" t="s">
        <v>216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292</v>
      </c>
      <c r="BM138" s="231" t="s">
        <v>4820</v>
      </c>
    </row>
    <row r="139" s="2" customFormat="1">
      <c r="A139" s="39"/>
      <c r="B139" s="40"/>
      <c r="C139" s="41"/>
      <c r="D139" s="233" t="s">
        <v>222</v>
      </c>
      <c r="E139" s="41"/>
      <c r="F139" s="234" t="s">
        <v>4819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222</v>
      </c>
      <c r="AU139" s="18" t="s">
        <v>90</v>
      </c>
    </row>
    <row r="140" s="14" customFormat="1">
      <c r="A140" s="14"/>
      <c r="B140" s="260"/>
      <c r="C140" s="261"/>
      <c r="D140" s="233" t="s">
        <v>362</v>
      </c>
      <c r="E140" s="262" t="s">
        <v>1</v>
      </c>
      <c r="F140" s="263" t="s">
        <v>4821</v>
      </c>
      <c r="G140" s="261"/>
      <c r="H140" s="264">
        <v>5.4000000000000004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362</v>
      </c>
      <c r="AU140" s="270" t="s">
        <v>90</v>
      </c>
      <c r="AV140" s="14" t="s">
        <v>90</v>
      </c>
      <c r="AW140" s="14" t="s">
        <v>36</v>
      </c>
      <c r="AX140" s="14" t="s">
        <v>88</v>
      </c>
      <c r="AY140" s="270" t="s">
        <v>216</v>
      </c>
    </row>
    <row r="141" s="2" customFormat="1" ht="24.15" customHeight="1">
      <c r="A141" s="39"/>
      <c r="B141" s="40"/>
      <c r="C141" s="293" t="s">
        <v>247</v>
      </c>
      <c r="D141" s="293" t="s">
        <v>467</v>
      </c>
      <c r="E141" s="294" t="s">
        <v>4822</v>
      </c>
      <c r="F141" s="295" t="s">
        <v>4823</v>
      </c>
      <c r="G141" s="296" t="s">
        <v>539</v>
      </c>
      <c r="H141" s="297">
        <v>40</v>
      </c>
      <c r="I141" s="298"/>
      <c r="J141" s="299">
        <f>ROUND(I141*H141,2)</f>
        <v>0</v>
      </c>
      <c r="K141" s="295" t="s">
        <v>359</v>
      </c>
      <c r="L141" s="300"/>
      <c r="M141" s="301" t="s">
        <v>1</v>
      </c>
      <c r="N141" s="302" t="s">
        <v>46</v>
      </c>
      <c r="O141" s="92"/>
      <c r="P141" s="229">
        <f>O141*H141</f>
        <v>0</v>
      </c>
      <c r="Q141" s="229">
        <v>0.00025000000000000001</v>
      </c>
      <c r="R141" s="229">
        <f>Q141*H141</f>
        <v>0.01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569</v>
      </c>
      <c r="AT141" s="231" t="s">
        <v>467</v>
      </c>
      <c r="AU141" s="231" t="s">
        <v>90</v>
      </c>
      <c r="AY141" s="18" t="s">
        <v>216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292</v>
      </c>
      <c r="BM141" s="231" t="s">
        <v>4824</v>
      </c>
    </row>
    <row r="142" s="2" customFormat="1">
      <c r="A142" s="39"/>
      <c r="B142" s="40"/>
      <c r="C142" s="41"/>
      <c r="D142" s="233" t="s">
        <v>222</v>
      </c>
      <c r="E142" s="41"/>
      <c r="F142" s="234" t="s">
        <v>4823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222</v>
      </c>
      <c r="AU142" s="18" t="s">
        <v>90</v>
      </c>
    </row>
    <row r="143" s="2" customFormat="1" ht="24.15" customHeight="1">
      <c r="A143" s="39"/>
      <c r="B143" s="40"/>
      <c r="C143" s="220" t="s">
        <v>252</v>
      </c>
      <c r="D143" s="220" t="s">
        <v>217</v>
      </c>
      <c r="E143" s="221" t="s">
        <v>4825</v>
      </c>
      <c r="F143" s="222" t="s">
        <v>4826</v>
      </c>
      <c r="G143" s="223" t="s">
        <v>453</v>
      </c>
      <c r="H143" s="224">
        <v>48</v>
      </c>
      <c r="I143" s="225"/>
      <c r="J143" s="226">
        <f>ROUND(I143*H143,2)</f>
        <v>0</v>
      </c>
      <c r="K143" s="222" t="s">
        <v>359</v>
      </c>
      <c r="L143" s="45"/>
      <c r="M143" s="227" t="s">
        <v>1</v>
      </c>
      <c r="N143" s="228" t="s">
        <v>46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292</v>
      </c>
      <c r="AT143" s="231" t="s">
        <v>217</v>
      </c>
      <c r="AU143" s="231" t="s">
        <v>90</v>
      </c>
      <c r="AY143" s="18" t="s">
        <v>216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292</v>
      </c>
      <c r="BM143" s="231" t="s">
        <v>4827</v>
      </c>
    </row>
    <row r="144" s="2" customFormat="1">
      <c r="A144" s="39"/>
      <c r="B144" s="40"/>
      <c r="C144" s="41"/>
      <c r="D144" s="233" t="s">
        <v>222</v>
      </c>
      <c r="E144" s="41"/>
      <c r="F144" s="234" t="s">
        <v>4828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222</v>
      </c>
      <c r="AU144" s="18" t="s">
        <v>90</v>
      </c>
    </row>
    <row r="145" s="2" customFormat="1" ht="24.15" customHeight="1">
      <c r="A145" s="39"/>
      <c r="B145" s="40"/>
      <c r="C145" s="293" t="s">
        <v>257</v>
      </c>
      <c r="D145" s="293" t="s">
        <v>467</v>
      </c>
      <c r="E145" s="294" t="s">
        <v>4829</v>
      </c>
      <c r="F145" s="295" t="s">
        <v>4830</v>
      </c>
      <c r="G145" s="296" t="s">
        <v>453</v>
      </c>
      <c r="H145" s="297">
        <v>48</v>
      </c>
      <c r="I145" s="298"/>
      <c r="J145" s="299">
        <f>ROUND(I145*H145,2)</f>
        <v>0</v>
      </c>
      <c r="K145" s="295" t="s">
        <v>1</v>
      </c>
      <c r="L145" s="300"/>
      <c r="M145" s="301" t="s">
        <v>1</v>
      </c>
      <c r="N145" s="302" t="s">
        <v>46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569</v>
      </c>
      <c r="AT145" s="231" t="s">
        <v>467</v>
      </c>
      <c r="AU145" s="231" t="s">
        <v>90</v>
      </c>
      <c r="AY145" s="18" t="s">
        <v>216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292</v>
      </c>
      <c r="BM145" s="231" t="s">
        <v>4831</v>
      </c>
    </row>
    <row r="146" s="14" customFormat="1">
      <c r="A146" s="14"/>
      <c r="B146" s="260"/>
      <c r="C146" s="261"/>
      <c r="D146" s="233" t="s">
        <v>362</v>
      </c>
      <c r="E146" s="262" t="s">
        <v>1</v>
      </c>
      <c r="F146" s="263" t="s">
        <v>4832</v>
      </c>
      <c r="G146" s="261"/>
      <c r="H146" s="264">
        <v>48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362</v>
      </c>
      <c r="AU146" s="270" t="s">
        <v>90</v>
      </c>
      <c r="AV146" s="14" t="s">
        <v>90</v>
      </c>
      <c r="AW146" s="14" t="s">
        <v>36</v>
      </c>
      <c r="AX146" s="14" t="s">
        <v>88</v>
      </c>
      <c r="AY146" s="270" t="s">
        <v>216</v>
      </c>
    </row>
    <row r="147" s="2" customFormat="1" ht="24.15" customHeight="1">
      <c r="A147" s="39"/>
      <c r="B147" s="40"/>
      <c r="C147" s="293" t="s">
        <v>262</v>
      </c>
      <c r="D147" s="293" t="s">
        <v>467</v>
      </c>
      <c r="E147" s="294" t="s">
        <v>4833</v>
      </c>
      <c r="F147" s="295" t="s">
        <v>4834</v>
      </c>
      <c r="G147" s="296" t="s">
        <v>539</v>
      </c>
      <c r="H147" s="297">
        <v>30</v>
      </c>
      <c r="I147" s="298"/>
      <c r="J147" s="299">
        <f>ROUND(I147*H147,2)</f>
        <v>0</v>
      </c>
      <c r="K147" s="295" t="s">
        <v>1</v>
      </c>
      <c r="L147" s="300"/>
      <c r="M147" s="301" t="s">
        <v>1</v>
      </c>
      <c r="N147" s="302" t="s">
        <v>46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569</v>
      </c>
      <c r="AT147" s="231" t="s">
        <v>467</v>
      </c>
      <c r="AU147" s="231" t="s">
        <v>90</v>
      </c>
      <c r="AY147" s="18" t="s">
        <v>216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88</v>
      </c>
      <c r="BK147" s="232">
        <f>ROUND(I147*H147,2)</f>
        <v>0</v>
      </c>
      <c r="BL147" s="18" t="s">
        <v>292</v>
      </c>
      <c r="BM147" s="231" t="s">
        <v>4835</v>
      </c>
    </row>
    <row r="148" s="14" customFormat="1">
      <c r="A148" s="14"/>
      <c r="B148" s="260"/>
      <c r="C148" s="261"/>
      <c r="D148" s="233" t="s">
        <v>362</v>
      </c>
      <c r="E148" s="262" t="s">
        <v>1</v>
      </c>
      <c r="F148" s="263" t="s">
        <v>4836</v>
      </c>
      <c r="G148" s="261"/>
      <c r="H148" s="264">
        <v>30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362</v>
      </c>
      <c r="AU148" s="270" t="s">
        <v>90</v>
      </c>
      <c r="AV148" s="14" t="s">
        <v>90</v>
      </c>
      <c r="AW148" s="14" t="s">
        <v>36</v>
      </c>
      <c r="AX148" s="14" t="s">
        <v>88</v>
      </c>
      <c r="AY148" s="270" t="s">
        <v>216</v>
      </c>
    </row>
    <row r="149" s="2" customFormat="1" ht="16.5" customHeight="1">
      <c r="A149" s="39"/>
      <c r="B149" s="40"/>
      <c r="C149" s="220" t="s">
        <v>267</v>
      </c>
      <c r="D149" s="220" t="s">
        <v>217</v>
      </c>
      <c r="E149" s="221" t="s">
        <v>4837</v>
      </c>
      <c r="F149" s="222" t="s">
        <v>4838</v>
      </c>
      <c r="G149" s="223" t="s">
        <v>539</v>
      </c>
      <c r="H149" s="224">
        <v>42</v>
      </c>
      <c r="I149" s="225"/>
      <c r="J149" s="226">
        <f>ROUND(I149*H149,2)</f>
        <v>0</v>
      </c>
      <c r="K149" s="222" t="s">
        <v>359</v>
      </c>
      <c r="L149" s="45"/>
      <c r="M149" s="227" t="s">
        <v>1</v>
      </c>
      <c r="N149" s="228" t="s">
        <v>46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292</v>
      </c>
      <c r="AT149" s="231" t="s">
        <v>217</v>
      </c>
      <c r="AU149" s="231" t="s">
        <v>90</v>
      </c>
      <c r="AY149" s="18" t="s">
        <v>216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292</v>
      </c>
      <c r="BM149" s="231" t="s">
        <v>4839</v>
      </c>
    </row>
    <row r="150" s="2" customFormat="1">
      <c r="A150" s="39"/>
      <c r="B150" s="40"/>
      <c r="C150" s="41"/>
      <c r="D150" s="233" t="s">
        <v>222</v>
      </c>
      <c r="E150" s="41"/>
      <c r="F150" s="234" t="s">
        <v>4840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222</v>
      </c>
      <c r="AU150" s="18" t="s">
        <v>90</v>
      </c>
    </row>
    <row r="151" s="2" customFormat="1" ht="16.5" customHeight="1">
      <c r="A151" s="39"/>
      <c r="B151" s="40"/>
      <c r="C151" s="293" t="s">
        <v>272</v>
      </c>
      <c r="D151" s="293" t="s">
        <v>467</v>
      </c>
      <c r="E151" s="294" t="s">
        <v>4841</v>
      </c>
      <c r="F151" s="295" t="s">
        <v>4842</v>
      </c>
      <c r="G151" s="296" t="s">
        <v>539</v>
      </c>
      <c r="H151" s="297">
        <v>6</v>
      </c>
      <c r="I151" s="298"/>
      <c r="J151" s="299">
        <f>ROUND(I151*H151,2)</f>
        <v>0</v>
      </c>
      <c r="K151" s="295" t="s">
        <v>359</v>
      </c>
      <c r="L151" s="300"/>
      <c r="M151" s="301" t="s">
        <v>1</v>
      </c>
      <c r="N151" s="302" t="s">
        <v>46</v>
      </c>
      <c r="O151" s="92"/>
      <c r="P151" s="229">
        <f>O151*H151</f>
        <v>0</v>
      </c>
      <c r="Q151" s="229">
        <v>0.00022000000000000001</v>
      </c>
      <c r="R151" s="229">
        <f>Q151*H151</f>
        <v>0.00132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569</v>
      </c>
      <c r="AT151" s="231" t="s">
        <v>467</v>
      </c>
      <c r="AU151" s="231" t="s">
        <v>90</v>
      </c>
      <c r="AY151" s="18" t="s">
        <v>216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88</v>
      </c>
      <c r="BK151" s="232">
        <f>ROUND(I151*H151,2)</f>
        <v>0</v>
      </c>
      <c r="BL151" s="18" t="s">
        <v>292</v>
      </c>
      <c r="BM151" s="231" t="s">
        <v>4843</v>
      </c>
    </row>
    <row r="152" s="2" customFormat="1">
      <c r="A152" s="39"/>
      <c r="B152" s="40"/>
      <c r="C152" s="41"/>
      <c r="D152" s="233" t="s">
        <v>222</v>
      </c>
      <c r="E152" s="41"/>
      <c r="F152" s="234" t="s">
        <v>4842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222</v>
      </c>
      <c r="AU152" s="18" t="s">
        <v>90</v>
      </c>
    </row>
    <row r="153" s="2" customFormat="1" ht="16.5" customHeight="1">
      <c r="A153" s="39"/>
      <c r="B153" s="40"/>
      <c r="C153" s="293" t="s">
        <v>277</v>
      </c>
      <c r="D153" s="293" t="s">
        <v>467</v>
      </c>
      <c r="E153" s="294" t="s">
        <v>4844</v>
      </c>
      <c r="F153" s="295" t="s">
        <v>4845</v>
      </c>
      <c r="G153" s="296" t="s">
        <v>539</v>
      </c>
      <c r="H153" s="297">
        <v>30</v>
      </c>
      <c r="I153" s="298"/>
      <c r="J153" s="299">
        <f>ROUND(I153*H153,2)</f>
        <v>0</v>
      </c>
      <c r="K153" s="295" t="s">
        <v>359</v>
      </c>
      <c r="L153" s="300"/>
      <c r="M153" s="301" t="s">
        <v>1</v>
      </c>
      <c r="N153" s="302" t="s">
        <v>46</v>
      </c>
      <c r="O153" s="92"/>
      <c r="P153" s="229">
        <f>O153*H153</f>
        <v>0</v>
      </c>
      <c r="Q153" s="229">
        <v>0.00012</v>
      </c>
      <c r="R153" s="229">
        <f>Q153*H153</f>
        <v>0.0035999999999999999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569</v>
      </c>
      <c r="AT153" s="231" t="s">
        <v>467</v>
      </c>
      <c r="AU153" s="231" t="s">
        <v>90</v>
      </c>
      <c r="AY153" s="18" t="s">
        <v>216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88</v>
      </c>
      <c r="BK153" s="232">
        <f>ROUND(I153*H153,2)</f>
        <v>0</v>
      </c>
      <c r="BL153" s="18" t="s">
        <v>292</v>
      </c>
      <c r="BM153" s="231" t="s">
        <v>4846</v>
      </c>
    </row>
    <row r="154" s="2" customFormat="1">
      <c r="A154" s="39"/>
      <c r="B154" s="40"/>
      <c r="C154" s="41"/>
      <c r="D154" s="233" t="s">
        <v>222</v>
      </c>
      <c r="E154" s="41"/>
      <c r="F154" s="234" t="s">
        <v>4845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222</v>
      </c>
      <c r="AU154" s="18" t="s">
        <v>90</v>
      </c>
    </row>
    <row r="155" s="14" customFormat="1">
      <c r="A155" s="14"/>
      <c r="B155" s="260"/>
      <c r="C155" s="261"/>
      <c r="D155" s="233" t="s">
        <v>362</v>
      </c>
      <c r="E155" s="262" t="s">
        <v>1</v>
      </c>
      <c r="F155" s="263" t="s">
        <v>553</v>
      </c>
      <c r="G155" s="261"/>
      <c r="H155" s="264">
        <v>30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362</v>
      </c>
      <c r="AU155" s="270" t="s">
        <v>90</v>
      </c>
      <c r="AV155" s="14" t="s">
        <v>90</v>
      </c>
      <c r="AW155" s="14" t="s">
        <v>36</v>
      </c>
      <c r="AX155" s="14" t="s">
        <v>88</v>
      </c>
      <c r="AY155" s="270" t="s">
        <v>216</v>
      </c>
    </row>
    <row r="156" s="2" customFormat="1" ht="16.5" customHeight="1">
      <c r="A156" s="39"/>
      <c r="B156" s="40"/>
      <c r="C156" s="293" t="s">
        <v>282</v>
      </c>
      <c r="D156" s="293" t="s">
        <v>467</v>
      </c>
      <c r="E156" s="294" t="s">
        <v>4847</v>
      </c>
      <c r="F156" s="295" t="s">
        <v>4848</v>
      </c>
      <c r="G156" s="296" t="s">
        <v>539</v>
      </c>
      <c r="H156" s="297">
        <v>6</v>
      </c>
      <c r="I156" s="298"/>
      <c r="J156" s="299">
        <f>ROUND(I156*H156,2)</f>
        <v>0</v>
      </c>
      <c r="K156" s="295" t="s">
        <v>1</v>
      </c>
      <c r="L156" s="300"/>
      <c r="M156" s="301" t="s">
        <v>1</v>
      </c>
      <c r="N156" s="302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569</v>
      </c>
      <c r="AT156" s="231" t="s">
        <v>467</v>
      </c>
      <c r="AU156" s="231" t="s">
        <v>90</v>
      </c>
      <c r="AY156" s="18" t="s">
        <v>216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292</v>
      </c>
      <c r="BM156" s="231" t="s">
        <v>4849</v>
      </c>
    </row>
    <row r="157" s="2" customFormat="1">
      <c r="A157" s="39"/>
      <c r="B157" s="40"/>
      <c r="C157" s="41"/>
      <c r="D157" s="233" t="s">
        <v>222</v>
      </c>
      <c r="E157" s="41"/>
      <c r="F157" s="234" t="s">
        <v>4850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90</v>
      </c>
    </row>
    <row r="158" s="14" customFormat="1">
      <c r="A158" s="14"/>
      <c r="B158" s="260"/>
      <c r="C158" s="261"/>
      <c r="D158" s="233" t="s">
        <v>362</v>
      </c>
      <c r="E158" s="262" t="s">
        <v>1</v>
      </c>
      <c r="F158" s="263" t="s">
        <v>242</v>
      </c>
      <c r="G158" s="261"/>
      <c r="H158" s="264">
        <v>6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362</v>
      </c>
      <c r="AU158" s="270" t="s">
        <v>90</v>
      </c>
      <c r="AV158" s="14" t="s">
        <v>90</v>
      </c>
      <c r="AW158" s="14" t="s">
        <v>36</v>
      </c>
      <c r="AX158" s="14" t="s">
        <v>88</v>
      </c>
      <c r="AY158" s="270" t="s">
        <v>216</v>
      </c>
    </row>
    <row r="159" s="2" customFormat="1" ht="16.5" customHeight="1">
      <c r="A159" s="39"/>
      <c r="B159" s="40"/>
      <c r="C159" s="220" t="s">
        <v>8</v>
      </c>
      <c r="D159" s="220" t="s">
        <v>217</v>
      </c>
      <c r="E159" s="221" t="s">
        <v>4851</v>
      </c>
      <c r="F159" s="222" t="s">
        <v>4852</v>
      </c>
      <c r="G159" s="223" t="s">
        <v>539</v>
      </c>
      <c r="H159" s="224">
        <v>20</v>
      </c>
      <c r="I159" s="225"/>
      <c r="J159" s="226">
        <f>ROUND(I159*H159,2)</f>
        <v>0</v>
      </c>
      <c r="K159" s="222" t="s">
        <v>359</v>
      </c>
      <c r="L159" s="45"/>
      <c r="M159" s="227" t="s">
        <v>1</v>
      </c>
      <c r="N159" s="228" t="s">
        <v>46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292</v>
      </c>
      <c r="AT159" s="231" t="s">
        <v>217</v>
      </c>
      <c r="AU159" s="231" t="s">
        <v>90</v>
      </c>
      <c r="AY159" s="18" t="s">
        <v>216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292</v>
      </c>
      <c r="BM159" s="231" t="s">
        <v>4853</v>
      </c>
    </row>
    <row r="160" s="2" customFormat="1">
      <c r="A160" s="39"/>
      <c r="B160" s="40"/>
      <c r="C160" s="41"/>
      <c r="D160" s="233" t="s">
        <v>222</v>
      </c>
      <c r="E160" s="41"/>
      <c r="F160" s="234" t="s">
        <v>4854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222</v>
      </c>
      <c r="AU160" s="18" t="s">
        <v>90</v>
      </c>
    </row>
    <row r="161" s="2" customFormat="1" ht="16.5" customHeight="1">
      <c r="A161" s="39"/>
      <c r="B161" s="40"/>
      <c r="C161" s="293" t="s">
        <v>292</v>
      </c>
      <c r="D161" s="293" t="s">
        <v>467</v>
      </c>
      <c r="E161" s="294" t="s">
        <v>4855</v>
      </c>
      <c r="F161" s="295" t="s">
        <v>4856</v>
      </c>
      <c r="G161" s="296" t="s">
        <v>539</v>
      </c>
      <c r="H161" s="297">
        <v>10</v>
      </c>
      <c r="I161" s="298"/>
      <c r="J161" s="299">
        <f>ROUND(I161*H161,2)</f>
        <v>0</v>
      </c>
      <c r="K161" s="295" t="s">
        <v>359</v>
      </c>
      <c r="L161" s="300"/>
      <c r="M161" s="301" t="s">
        <v>1</v>
      </c>
      <c r="N161" s="302" t="s">
        <v>46</v>
      </c>
      <c r="O161" s="92"/>
      <c r="P161" s="229">
        <f>O161*H161</f>
        <v>0</v>
      </c>
      <c r="Q161" s="229">
        <v>0.00022000000000000001</v>
      </c>
      <c r="R161" s="229">
        <f>Q161*H161</f>
        <v>0.0022000000000000001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569</v>
      </c>
      <c r="AT161" s="231" t="s">
        <v>467</v>
      </c>
      <c r="AU161" s="231" t="s">
        <v>90</v>
      </c>
      <c r="AY161" s="18" t="s">
        <v>216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292</v>
      </c>
      <c r="BM161" s="231" t="s">
        <v>4857</v>
      </c>
    </row>
    <row r="162" s="2" customFormat="1">
      <c r="A162" s="39"/>
      <c r="B162" s="40"/>
      <c r="C162" s="41"/>
      <c r="D162" s="233" t="s">
        <v>222</v>
      </c>
      <c r="E162" s="41"/>
      <c r="F162" s="234" t="s">
        <v>4856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222</v>
      </c>
      <c r="AU162" s="18" t="s">
        <v>90</v>
      </c>
    </row>
    <row r="163" s="2" customFormat="1" ht="21.75" customHeight="1">
      <c r="A163" s="39"/>
      <c r="B163" s="40"/>
      <c r="C163" s="293" t="s">
        <v>297</v>
      </c>
      <c r="D163" s="293" t="s">
        <v>467</v>
      </c>
      <c r="E163" s="294" t="s">
        <v>4858</v>
      </c>
      <c r="F163" s="295" t="s">
        <v>4859</v>
      </c>
      <c r="G163" s="296" t="s">
        <v>539</v>
      </c>
      <c r="H163" s="297">
        <v>10</v>
      </c>
      <c r="I163" s="298"/>
      <c r="J163" s="299">
        <f>ROUND(I163*H163,2)</f>
        <v>0</v>
      </c>
      <c r="K163" s="295" t="s">
        <v>359</v>
      </c>
      <c r="L163" s="300"/>
      <c r="M163" s="301" t="s">
        <v>1</v>
      </c>
      <c r="N163" s="302" t="s">
        <v>46</v>
      </c>
      <c r="O163" s="92"/>
      <c r="P163" s="229">
        <f>O163*H163</f>
        <v>0</v>
      </c>
      <c r="Q163" s="229">
        <v>0.00024000000000000001</v>
      </c>
      <c r="R163" s="229">
        <f>Q163*H163</f>
        <v>0.0024000000000000002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569</v>
      </c>
      <c r="AT163" s="231" t="s">
        <v>467</v>
      </c>
      <c r="AU163" s="231" t="s">
        <v>90</v>
      </c>
      <c r="AY163" s="18" t="s">
        <v>216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292</v>
      </c>
      <c r="BM163" s="231" t="s">
        <v>4860</v>
      </c>
    </row>
    <row r="164" s="2" customFormat="1">
      <c r="A164" s="39"/>
      <c r="B164" s="40"/>
      <c r="C164" s="41"/>
      <c r="D164" s="233" t="s">
        <v>222</v>
      </c>
      <c r="E164" s="41"/>
      <c r="F164" s="234" t="s">
        <v>4859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90</v>
      </c>
    </row>
    <row r="165" s="2" customFormat="1" ht="21.75" customHeight="1">
      <c r="A165" s="39"/>
      <c r="B165" s="40"/>
      <c r="C165" s="220" t="s">
        <v>472</v>
      </c>
      <c r="D165" s="220" t="s">
        <v>217</v>
      </c>
      <c r="E165" s="221" t="s">
        <v>4861</v>
      </c>
      <c r="F165" s="222" t="s">
        <v>4862</v>
      </c>
      <c r="G165" s="223" t="s">
        <v>539</v>
      </c>
      <c r="H165" s="224">
        <v>6</v>
      </c>
      <c r="I165" s="225"/>
      <c r="J165" s="226">
        <f>ROUND(I165*H165,2)</f>
        <v>0</v>
      </c>
      <c r="K165" s="222" t="s">
        <v>359</v>
      </c>
      <c r="L165" s="45"/>
      <c r="M165" s="227" t="s">
        <v>1</v>
      </c>
      <c r="N165" s="228" t="s">
        <v>46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292</v>
      </c>
      <c r="AT165" s="231" t="s">
        <v>217</v>
      </c>
      <c r="AU165" s="231" t="s">
        <v>90</v>
      </c>
      <c r="AY165" s="18" t="s">
        <v>216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292</v>
      </c>
      <c r="BM165" s="231" t="s">
        <v>4863</v>
      </c>
    </row>
    <row r="166" s="2" customFormat="1">
      <c r="A166" s="39"/>
      <c r="B166" s="40"/>
      <c r="C166" s="41"/>
      <c r="D166" s="233" t="s">
        <v>222</v>
      </c>
      <c r="E166" s="41"/>
      <c r="F166" s="234" t="s">
        <v>4864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222</v>
      </c>
      <c r="AU166" s="18" t="s">
        <v>90</v>
      </c>
    </row>
    <row r="167" s="2" customFormat="1" ht="16.5" customHeight="1">
      <c r="A167" s="39"/>
      <c r="B167" s="40"/>
      <c r="C167" s="293" t="s">
        <v>479</v>
      </c>
      <c r="D167" s="293" t="s">
        <v>467</v>
      </c>
      <c r="E167" s="294" t="s">
        <v>4865</v>
      </c>
      <c r="F167" s="295" t="s">
        <v>4866</v>
      </c>
      <c r="G167" s="296" t="s">
        <v>539</v>
      </c>
      <c r="H167" s="297">
        <v>6</v>
      </c>
      <c r="I167" s="298"/>
      <c r="J167" s="299">
        <f>ROUND(I167*H167,2)</f>
        <v>0</v>
      </c>
      <c r="K167" s="295" t="s">
        <v>359</v>
      </c>
      <c r="L167" s="300"/>
      <c r="M167" s="301" t="s">
        <v>1</v>
      </c>
      <c r="N167" s="302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569</v>
      </c>
      <c r="AT167" s="231" t="s">
        <v>467</v>
      </c>
      <c r="AU167" s="231" t="s">
        <v>90</v>
      </c>
      <c r="AY167" s="18" t="s">
        <v>216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292</v>
      </c>
      <c r="BM167" s="231" t="s">
        <v>4867</v>
      </c>
    </row>
    <row r="168" s="2" customFormat="1">
      <c r="A168" s="39"/>
      <c r="B168" s="40"/>
      <c r="C168" s="41"/>
      <c r="D168" s="233" t="s">
        <v>222</v>
      </c>
      <c r="E168" s="41"/>
      <c r="F168" s="234" t="s">
        <v>4866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222</v>
      </c>
      <c r="AU168" s="18" t="s">
        <v>90</v>
      </c>
    </row>
    <row r="169" s="2" customFormat="1" ht="16.5" customHeight="1">
      <c r="A169" s="39"/>
      <c r="B169" s="40"/>
      <c r="C169" s="220" t="s">
        <v>486</v>
      </c>
      <c r="D169" s="220" t="s">
        <v>217</v>
      </c>
      <c r="E169" s="221" t="s">
        <v>4868</v>
      </c>
      <c r="F169" s="222" t="s">
        <v>4869</v>
      </c>
      <c r="G169" s="223" t="s">
        <v>539</v>
      </c>
      <c r="H169" s="224">
        <v>6</v>
      </c>
      <c r="I169" s="225"/>
      <c r="J169" s="226">
        <f>ROUND(I169*H169,2)</f>
        <v>0</v>
      </c>
      <c r="K169" s="222" t="s">
        <v>359</v>
      </c>
      <c r="L169" s="45"/>
      <c r="M169" s="227" t="s">
        <v>1</v>
      </c>
      <c r="N169" s="228" t="s">
        <v>46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292</v>
      </c>
      <c r="AT169" s="231" t="s">
        <v>217</v>
      </c>
      <c r="AU169" s="231" t="s">
        <v>90</v>
      </c>
      <c r="AY169" s="18" t="s">
        <v>216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292</v>
      </c>
      <c r="BM169" s="231" t="s">
        <v>4870</v>
      </c>
    </row>
    <row r="170" s="2" customFormat="1">
      <c r="A170" s="39"/>
      <c r="B170" s="40"/>
      <c r="C170" s="41"/>
      <c r="D170" s="233" t="s">
        <v>222</v>
      </c>
      <c r="E170" s="41"/>
      <c r="F170" s="234" t="s">
        <v>4871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90</v>
      </c>
    </row>
    <row r="171" s="2" customFormat="1" ht="33" customHeight="1">
      <c r="A171" s="39"/>
      <c r="B171" s="40"/>
      <c r="C171" s="293" t="s">
        <v>7</v>
      </c>
      <c r="D171" s="293" t="s">
        <v>467</v>
      </c>
      <c r="E171" s="294" t="s">
        <v>4872</v>
      </c>
      <c r="F171" s="295" t="s">
        <v>4873</v>
      </c>
      <c r="G171" s="296" t="s">
        <v>539</v>
      </c>
      <c r="H171" s="297">
        <v>6</v>
      </c>
      <c r="I171" s="298"/>
      <c r="J171" s="299">
        <f>ROUND(I171*H171,2)</f>
        <v>0</v>
      </c>
      <c r="K171" s="295" t="s">
        <v>1</v>
      </c>
      <c r="L171" s="300"/>
      <c r="M171" s="301" t="s">
        <v>1</v>
      </c>
      <c r="N171" s="302" t="s">
        <v>46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569</v>
      </c>
      <c r="AT171" s="231" t="s">
        <v>467</v>
      </c>
      <c r="AU171" s="231" t="s">
        <v>90</v>
      </c>
      <c r="AY171" s="18" t="s">
        <v>216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88</v>
      </c>
      <c r="BK171" s="232">
        <f>ROUND(I171*H171,2)</f>
        <v>0</v>
      </c>
      <c r="BL171" s="18" t="s">
        <v>292</v>
      </c>
      <c r="BM171" s="231" t="s">
        <v>4874</v>
      </c>
    </row>
    <row r="172" s="2" customFormat="1" ht="16.5" customHeight="1">
      <c r="A172" s="39"/>
      <c r="B172" s="40"/>
      <c r="C172" s="293" t="s">
        <v>498</v>
      </c>
      <c r="D172" s="293" t="s">
        <v>467</v>
      </c>
      <c r="E172" s="294" t="s">
        <v>4875</v>
      </c>
      <c r="F172" s="295" t="s">
        <v>4876</v>
      </c>
      <c r="G172" s="296" t="s">
        <v>539</v>
      </c>
      <c r="H172" s="297">
        <v>18</v>
      </c>
      <c r="I172" s="298"/>
      <c r="J172" s="299">
        <f>ROUND(I172*H172,2)</f>
        <v>0</v>
      </c>
      <c r="K172" s="295" t="s">
        <v>1</v>
      </c>
      <c r="L172" s="300"/>
      <c r="M172" s="301" t="s">
        <v>1</v>
      </c>
      <c r="N172" s="302" t="s">
        <v>46</v>
      </c>
      <c r="O172" s="92"/>
      <c r="P172" s="229">
        <f>O172*H172</f>
        <v>0</v>
      </c>
      <c r="Q172" s="229">
        <v>0.018710000000000001</v>
      </c>
      <c r="R172" s="229">
        <f>Q172*H172</f>
        <v>0.33678000000000002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569</v>
      </c>
      <c r="AT172" s="231" t="s">
        <v>467</v>
      </c>
      <c r="AU172" s="231" t="s">
        <v>90</v>
      </c>
      <c r="AY172" s="18" t="s">
        <v>216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88</v>
      </c>
      <c r="BK172" s="232">
        <f>ROUND(I172*H172,2)</f>
        <v>0</v>
      </c>
      <c r="BL172" s="18" t="s">
        <v>292</v>
      </c>
      <c r="BM172" s="231" t="s">
        <v>4877</v>
      </c>
    </row>
    <row r="173" s="2" customFormat="1">
      <c r="A173" s="39"/>
      <c r="B173" s="40"/>
      <c r="C173" s="41"/>
      <c r="D173" s="233" t="s">
        <v>222</v>
      </c>
      <c r="E173" s="41"/>
      <c r="F173" s="234" t="s">
        <v>4876</v>
      </c>
      <c r="G173" s="41"/>
      <c r="H173" s="41"/>
      <c r="I173" s="235"/>
      <c r="J173" s="41"/>
      <c r="K173" s="41"/>
      <c r="L173" s="45"/>
      <c r="M173" s="236"/>
      <c r="N173" s="23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222</v>
      </c>
      <c r="AU173" s="18" t="s">
        <v>90</v>
      </c>
    </row>
    <row r="174" s="14" customFormat="1">
      <c r="A174" s="14"/>
      <c r="B174" s="260"/>
      <c r="C174" s="261"/>
      <c r="D174" s="233" t="s">
        <v>362</v>
      </c>
      <c r="E174" s="262" t="s">
        <v>1</v>
      </c>
      <c r="F174" s="263" t="s">
        <v>4878</v>
      </c>
      <c r="G174" s="261"/>
      <c r="H174" s="264">
        <v>18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362</v>
      </c>
      <c r="AU174" s="270" t="s">
        <v>90</v>
      </c>
      <c r="AV174" s="14" t="s">
        <v>90</v>
      </c>
      <c r="AW174" s="14" t="s">
        <v>36</v>
      </c>
      <c r="AX174" s="14" t="s">
        <v>88</v>
      </c>
      <c r="AY174" s="270" t="s">
        <v>216</v>
      </c>
    </row>
    <row r="175" s="2" customFormat="1" ht="16.5" customHeight="1">
      <c r="A175" s="39"/>
      <c r="B175" s="40"/>
      <c r="C175" s="293" t="s">
        <v>503</v>
      </c>
      <c r="D175" s="293" t="s">
        <v>467</v>
      </c>
      <c r="E175" s="294" t="s">
        <v>4879</v>
      </c>
      <c r="F175" s="295" t="s">
        <v>4880</v>
      </c>
      <c r="G175" s="296" t="s">
        <v>539</v>
      </c>
      <c r="H175" s="297">
        <v>6</v>
      </c>
      <c r="I175" s="298"/>
      <c r="J175" s="299">
        <f>ROUND(I175*H175,2)</f>
        <v>0</v>
      </c>
      <c r="K175" s="295" t="s">
        <v>1</v>
      </c>
      <c r="L175" s="300"/>
      <c r="M175" s="301" t="s">
        <v>1</v>
      </c>
      <c r="N175" s="302" t="s">
        <v>46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569</v>
      </c>
      <c r="AT175" s="231" t="s">
        <v>467</v>
      </c>
      <c r="AU175" s="231" t="s">
        <v>90</v>
      </c>
      <c r="AY175" s="18" t="s">
        <v>216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88</v>
      </c>
      <c r="BK175" s="232">
        <f>ROUND(I175*H175,2)</f>
        <v>0</v>
      </c>
      <c r="BL175" s="18" t="s">
        <v>292</v>
      </c>
      <c r="BM175" s="231" t="s">
        <v>4881</v>
      </c>
    </row>
    <row r="176" s="2" customFormat="1" ht="24.15" customHeight="1">
      <c r="A176" s="39"/>
      <c r="B176" s="40"/>
      <c r="C176" s="293" t="s">
        <v>509</v>
      </c>
      <c r="D176" s="293" t="s">
        <v>467</v>
      </c>
      <c r="E176" s="294" t="s">
        <v>4882</v>
      </c>
      <c r="F176" s="295" t="s">
        <v>4883</v>
      </c>
      <c r="G176" s="296" t="s">
        <v>539</v>
      </c>
      <c r="H176" s="297">
        <v>6</v>
      </c>
      <c r="I176" s="298"/>
      <c r="J176" s="299">
        <f>ROUND(I176*H176,2)</f>
        <v>0</v>
      </c>
      <c r="K176" s="295" t="s">
        <v>1</v>
      </c>
      <c r="L176" s="300"/>
      <c r="M176" s="301" t="s">
        <v>1</v>
      </c>
      <c r="N176" s="302" t="s">
        <v>46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569</v>
      </c>
      <c r="AT176" s="231" t="s">
        <v>467</v>
      </c>
      <c r="AU176" s="231" t="s">
        <v>90</v>
      </c>
      <c r="AY176" s="18" t="s">
        <v>216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292</v>
      </c>
      <c r="BM176" s="231" t="s">
        <v>4884</v>
      </c>
    </row>
    <row r="177" s="2" customFormat="1" ht="24.15" customHeight="1">
      <c r="A177" s="39"/>
      <c r="B177" s="40"/>
      <c r="C177" s="220" t="s">
        <v>525</v>
      </c>
      <c r="D177" s="220" t="s">
        <v>217</v>
      </c>
      <c r="E177" s="221" t="s">
        <v>4885</v>
      </c>
      <c r="F177" s="222" t="s">
        <v>4886</v>
      </c>
      <c r="G177" s="223" t="s">
        <v>539</v>
      </c>
      <c r="H177" s="224">
        <v>1</v>
      </c>
      <c r="I177" s="225"/>
      <c r="J177" s="226">
        <f>ROUND(I177*H177,2)</f>
        <v>0</v>
      </c>
      <c r="K177" s="222" t="s">
        <v>359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292</v>
      </c>
      <c r="AT177" s="231" t="s">
        <v>217</v>
      </c>
      <c r="AU177" s="231" t="s">
        <v>90</v>
      </c>
      <c r="AY177" s="18" t="s">
        <v>216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292</v>
      </c>
      <c r="BM177" s="231" t="s">
        <v>4887</v>
      </c>
    </row>
    <row r="178" s="2" customFormat="1">
      <c r="A178" s="39"/>
      <c r="B178" s="40"/>
      <c r="C178" s="41"/>
      <c r="D178" s="233" t="s">
        <v>222</v>
      </c>
      <c r="E178" s="41"/>
      <c r="F178" s="234" t="s">
        <v>4888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222</v>
      </c>
      <c r="AU178" s="18" t="s">
        <v>90</v>
      </c>
    </row>
    <row r="179" s="2" customFormat="1" ht="16.5" customHeight="1">
      <c r="A179" s="39"/>
      <c r="B179" s="40"/>
      <c r="C179" s="220" t="s">
        <v>531</v>
      </c>
      <c r="D179" s="220" t="s">
        <v>217</v>
      </c>
      <c r="E179" s="221" t="s">
        <v>4889</v>
      </c>
      <c r="F179" s="222" t="s">
        <v>4890</v>
      </c>
      <c r="G179" s="223" t="s">
        <v>539</v>
      </c>
      <c r="H179" s="224">
        <v>1</v>
      </c>
      <c r="I179" s="225"/>
      <c r="J179" s="226">
        <f>ROUND(I179*H179,2)</f>
        <v>0</v>
      </c>
      <c r="K179" s="222" t="s">
        <v>359</v>
      </c>
      <c r="L179" s="45"/>
      <c r="M179" s="227" t="s">
        <v>1</v>
      </c>
      <c r="N179" s="228" t="s">
        <v>46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292</v>
      </c>
      <c r="AT179" s="231" t="s">
        <v>217</v>
      </c>
      <c r="AU179" s="231" t="s">
        <v>90</v>
      </c>
      <c r="AY179" s="18" t="s">
        <v>216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88</v>
      </c>
      <c r="BK179" s="232">
        <f>ROUND(I179*H179,2)</f>
        <v>0</v>
      </c>
      <c r="BL179" s="18" t="s">
        <v>292</v>
      </c>
      <c r="BM179" s="231" t="s">
        <v>4891</v>
      </c>
    </row>
    <row r="180" s="2" customFormat="1">
      <c r="A180" s="39"/>
      <c r="B180" s="40"/>
      <c r="C180" s="41"/>
      <c r="D180" s="233" t="s">
        <v>222</v>
      </c>
      <c r="E180" s="41"/>
      <c r="F180" s="234" t="s">
        <v>4890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222</v>
      </c>
      <c r="AU180" s="18" t="s">
        <v>90</v>
      </c>
    </row>
    <row r="181" s="2" customFormat="1" ht="16.5" customHeight="1">
      <c r="A181" s="39"/>
      <c r="B181" s="40"/>
      <c r="C181" s="220" t="s">
        <v>536</v>
      </c>
      <c r="D181" s="220" t="s">
        <v>217</v>
      </c>
      <c r="E181" s="221" t="s">
        <v>4892</v>
      </c>
      <c r="F181" s="222" t="s">
        <v>4757</v>
      </c>
      <c r="G181" s="223" t="s">
        <v>539</v>
      </c>
      <c r="H181" s="224">
        <v>3</v>
      </c>
      <c r="I181" s="225"/>
      <c r="J181" s="226">
        <f>ROUND(I181*H181,2)</f>
        <v>0</v>
      </c>
      <c r="K181" s="222" t="s">
        <v>1</v>
      </c>
      <c r="L181" s="45"/>
      <c r="M181" s="227" t="s">
        <v>1</v>
      </c>
      <c r="N181" s="228" t="s">
        <v>46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292</v>
      </c>
      <c r="AT181" s="231" t="s">
        <v>217</v>
      </c>
      <c r="AU181" s="231" t="s">
        <v>90</v>
      </c>
      <c r="AY181" s="18" t="s">
        <v>216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292</v>
      </c>
      <c r="BM181" s="231" t="s">
        <v>4893</v>
      </c>
    </row>
    <row r="182" s="2" customFormat="1">
      <c r="A182" s="39"/>
      <c r="B182" s="40"/>
      <c r="C182" s="41"/>
      <c r="D182" s="233" t="s">
        <v>222</v>
      </c>
      <c r="E182" s="41"/>
      <c r="F182" s="234" t="s">
        <v>4757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222</v>
      </c>
      <c r="AU182" s="18" t="s">
        <v>90</v>
      </c>
    </row>
    <row r="183" s="2" customFormat="1" ht="16.5" customHeight="1">
      <c r="A183" s="39"/>
      <c r="B183" s="40"/>
      <c r="C183" s="293" t="s">
        <v>542</v>
      </c>
      <c r="D183" s="293" t="s">
        <v>467</v>
      </c>
      <c r="E183" s="294" t="s">
        <v>4894</v>
      </c>
      <c r="F183" s="295" t="s">
        <v>4895</v>
      </c>
      <c r="G183" s="296" t="s">
        <v>539</v>
      </c>
      <c r="H183" s="297">
        <v>3</v>
      </c>
      <c r="I183" s="298"/>
      <c r="J183" s="299">
        <f>ROUND(I183*H183,2)</f>
        <v>0</v>
      </c>
      <c r="K183" s="295" t="s">
        <v>1</v>
      </c>
      <c r="L183" s="300"/>
      <c r="M183" s="301" t="s">
        <v>1</v>
      </c>
      <c r="N183" s="302" t="s">
        <v>46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569</v>
      </c>
      <c r="AT183" s="231" t="s">
        <v>467</v>
      </c>
      <c r="AU183" s="231" t="s">
        <v>90</v>
      </c>
      <c r="AY183" s="18" t="s">
        <v>216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88</v>
      </c>
      <c r="BK183" s="232">
        <f>ROUND(I183*H183,2)</f>
        <v>0</v>
      </c>
      <c r="BL183" s="18" t="s">
        <v>292</v>
      </c>
      <c r="BM183" s="231" t="s">
        <v>4896</v>
      </c>
    </row>
    <row r="184" s="2" customFormat="1">
      <c r="A184" s="39"/>
      <c r="B184" s="40"/>
      <c r="C184" s="41"/>
      <c r="D184" s="233" t="s">
        <v>222</v>
      </c>
      <c r="E184" s="41"/>
      <c r="F184" s="234" t="s">
        <v>4895</v>
      </c>
      <c r="G184" s="41"/>
      <c r="H184" s="41"/>
      <c r="I184" s="235"/>
      <c r="J184" s="41"/>
      <c r="K184" s="41"/>
      <c r="L184" s="45"/>
      <c r="M184" s="236"/>
      <c r="N184" s="23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222</v>
      </c>
      <c r="AU184" s="18" t="s">
        <v>90</v>
      </c>
    </row>
    <row r="185" s="2" customFormat="1" ht="24.15" customHeight="1">
      <c r="A185" s="39"/>
      <c r="B185" s="40"/>
      <c r="C185" s="220" t="s">
        <v>547</v>
      </c>
      <c r="D185" s="220" t="s">
        <v>217</v>
      </c>
      <c r="E185" s="221" t="s">
        <v>3255</v>
      </c>
      <c r="F185" s="222" t="s">
        <v>3256</v>
      </c>
      <c r="G185" s="223" t="s">
        <v>435</v>
      </c>
      <c r="H185" s="224">
        <v>0.53600000000000003</v>
      </c>
      <c r="I185" s="225"/>
      <c r="J185" s="226">
        <f>ROUND(I185*H185,2)</f>
        <v>0</v>
      </c>
      <c r="K185" s="222" t="s">
        <v>359</v>
      </c>
      <c r="L185" s="45"/>
      <c r="M185" s="227" t="s">
        <v>1</v>
      </c>
      <c r="N185" s="228" t="s">
        <v>46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292</v>
      </c>
      <c r="AT185" s="231" t="s">
        <v>217</v>
      </c>
      <c r="AU185" s="231" t="s">
        <v>90</v>
      </c>
      <c r="AY185" s="18" t="s">
        <v>216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292</v>
      </c>
      <c r="BM185" s="231" t="s">
        <v>4897</v>
      </c>
    </row>
    <row r="186" s="2" customFormat="1">
      <c r="A186" s="39"/>
      <c r="B186" s="40"/>
      <c r="C186" s="41"/>
      <c r="D186" s="233" t="s">
        <v>222</v>
      </c>
      <c r="E186" s="41"/>
      <c r="F186" s="234" t="s">
        <v>3258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222</v>
      </c>
      <c r="AU186" s="18" t="s">
        <v>90</v>
      </c>
    </row>
    <row r="187" s="2" customFormat="1" ht="24.15" customHeight="1">
      <c r="A187" s="39"/>
      <c r="B187" s="40"/>
      <c r="C187" s="220" t="s">
        <v>553</v>
      </c>
      <c r="D187" s="220" t="s">
        <v>217</v>
      </c>
      <c r="E187" s="221" t="s">
        <v>4898</v>
      </c>
      <c r="F187" s="222" t="s">
        <v>4899</v>
      </c>
      <c r="G187" s="223" t="s">
        <v>539</v>
      </c>
      <c r="H187" s="224">
        <v>6</v>
      </c>
      <c r="I187" s="225"/>
      <c r="J187" s="226">
        <f>ROUND(I187*H187,2)</f>
        <v>0</v>
      </c>
      <c r="K187" s="222" t="s">
        <v>1</v>
      </c>
      <c r="L187" s="45"/>
      <c r="M187" s="227" t="s">
        <v>1</v>
      </c>
      <c r="N187" s="228" t="s">
        <v>46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292</v>
      </c>
      <c r="AT187" s="231" t="s">
        <v>217</v>
      </c>
      <c r="AU187" s="231" t="s">
        <v>90</v>
      </c>
      <c r="AY187" s="18" t="s">
        <v>216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292</v>
      </c>
      <c r="BM187" s="231" t="s">
        <v>4900</v>
      </c>
    </row>
    <row r="188" s="2" customFormat="1" ht="24.15" customHeight="1">
      <c r="A188" s="39"/>
      <c r="B188" s="40"/>
      <c r="C188" s="293" t="s">
        <v>559</v>
      </c>
      <c r="D188" s="293" t="s">
        <v>467</v>
      </c>
      <c r="E188" s="294" t="s">
        <v>4901</v>
      </c>
      <c r="F188" s="295" t="s">
        <v>4902</v>
      </c>
      <c r="G188" s="296" t="s">
        <v>539</v>
      </c>
      <c r="H188" s="297">
        <v>6</v>
      </c>
      <c r="I188" s="298"/>
      <c r="J188" s="299">
        <f>ROUND(I188*H188,2)</f>
        <v>0</v>
      </c>
      <c r="K188" s="295" t="s">
        <v>1</v>
      </c>
      <c r="L188" s="300"/>
      <c r="M188" s="301" t="s">
        <v>1</v>
      </c>
      <c r="N188" s="302" t="s">
        <v>46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569</v>
      </c>
      <c r="AT188" s="231" t="s">
        <v>467</v>
      </c>
      <c r="AU188" s="231" t="s">
        <v>90</v>
      </c>
      <c r="AY188" s="18" t="s">
        <v>216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88</v>
      </c>
      <c r="BK188" s="232">
        <f>ROUND(I188*H188,2)</f>
        <v>0</v>
      </c>
      <c r="BL188" s="18" t="s">
        <v>292</v>
      </c>
      <c r="BM188" s="231" t="s">
        <v>4903</v>
      </c>
    </row>
    <row r="189" s="2" customFormat="1">
      <c r="A189" s="39"/>
      <c r="B189" s="40"/>
      <c r="C189" s="41"/>
      <c r="D189" s="233" t="s">
        <v>222</v>
      </c>
      <c r="E189" s="41"/>
      <c r="F189" s="234" t="s">
        <v>4904</v>
      </c>
      <c r="G189" s="41"/>
      <c r="H189" s="41"/>
      <c r="I189" s="235"/>
      <c r="J189" s="41"/>
      <c r="K189" s="41"/>
      <c r="L189" s="45"/>
      <c r="M189" s="236"/>
      <c r="N189" s="23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222</v>
      </c>
      <c r="AU189" s="18" t="s">
        <v>90</v>
      </c>
    </row>
    <row r="190" s="2" customFormat="1" ht="16.5" customHeight="1">
      <c r="A190" s="39"/>
      <c r="B190" s="40"/>
      <c r="C190" s="220" t="s">
        <v>569</v>
      </c>
      <c r="D190" s="220" t="s">
        <v>217</v>
      </c>
      <c r="E190" s="221" t="s">
        <v>4905</v>
      </c>
      <c r="F190" s="222" t="s">
        <v>4906</v>
      </c>
      <c r="G190" s="223" t="s">
        <v>3263</v>
      </c>
      <c r="H190" s="224">
        <v>8</v>
      </c>
      <c r="I190" s="225"/>
      <c r="J190" s="226">
        <f>ROUND(I190*H190,2)</f>
        <v>0</v>
      </c>
      <c r="K190" s="222" t="s">
        <v>1</v>
      </c>
      <c r="L190" s="45"/>
      <c r="M190" s="227" t="s">
        <v>1</v>
      </c>
      <c r="N190" s="228" t="s">
        <v>46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292</v>
      </c>
      <c r="AT190" s="231" t="s">
        <v>217</v>
      </c>
      <c r="AU190" s="231" t="s">
        <v>90</v>
      </c>
      <c r="AY190" s="18" t="s">
        <v>216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292</v>
      </c>
      <c r="BM190" s="231" t="s">
        <v>4907</v>
      </c>
    </row>
    <row r="191" s="2" customFormat="1">
      <c r="A191" s="39"/>
      <c r="B191" s="40"/>
      <c r="C191" s="41"/>
      <c r="D191" s="233" t="s">
        <v>222</v>
      </c>
      <c r="E191" s="41"/>
      <c r="F191" s="234" t="s">
        <v>4906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222</v>
      </c>
      <c r="AU191" s="18" t="s">
        <v>90</v>
      </c>
    </row>
    <row r="192" s="2" customFormat="1" ht="16.5" customHeight="1">
      <c r="A192" s="39"/>
      <c r="B192" s="40"/>
      <c r="C192" s="220" t="s">
        <v>576</v>
      </c>
      <c r="D192" s="220" t="s">
        <v>217</v>
      </c>
      <c r="E192" s="221" t="s">
        <v>4908</v>
      </c>
      <c r="F192" s="222" t="s">
        <v>4909</v>
      </c>
      <c r="G192" s="223" t="s">
        <v>3263</v>
      </c>
      <c r="H192" s="224">
        <v>8</v>
      </c>
      <c r="I192" s="225"/>
      <c r="J192" s="226">
        <f>ROUND(I192*H192,2)</f>
        <v>0</v>
      </c>
      <c r="K192" s="222" t="s">
        <v>1</v>
      </c>
      <c r="L192" s="45"/>
      <c r="M192" s="227" t="s">
        <v>1</v>
      </c>
      <c r="N192" s="228" t="s">
        <v>46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292</v>
      </c>
      <c r="AT192" s="231" t="s">
        <v>217</v>
      </c>
      <c r="AU192" s="231" t="s">
        <v>90</v>
      </c>
      <c r="AY192" s="18" t="s">
        <v>216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292</v>
      </c>
      <c r="BM192" s="231" t="s">
        <v>4910</v>
      </c>
    </row>
    <row r="193" s="2" customFormat="1">
      <c r="A193" s="39"/>
      <c r="B193" s="40"/>
      <c r="C193" s="41"/>
      <c r="D193" s="233" t="s">
        <v>222</v>
      </c>
      <c r="E193" s="41"/>
      <c r="F193" s="234" t="s">
        <v>4909</v>
      </c>
      <c r="G193" s="41"/>
      <c r="H193" s="41"/>
      <c r="I193" s="235"/>
      <c r="J193" s="41"/>
      <c r="K193" s="41"/>
      <c r="L193" s="45"/>
      <c r="M193" s="238"/>
      <c r="N193" s="239"/>
      <c r="O193" s="240"/>
      <c r="P193" s="240"/>
      <c r="Q193" s="240"/>
      <c r="R193" s="240"/>
      <c r="S193" s="240"/>
      <c r="T193" s="241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222</v>
      </c>
      <c r="AU193" s="18" t="s">
        <v>90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kWGpFeAe1yvZ8nfDzwEgtwVBu+dgtoMMLYEbA3c3WXgbJD1om1xUkbJ8kBwX3ZPS81VXzSghGFCSc6JY+Jh2VQ==" hashValue="dS5vJX6q5JxtIq3Pyb4ydiuMNuwvibuGK9AyjvRNRwR6h7uYfEMyFG9jtInShtBOgI1lnWPNTDjMjkyt8up/2A==" algorithmName="SHA-512" password="CC35"/>
  <autoFilter ref="C121:K1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317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4911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50.5" customHeight="1">
      <c r="A29" s="155"/>
      <c r="B29" s="156"/>
      <c r="C29" s="155"/>
      <c r="D29" s="155"/>
      <c r="E29" s="157" t="s">
        <v>4912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ROUND((SUM(BE125:BE341)),  2)</f>
        <v>0</v>
      </c>
      <c r="G35" s="39"/>
      <c r="H35" s="39"/>
      <c r="I35" s="165">
        <v>0.20999999999999999</v>
      </c>
      <c r="J35" s="164">
        <f>ROUND(((SUM(BE125:BE341))*I35),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ROUND((SUM(BF125:BF341)),  2)</f>
        <v>0</v>
      </c>
      <c r="G36" s="39"/>
      <c r="H36" s="39"/>
      <c r="I36" s="165">
        <v>0.14999999999999999</v>
      </c>
      <c r="J36" s="164">
        <f>ROUND(((SUM(BF125:BF341))*I36),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ROUND((SUM(BG125:BG341)),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ROUND((SUM(BH125:BH341)),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ROUND((SUM(BI125:BI341)),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01E - Zařizení slaboproudé elektroinstalace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335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2829</v>
      </c>
      <c r="E100" s="245"/>
      <c r="F100" s="245"/>
      <c r="G100" s="245"/>
      <c r="H100" s="245"/>
      <c r="I100" s="245"/>
      <c r="J100" s="246">
        <f>J127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4217</v>
      </c>
      <c r="E101" s="245"/>
      <c r="F101" s="245"/>
      <c r="G101" s="245"/>
      <c r="H101" s="245"/>
      <c r="I101" s="245"/>
      <c r="J101" s="246">
        <f>J144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3"/>
      <c r="C102" s="134"/>
      <c r="D102" s="244" t="s">
        <v>4913</v>
      </c>
      <c r="E102" s="245"/>
      <c r="F102" s="245"/>
      <c r="G102" s="245"/>
      <c r="H102" s="245"/>
      <c r="I102" s="245"/>
      <c r="J102" s="246">
        <f>J273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3"/>
      <c r="C103" s="134"/>
      <c r="D103" s="244" t="s">
        <v>4914</v>
      </c>
      <c r="E103" s="245"/>
      <c r="F103" s="245"/>
      <c r="G103" s="245"/>
      <c r="H103" s="245"/>
      <c r="I103" s="245"/>
      <c r="J103" s="246">
        <f>J320</f>
        <v>0</v>
      </c>
      <c r="K103" s="134"/>
      <c r="L103" s="247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ZZS Kraje Vysočina – výjezdové stanoviště Telč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190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317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01E - Zařizení slaboproudé elektroinstalace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Telč, ul. Na Kotnově</v>
      </c>
      <c r="G119" s="41"/>
      <c r="H119" s="41"/>
      <c r="I119" s="33" t="s">
        <v>22</v>
      </c>
      <c r="J119" s="80" t="str">
        <f>IF(J14="","",J14)</f>
        <v>1. 6. 2023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Kraj Vysočina</v>
      </c>
      <c r="G121" s="41"/>
      <c r="H121" s="41"/>
      <c r="I121" s="33" t="s">
        <v>32</v>
      </c>
      <c r="J121" s="37" t="str">
        <f>E23</f>
        <v>PROJEKT CENTRUM NOVA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0" customFormat="1" ht="29.28" customHeight="1">
      <c r="A124" s="195"/>
      <c r="B124" s="196"/>
      <c r="C124" s="197" t="s">
        <v>202</v>
      </c>
      <c r="D124" s="198" t="s">
        <v>66</v>
      </c>
      <c r="E124" s="198" t="s">
        <v>62</v>
      </c>
      <c r="F124" s="198" t="s">
        <v>63</v>
      </c>
      <c r="G124" s="198" t="s">
        <v>203</v>
      </c>
      <c r="H124" s="198" t="s">
        <v>204</v>
      </c>
      <c r="I124" s="198" t="s">
        <v>205</v>
      </c>
      <c r="J124" s="198" t="s">
        <v>197</v>
      </c>
      <c r="K124" s="199" t="s">
        <v>206</v>
      </c>
      <c r="L124" s="200"/>
      <c r="M124" s="101" t="s">
        <v>1</v>
      </c>
      <c r="N124" s="102" t="s">
        <v>45</v>
      </c>
      <c r="O124" s="102" t="s">
        <v>207</v>
      </c>
      <c r="P124" s="102" t="s">
        <v>208</v>
      </c>
      <c r="Q124" s="102" t="s">
        <v>209</v>
      </c>
      <c r="R124" s="102" t="s">
        <v>210</v>
      </c>
      <c r="S124" s="102" t="s">
        <v>211</v>
      </c>
      <c r="T124" s="103" t="s">
        <v>212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9"/>
      <c r="B125" s="40"/>
      <c r="C125" s="108" t="s">
        <v>213</v>
      </c>
      <c r="D125" s="41"/>
      <c r="E125" s="41"/>
      <c r="F125" s="41"/>
      <c r="G125" s="41"/>
      <c r="H125" s="41"/>
      <c r="I125" s="41"/>
      <c r="J125" s="201">
        <f>BK125</f>
        <v>0</v>
      </c>
      <c r="K125" s="41"/>
      <c r="L125" s="45"/>
      <c r="M125" s="104"/>
      <c r="N125" s="202"/>
      <c r="O125" s="105"/>
      <c r="P125" s="203">
        <f>P126</f>
        <v>0</v>
      </c>
      <c r="Q125" s="105"/>
      <c r="R125" s="203">
        <f>R126</f>
        <v>0.20546</v>
      </c>
      <c r="S125" s="105"/>
      <c r="T125" s="204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80</v>
      </c>
      <c r="AU125" s="18" t="s">
        <v>199</v>
      </c>
      <c r="BK125" s="205">
        <f>BK126</f>
        <v>0</v>
      </c>
    </row>
    <row r="126" s="11" customFormat="1" ht="25.92" customHeight="1">
      <c r="A126" s="11"/>
      <c r="B126" s="206"/>
      <c r="C126" s="207"/>
      <c r="D126" s="208" t="s">
        <v>80</v>
      </c>
      <c r="E126" s="209" t="s">
        <v>1633</v>
      </c>
      <c r="F126" s="209" t="s">
        <v>1634</v>
      </c>
      <c r="G126" s="207"/>
      <c r="H126" s="207"/>
      <c r="I126" s="210"/>
      <c r="J126" s="211">
        <f>BK126</f>
        <v>0</v>
      </c>
      <c r="K126" s="207"/>
      <c r="L126" s="212"/>
      <c r="M126" s="213"/>
      <c r="N126" s="214"/>
      <c r="O126" s="214"/>
      <c r="P126" s="215">
        <f>P127+P144+P273+P320</f>
        <v>0</v>
      </c>
      <c r="Q126" s="214"/>
      <c r="R126" s="215">
        <f>R127+R144+R273+R320</f>
        <v>0.20546</v>
      </c>
      <c r="S126" s="214"/>
      <c r="T126" s="216">
        <f>T127+T144+T273+T320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90</v>
      </c>
      <c r="AT126" s="218" t="s">
        <v>80</v>
      </c>
      <c r="AU126" s="218" t="s">
        <v>81</v>
      </c>
      <c r="AY126" s="217" t="s">
        <v>216</v>
      </c>
      <c r="BK126" s="219">
        <f>BK127+BK144+BK273+BK320</f>
        <v>0</v>
      </c>
    </row>
    <row r="127" s="11" customFormat="1" ht="22.8" customHeight="1">
      <c r="A127" s="11"/>
      <c r="B127" s="206"/>
      <c r="C127" s="207"/>
      <c r="D127" s="208" t="s">
        <v>80</v>
      </c>
      <c r="E127" s="248" t="s">
        <v>3208</v>
      </c>
      <c r="F127" s="248" t="s">
        <v>3209</v>
      </c>
      <c r="G127" s="207"/>
      <c r="H127" s="207"/>
      <c r="I127" s="210"/>
      <c r="J127" s="249">
        <f>BK127</f>
        <v>0</v>
      </c>
      <c r="K127" s="207"/>
      <c r="L127" s="212"/>
      <c r="M127" s="213"/>
      <c r="N127" s="214"/>
      <c r="O127" s="214"/>
      <c r="P127" s="215">
        <f>SUM(P128:P143)</f>
        <v>0</v>
      </c>
      <c r="Q127" s="214"/>
      <c r="R127" s="215">
        <f>SUM(R128:R143)</f>
        <v>0.0043400000000000001</v>
      </c>
      <c r="S127" s="214"/>
      <c r="T127" s="216">
        <f>SUM(T128:T143)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7" t="s">
        <v>90</v>
      </c>
      <c r="AT127" s="218" t="s">
        <v>80</v>
      </c>
      <c r="AU127" s="218" t="s">
        <v>88</v>
      </c>
      <c r="AY127" s="217" t="s">
        <v>216</v>
      </c>
      <c r="BK127" s="219">
        <f>SUM(BK128:BK143)</f>
        <v>0</v>
      </c>
    </row>
    <row r="128" s="2" customFormat="1" ht="16.5" customHeight="1">
      <c r="A128" s="39"/>
      <c r="B128" s="40"/>
      <c r="C128" s="220" t="s">
        <v>88</v>
      </c>
      <c r="D128" s="220" t="s">
        <v>217</v>
      </c>
      <c r="E128" s="221" t="s">
        <v>4915</v>
      </c>
      <c r="F128" s="222" t="s">
        <v>4916</v>
      </c>
      <c r="G128" s="223" t="s">
        <v>539</v>
      </c>
      <c r="H128" s="224">
        <v>1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46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292</v>
      </c>
      <c r="AT128" s="231" t="s">
        <v>217</v>
      </c>
      <c r="AU128" s="231" t="s">
        <v>90</v>
      </c>
      <c r="AY128" s="18" t="s">
        <v>216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88</v>
      </c>
      <c r="BK128" s="232">
        <f>ROUND(I128*H128,2)</f>
        <v>0</v>
      </c>
      <c r="BL128" s="18" t="s">
        <v>292</v>
      </c>
      <c r="BM128" s="231" t="s">
        <v>4917</v>
      </c>
    </row>
    <row r="129" s="2" customFormat="1" ht="16.5" customHeight="1">
      <c r="A129" s="39"/>
      <c r="B129" s="40"/>
      <c r="C129" s="293" t="s">
        <v>90</v>
      </c>
      <c r="D129" s="293" t="s">
        <v>467</v>
      </c>
      <c r="E129" s="294" t="s">
        <v>4918</v>
      </c>
      <c r="F129" s="295" t="s">
        <v>4919</v>
      </c>
      <c r="G129" s="296" t="s">
        <v>539</v>
      </c>
      <c r="H129" s="297">
        <v>1</v>
      </c>
      <c r="I129" s="298"/>
      <c r="J129" s="299">
        <f>ROUND(I129*H129,2)</f>
        <v>0</v>
      </c>
      <c r="K129" s="295" t="s">
        <v>1</v>
      </c>
      <c r="L129" s="300"/>
      <c r="M129" s="301" t="s">
        <v>1</v>
      </c>
      <c r="N129" s="302" t="s">
        <v>46</v>
      </c>
      <c r="O129" s="92"/>
      <c r="P129" s="229">
        <f>O129*H129</f>
        <v>0</v>
      </c>
      <c r="Q129" s="229">
        <v>0.00010000000000000001</v>
      </c>
      <c r="R129" s="229">
        <f>Q129*H129</f>
        <v>0.00010000000000000001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569</v>
      </c>
      <c r="AT129" s="231" t="s">
        <v>467</v>
      </c>
      <c r="AU129" s="231" t="s">
        <v>90</v>
      </c>
      <c r="AY129" s="18" t="s">
        <v>216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292</v>
      </c>
      <c r="BM129" s="231" t="s">
        <v>4920</v>
      </c>
    </row>
    <row r="130" s="2" customFormat="1" ht="33" customHeight="1">
      <c r="A130" s="39"/>
      <c r="B130" s="40"/>
      <c r="C130" s="220" t="s">
        <v>228</v>
      </c>
      <c r="D130" s="220" t="s">
        <v>217</v>
      </c>
      <c r="E130" s="221" t="s">
        <v>4334</v>
      </c>
      <c r="F130" s="222" t="s">
        <v>4335</v>
      </c>
      <c r="G130" s="223" t="s">
        <v>453</v>
      </c>
      <c r="H130" s="224">
        <v>10</v>
      </c>
      <c r="I130" s="225"/>
      <c r="J130" s="226">
        <f>ROUND(I130*H130,2)</f>
        <v>0</v>
      </c>
      <c r="K130" s="222" t="s">
        <v>359</v>
      </c>
      <c r="L130" s="45"/>
      <c r="M130" s="227" t="s">
        <v>1</v>
      </c>
      <c r="N130" s="228" t="s">
        <v>46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292</v>
      </c>
      <c r="AT130" s="231" t="s">
        <v>217</v>
      </c>
      <c r="AU130" s="231" t="s">
        <v>90</v>
      </c>
      <c r="AY130" s="18" t="s">
        <v>216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88</v>
      </c>
      <c r="BK130" s="232">
        <f>ROUND(I130*H130,2)</f>
        <v>0</v>
      </c>
      <c r="BL130" s="18" t="s">
        <v>292</v>
      </c>
      <c r="BM130" s="231" t="s">
        <v>4921</v>
      </c>
    </row>
    <row r="131" s="2" customFormat="1">
      <c r="A131" s="39"/>
      <c r="B131" s="40"/>
      <c r="C131" s="41"/>
      <c r="D131" s="233" t="s">
        <v>222</v>
      </c>
      <c r="E131" s="41"/>
      <c r="F131" s="234" t="s">
        <v>4337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90</v>
      </c>
    </row>
    <row r="132" s="2" customFormat="1" ht="24.15" customHeight="1">
      <c r="A132" s="39"/>
      <c r="B132" s="40"/>
      <c r="C132" s="293" t="s">
        <v>215</v>
      </c>
      <c r="D132" s="293" t="s">
        <v>467</v>
      </c>
      <c r="E132" s="294" t="s">
        <v>4338</v>
      </c>
      <c r="F132" s="295" t="s">
        <v>4339</v>
      </c>
      <c r="G132" s="296" t="s">
        <v>453</v>
      </c>
      <c r="H132" s="297">
        <v>11.5</v>
      </c>
      <c r="I132" s="298"/>
      <c r="J132" s="299">
        <f>ROUND(I132*H132,2)</f>
        <v>0</v>
      </c>
      <c r="K132" s="295" t="s">
        <v>359</v>
      </c>
      <c r="L132" s="300"/>
      <c r="M132" s="301" t="s">
        <v>1</v>
      </c>
      <c r="N132" s="302" t="s">
        <v>46</v>
      </c>
      <c r="O132" s="92"/>
      <c r="P132" s="229">
        <f>O132*H132</f>
        <v>0</v>
      </c>
      <c r="Q132" s="229">
        <v>0.00010000000000000001</v>
      </c>
      <c r="R132" s="229">
        <f>Q132*H132</f>
        <v>0.00115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569</v>
      </c>
      <c r="AT132" s="231" t="s">
        <v>467</v>
      </c>
      <c r="AU132" s="231" t="s">
        <v>90</v>
      </c>
      <c r="AY132" s="18" t="s">
        <v>216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292</v>
      </c>
      <c r="BM132" s="231" t="s">
        <v>4922</v>
      </c>
    </row>
    <row r="133" s="2" customFormat="1">
      <c r="A133" s="39"/>
      <c r="B133" s="40"/>
      <c r="C133" s="41"/>
      <c r="D133" s="233" t="s">
        <v>222</v>
      </c>
      <c r="E133" s="41"/>
      <c r="F133" s="234" t="s">
        <v>4339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222</v>
      </c>
      <c r="AU133" s="18" t="s">
        <v>90</v>
      </c>
    </row>
    <row r="134" s="14" customFormat="1">
      <c r="A134" s="14"/>
      <c r="B134" s="260"/>
      <c r="C134" s="261"/>
      <c r="D134" s="233" t="s">
        <v>362</v>
      </c>
      <c r="E134" s="262" t="s">
        <v>1</v>
      </c>
      <c r="F134" s="263" t="s">
        <v>262</v>
      </c>
      <c r="G134" s="261"/>
      <c r="H134" s="264">
        <v>10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362</v>
      </c>
      <c r="AU134" s="270" t="s">
        <v>90</v>
      </c>
      <c r="AV134" s="14" t="s">
        <v>90</v>
      </c>
      <c r="AW134" s="14" t="s">
        <v>36</v>
      </c>
      <c r="AX134" s="14" t="s">
        <v>88</v>
      </c>
      <c r="AY134" s="270" t="s">
        <v>216</v>
      </c>
    </row>
    <row r="135" s="14" customFormat="1">
      <c r="A135" s="14"/>
      <c r="B135" s="260"/>
      <c r="C135" s="261"/>
      <c r="D135" s="233" t="s">
        <v>362</v>
      </c>
      <c r="E135" s="261"/>
      <c r="F135" s="263" t="s">
        <v>4923</v>
      </c>
      <c r="G135" s="261"/>
      <c r="H135" s="264">
        <v>11.5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0" t="s">
        <v>362</v>
      </c>
      <c r="AU135" s="270" t="s">
        <v>90</v>
      </c>
      <c r="AV135" s="14" t="s">
        <v>90</v>
      </c>
      <c r="AW135" s="14" t="s">
        <v>4</v>
      </c>
      <c r="AX135" s="14" t="s">
        <v>88</v>
      </c>
      <c r="AY135" s="270" t="s">
        <v>216</v>
      </c>
    </row>
    <row r="136" s="2" customFormat="1" ht="24.15" customHeight="1">
      <c r="A136" s="39"/>
      <c r="B136" s="40"/>
      <c r="C136" s="220" t="s">
        <v>237</v>
      </c>
      <c r="D136" s="220" t="s">
        <v>217</v>
      </c>
      <c r="E136" s="221" t="s">
        <v>4413</v>
      </c>
      <c r="F136" s="222" t="s">
        <v>4414</v>
      </c>
      <c r="G136" s="223" t="s">
        <v>539</v>
      </c>
      <c r="H136" s="224">
        <v>2</v>
      </c>
      <c r="I136" s="225"/>
      <c r="J136" s="226">
        <f>ROUND(I136*H136,2)</f>
        <v>0</v>
      </c>
      <c r="K136" s="222" t="s">
        <v>359</v>
      </c>
      <c r="L136" s="45"/>
      <c r="M136" s="227" t="s">
        <v>1</v>
      </c>
      <c r="N136" s="228" t="s">
        <v>46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292</v>
      </c>
      <c r="AT136" s="231" t="s">
        <v>217</v>
      </c>
      <c r="AU136" s="231" t="s">
        <v>90</v>
      </c>
      <c r="AY136" s="18" t="s">
        <v>216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88</v>
      </c>
      <c r="BK136" s="232">
        <f>ROUND(I136*H136,2)</f>
        <v>0</v>
      </c>
      <c r="BL136" s="18" t="s">
        <v>292</v>
      </c>
      <c r="BM136" s="231" t="s">
        <v>4924</v>
      </c>
    </row>
    <row r="137" s="2" customFormat="1">
      <c r="A137" s="39"/>
      <c r="B137" s="40"/>
      <c r="C137" s="41"/>
      <c r="D137" s="233" t="s">
        <v>222</v>
      </c>
      <c r="E137" s="41"/>
      <c r="F137" s="234" t="s">
        <v>4416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222</v>
      </c>
      <c r="AU137" s="18" t="s">
        <v>90</v>
      </c>
    </row>
    <row r="138" s="2" customFormat="1" ht="24.15" customHeight="1">
      <c r="A138" s="39"/>
      <c r="B138" s="40"/>
      <c r="C138" s="293" t="s">
        <v>242</v>
      </c>
      <c r="D138" s="293" t="s">
        <v>467</v>
      </c>
      <c r="E138" s="294" t="s">
        <v>4925</v>
      </c>
      <c r="F138" s="295" t="s">
        <v>4926</v>
      </c>
      <c r="G138" s="296" t="s">
        <v>539</v>
      </c>
      <c r="H138" s="297">
        <v>2</v>
      </c>
      <c r="I138" s="298"/>
      <c r="J138" s="299">
        <f>ROUND(I138*H138,2)</f>
        <v>0</v>
      </c>
      <c r="K138" s="295" t="s">
        <v>359</v>
      </c>
      <c r="L138" s="300"/>
      <c r="M138" s="301" t="s">
        <v>1</v>
      </c>
      <c r="N138" s="302" t="s">
        <v>46</v>
      </c>
      <c r="O138" s="92"/>
      <c r="P138" s="229">
        <f>O138*H138</f>
        <v>0</v>
      </c>
      <c r="Q138" s="229">
        <v>0.0015200000000000001</v>
      </c>
      <c r="R138" s="229">
        <f>Q138*H138</f>
        <v>0.0030400000000000002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569</v>
      </c>
      <c r="AT138" s="231" t="s">
        <v>467</v>
      </c>
      <c r="AU138" s="231" t="s">
        <v>90</v>
      </c>
      <c r="AY138" s="18" t="s">
        <v>216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292</v>
      </c>
      <c r="BM138" s="231" t="s">
        <v>4927</v>
      </c>
    </row>
    <row r="139" s="2" customFormat="1">
      <c r="A139" s="39"/>
      <c r="B139" s="40"/>
      <c r="C139" s="41"/>
      <c r="D139" s="233" t="s">
        <v>222</v>
      </c>
      <c r="E139" s="41"/>
      <c r="F139" s="234" t="s">
        <v>4926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222</v>
      </c>
      <c r="AU139" s="18" t="s">
        <v>90</v>
      </c>
    </row>
    <row r="140" s="2" customFormat="1" ht="24.15" customHeight="1">
      <c r="A140" s="39"/>
      <c r="B140" s="40"/>
      <c r="C140" s="220" t="s">
        <v>247</v>
      </c>
      <c r="D140" s="220" t="s">
        <v>217</v>
      </c>
      <c r="E140" s="221" t="s">
        <v>4928</v>
      </c>
      <c r="F140" s="222" t="s">
        <v>4929</v>
      </c>
      <c r="G140" s="223" t="s">
        <v>539</v>
      </c>
      <c r="H140" s="224">
        <v>1</v>
      </c>
      <c r="I140" s="225"/>
      <c r="J140" s="226">
        <f>ROUND(I140*H140,2)</f>
        <v>0</v>
      </c>
      <c r="K140" s="222" t="s">
        <v>359</v>
      </c>
      <c r="L140" s="45"/>
      <c r="M140" s="227" t="s">
        <v>1</v>
      </c>
      <c r="N140" s="228" t="s">
        <v>46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292</v>
      </c>
      <c r="AT140" s="231" t="s">
        <v>217</v>
      </c>
      <c r="AU140" s="231" t="s">
        <v>90</v>
      </c>
      <c r="AY140" s="18" t="s">
        <v>216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292</v>
      </c>
      <c r="BM140" s="231" t="s">
        <v>4930</v>
      </c>
    </row>
    <row r="141" s="2" customFormat="1">
      <c r="A141" s="39"/>
      <c r="B141" s="40"/>
      <c r="C141" s="41"/>
      <c r="D141" s="233" t="s">
        <v>222</v>
      </c>
      <c r="E141" s="41"/>
      <c r="F141" s="234" t="s">
        <v>4931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90</v>
      </c>
    </row>
    <row r="142" s="2" customFormat="1" ht="33" customHeight="1">
      <c r="A142" s="39"/>
      <c r="B142" s="40"/>
      <c r="C142" s="293" t="s">
        <v>252</v>
      </c>
      <c r="D142" s="293" t="s">
        <v>467</v>
      </c>
      <c r="E142" s="294" t="s">
        <v>4932</v>
      </c>
      <c r="F142" s="295" t="s">
        <v>4933</v>
      </c>
      <c r="G142" s="296" t="s">
        <v>539</v>
      </c>
      <c r="H142" s="297">
        <v>1</v>
      </c>
      <c r="I142" s="298"/>
      <c r="J142" s="299">
        <f>ROUND(I142*H142,2)</f>
        <v>0</v>
      </c>
      <c r="K142" s="295" t="s">
        <v>359</v>
      </c>
      <c r="L142" s="300"/>
      <c r="M142" s="301" t="s">
        <v>1</v>
      </c>
      <c r="N142" s="302" t="s">
        <v>46</v>
      </c>
      <c r="O142" s="92"/>
      <c r="P142" s="229">
        <f>O142*H142</f>
        <v>0</v>
      </c>
      <c r="Q142" s="229">
        <v>5.0000000000000002E-05</v>
      </c>
      <c r="R142" s="229">
        <f>Q142*H142</f>
        <v>5.0000000000000002E-05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569</v>
      </c>
      <c r="AT142" s="231" t="s">
        <v>467</v>
      </c>
      <c r="AU142" s="231" t="s">
        <v>90</v>
      </c>
      <c r="AY142" s="18" t="s">
        <v>216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88</v>
      </c>
      <c r="BK142" s="232">
        <f>ROUND(I142*H142,2)</f>
        <v>0</v>
      </c>
      <c r="BL142" s="18" t="s">
        <v>292</v>
      </c>
      <c r="BM142" s="231" t="s">
        <v>4934</v>
      </c>
    </row>
    <row r="143" s="2" customFormat="1">
      <c r="A143" s="39"/>
      <c r="B143" s="40"/>
      <c r="C143" s="41"/>
      <c r="D143" s="233" t="s">
        <v>222</v>
      </c>
      <c r="E143" s="41"/>
      <c r="F143" s="234" t="s">
        <v>4933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222</v>
      </c>
      <c r="AU143" s="18" t="s">
        <v>90</v>
      </c>
    </row>
    <row r="144" s="11" customFormat="1" ht="22.8" customHeight="1">
      <c r="A144" s="11"/>
      <c r="B144" s="206"/>
      <c r="C144" s="207"/>
      <c r="D144" s="208" t="s">
        <v>80</v>
      </c>
      <c r="E144" s="248" t="s">
        <v>4768</v>
      </c>
      <c r="F144" s="248" t="s">
        <v>4769</v>
      </c>
      <c r="G144" s="207"/>
      <c r="H144" s="207"/>
      <c r="I144" s="210"/>
      <c r="J144" s="249">
        <f>BK144</f>
        <v>0</v>
      </c>
      <c r="K144" s="207"/>
      <c r="L144" s="212"/>
      <c r="M144" s="213"/>
      <c r="N144" s="214"/>
      <c r="O144" s="214"/>
      <c r="P144" s="215">
        <f>SUM(P145:P272)</f>
        <v>0</v>
      </c>
      <c r="Q144" s="214"/>
      <c r="R144" s="215">
        <f>SUM(R145:R272)</f>
        <v>0.15257999999999999</v>
      </c>
      <c r="S144" s="214"/>
      <c r="T144" s="216">
        <f>SUM(T145:T272)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17" t="s">
        <v>90</v>
      </c>
      <c r="AT144" s="218" t="s">
        <v>80</v>
      </c>
      <c r="AU144" s="218" t="s">
        <v>88</v>
      </c>
      <c r="AY144" s="217" t="s">
        <v>216</v>
      </c>
      <c r="BK144" s="219">
        <f>SUM(BK145:BK272)</f>
        <v>0</v>
      </c>
    </row>
    <row r="145" s="2" customFormat="1" ht="24.15" customHeight="1">
      <c r="A145" s="39"/>
      <c r="B145" s="40"/>
      <c r="C145" s="220" t="s">
        <v>257</v>
      </c>
      <c r="D145" s="220" t="s">
        <v>217</v>
      </c>
      <c r="E145" s="221" t="s">
        <v>4935</v>
      </c>
      <c r="F145" s="222" t="s">
        <v>4936</v>
      </c>
      <c r="G145" s="223" t="s">
        <v>453</v>
      </c>
      <c r="H145" s="224">
        <v>255</v>
      </c>
      <c r="I145" s="225"/>
      <c r="J145" s="226">
        <f>ROUND(I145*H145,2)</f>
        <v>0</v>
      </c>
      <c r="K145" s="222" t="s">
        <v>359</v>
      </c>
      <c r="L145" s="45"/>
      <c r="M145" s="227" t="s">
        <v>1</v>
      </c>
      <c r="N145" s="228" t="s">
        <v>46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292</v>
      </c>
      <c r="AT145" s="231" t="s">
        <v>217</v>
      </c>
      <c r="AU145" s="231" t="s">
        <v>90</v>
      </c>
      <c r="AY145" s="18" t="s">
        <v>216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292</v>
      </c>
      <c r="BM145" s="231" t="s">
        <v>4937</v>
      </c>
    </row>
    <row r="146" s="2" customFormat="1">
      <c r="A146" s="39"/>
      <c r="B146" s="40"/>
      <c r="C146" s="41"/>
      <c r="D146" s="233" t="s">
        <v>222</v>
      </c>
      <c r="E146" s="41"/>
      <c r="F146" s="234" t="s">
        <v>4938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222</v>
      </c>
      <c r="AU146" s="18" t="s">
        <v>90</v>
      </c>
    </row>
    <row r="147" s="2" customFormat="1" ht="21.75" customHeight="1">
      <c r="A147" s="39"/>
      <c r="B147" s="40"/>
      <c r="C147" s="293" t="s">
        <v>262</v>
      </c>
      <c r="D147" s="293" t="s">
        <v>467</v>
      </c>
      <c r="E147" s="294" t="s">
        <v>4223</v>
      </c>
      <c r="F147" s="295" t="s">
        <v>4224</v>
      </c>
      <c r="G147" s="296" t="s">
        <v>453</v>
      </c>
      <c r="H147" s="297">
        <v>105</v>
      </c>
      <c r="I147" s="298"/>
      <c r="J147" s="299">
        <f>ROUND(I147*H147,2)</f>
        <v>0</v>
      </c>
      <c r="K147" s="295" t="s">
        <v>359</v>
      </c>
      <c r="L147" s="300"/>
      <c r="M147" s="301" t="s">
        <v>1</v>
      </c>
      <c r="N147" s="302" t="s">
        <v>46</v>
      </c>
      <c r="O147" s="92"/>
      <c r="P147" s="229">
        <f>O147*H147</f>
        <v>0</v>
      </c>
      <c r="Q147" s="229">
        <v>6.9999999999999994E-05</v>
      </c>
      <c r="R147" s="229">
        <f>Q147*H147</f>
        <v>0.0073499999999999998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569</v>
      </c>
      <c r="AT147" s="231" t="s">
        <v>467</v>
      </c>
      <c r="AU147" s="231" t="s">
        <v>90</v>
      </c>
      <c r="AY147" s="18" t="s">
        <v>216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88</v>
      </c>
      <c r="BK147" s="232">
        <f>ROUND(I147*H147,2)</f>
        <v>0</v>
      </c>
      <c r="BL147" s="18" t="s">
        <v>292</v>
      </c>
      <c r="BM147" s="231" t="s">
        <v>4939</v>
      </c>
    </row>
    <row r="148" s="2" customFormat="1">
      <c r="A148" s="39"/>
      <c r="B148" s="40"/>
      <c r="C148" s="41"/>
      <c r="D148" s="233" t="s">
        <v>222</v>
      </c>
      <c r="E148" s="41"/>
      <c r="F148" s="234" t="s">
        <v>4224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222</v>
      </c>
      <c r="AU148" s="18" t="s">
        <v>90</v>
      </c>
    </row>
    <row r="149" s="14" customFormat="1">
      <c r="A149" s="14"/>
      <c r="B149" s="260"/>
      <c r="C149" s="261"/>
      <c r="D149" s="233" t="s">
        <v>362</v>
      </c>
      <c r="E149" s="262" t="s">
        <v>1</v>
      </c>
      <c r="F149" s="263" t="s">
        <v>4940</v>
      </c>
      <c r="G149" s="261"/>
      <c r="H149" s="264">
        <v>105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362</v>
      </c>
      <c r="AU149" s="270" t="s">
        <v>90</v>
      </c>
      <c r="AV149" s="14" t="s">
        <v>90</v>
      </c>
      <c r="AW149" s="14" t="s">
        <v>36</v>
      </c>
      <c r="AX149" s="14" t="s">
        <v>88</v>
      </c>
      <c r="AY149" s="270" t="s">
        <v>216</v>
      </c>
    </row>
    <row r="150" s="2" customFormat="1" ht="21.75" customHeight="1">
      <c r="A150" s="39"/>
      <c r="B150" s="40"/>
      <c r="C150" s="293" t="s">
        <v>267</v>
      </c>
      <c r="D150" s="293" t="s">
        <v>467</v>
      </c>
      <c r="E150" s="294" t="s">
        <v>4941</v>
      </c>
      <c r="F150" s="295" t="s">
        <v>4942</v>
      </c>
      <c r="G150" s="296" t="s">
        <v>453</v>
      </c>
      <c r="H150" s="297">
        <v>130</v>
      </c>
      <c r="I150" s="298"/>
      <c r="J150" s="299">
        <f>ROUND(I150*H150,2)</f>
        <v>0</v>
      </c>
      <c r="K150" s="295" t="s">
        <v>359</v>
      </c>
      <c r="L150" s="300"/>
      <c r="M150" s="301" t="s">
        <v>1</v>
      </c>
      <c r="N150" s="302" t="s">
        <v>46</v>
      </c>
      <c r="O150" s="92"/>
      <c r="P150" s="229">
        <f>O150*H150</f>
        <v>0</v>
      </c>
      <c r="Q150" s="229">
        <v>4.0000000000000003E-05</v>
      </c>
      <c r="R150" s="229">
        <f>Q150*H150</f>
        <v>0.0052000000000000006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569</v>
      </c>
      <c r="AT150" s="231" t="s">
        <v>467</v>
      </c>
      <c r="AU150" s="231" t="s">
        <v>90</v>
      </c>
      <c r="AY150" s="18" t="s">
        <v>216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292</v>
      </c>
      <c r="BM150" s="231" t="s">
        <v>4943</v>
      </c>
    </row>
    <row r="151" s="2" customFormat="1">
      <c r="A151" s="39"/>
      <c r="B151" s="40"/>
      <c r="C151" s="41"/>
      <c r="D151" s="233" t="s">
        <v>222</v>
      </c>
      <c r="E151" s="41"/>
      <c r="F151" s="234" t="s">
        <v>4942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90</v>
      </c>
    </row>
    <row r="152" s="14" customFormat="1">
      <c r="A152" s="14"/>
      <c r="B152" s="260"/>
      <c r="C152" s="261"/>
      <c r="D152" s="233" t="s">
        <v>362</v>
      </c>
      <c r="E152" s="262" t="s">
        <v>1</v>
      </c>
      <c r="F152" s="263" t="s">
        <v>4944</v>
      </c>
      <c r="G152" s="261"/>
      <c r="H152" s="264">
        <v>130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362</v>
      </c>
      <c r="AU152" s="270" t="s">
        <v>90</v>
      </c>
      <c r="AV152" s="14" t="s">
        <v>90</v>
      </c>
      <c r="AW152" s="14" t="s">
        <v>36</v>
      </c>
      <c r="AX152" s="14" t="s">
        <v>88</v>
      </c>
      <c r="AY152" s="270" t="s">
        <v>216</v>
      </c>
    </row>
    <row r="153" s="2" customFormat="1" ht="21.75" customHeight="1">
      <c r="A153" s="39"/>
      <c r="B153" s="40"/>
      <c r="C153" s="293" t="s">
        <v>272</v>
      </c>
      <c r="D153" s="293" t="s">
        <v>467</v>
      </c>
      <c r="E153" s="294" t="s">
        <v>4945</v>
      </c>
      <c r="F153" s="295" t="s">
        <v>4946</v>
      </c>
      <c r="G153" s="296" t="s">
        <v>453</v>
      </c>
      <c r="H153" s="297">
        <v>20</v>
      </c>
      <c r="I153" s="298"/>
      <c r="J153" s="299">
        <f>ROUND(I153*H153,2)</f>
        <v>0</v>
      </c>
      <c r="K153" s="295" t="s">
        <v>359</v>
      </c>
      <c r="L153" s="300"/>
      <c r="M153" s="301" t="s">
        <v>1</v>
      </c>
      <c r="N153" s="302" t="s">
        <v>46</v>
      </c>
      <c r="O153" s="92"/>
      <c r="P153" s="229">
        <f>O153*H153</f>
        <v>0</v>
      </c>
      <c r="Q153" s="229">
        <v>0.00012</v>
      </c>
      <c r="R153" s="229">
        <f>Q153*H153</f>
        <v>0.0024000000000000002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569</v>
      </c>
      <c r="AT153" s="231" t="s">
        <v>467</v>
      </c>
      <c r="AU153" s="231" t="s">
        <v>90</v>
      </c>
      <c r="AY153" s="18" t="s">
        <v>216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88</v>
      </c>
      <c r="BK153" s="232">
        <f>ROUND(I153*H153,2)</f>
        <v>0</v>
      </c>
      <c r="BL153" s="18" t="s">
        <v>292</v>
      </c>
      <c r="BM153" s="231" t="s">
        <v>4947</v>
      </c>
    </row>
    <row r="154" s="2" customFormat="1">
      <c r="A154" s="39"/>
      <c r="B154" s="40"/>
      <c r="C154" s="41"/>
      <c r="D154" s="233" t="s">
        <v>222</v>
      </c>
      <c r="E154" s="41"/>
      <c r="F154" s="234" t="s">
        <v>4946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222</v>
      </c>
      <c r="AU154" s="18" t="s">
        <v>90</v>
      </c>
    </row>
    <row r="155" s="14" customFormat="1">
      <c r="A155" s="14"/>
      <c r="B155" s="260"/>
      <c r="C155" s="261"/>
      <c r="D155" s="233" t="s">
        <v>362</v>
      </c>
      <c r="E155" s="262" t="s">
        <v>1</v>
      </c>
      <c r="F155" s="263" t="s">
        <v>4948</v>
      </c>
      <c r="G155" s="261"/>
      <c r="H155" s="264">
        <v>20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362</v>
      </c>
      <c r="AU155" s="270" t="s">
        <v>90</v>
      </c>
      <c r="AV155" s="14" t="s">
        <v>90</v>
      </c>
      <c r="AW155" s="14" t="s">
        <v>36</v>
      </c>
      <c r="AX155" s="14" t="s">
        <v>88</v>
      </c>
      <c r="AY155" s="270" t="s">
        <v>216</v>
      </c>
    </row>
    <row r="156" s="2" customFormat="1" ht="24.15" customHeight="1">
      <c r="A156" s="39"/>
      <c r="B156" s="40"/>
      <c r="C156" s="220" t="s">
        <v>277</v>
      </c>
      <c r="D156" s="220" t="s">
        <v>217</v>
      </c>
      <c r="E156" s="221" t="s">
        <v>4949</v>
      </c>
      <c r="F156" s="222" t="s">
        <v>4950</v>
      </c>
      <c r="G156" s="223" t="s">
        <v>453</v>
      </c>
      <c r="H156" s="224">
        <v>38</v>
      </c>
      <c r="I156" s="225"/>
      <c r="J156" s="226">
        <f>ROUND(I156*H156,2)</f>
        <v>0</v>
      </c>
      <c r="K156" s="222" t="s">
        <v>359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292</v>
      </c>
      <c r="AT156" s="231" t="s">
        <v>217</v>
      </c>
      <c r="AU156" s="231" t="s">
        <v>90</v>
      </c>
      <c r="AY156" s="18" t="s">
        <v>216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292</v>
      </c>
      <c r="BM156" s="231" t="s">
        <v>4951</v>
      </c>
    </row>
    <row r="157" s="2" customFormat="1">
      <c r="A157" s="39"/>
      <c r="B157" s="40"/>
      <c r="C157" s="41"/>
      <c r="D157" s="233" t="s">
        <v>222</v>
      </c>
      <c r="E157" s="41"/>
      <c r="F157" s="234" t="s">
        <v>4952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90</v>
      </c>
    </row>
    <row r="158" s="14" customFormat="1">
      <c r="A158" s="14"/>
      <c r="B158" s="260"/>
      <c r="C158" s="261"/>
      <c r="D158" s="233" t="s">
        <v>362</v>
      </c>
      <c r="E158" s="262" t="s">
        <v>1</v>
      </c>
      <c r="F158" s="263" t="s">
        <v>4953</v>
      </c>
      <c r="G158" s="261"/>
      <c r="H158" s="264">
        <v>38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362</v>
      </c>
      <c r="AU158" s="270" t="s">
        <v>90</v>
      </c>
      <c r="AV158" s="14" t="s">
        <v>90</v>
      </c>
      <c r="AW158" s="14" t="s">
        <v>36</v>
      </c>
      <c r="AX158" s="14" t="s">
        <v>88</v>
      </c>
      <c r="AY158" s="270" t="s">
        <v>216</v>
      </c>
    </row>
    <row r="159" s="2" customFormat="1" ht="21.75" customHeight="1">
      <c r="A159" s="39"/>
      <c r="B159" s="40"/>
      <c r="C159" s="293" t="s">
        <v>282</v>
      </c>
      <c r="D159" s="293" t="s">
        <v>467</v>
      </c>
      <c r="E159" s="294" t="s">
        <v>4954</v>
      </c>
      <c r="F159" s="295" t="s">
        <v>4955</v>
      </c>
      <c r="G159" s="296" t="s">
        <v>453</v>
      </c>
      <c r="H159" s="297">
        <v>25</v>
      </c>
      <c r="I159" s="298"/>
      <c r="J159" s="299">
        <f>ROUND(I159*H159,2)</f>
        <v>0</v>
      </c>
      <c r="K159" s="295" t="s">
        <v>1</v>
      </c>
      <c r="L159" s="300"/>
      <c r="M159" s="301" t="s">
        <v>1</v>
      </c>
      <c r="N159" s="302" t="s">
        <v>46</v>
      </c>
      <c r="O159" s="92"/>
      <c r="P159" s="229">
        <f>O159*H159</f>
        <v>0</v>
      </c>
      <c r="Q159" s="229">
        <v>0.0015</v>
      </c>
      <c r="R159" s="229">
        <f>Q159*H159</f>
        <v>0.037499999999999999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569</v>
      </c>
      <c r="AT159" s="231" t="s">
        <v>467</v>
      </c>
      <c r="AU159" s="231" t="s">
        <v>90</v>
      </c>
      <c r="AY159" s="18" t="s">
        <v>216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292</v>
      </c>
      <c r="BM159" s="231" t="s">
        <v>4956</v>
      </c>
    </row>
    <row r="160" s="2" customFormat="1">
      <c r="A160" s="39"/>
      <c r="B160" s="40"/>
      <c r="C160" s="41"/>
      <c r="D160" s="233" t="s">
        <v>222</v>
      </c>
      <c r="E160" s="41"/>
      <c r="F160" s="234" t="s">
        <v>4957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222</v>
      </c>
      <c r="AU160" s="18" t="s">
        <v>90</v>
      </c>
    </row>
    <row r="161" s="14" customFormat="1">
      <c r="A161" s="14"/>
      <c r="B161" s="260"/>
      <c r="C161" s="261"/>
      <c r="D161" s="233" t="s">
        <v>362</v>
      </c>
      <c r="E161" s="262" t="s">
        <v>1</v>
      </c>
      <c r="F161" s="263" t="s">
        <v>525</v>
      </c>
      <c r="G161" s="261"/>
      <c r="H161" s="264">
        <v>25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362</v>
      </c>
      <c r="AU161" s="270" t="s">
        <v>90</v>
      </c>
      <c r="AV161" s="14" t="s">
        <v>90</v>
      </c>
      <c r="AW161" s="14" t="s">
        <v>36</v>
      </c>
      <c r="AX161" s="14" t="s">
        <v>88</v>
      </c>
      <c r="AY161" s="270" t="s">
        <v>216</v>
      </c>
    </row>
    <row r="162" s="2" customFormat="1" ht="21.75" customHeight="1">
      <c r="A162" s="39"/>
      <c r="B162" s="40"/>
      <c r="C162" s="293" t="s">
        <v>8</v>
      </c>
      <c r="D162" s="293" t="s">
        <v>467</v>
      </c>
      <c r="E162" s="294" t="s">
        <v>4958</v>
      </c>
      <c r="F162" s="295" t="s">
        <v>4959</v>
      </c>
      <c r="G162" s="296" t="s">
        <v>453</v>
      </c>
      <c r="H162" s="297">
        <v>13</v>
      </c>
      <c r="I162" s="298"/>
      <c r="J162" s="299">
        <f>ROUND(I162*H162,2)</f>
        <v>0</v>
      </c>
      <c r="K162" s="295" t="s">
        <v>1</v>
      </c>
      <c r="L162" s="300"/>
      <c r="M162" s="301" t="s">
        <v>1</v>
      </c>
      <c r="N162" s="302" t="s">
        <v>46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569</v>
      </c>
      <c r="AT162" s="231" t="s">
        <v>467</v>
      </c>
      <c r="AU162" s="231" t="s">
        <v>90</v>
      </c>
      <c r="AY162" s="18" t="s">
        <v>216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88</v>
      </c>
      <c r="BK162" s="232">
        <f>ROUND(I162*H162,2)</f>
        <v>0</v>
      </c>
      <c r="BL162" s="18" t="s">
        <v>292</v>
      </c>
      <c r="BM162" s="231" t="s">
        <v>4960</v>
      </c>
    </row>
    <row r="163" s="2" customFormat="1">
      <c r="A163" s="39"/>
      <c r="B163" s="40"/>
      <c r="C163" s="41"/>
      <c r="D163" s="233" t="s">
        <v>222</v>
      </c>
      <c r="E163" s="41"/>
      <c r="F163" s="234" t="s">
        <v>4961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222</v>
      </c>
      <c r="AU163" s="18" t="s">
        <v>90</v>
      </c>
    </row>
    <row r="164" s="14" customFormat="1">
      <c r="A164" s="14"/>
      <c r="B164" s="260"/>
      <c r="C164" s="261"/>
      <c r="D164" s="233" t="s">
        <v>362</v>
      </c>
      <c r="E164" s="262" t="s">
        <v>1</v>
      </c>
      <c r="F164" s="263" t="s">
        <v>4962</v>
      </c>
      <c r="G164" s="261"/>
      <c r="H164" s="264">
        <v>13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0" t="s">
        <v>362</v>
      </c>
      <c r="AU164" s="270" t="s">
        <v>90</v>
      </c>
      <c r="AV164" s="14" t="s">
        <v>90</v>
      </c>
      <c r="AW164" s="14" t="s">
        <v>36</v>
      </c>
      <c r="AX164" s="14" t="s">
        <v>88</v>
      </c>
      <c r="AY164" s="270" t="s">
        <v>216</v>
      </c>
    </row>
    <row r="165" s="2" customFormat="1" ht="24.15" customHeight="1">
      <c r="A165" s="39"/>
      <c r="B165" s="40"/>
      <c r="C165" s="293" t="s">
        <v>292</v>
      </c>
      <c r="D165" s="293" t="s">
        <v>467</v>
      </c>
      <c r="E165" s="294" t="s">
        <v>4963</v>
      </c>
      <c r="F165" s="295" t="s">
        <v>4964</v>
      </c>
      <c r="G165" s="296" t="s">
        <v>2253</v>
      </c>
      <c r="H165" s="297">
        <v>19</v>
      </c>
      <c r="I165" s="298"/>
      <c r="J165" s="299">
        <f>ROUND(I165*H165,2)</f>
        <v>0</v>
      </c>
      <c r="K165" s="295" t="s">
        <v>359</v>
      </c>
      <c r="L165" s="300"/>
      <c r="M165" s="301" t="s">
        <v>1</v>
      </c>
      <c r="N165" s="302" t="s">
        <v>46</v>
      </c>
      <c r="O165" s="92"/>
      <c r="P165" s="229">
        <f>O165*H165</f>
        <v>0</v>
      </c>
      <c r="Q165" s="229">
        <v>3.0000000000000001E-05</v>
      </c>
      <c r="R165" s="229">
        <f>Q165*H165</f>
        <v>0.00056999999999999998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569</v>
      </c>
      <c r="AT165" s="231" t="s">
        <v>467</v>
      </c>
      <c r="AU165" s="231" t="s">
        <v>90</v>
      </c>
      <c r="AY165" s="18" t="s">
        <v>216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292</v>
      </c>
      <c r="BM165" s="231" t="s">
        <v>4965</v>
      </c>
    </row>
    <row r="166" s="2" customFormat="1">
      <c r="A166" s="39"/>
      <c r="B166" s="40"/>
      <c r="C166" s="41"/>
      <c r="D166" s="233" t="s">
        <v>222</v>
      </c>
      <c r="E166" s="41"/>
      <c r="F166" s="234" t="s">
        <v>4964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222</v>
      </c>
      <c r="AU166" s="18" t="s">
        <v>90</v>
      </c>
    </row>
    <row r="167" s="14" customFormat="1">
      <c r="A167" s="14"/>
      <c r="B167" s="260"/>
      <c r="C167" s="261"/>
      <c r="D167" s="233" t="s">
        <v>362</v>
      </c>
      <c r="E167" s="262" t="s">
        <v>1</v>
      </c>
      <c r="F167" s="263" t="s">
        <v>4966</v>
      </c>
      <c r="G167" s="261"/>
      <c r="H167" s="264">
        <v>19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362</v>
      </c>
      <c r="AU167" s="270" t="s">
        <v>90</v>
      </c>
      <c r="AV167" s="14" t="s">
        <v>90</v>
      </c>
      <c r="AW167" s="14" t="s">
        <v>36</v>
      </c>
      <c r="AX167" s="14" t="s">
        <v>81</v>
      </c>
      <c r="AY167" s="270" t="s">
        <v>216</v>
      </c>
    </row>
    <row r="168" s="16" customFormat="1">
      <c r="A168" s="16"/>
      <c r="B168" s="282"/>
      <c r="C168" s="283"/>
      <c r="D168" s="233" t="s">
        <v>362</v>
      </c>
      <c r="E168" s="284" t="s">
        <v>1</v>
      </c>
      <c r="F168" s="285" t="s">
        <v>369</v>
      </c>
      <c r="G168" s="283"/>
      <c r="H168" s="286">
        <v>19</v>
      </c>
      <c r="I168" s="287"/>
      <c r="J168" s="283"/>
      <c r="K168" s="283"/>
      <c r="L168" s="288"/>
      <c r="M168" s="289"/>
      <c r="N168" s="290"/>
      <c r="O168" s="290"/>
      <c r="P168" s="290"/>
      <c r="Q168" s="290"/>
      <c r="R168" s="290"/>
      <c r="S168" s="290"/>
      <c r="T168" s="291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92" t="s">
        <v>362</v>
      </c>
      <c r="AU168" s="292" t="s">
        <v>90</v>
      </c>
      <c r="AV168" s="16" t="s">
        <v>215</v>
      </c>
      <c r="AW168" s="16" t="s">
        <v>36</v>
      </c>
      <c r="AX168" s="16" t="s">
        <v>88</v>
      </c>
      <c r="AY168" s="292" t="s">
        <v>216</v>
      </c>
    </row>
    <row r="169" s="2" customFormat="1" ht="24.15" customHeight="1">
      <c r="A169" s="39"/>
      <c r="B169" s="40"/>
      <c r="C169" s="293" t="s">
        <v>297</v>
      </c>
      <c r="D169" s="293" t="s">
        <v>467</v>
      </c>
      <c r="E169" s="294" t="s">
        <v>4967</v>
      </c>
      <c r="F169" s="295" t="s">
        <v>4968</v>
      </c>
      <c r="G169" s="296" t="s">
        <v>539</v>
      </c>
      <c r="H169" s="297">
        <v>21</v>
      </c>
      <c r="I169" s="298"/>
      <c r="J169" s="299">
        <f>ROUND(I169*H169,2)</f>
        <v>0</v>
      </c>
      <c r="K169" s="295" t="s">
        <v>359</v>
      </c>
      <c r="L169" s="300"/>
      <c r="M169" s="301" t="s">
        <v>1</v>
      </c>
      <c r="N169" s="302" t="s">
        <v>46</v>
      </c>
      <c r="O169" s="92"/>
      <c r="P169" s="229">
        <f>O169*H169</f>
        <v>0</v>
      </c>
      <c r="Q169" s="229">
        <v>0.00024000000000000001</v>
      </c>
      <c r="R169" s="229">
        <f>Q169*H169</f>
        <v>0.0050400000000000002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569</v>
      </c>
      <c r="AT169" s="231" t="s">
        <v>467</v>
      </c>
      <c r="AU169" s="231" t="s">
        <v>90</v>
      </c>
      <c r="AY169" s="18" t="s">
        <v>216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292</v>
      </c>
      <c r="BM169" s="231" t="s">
        <v>4969</v>
      </c>
    </row>
    <row r="170" s="2" customFormat="1">
      <c r="A170" s="39"/>
      <c r="B170" s="40"/>
      <c r="C170" s="41"/>
      <c r="D170" s="233" t="s">
        <v>222</v>
      </c>
      <c r="E170" s="41"/>
      <c r="F170" s="234" t="s">
        <v>4968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90</v>
      </c>
    </row>
    <row r="171" s="2" customFormat="1" ht="21.75" customHeight="1">
      <c r="A171" s="39"/>
      <c r="B171" s="40"/>
      <c r="C171" s="293" t="s">
        <v>472</v>
      </c>
      <c r="D171" s="293" t="s">
        <v>467</v>
      </c>
      <c r="E171" s="294" t="s">
        <v>4970</v>
      </c>
      <c r="F171" s="295" t="s">
        <v>4971</v>
      </c>
      <c r="G171" s="296" t="s">
        <v>453</v>
      </c>
      <c r="H171" s="297">
        <v>42</v>
      </c>
      <c r="I171" s="298"/>
      <c r="J171" s="299">
        <f>ROUND(I171*H171,2)</f>
        <v>0</v>
      </c>
      <c r="K171" s="295" t="s">
        <v>359</v>
      </c>
      <c r="L171" s="300"/>
      <c r="M171" s="301" t="s">
        <v>1</v>
      </c>
      <c r="N171" s="302" t="s">
        <v>46</v>
      </c>
      <c r="O171" s="92"/>
      <c r="P171" s="229">
        <f>O171*H171</f>
        <v>0</v>
      </c>
      <c r="Q171" s="229">
        <v>0.00031</v>
      </c>
      <c r="R171" s="229">
        <f>Q171*H171</f>
        <v>0.01302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569</v>
      </c>
      <c r="AT171" s="231" t="s">
        <v>467</v>
      </c>
      <c r="AU171" s="231" t="s">
        <v>90</v>
      </c>
      <c r="AY171" s="18" t="s">
        <v>216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88</v>
      </c>
      <c r="BK171" s="232">
        <f>ROUND(I171*H171,2)</f>
        <v>0</v>
      </c>
      <c r="BL171" s="18" t="s">
        <v>292</v>
      </c>
      <c r="BM171" s="231" t="s">
        <v>4972</v>
      </c>
    </row>
    <row r="172" s="2" customFormat="1">
      <c r="A172" s="39"/>
      <c r="B172" s="40"/>
      <c r="C172" s="41"/>
      <c r="D172" s="233" t="s">
        <v>222</v>
      </c>
      <c r="E172" s="41"/>
      <c r="F172" s="234" t="s">
        <v>4971</v>
      </c>
      <c r="G172" s="41"/>
      <c r="H172" s="41"/>
      <c r="I172" s="235"/>
      <c r="J172" s="41"/>
      <c r="K172" s="41"/>
      <c r="L172" s="45"/>
      <c r="M172" s="236"/>
      <c r="N172" s="23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222</v>
      </c>
      <c r="AU172" s="18" t="s">
        <v>90</v>
      </c>
    </row>
    <row r="173" s="14" customFormat="1">
      <c r="A173" s="14"/>
      <c r="B173" s="260"/>
      <c r="C173" s="261"/>
      <c r="D173" s="233" t="s">
        <v>362</v>
      </c>
      <c r="E173" s="262" t="s">
        <v>1</v>
      </c>
      <c r="F173" s="263" t="s">
        <v>4973</v>
      </c>
      <c r="G173" s="261"/>
      <c r="H173" s="264">
        <v>42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362</v>
      </c>
      <c r="AU173" s="270" t="s">
        <v>90</v>
      </c>
      <c r="AV173" s="14" t="s">
        <v>90</v>
      </c>
      <c r="AW173" s="14" t="s">
        <v>36</v>
      </c>
      <c r="AX173" s="14" t="s">
        <v>88</v>
      </c>
      <c r="AY173" s="270" t="s">
        <v>216</v>
      </c>
    </row>
    <row r="174" s="2" customFormat="1" ht="24.15" customHeight="1">
      <c r="A174" s="39"/>
      <c r="B174" s="40"/>
      <c r="C174" s="220" t="s">
        <v>479</v>
      </c>
      <c r="D174" s="220" t="s">
        <v>217</v>
      </c>
      <c r="E174" s="221" t="s">
        <v>4974</v>
      </c>
      <c r="F174" s="222" t="s">
        <v>4975</v>
      </c>
      <c r="G174" s="223" t="s">
        <v>539</v>
      </c>
      <c r="H174" s="224">
        <v>8</v>
      </c>
      <c r="I174" s="225"/>
      <c r="J174" s="226">
        <f>ROUND(I174*H174,2)</f>
        <v>0</v>
      </c>
      <c r="K174" s="222" t="s">
        <v>359</v>
      </c>
      <c r="L174" s="45"/>
      <c r="M174" s="227" t="s">
        <v>1</v>
      </c>
      <c r="N174" s="228" t="s">
        <v>46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292</v>
      </c>
      <c r="AT174" s="231" t="s">
        <v>217</v>
      </c>
      <c r="AU174" s="231" t="s">
        <v>90</v>
      </c>
      <c r="AY174" s="18" t="s">
        <v>216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88</v>
      </c>
      <c r="BK174" s="232">
        <f>ROUND(I174*H174,2)</f>
        <v>0</v>
      </c>
      <c r="BL174" s="18" t="s">
        <v>292</v>
      </c>
      <c r="BM174" s="231" t="s">
        <v>4976</v>
      </c>
    </row>
    <row r="175" s="2" customFormat="1">
      <c r="A175" s="39"/>
      <c r="B175" s="40"/>
      <c r="C175" s="41"/>
      <c r="D175" s="233" t="s">
        <v>222</v>
      </c>
      <c r="E175" s="41"/>
      <c r="F175" s="234" t="s">
        <v>4977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222</v>
      </c>
      <c r="AU175" s="18" t="s">
        <v>90</v>
      </c>
    </row>
    <row r="176" s="2" customFormat="1" ht="16.5" customHeight="1">
      <c r="A176" s="39"/>
      <c r="B176" s="40"/>
      <c r="C176" s="293" t="s">
        <v>486</v>
      </c>
      <c r="D176" s="293" t="s">
        <v>467</v>
      </c>
      <c r="E176" s="294" t="s">
        <v>4978</v>
      </c>
      <c r="F176" s="295" t="s">
        <v>4979</v>
      </c>
      <c r="G176" s="296" t="s">
        <v>453</v>
      </c>
      <c r="H176" s="297">
        <v>8</v>
      </c>
      <c r="I176" s="298"/>
      <c r="J176" s="299">
        <f>ROUND(I176*H176,2)</f>
        <v>0</v>
      </c>
      <c r="K176" s="295" t="s">
        <v>1</v>
      </c>
      <c r="L176" s="300"/>
      <c r="M176" s="301" t="s">
        <v>1</v>
      </c>
      <c r="N176" s="302" t="s">
        <v>46</v>
      </c>
      <c r="O176" s="92"/>
      <c r="P176" s="229">
        <f>O176*H176</f>
        <v>0</v>
      </c>
      <c r="Q176" s="229">
        <v>0.00133</v>
      </c>
      <c r="R176" s="229">
        <f>Q176*H176</f>
        <v>0.01064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569</v>
      </c>
      <c r="AT176" s="231" t="s">
        <v>467</v>
      </c>
      <c r="AU176" s="231" t="s">
        <v>90</v>
      </c>
      <c r="AY176" s="18" t="s">
        <v>216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292</v>
      </c>
      <c r="BM176" s="231" t="s">
        <v>4980</v>
      </c>
    </row>
    <row r="177" s="2" customFormat="1" ht="16.5" customHeight="1">
      <c r="A177" s="39"/>
      <c r="B177" s="40"/>
      <c r="C177" s="293" t="s">
        <v>7</v>
      </c>
      <c r="D177" s="293" t="s">
        <v>467</v>
      </c>
      <c r="E177" s="294" t="s">
        <v>4981</v>
      </c>
      <c r="F177" s="295" t="s">
        <v>4982</v>
      </c>
      <c r="G177" s="296" t="s">
        <v>539</v>
      </c>
      <c r="H177" s="297">
        <v>8</v>
      </c>
      <c r="I177" s="298"/>
      <c r="J177" s="299">
        <f>ROUND(I177*H177,2)</f>
        <v>0</v>
      </c>
      <c r="K177" s="295" t="s">
        <v>1</v>
      </c>
      <c r="L177" s="300"/>
      <c r="M177" s="301" t="s">
        <v>1</v>
      </c>
      <c r="N177" s="302" t="s">
        <v>46</v>
      </c>
      <c r="O177" s="92"/>
      <c r="P177" s="229">
        <f>O177*H177</f>
        <v>0</v>
      </c>
      <c r="Q177" s="229">
        <v>0.00020000000000000001</v>
      </c>
      <c r="R177" s="229">
        <f>Q177*H177</f>
        <v>0.0016000000000000001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569</v>
      </c>
      <c r="AT177" s="231" t="s">
        <v>467</v>
      </c>
      <c r="AU177" s="231" t="s">
        <v>90</v>
      </c>
      <c r="AY177" s="18" t="s">
        <v>216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292</v>
      </c>
      <c r="BM177" s="231" t="s">
        <v>4983</v>
      </c>
    </row>
    <row r="178" s="2" customFormat="1" ht="21.75" customHeight="1">
      <c r="A178" s="39"/>
      <c r="B178" s="40"/>
      <c r="C178" s="220" t="s">
        <v>498</v>
      </c>
      <c r="D178" s="220" t="s">
        <v>217</v>
      </c>
      <c r="E178" s="221" t="s">
        <v>4984</v>
      </c>
      <c r="F178" s="222" t="s">
        <v>4985</v>
      </c>
      <c r="G178" s="223" t="s">
        <v>539</v>
      </c>
      <c r="H178" s="224">
        <v>7</v>
      </c>
      <c r="I178" s="225"/>
      <c r="J178" s="226">
        <f>ROUND(I178*H178,2)</f>
        <v>0</v>
      </c>
      <c r="K178" s="222" t="s">
        <v>359</v>
      </c>
      <c r="L178" s="45"/>
      <c r="M178" s="227" t="s">
        <v>1</v>
      </c>
      <c r="N178" s="228" t="s">
        <v>46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292</v>
      </c>
      <c r="AT178" s="231" t="s">
        <v>217</v>
      </c>
      <c r="AU178" s="231" t="s">
        <v>90</v>
      </c>
      <c r="AY178" s="18" t="s">
        <v>216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292</v>
      </c>
      <c r="BM178" s="231" t="s">
        <v>4986</v>
      </c>
    </row>
    <row r="179" s="2" customFormat="1">
      <c r="A179" s="39"/>
      <c r="B179" s="40"/>
      <c r="C179" s="41"/>
      <c r="D179" s="233" t="s">
        <v>222</v>
      </c>
      <c r="E179" s="41"/>
      <c r="F179" s="234" t="s">
        <v>4985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222</v>
      </c>
      <c r="AU179" s="18" t="s">
        <v>90</v>
      </c>
    </row>
    <row r="180" s="2" customFormat="1" ht="24.15" customHeight="1">
      <c r="A180" s="39"/>
      <c r="B180" s="40"/>
      <c r="C180" s="293" t="s">
        <v>503</v>
      </c>
      <c r="D180" s="293" t="s">
        <v>467</v>
      </c>
      <c r="E180" s="294" t="s">
        <v>4987</v>
      </c>
      <c r="F180" s="295" t="s">
        <v>4988</v>
      </c>
      <c r="G180" s="296" t="s">
        <v>539</v>
      </c>
      <c r="H180" s="297">
        <v>1</v>
      </c>
      <c r="I180" s="298"/>
      <c r="J180" s="299">
        <f>ROUND(I180*H180,2)</f>
        <v>0</v>
      </c>
      <c r="K180" s="295" t="s">
        <v>1</v>
      </c>
      <c r="L180" s="300"/>
      <c r="M180" s="301" t="s">
        <v>1</v>
      </c>
      <c r="N180" s="302" t="s">
        <v>46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569</v>
      </c>
      <c r="AT180" s="231" t="s">
        <v>467</v>
      </c>
      <c r="AU180" s="231" t="s">
        <v>90</v>
      </c>
      <c r="AY180" s="18" t="s">
        <v>216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88</v>
      </c>
      <c r="BK180" s="232">
        <f>ROUND(I180*H180,2)</f>
        <v>0</v>
      </c>
      <c r="BL180" s="18" t="s">
        <v>292</v>
      </c>
      <c r="BM180" s="231" t="s">
        <v>4989</v>
      </c>
    </row>
    <row r="181" s="2" customFormat="1">
      <c r="A181" s="39"/>
      <c r="B181" s="40"/>
      <c r="C181" s="41"/>
      <c r="D181" s="233" t="s">
        <v>222</v>
      </c>
      <c r="E181" s="41"/>
      <c r="F181" s="234" t="s">
        <v>4988</v>
      </c>
      <c r="G181" s="41"/>
      <c r="H181" s="41"/>
      <c r="I181" s="235"/>
      <c r="J181" s="41"/>
      <c r="K181" s="41"/>
      <c r="L181" s="45"/>
      <c r="M181" s="236"/>
      <c r="N181" s="23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222</v>
      </c>
      <c r="AU181" s="18" t="s">
        <v>90</v>
      </c>
    </row>
    <row r="182" s="2" customFormat="1" ht="24.15" customHeight="1">
      <c r="A182" s="39"/>
      <c r="B182" s="40"/>
      <c r="C182" s="293" t="s">
        <v>509</v>
      </c>
      <c r="D182" s="293" t="s">
        <v>467</v>
      </c>
      <c r="E182" s="294" t="s">
        <v>4990</v>
      </c>
      <c r="F182" s="295" t="s">
        <v>4991</v>
      </c>
      <c r="G182" s="296" t="s">
        <v>539</v>
      </c>
      <c r="H182" s="297">
        <v>1</v>
      </c>
      <c r="I182" s="298"/>
      <c r="J182" s="299">
        <f>ROUND(I182*H182,2)</f>
        <v>0</v>
      </c>
      <c r="K182" s="295" t="s">
        <v>1</v>
      </c>
      <c r="L182" s="300"/>
      <c r="M182" s="301" t="s">
        <v>1</v>
      </c>
      <c r="N182" s="302" t="s">
        <v>46</v>
      </c>
      <c r="O182" s="9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569</v>
      </c>
      <c r="AT182" s="231" t="s">
        <v>467</v>
      </c>
      <c r="AU182" s="231" t="s">
        <v>90</v>
      </c>
      <c r="AY182" s="18" t="s">
        <v>216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88</v>
      </c>
      <c r="BK182" s="232">
        <f>ROUND(I182*H182,2)</f>
        <v>0</v>
      </c>
      <c r="BL182" s="18" t="s">
        <v>292</v>
      </c>
      <c r="BM182" s="231" t="s">
        <v>4992</v>
      </c>
    </row>
    <row r="183" s="2" customFormat="1">
      <c r="A183" s="39"/>
      <c r="B183" s="40"/>
      <c r="C183" s="41"/>
      <c r="D183" s="233" t="s">
        <v>222</v>
      </c>
      <c r="E183" s="41"/>
      <c r="F183" s="234" t="s">
        <v>4988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222</v>
      </c>
      <c r="AU183" s="18" t="s">
        <v>90</v>
      </c>
    </row>
    <row r="184" s="2" customFormat="1" ht="24.15" customHeight="1">
      <c r="A184" s="39"/>
      <c r="B184" s="40"/>
      <c r="C184" s="293" t="s">
        <v>525</v>
      </c>
      <c r="D184" s="293" t="s">
        <v>467</v>
      </c>
      <c r="E184" s="294" t="s">
        <v>4993</v>
      </c>
      <c r="F184" s="295" t="s">
        <v>4994</v>
      </c>
      <c r="G184" s="296" t="s">
        <v>539</v>
      </c>
      <c r="H184" s="297">
        <v>1</v>
      </c>
      <c r="I184" s="298"/>
      <c r="J184" s="299">
        <f>ROUND(I184*H184,2)</f>
        <v>0</v>
      </c>
      <c r="K184" s="295" t="s">
        <v>1</v>
      </c>
      <c r="L184" s="300"/>
      <c r="M184" s="301" t="s">
        <v>1</v>
      </c>
      <c r="N184" s="302" t="s">
        <v>46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569</v>
      </c>
      <c r="AT184" s="231" t="s">
        <v>467</v>
      </c>
      <c r="AU184" s="231" t="s">
        <v>90</v>
      </c>
      <c r="AY184" s="18" t="s">
        <v>216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292</v>
      </c>
      <c r="BM184" s="231" t="s">
        <v>4995</v>
      </c>
    </row>
    <row r="185" s="2" customFormat="1">
      <c r="A185" s="39"/>
      <c r="B185" s="40"/>
      <c r="C185" s="41"/>
      <c r="D185" s="233" t="s">
        <v>222</v>
      </c>
      <c r="E185" s="41"/>
      <c r="F185" s="234" t="s">
        <v>4988</v>
      </c>
      <c r="G185" s="41"/>
      <c r="H185" s="41"/>
      <c r="I185" s="235"/>
      <c r="J185" s="41"/>
      <c r="K185" s="41"/>
      <c r="L185" s="45"/>
      <c r="M185" s="236"/>
      <c r="N185" s="23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222</v>
      </c>
      <c r="AU185" s="18" t="s">
        <v>90</v>
      </c>
    </row>
    <row r="186" s="2" customFormat="1" ht="24.15" customHeight="1">
      <c r="A186" s="39"/>
      <c r="B186" s="40"/>
      <c r="C186" s="293" t="s">
        <v>531</v>
      </c>
      <c r="D186" s="293" t="s">
        <v>467</v>
      </c>
      <c r="E186" s="294" t="s">
        <v>4996</v>
      </c>
      <c r="F186" s="295" t="s">
        <v>4997</v>
      </c>
      <c r="G186" s="296" t="s">
        <v>539</v>
      </c>
      <c r="H186" s="297">
        <v>2</v>
      </c>
      <c r="I186" s="298"/>
      <c r="J186" s="299">
        <f>ROUND(I186*H186,2)</f>
        <v>0</v>
      </c>
      <c r="K186" s="295" t="s">
        <v>1</v>
      </c>
      <c r="L186" s="300"/>
      <c r="M186" s="301" t="s">
        <v>1</v>
      </c>
      <c r="N186" s="302" t="s">
        <v>46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569</v>
      </c>
      <c r="AT186" s="231" t="s">
        <v>467</v>
      </c>
      <c r="AU186" s="231" t="s">
        <v>90</v>
      </c>
      <c r="AY186" s="18" t="s">
        <v>216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88</v>
      </c>
      <c r="BK186" s="232">
        <f>ROUND(I186*H186,2)</f>
        <v>0</v>
      </c>
      <c r="BL186" s="18" t="s">
        <v>292</v>
      </c>
      <c r="BM186" s="231" t="s">
        <v>4998</v>
      </c>
    </row>
    <row r="187" s="2" customFormat="1">
      <c r="A187" s="39"/>
      <c r="B187" s="40"/>
      <c r="C187" s="41"/>
      <c r="D187" s="233" t="s">
        <v>222</v>
      </c>
      <c r="E187" s="41"/>
      <c r="F187" s="234" t="s">
        <v>4988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222</v>
      </c>
      <c r="AU187" s="18" t="s">
        <v>90</v>
      </c>
    </row>
    <row r="188" s="2" customFormat="1" ht="24.15" customHeight="1">
      <c r="A188" s="39"/>
      <c r="B188" s="40"/>
      <c r="C188" s="293" t="s">
        <v>536</v>
      </c>
      <c r="D188" s="293" t="s">
        <v>467</v>
      </c>
      <c r="E188" s="294" t="s">
        <v>4999</v>
      </c>
      <c r="F188" s="295" t="s">
        <v>5000</v>
      </c>
      <c r="G188" s="296" t="s">
        <v>539</v>
      </c>
      <c r="H188" s="297">
        <v>2</v>
      </c>
      <c r="I188" s="298"/>
      <c r="J188" s="299">
        <f>ROUND(I188*H188,2)</f>
        <v>0</v>
      </c>
      <c r="K188" s="295" t="s">
        <v>1</v>
      </c>
      <c r="L188" s="300"/>
      <c r="M188" s="301" t="s">
        <v>1</v>
      </c>
      <c r="N188" s="302" t="s">
        <v>46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569</v>
      </c>
      <c r="AT188" s="231" t="s">
        <v>467</v>
      </c>
      <c r="AU188" s="231" t="s">
        <v>90</v>
      </c>
      <c r="AY188" s="18" t="s">
        <v>216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88</v>
      </c>
      <c r="BK188" s="232">
        <f>ROUND(I188*H188,2)</f>
        <v>0</v>
      </c>
      <c r="BL188" s="18" t="s">
        <v>292</v>
      </c>
      <c r="BM188" s="231" t="s">
        <v>5001</v>
      </c>
    </row>
    <row r="189" s="2" customFormat="1">
      <c r="A189" s="39"/>
      <c r="B189" s="40"/>
      <c r="C189" s="41"/>
      <c r="D189" s="233" t="s">
        <v>222</v>
      </c>
      <c r="E189" s="41"/>
      <c r="F189" s="234" t="s">
        <v>4988</v>
      </c>
      <c r="G189" s="41"/>
      <c r="H189" s="41"/>
      <c r="I189" s="235"/>
      <c r="J189" s="41"/>
      <c r="K189" s="41"/>
      <c r="L189" s="45"/>
      <c r="M189" s="236"/>
      <c r="N189" s="23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222</v>
      </c>
      <c r="AU189" s="18" t="s">
        <v>90</v>
      </c>
    </row>
    <row r="190" s="2" customFormat="1" ht="16.5" customHeight="1">
      <c r="A190" s="39"/>
      <c r="B190" s="40"/>
      <c r="C190" s="220" t="s">
        <v>542</v>
      </c>
      <c r="D190" s="220" t="s">
        <v>217</v>
      </c>
      <c r="E190" s="221" t="s">
        <v>5002</v>
      </c>
      <c r="F190" s="222" t="s">
        <v>5003</v>
      </c>
      <c r="G190" s="223" t="s">
        <v>539</v>
      </c>
      <c r="H190" s="224">
        <v>1</v>
      </c>
      <c r="I190" s="225"/>
      <c r="J190" s="226">
        <f>ROUND(I190*H190,2)</f>
        <v>0</v>
      </c>
      <c r="K190" s="222" t="s">
        <v>359</v>
      </c>
      <c r="L190" s="45"/>
      <c r="M190" s="227" t="s">
        <v>1</v>
      </c>
      <c r="N190" s="228" t="s">
        <v>46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292</v>
      </c>
      <c r="AT190" s="231" t="s">
        <v>217</v>
      </c>
      <c r="AU190" s="231" t="s">
        <v>90</v>
      </c>
      <c r="AY190" s="18" t="s">
        <v>216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292</v>
      </c>
      <c r="BM190" s="231" t="s">
        <v>5004</v>
      </c>
    </row>
    <row r="191" s="2" customFormat="1">
      <c r="A191" s="39"/>
      <c r="B191" s="40"/>
      <c r="C191" s="41"/>
      <c r="D191" s="233" t="s">
        <v>222</v>
      </c>
      <c r="E191" s="41"/>
      <c r="F191" s="234" t="s">
        <v>5005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222</v>
      </c>
      <c r="AU191" s="18" t="s">
        <v>90</v>
      </c>
    </row>
    <row r="192" s="2" customFormat="1" ht="21.75" customHeight="1">
      <c r="A192" s="39"/>
      <c r="B192" s="40"/>
      <c r="C192" s="293" t="s">
        <v>547</v>
      </c>
      <c r="D192" s="293" t="s">
        <v>467</v>
      </c>
      <c r="E192" s="294" t="s">
        <v>5006</v>
      </c>
      <c r="F192" s="295" t="s">
        <v>5007</v>
      </c>
      <c r="G192" s="296" t="s">
        <v>539</v>
      </c>
      <c r="H192" s="297">
        <v>1</v>
      </c>
      <c r="I192" s="298"/>
      <c r="J192" s="299">
        <f>ROUND(I192*H192,2)</f>
        <v>0</v>
      </c>
      <c r="K192" s="295" t="s">
        <v>359</v>
      </c>
      <c r="L192" s="300"/>
      <c r="M192" s="301" t="s">
        <v>1</v>
      </c>
      <c r="N192" s="302" t="s">
        <v>46</v>
      </c>
      <c r="O192" s="92"/>
      <c r="P192" s="229">
        <f>O192*H192</f>
        <v>0</v>
      </c>
      <c r="Q192" s="229">
        <v>0.00010000000000000001</v>
      </c>
      <c r="R192" s="229">
        <f>Q192*H192</f>
        <v>0.00010000000000000001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569</v>
      </c>
      <c r="AT192" s="231" t="s">
        <v>467</v>
      </c>
      <c r="AU192" s="231" t="s">
        <v>90</v>
      </c>
      <c r="AY192" s="18" t="s">
        <v>216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292</v>
      </c>
      <c r="BM192" s="231" t="s">
        <v>5008</v>
      </c>
    </row>
    <row r="193" s="2" customFormat="1">
      <c r="A193" s="39"/>
      <c r="B193" s="40"/>
      <c r="C193" s="41"/>
      <c r="D193" s="233" t="s">
        <v>222</v>
      </c>
      <c r="E193" s="41"/>
      <c r="F193" s="234" t="s">
        <v>5007</v>
      </c>
      <c r="G193" s="41"/>
      <c r="H193" s="41"/>
      <c r="I193" s="235"/>
      <c r="J193" s="41"/>
      <c r="K193" s="41"/>
      <c r="L193" s="45"/>
      <c r="M193" s="236"/>
      <c r="N193" s="23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222</v>
      </c>
      <c r="AU193" s="18" t="s">
        <v>90</v>
      </c>
    </row>
    <row r="194" s="2" customFormat="1" ht="16.5" customHeight="1">
      <c r="A194" s="39"/>
      <c r="B194" s="40"/>
      <c r="C194" s="220" t="s">
        <v>553</v>
      </c>
      <c r="D194" s="220" t="s">
        <v>217</v>
      </c>
      <c r="E194" s="221" t="s">
        <v>5009</v>
      </c>
      <c r="F194" s="222" t="s">
        <v>5010</v>
      </c>
      <c r="G194" s="223" t="s">
        <v>539</v>
      </c>
      <c r="H194" s="224">
        <v>1</v>
      </c>
      <c r="I194" s="225"/>
      <c r="J194" s="226">
        <f>ROUND(I194*H194,2)</f>
        <v>0</v>
      </c>
      <c r="K194" s="222" t="s">
        <v>359</v>
      </c>
      <c r="L194" s="45"/>
      <c r="M194" s="227" t="s">
        <v>1</v>
      </c>
      <c r="N194" s="228" t="s">
        <v>46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292</v>
      </c>
      <c r="AT194" s="231" t="s">
        <v>217</v>
      </c>
      <c r="AU194" s="231" t="s">
        <v>90</v>
      </c>
      <c r="AY194" s="18" t="s">
        <v>216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292</v>
      </c>
      <c r="BM194" s="231" t="s">
        <v>5011</v>
      </c>
    </row>
    <row r="195" s="2" customFormat="1">
      <c r="A195" s="39"/>
      <c r="B195" s="40"/>
      <c r="C195" s="41"/>
      <c r="D195" s="233" t="s">
        <v>222</v>
      </c>
      <c r="E195" s="41"/>
      <c r="F195" s="234" t="s">
        <v>5012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222</v>
      </c>
      <c r="AU195" s="18" t="s">
        <v>90</v>
      </c>
    </row>
    <row r="196" s="2" customFormat="1" ht="24.15" customHeight="1">
      <c r="A196" s="39"/>
      <c r="B196" s="40"/>
      <c r="C196" s="293" t="s">
        <v>559</v>
      </c>
      <c r="D196" s="293" t="s">
        <v>467</v>
      </c>
      <c r="E196" s="294" t="s">
        <v>5013</v>
      </c>
      <c r="F196" s="295" t="s">
        <v>5014</v>
      </c>
      <c r="G196" s="296" t="s">
        <v>539</v>
      </c>
      <c r="H196" s="297">
        <v>1</v>
      </c>
      <c r="I196" s="298"/>
      <c r="J196" s="299">
        <f>ROUND(I196*H196,2)</f>
        <v>0</v>
      </c>
      <c r="K196" s="295" t="s">
        <v>359</v>
      </c>
      <c r="L196" s="300"/>
      <c r="M196" s="301" t="s">
        <v>1</v>
      </c>
      <c r="N196" s="302" t="s">
        <v>46</v>
      </c>
      <c r="O196" s="92"/>
      <c r="P196" s="229">
        <f>O196*H196</f>
        <v>0</v>
      </c>
      <c r="Q196" s="229">
        <v>0.00029999999999999997</v>
      </c>
      <c r="R196" s="229">
        <f>Q196*H196</f>
        <v>0.00029999999999999997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569</v>
      </c>
      <c r="AT196" s="231" t="s">
        <v>467</v>
      </c>
      <c r="AU196" s="231" t="s">
        <v>90</v>
      </c>
      <c r="AY196" s="18" t="s">
        <v>216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292</v>
      </c>
      <c r="BM196" s="231" t="s">
        <v>5015</v>
      </c>
    </row>
    <row r="197" s="2" customFormat="1">
      <c r="A197" s="39"/>
      <c r="B197" s="40"/>
      <c r="C197" s="41"/>
      <c r="D197" s="233" t="s">
        <v>222</v>
      </c>
      <c r="E197" s="41"/>
      <c r="F197" s="234" t="s">
        <v>5014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222</v>
      </c>
      <c r="AU197" s="18" t="s">
        <v>90</v>
      </c>
    </row>
    <row r="198" s="2" customFormat="1" ht="24.15" customHeight="1">
      <c r="A198" s="39"/>
      <c r="B198" s="40"/>
      <c r="C198" s="220" t="s">
        <v>569</v>
      </c>
      <c r="D198" s="220" t="s">
        <v>217</v>
      </c>
      <c r="E198" s="221" t="s">
        <v>5016</v>
      </c>
      <c r="F198" s="222" t="s">
        <v>5017</v>
      </c>
      <c r="G198" s="223" t="s">
        <v>435</v>
      </c>
      <c r="H198" s="224">
        <v>0.153</v>
      </c>
      <c r="I198" s="225"/>
      <c r="J198" s="226">
        <f>ROUND(I198*H198,2)</f>
        <v>0</v>
      </c>
      <c r="K198" s="222" t="s">
        <v>359</v>
      </c>
      <c r="L198" s="45"/>
      <c r="M198" s="227" t="s">
        <v>1</v>
      </c>
      <c r="N198" s="228" t="s">
        <v>46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292</v>
      </c>
      <c r="AT198" s="231" t="s">
        <v>217</v>
      </c>
      <c r="AU198" s="231" t="s">
        <v>90</v>
      </c>
      <c r="AY198" s="18" t="s">
        <v>216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88</v>
      </c>
      <c r="BK198" s="232">
        <f>ROUND(I198*H198,2)</f>
        <v>0</v>
      </c>
      <c r="BL198" s="18" t="s">
        <v>292</v>
      </c>
      <c r="BM198" s="231" t="s">
        <v>5018</v>
      </c>
    </row>
    <row r="199" s="2" customFormat="1">
      <c r="A199" s="39"/>
      <c r="B199" s="40"/>
      <c r="C199" s="41"/>
      <c r="D199" s="233" t="s">
        <v>222</v>
      </c>
      <c r="E199" s="41"/>
      <c r="F199" s="234" t="s">
        <v>5019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222</v>
      </c>
      <c r="AU199" s="18" t="s">
        <v>90</v>
      </c>
    </row>
    <row r="200" s="2" customFormat="1" ht="16.5" customHeight="1">
      <c r="A200" s="39"/>
      <c r="B200" s="40"/>
      <c r="C200" s="220" t="s">
        <v>576</v>
      </c>
      <c r="D200" s="220" t="s">
        <v>217</v>
      </c>
      <c r="E200" s="221" t="s">
        <v>5020</v>
      </c>
      <c r="F200" s="222" t="s">
        <v>5021</v>
      </c>
      <c r="G200" s="223" t="s">
        <v>539</v>
      </c>
      <c r="H200" s="224">
        <v>7</v>
      </c>
      <c r="I200" s="225"/>
      <c r="J200" s="226">
        <f>ROUND(I200*H200,2)</f>
        <v>0</v>
      </c>
      <c r="K200" s="222" t="s">
        <v>1</v>
      </c>
      <c r="L200" s="45"/>
      <c r="M200" s="227" t="s">
        <v>1</v>
      </c>
      <c r="N200" s="228" t="s">
        <v>46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292</v>
      </c>
      <c r="AT200" s="231" t="s">
        <v>217</v>
      </c>
      <c r="AU200" s="231" t="s">
        <v>90</v>
      </c>
      <c r="AY200" s="18" t="s">
        <v>216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88</v>
      </c>
      <c r="BK200" s="232">
        <f>ROUND(I200*H200,2)</f>
        <v>0</v>
      </c>
      <c r="BL200" s="18" t="s">
        <v>292</v>
      </c>
      <c r="BM200" s="231" t="s">
        <v>5022</v>
      </c>
    </row>
    <row r="201" s="2" customFormat="1">
      <c r="A201" s="39"/>
      <c r="B201" s="40"/>
      <c r="C201" s="41"/>
      <c r="D201" s="233" t="s">
        <v>222</v>
      </c>
      <c r="E201" s="41"/>
      <c r="F201" s="234" t="s">
        <v>5023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222</v>
      </c>
      <c r="AU201" s="18" t="s">
        <v>90</v>
      </c>
    </row>
    <row r="202" s="2" customFormat="1" ht="16.5" customHeight="1">
      <c r="A202" s="39"/>
      <c r="B202" s="40"/>
      <c r="C202" s="293" t="s">
        <v>583</v>
      </c>
      <c r="D202" s="293" t="s">
        <v>467</v>
      </c>
      <c r="E202" s="294" t="s">
        <v>5024</v>
      </c>
      <c r="F202" s="295" t="s">
        <v>5025</v>
      </c>
      <c r="G202" s="296" t="s">
        <v>539</v>
      </c>
      <c r="H202" s="297">
        <v>7</v>
      </c>
      <c r="I202" s="298"/>
      <c r="J202" s="299">
        <f>ROUND(I202*H202,2)</f>
        <v>0</v>
      </c>
      <c r="K202" s="295" t="s">
        <v>1</v>
      </c>
      <c r="L202" s="300"/>
      <c r="M202" s="301" t="s">
        <v>1</v>
      </c>
      <c r="N202" s="302" t="s">
        <v>46</v>
      </c>
      <c r="O202" s="92"/>
      <c r="P202" s="229">
        <f>O202*H202</f>
        <v>0</v>
      </c>
      <c r="Q202" s="229">
        <v>0.00020000000000000001</v>
      </c>
      <c r="R202" s="229">
        <f>Q202*H202</f>
        <v>0.0014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569</v>
      </c>
      <c r="AT202" s="231" t="s">
        <v>467</v>
      </c>
      <c r="AU202" s="231" t="s">
        <v>90</v>
      </c>
      <c r="AY202" s="18" t="s">
        <v>216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88</v>
      </c>
      <c r="BK202" s="232">
        <f>ROUND(I202*H202,2)</f>
        <v>0</v>
      </c>
      <c r="BL202" s="18" t="s">
        <v>292</v>
      </c>
      <c r="BM202" s="231" t="s">
        <v>5026</v>
      </c>
    </row>
    <row r="203" s="2" customFormat="1" ht="21.75" customHeight="1">
      <c r="A203" s="39"/>
      <c r="B203" s="40"/>
      <c r="C203" s="220" t="s">
        <v>597</v>
      </c>
      <c r="D203" s="220" t="s">
        <v>217</v>
      </c>
      <c r="E203" s="221" t="s">
        <v>4298</v>
      </c>
      <c r="F203" s="222" t="s">
        <v>4299</v>
      </c>
      <c r="G203" s="223" t="s">
        <v>453</v>
      </c>
      <c r="H203" s="224">
        <v>36</v>
      </c>
      <c r="I203" s="225"/>
      <c r="J203" s="226">
        <f>ROUND(I203*H203,2)</f>
        <v>0</v>
      </c>
      <c r="K203" s="222" t="s">
        <v>359</v>
      </c>
      <c r="L203" s="45"/>
      <c r="M203" s="227" t="s">
        <v>1</v>
      </c>
      <c r="N203" s="228" t="s">
        <v>46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292</v>
      </c>
      <c r="AT203" s="231" t="s">
        <v>217</v>
      </c>
      <c r="AU203" s="231" t="s">
        <v>90</v>
      </c>
      <c r="AY203" s="18" t="s">
        <v>216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88</v>
      </c>
      <c r="BK203" s="232">
        <f>ROUND(I203*H203,2)</f>
        <v>0</v>
      </c>
      <c r="BL203" s="18" t="s">
        <v>292</v>
      </c>
      <c r="BM203" s="231" t="s">
        <v>5027</v>
      </c>
    </row>
    <row r="204" s="2" customFormat="1">
      <c r="A204" s="39"/>
      <c r="B204" s="40"/>
      <c r="C204" s="41"/>
      <c r="D204" s="233" t="s">
        <v>222</v>
      </c>
      <c r="E204" s="41"/>
      <c r="F204" s="234" t="s">
        <v>4301</v>
      </c>
      <c r="G204" s="41"/>
      <c r="H204" s="41"/>
      <c r="I204" s="235"/>
      <c r="J204" s="41"/>
      <c r="K204" s="41"/>
      <c r="L204" s="45"/>
      <c r="M204" s="236"/>
      <c r="N204" s="23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222</v>
      </c>
      <c r="AU204" s="18" t="s">
        <v>90</v>
      </c>
    </row>
    <row r="205" s="2" customFormat="1" ht="37.8" customHeight="1">
      <c r="A205" s="39"/>
      <c r="B205" s="40"/>
      <c r="C205" s="293" t="s">
        <v>610</v>
      </c>
      <c r="D205" s="293" t="s">
        <v>467</v>
      </c>
      <c r="E205" s="294" t="s">
        <v>5028</v>
      </c>
      <c r="F205" s="295" t="s">
        <v>5029</v>
      </c>
      <c r="G205" s="296" t="s">
        <v>453</v>
      </c>
      <c r="H205" s="297">
        <v>36</v>
      </c>
      <c r="I205" s="298"/>
      <c r="J205" s="299">
        <f>ROUND(I205*H205,2)</f>
        <v>0</v>
      </c>
      <c r="K205" s="295" t="s">
        <v>359</v>
      </c>
      <c r="L205" s="300"/>
      <c r="M205" s="301" t="s">
        <v>1</v>
      </c>
      <c r="N205" s="302" t="s">
        <v>46</v>
      </c>
      <c r="O205" s="92"/>
      <c r="P205" s="229">
        <f>O205*H205</f>
        <v>0</v>
      </c>
      <c r="Q205" s="229">
        <v>4.0000000000000003E-05</v>
      </c>
      <c r="R205" s="229">
        <f>Q205*H205</f>
        <v>0.0014400000000000001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569</v>
      </c>
      <c r="AT205" s="231" t="s">
        <v>467</v>
      </c>
      <c r="AU205" s="231" t="s">
        <v>90</v>
      </c>
      <c r="AY205" s="18" t="s">
        <v>216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88</v>
      </c>
      <c r="BK205" s="232">
        <f>ROUND(I205*H205,2)</f>
        <v>0</v>
      </c>
      <c r="BL205" s="18" t="s">
        <v>292</v>
      </c>
      <c r="BM205" s="231" t="s">
        <v>5030</v>
      </c>
    </row>
    <row r="206" s="2" customFormat="1">
      <c r="A206" s="39"/>
      <c r="B206" s="40"/>
      <c r="C206" s="41"/>
      <c r="D206" s="233" t="s">
        <v>222</v>
      </c>
      <c r="E206" s="41"/>
      <c r="F206" s="234" t="s">
        <v>5029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222</v>
      </c>
      <c r="AU206" s="18" t="s">
        <v>90</v>
      </c>
    </row>
    <row r="207" s="14" customFormat="1">
      <c r="A207" s="14"/>
      <c r="B207" s="260"/>
      <c r="C207" s="261"/>
      <c r="D207" s="233" t="s">
        <v>362</v>
      </c>
      <c r="E207" s="262" t="s">
        <v>1</v>
      </c>
      <c r="F207" s="263" t="s">
        <v>5031</v>
      </c>
      <c r="G207" s="261"/>
      <c r="H207" s="264">
        <v>30</v>
      </c>
      <c r="I207" s="265"/>
      <c r="J207" s="261"/>
      <c r="K207" s="261"/>
      <c r="L207" s="266"/>
      <c r="M207" s="267"/>
      <c r="N207" s="268"/>
      <c r="O207" s="268"/>
      <c r="P207" s="268"/>
      <c r="Q207" s="268"/>
      <c r="R207" s="268"/>
      <c r="S207" s="268"/>
      <c r="T207" s="26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0" t="s">
        <v>362</v>
      </c>
      <c r="AU207" s="270" t="s">
        <v>90</v>
      </c>
      <c r="AV207" s="14" t="s">
        <v>90</v>
      </c>
      <c r="AW207" s="14" t="s">
        <v>36</v>
      </c>
      <c r="AX207" s="14" t="s">
        <v>88</v>
      </c>
      <c r="AY207" s="270" t="s">
        <v>216</v>
      </c>
    </row>
    <row r="208" s="14" customFormat="1">
      <c r="A208" s="14"/>
      <c r="B208" s="260"/>
      <c r="C208" s="261"/>
      <c r="D208" s="233" t="s">
        <v>362</v>
      </c>
      <c r="E208" s="261"/>
      <c r="F208" s="263" t="s">
        <v>5032</v>
      </c>
      <c r="G208" s="261"/>
      <c r="H208" s="264">
        <v>36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0" t="s">
        <v>362</v>
      </c>
      <c r="AU208" s="270" t="s">
        <v>90</v>
      </c>
      <c r="AV208" s="14" t="s">
        <v>90</v>
      </c>
      <c r="AW208" s="14" t="s">
        <v>4</v>
      </c>
      <c r="AX208" s="14" t="s">
        <v>88</v>
      </c>
      <c r="AY208" s="270" t="s">
        <v>216</v>
      </c>
    </row>
    <row r="209" s="2" customFormat="1" ht="16.5" customHeight="1">
      <c r="A209" s="39"/>
      <c r="B209" s="40"/>
      <c r="C209" s="220" t="s">
        <v>617</v>
      </c>
      <c r="D209" s="220" t="s">
        <v>217</v>
      </c>
      <c r="E209" s="221" t="s">
        <v>5033</v>
      </c>
      <c r="F209" s="222" t="s">
        <v>5034</v>
      </c>
      <c r="G209" s="223" t="s">
        <v>539</v>
      </c>
      <c r="H209" s="224">
        <v>1</v>
      </c>
      <c r="I209" s="225"/>
      <c r="J209" s="226">
        <f>ROUND(I209*H209,2)</f>
        <v>0</v>
      </c>
      <c r="K209" s="222" t="s">
        <v>359</v>
      </c>
      <c r="L209" s="45"/>
      <c r="M209" s="227" t="s">
        <v>1</v>
      </c>
      <c r="N209" s="228" t="s">
        <v>46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292</v>
      </c>
      <c r="AT209" s="231" t="s">
        <v>217</v>
      </c>
      <c r="AU209" s="231" t="s">
        <v>90</v>
      </c>
      <c r="AY209" s="18" t="s">
        <v>216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292</v>
      </c>
      <c r="BM209" s="231" t="s">
        <v>5035</v>
      </c>
    </row>
    <row r="210" s="2" customFormat="1">
      <c r="A210" s="39"/>
      <c r="B210" s="40"/>
      <c r="C210" s="41"/>
      <c r="D210" s="233" t="s">
        <v>222</v>
      </c>
      <c r="E210" s="41"/>
      <c r="F210" s="234" t="s">
        <v>5036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222</v>
      </c>
      <c r="AU210" s="18" t="s">
        <v>90</v>
      </c>
    </row>
    <row r="211" s="2" customFormat="1" ht="16.5" customHeight="1">
      <c r="A211" s="39"/>
      <c r="B211" s="40"/>
      <c r="C211" s="220" t="s">
        <v>630</v>
      </c>
      <c r="D211" s="220" t="s">
        <v>217</v>
      </c>
      <c r="E211" s="221" t="s">
        <v>5037</v>
      </c>
      <c r="F211" s="222" t="s">
        <v>5038</v>
      </c>
      <c r="G211" s="223" t="s">
        <v>539</v>
      </c>
      <c r="H211" s="224">
        <v>1</v>
      </c>
      <c r="I211" s="225"/>
      <c r="J211" s="226">
        <f>ROUND(I211*H211,2)</f>
        <v>0</v>
      </c>
      <c r="K211" s="222" t="s">
        <v>359</v>
      </c>
      <c r="L211" s="45"/>
      <c r="M211" s="227" t="s">
        <v>1</v>
      </c>
      <c r="N211" s="228" t="s">
        <v>46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292</v>
      </c>
      <c r="AT211" s="231" t="s">
        <v>217</v>
      </c>
      <c r="AU211" s="231" t="s">
        <v>90</v>
      </c>
      <c r="AY211" s="18" t="s">
        <v>216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88</v>
      </c>
      <c r="BK211" s="232">
        <f>ROUND(I211*H211,2)</f>
        <v>0</v>
      </c>
      <c r="BL211" s="18" t="s">
        <v>292</v>
      </c>
      <c r="BM211" s="231" t="s">
        <v>5039</v>
      </c>
    </row>
    <row r="212" s="2" customFormat="1">
      <c r="A212" s="39"/>
      <c r="B212" s="40"/>
      <c r="C212" s="41"/>
      <c r="D212" s="233" t="s">
        <v>222</v>
      </c>
      <c r="E212" s="41"/>
      <c r="F212" s="234" t="s">
        <v>5040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222</v>
      </c>
      <c r="AU212" s="18" t="s">
        <v>90</v>
      </c>
    </row>
    <row r="213" s="2" customFormat="1" ht="24.15" customHeight="1">
      <c r="A213" s="39"/>
      <c r="B213" s="40"/>
      <c r="C213" s="293" t="s">
        <v>636</v>
      </c>
      <c r="D213" s="293" t="s">
        <v>467</v>
      </c>
      <c r="E213" s="294" t="s">
        <v>5041</v>
      </c>
      <c r="F213" s="295" t="s">
        <v>5042</v>
      </c>
      <c r="G213" s="296" t="s">
        <v>539</v>
      </c>
      <c r="H213" s="297">
        <v>1</v>
      </c>
      <c r="I213" s="298"/>
      <c r="J213" s="299">
        <f>ROUND(I213*H213,2)</f>
        <v>0</v>
      </c>
      <c r="K213" s="295" t="s">
        <v>1</v>
      </c>
      <c r="L213" s="300"/>
      <c r="M213" s="301" t="s">
        <v>1</v>
      </c>
      <c r="N213" s="302" t="s">
        <v>46</v>
      </c>
      <c r="O213" s="92"/>
      <c r="P213" s="229">
        <f>O213*H213</f>
        <v>0</v>
      </c>
      <c r="Q213" s="229">
        <v>0.0012099999999999999</v>
      </c>
      <c r="R213" s="229">
        <f>Q213*H213</f>
        <v>0.0012099999999999999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569</v>
      </c>
      <c r="AT213" s="231" t="s">
        <v>467</v>
      </c>
      <c r="AU213" s="231" t="s">
        <v>90</v>
      </c>
      <c r="AY213" s="18" t="s">
        <v>216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88</v>
      </c>
      <c r="BK213" s="232">
        <f>ROUND(I213*H213,2)</f>
        <v>0</v>
      </c>
      <c r="BL213" s="18" t="s">
        <v>292</v>
      </c>
      <c r="BM213" s="231" t="s">
        <v>5043</v>
      </c>
    </row>
    <row r="214" s="2" customFormat="1" ht="16.5" customHeight="1">
      <c r="A214" s="39"/>
      <c r="B214" s="40"/>
      <c r="C214" s="220" t="s">
        <v>644</v>
      </c>
      <c r="D214" s="220" t="s">
        <v>217</v>
      </c>
      <c r="E214" s="221" t="s">
        <v>5044</v>
      </c>
      <c r="F214" s="222" t="s">
        <v>5045</v>
      </c>
      <c r="G214" s="223" t="s">
        <v>539</v>
      </c>
      <c r="H214" s="224">
        <v>1</v>
      </c>
      <c r="I214" s="225"/>
      <c r="J214" s="226">
        <f>ROUND(I214*H214,2)</f>
        <v>0</v>
      </c>
      <c r="K214" s="222" t="s">
        <v>359</v>
      </c>
      <c r="L214" s="45"/>
      <c r="M214" s="227" t="s">
        <v>1</v>
      </c>
      <c r="N214" s="228" t="s">
        <v>46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292</v>
      </c>
      <c r="AT214" s="231" t="s">
        <v>217</v>
      </c>
      <c r="AU214" s="231" t="s">
        <v>90</v>
      </c>
      <c r="AY214" s="18" t="s">
        <v>216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88</v>
      </c>
      <c r="BK214" s="232">
        <f>ROUND(I214*H214,2)</f>
        <v>0</v>
      </c>
      <c r="BL214" s="18" t="s">
        <v>292</v>
      </c>
      <c r="BM214" s="231" t="s">
        <v>5046</v>
      </c>
    </row>
    <row r="215" s="2" customFormat="1">
      <c r="A215" s="39"/>
      <c r="B215" s="40"/>
      <c r="C215" s="41"/>
      <c r="D215" s="233" t="s">
        <v>222</v>
      </c>
      <c r="E215" s="41"/>
      <c r="F215" s="234" t="s">
        <v>5047</v>
      </c>
      <c r="G215" s="41"/>
      <c r="H215" s="41"/>
      <c r="I215" s="235"/>
      <c r="J215" s="41"/>
      <c r="K215" s="41"/>
      <c r="L215" s="45"/>
      <c r="M215" s="236"/>
      <c r="N215" s="23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222</v>
      </c>
      <c r="AU215" s="18" t="s">
        <v>90</v>
      </c>
    </row>
    <row r="216" s="2" customFormat="1" ht="16.5" customHeight="1">
      <c r="A216" s="39"/>
      <c r="B216" s="40"/>
      <c r="C216" s="293" t="s">
        <v>649</v>
      </c>
      <c r="D216" s="293" t="s">
        <v>467</v>
      </c>
      <c r="E216" s="294" t="s">
        <v>5048</v>
      </c>
      <c r="F216" s="295" t="s">
        <v>5049</v>
      </c>
      <c r="G216" s="296" t="s">
        <v>539</v>
      </c>
      <c r="H216" s="297">
        <v>1</v>
      </c>
      <c r="I216" s="298"/>
      <c r="J216" s="299">
        <f>ROUND(I216*H216,2)</f>
        <v>0</v>
      </c>
      <c r="K216" s="295" t="s">
        <v>359</v>
      </c>
      <c r="L216" s="300"/>
      <c r="M216" s="301" t="s">
        <v>1</v>
      </c>
      <c r="N216" s="302" t="s">
        <v>46</v>
      </c>
      <c r="O216" s="92"/>
      <c r="P216" s="229">
        <f>O216*H216</f>
        <v>0</v>
      </c>
      <c r="Q216" s="229">
        <v>0.00010000000000000001</v>
      </c>
      <c r="R216" s="229">
        <f>Q216*H216</f>
        <v>0.00010000000000000001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569</v>
      </c>
      <c r="AT216" s="231" t="s">
        <v>467</v>
      </c>
      <c r="AU216" s="231" t="s">
        <v>90</v>
      </c>
      <c r="AY216" s="18" t="s">
        <v>216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88</v>
      </c>
      <c r="BK216" s="232">
        <f>ROUND(I216*H216,2)</f>
        <v>0</v>
      </c>
      <c r="BL216" s="18" t="s">
        <v>292</v>
      </c>
      <c r="BM216" s="231" t="s">
        <v>5050</v>
      </c>
    </row>
    <row r="217" s="2" customFormat="1">
      <c r="A217" s="39"/>
      <c r="B217" s="40"/>
      <c r="C217" s="41"/>
      <c r="D217" s="233" t="s">
        <v>222</v>
      </c>
      <c r="E217" s="41"/>
      <c r="F217" s="234" t="s">
        <v>5049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222</v>
      </c>
      <c r="AU217" s="18" t="s">
        <v>90</v>
      </c>
    </row>
    <row r="218" s="2" customFormat="1" ht="16.5" customHeight="1">
      <c r="A218" s="39"/>
      <c r="B218" s="40"/>
      <c r="C218" s="220" t="s">
        <v>658</v>
      </c>
      <c r="D218" s="220" t="s">
        <v>217</v>
      </c>
      <c r="E218" s="221" t="s">
        <v>5051</v>
      </c>
      <c r="F218" s="222" t="s">
        <v>5052</v>
      </c>
      <c r="G218" s="223" t="s">
        <v>539</v>
      </c>
      <c r="H218" s="224">
        <v>12</v>
      </c>
      <c r="I218" s="225"/>
      <c r="J218" s="226">
        <f>ROUND(I218*H218,2)</f>
        <v>0</v>
      </c>
      <c r="K218" s="222" t="s">
        <v>359</v>
      </c>
      <c r="L218" s="45"/>
      <c r="M218" s="227" t="s">
        <v>1</v>
      </c>
      <c r="N218" s="228" t="s">
        <v>46</v>
      </c>
      <c r="O218" s="92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292</v>
      </c>
      <c r="AT218" s="231" t="s">
        <v>217</v>
      </c>
      <c r="AU218" s="231" t="s">
        <v>90</v>
      </c>
      <c r="AY218" s="18" t="s">
        <v>216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88</v>
      </c>
      <c r="BK218" s="232">
        <f>ROUND(I218*H218,2)</f>
        <v>0</v>
      </c>
      <c r="BL218" s="18" t="s">
        <v>292</v>
      </c>
      <c r="BM218" s="231" t="s">
        <v>5053</v>
      </c>
    </row>
    <row r="219" s="2" customFormat="1">
      <c r="A219" s="39"/>
      <c r="B219" s="40"/>
      <c r="C219" s="41"/>
      <c r="D219" s="233" t="s">
        <v>222</v>
      </c>
      <c r="E219" s="41"/>
      <c r="F219" s="234" t="s">
        <v>5054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222</v>
      </c>
      <c r="AU219" s="18" t="s">
        <v>90</v>
      </c>
    </row>
    <row r="220" s="2" customFormat="1" ht="33" customHeight="1">
      <c r="A220" s="39"/>
      <c r="B220" s="40"/>
      <c r="C220" s="293" t="s">
        <v>661</v>
      </c>
      <c r="D220" s="293" t="s">
        <v>467</v>
      </c>
      <c r="E220" s="294" t="s">
        <v>5055</v>
      </c>
      <c r="F220" s="295" t="s">
        <v>5056</v>
      </c>
      <c r="G220" s="296" t="s">
        <v>539</v>
      </c>
      <c r="H220" s="297">
        <v>5</v>
      </c>
      <c r="I220" s="298"/>
      <c r="J220" s="299">
        <f>ROUND(I220*H220,2)</f>
        <v>0</v>
      </c>
      <c r="K220" s="295" t="s">
        <v>1</v>
      </c>
      <c r="L220" s="300"/>
      <c r="M220" s="301" t="s">
        <v>1</v>
      </c>
      <c r="N220" s="302" t="s">
        <v>46</v>
      </c>
      <c r="O220" s="92"/>
      <c r="P220" s="229">
        <f>O220*H220</f>
        <v>0</v>
      </c>
      <c r="Q220" s="229">
        <v>0.00010000000000000001</v>
      </c>
      <c r="R220" s="229">
        <f>Q220*H220</f>
        <v>0.00050000000000000001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569</v>
      </c>
      <c r="AT220" s="231" t="s">
        <v>467</v>
      </c>
      <c r="AU220" s="231" t="s">
        <v>90</v>
      </c>
      <c r="AY220" s="18" t="s">
        <v>216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292</v>
      </c>
      <c r="BM220" s="231" t="s">
        <v>5057</v>
      </c>
    </row>
    <row r="221" s="2" customFormat="1">
      <c r="A221" s="39"/>
      <c r="B221" s="40"/>
      <c r="C221" s="41"/>
      <c r="D221" s="233" t="s">
        <v>222</v>
      </c>
      <c r="E221" s="41"/>
      <c r="F221" s="234" t="s">
        <v>5058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222</v>
      </c>
      <c r="AU221" s="18" t="s">
        <v>90</v>
      </c>
    </row>
    <row r="222" s="2" customFormat="1" ht="16.5" customHeight="1">
      <c r="A222" s="39"/>
      <c r="B222" s="40"/>
      <c r="C222" s="293" t="s">
        <v>668</v>
      </c>
      <c r="D222" s="293" t="s">
        <v>467</v>
      </c>
      <c r="E222" s="294" t="s">
        <v>5059</v>
      </c>
      <c r="F222" s="295" t="s">
        <v>5060</v>
      </c>
      <c r="G222" s="296" t="s">
        <v>539</v>
      </c>
      <c r="H222" s="297">
        <v>7</v>
      </c>
      <c r="I222" s="298"/>
      <c r="J222" s="299">
        <f>ROUND(I222*H222,2)</f>
        <v>0</v>
      </c>
      <c r="K222" s="295" t="s">
        <v>1</v>
      </c>
      <c r="L222" s="300"/>
      <c r="M222" s="301" t="s">
        <v>1</v>
      </c>
      <c r="N222" s="302" t="s">
        <v>46</v>
      </c>
      <c r="O222" s="92"/>
      <c r="P222" s="229">
        <f>O222*H222</f>
        <v>0</v>
      </c>
      <c r="Q222" s="229">
        <v>0.00010000000000000001</v>
      </c>
      <c r="R222" s="229">
        <f>Q222*H222</f>
        <v>0.00069999999999999999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569</v>
      </c>
      <c r="AT222" s="231" t="s">
        <v>467</v>
      </c>
      <c r="AU222" s="231" t="s">
        <v>90</v>
      </c>
      <c r="AY222" s="18" t="s">
        <v>216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292</v>
      </c>
      <c r="BM222" s="231" t="s">
        <v>5061</v>
      </c>
    </row>
    <row r="223" s="2" customFormat="1">
      <c r="A223" s="39"/>
      <c r="B223" s="40"/>
      <c r="C223" s="41"/>
      <c r="D223" s="233" t="s">
        <v>222</v>
      </c>
      <c r="E223" s="41"/>
      <c r="F223" s="234" t="s">
        <v>5058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222</v>
      </c>
      <c r="AU223" s="18" t="s">
        <v>90</v>
      </c>
    </row>
    <row r="224" s="2" customFormat="1" ht="16.5" customHeight="1">
      <c r="A224" s="39"/>
      <c r="B224" s="40"/>
      <c r="C224" s="293" t="s">
        <v>674</v>
      </c>
      <c r="D224" s="293" t="s">
        <v>467</v>
      </c>
      <c r="E224" s="294" t="s">
        <v>5062</v>
      </c>
      <c r="F224" s="295" t="s">
        <v>5063</v>
      </c>
      <c r="G224" s="296" t="s">
        <v>539</v>
      </c>
      <c r="H224" s="297">
        <v>1</v>
      </c>
      <c r="I224" s="298"/>
      <c r="J224" s="299">
        <f>ROUND(I224*H224,2)</f>
        <v>0</v>
      </c>
      <c r="K224" s="295" t="s">
        <v>359</v>
      </c>
      <c r="L224" s="300"/>
      <c r="M224" s="301" t="s">
        <v>1</v>
      </c>
      <c r="N224" s="302" t="s">
        <v>46</v>
      </c>
      <c r="O224" s="92"/>
      <c r="P224" s="229">
        <f>O224*H224</f>
        <v>0</v>
      </c>
      <c r="Q224" s="229">
        <v>3.0000000000000001E-05</v>
      </c>
      <c r="R224" s="229">
        <f>Q224*H224</f>
        <v>3.0000000000000001E-05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569</v>
      </c>
      <c r="AT224" s="231" t="s">
        <v>467</v>
      </c>
      <c r="AU224" s="231" t="s">
        <v>90</v>
      </c>
      <c r="AY224" s="18" t="s">
        <v>216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88</v>
      </c>
      <c r="BK224" s="232">
        <f>ROUND(I224*H224,2)</f>
        <v>0</v>
      </c>
      <c r="BL224" s="18" t="s">
        <v>292</v>
      </c>
      <c r="BM224" s="231" t="s">
        <v>5064</v>
      </c>
    </row>
    <row r="225" s="2" customFormat="1">
      <c r="A225" s="39"/>
      <c r="B225" s="40"/>
      <c r="C225" s="41"/>
      <c r="D225" s="233" t="s">
        <v>222</v>
      </c>
      <c r="E225" s="41"/>
      <c r="F225" s="234" t="s">
        <v>5063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222</v>
      </c>
      <c r="AU225" s="18" t="s">
        <v>90</v>
      </c>
    </row>
    <row r="226" s="2" customFormat="1" ht="16.5" customHeight="1">
      <c r="A226" s="39"/>
      <c r="B226" s="40"/>
      <c r="C226" s="293" t="s">
        <v>681</v>
      </c>
      <c r="D226" s="293" t="s">
        <v>467</v>
      </c>
      <c r="E226" s="294" t="s">
        <v>5065</v>
      </c>
      <c r="F226" s="295" t="s">
        <v>5066</v>
      </c>
      <c r="G226" s="296" t="s">
        <v>539</v>
      </c>
      <c r="H226" s="297">
        <v>1</v>
      </c>
      <c r="I226" s="298"/>
      <c r="J226" s="299">
        <f>ROUND(I226*H226,2)</f>
        <v>0</v>
      </c>
      <c r="K226" s="295" t="s">
        <v>359</v>
      </c>
      <c r="L226" s="300"/>
      <c r="M226" s="301" t="s">
        <v>1</v>
      </c>
      <c r="N226" s="302" t="s">
        <v>46</v>
      </c>
      <c r="O226" s="92"/>
      <c r="P226" s="229">
        <f>O226*H226</f>
        <v>0</v>
      </c>
      <c r="Q226" s="229">
        <v>2.0000000000000002E-05</v>
      </c>
      <c r="R226" s="229">
        <f>Q226*H226</f>
        <v>2.0000000000000002E-05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569</v>
      </c>
      <c r="AT226" s="231" t="s">
        <v>467</v>
      </c>
      <c r="AU226" s="231" t="s">
        <v>90</v>
      </c>
      <c r="AY226" s="18" t="s">
        <v>216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292</v>
      </c>
      <c r="BM226" s="231" t="s">
        <v>5067</v>
      </c>
    </row>
    <row r="227" s="2" customFormat="1">
      <c r="A227" s="39"/>
      <c r="B227" s="40"/>
      <c r="C227" s="41"/>
      <c r="D227" s="233" t="s">
        <v>222</v>
      </c>
      <c r="E227" s="41"/>
      <c r="F227" s="234" t="s">
        <v>5066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222</v>
      </c>
      <c r="AU227" s="18" t="s">
        <v>90</v>
      </c>
    </row>
    <row r="228" s="2" customFormat="1" ht="16.5" customHeight="1">
      <c r="A228" s="39"/>
      <c r="B228" s="40"/>
      <c r="C228" s="293" t="s">
        <v>692</v>
      </c>
      <c r="D228" s="293" t="s">
        <v>467</v>
      </c>
      <c r="E228" s="294" t="s">
        <v>5068</v>
      </c>
      <c r="F228" s="295" t="s">
        <v>5069</v>
      </c>
      <c r="G228" s="296" t="s">
        <v>539</v>
      </c>
      <c r="H228" s="297">
        <v>3</v>
      </c>
      <c r="I228" s="298"/>
      <c r="J228" s="299">
        <f>ROUND(I228*H228,2)</f>
        <v>0</v>
      </c>
      <c r="K228" s="295" t="s">
        <v>359</v>
      </c>
      <c r="L228" s="300"/>
      <c r="M228" s="301" t="s">
        <v>1</v>
      </c>
      <c r="N228" s="302" t="s">
        <v>46</v>
      </c>
      <c r="O228" s="92"/>
      <c r="P228" s="229">
        <f>O228*H228</f>
        <v>0</v>
      </c>
      <c r="Q228" s="229">
        <v>1.0000000000000001E-05</v>
      </c>
      <c r="R228" s="229">
        <f>Q228*H228</f>
        <v>3.0000000000000004E-05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569</v>
      </c>
      <c r="AT228" s="231" t="s">
        <v>467</v>
      </c>
      <c r="AU228" s="231" t="s">
        <v>90</v>
      </c>
      <c r="AY228" s="18" t="s">
        <v>216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88</v>
      </c>
      <c r="BK228" s="232">
        <f>ROUND(I228*H228,2)</f>
        <v>0</v>
      </c>
      <c r="BL228" s="18" t="s">
        <v>292</v>
      </c>
      <c r="BM228" s="231" t="s">
        <v>5070</v>
      </c>
    </row>
    <row r="229" s="2" customFormat="1">
      <c r="A229" s="39"/>
      <c r="B229" s="40"/>
      <c r="C229" s="41"/>
      <c r="D229" s="233" t="s">
        <v>222</v>
      </c>
      <c r="E229" s="41"/>
      <c r="F229" s="234" t="s">
        <v>5069</v>
      </c>
      <c r="G229" s="41"/>
      <c r="H229" s="41"/>
      <c r="I229" s="235"/>
      <c r="J229" s="41"/>
      <c r="K229" s="41"/>
      <c r="L229" s="45"/>
      <c r="M229" s="236"/>
      <c r="N229" s="23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222</v>
      </c>
      <c r="AU229" s="18" t="s">
        <v>90</v>
      </c>
    </row>
    <row r="230" s="2" customFormat="1" ht="16.5" customHeight="1">
      <c r="A230" s="39"/>
      <c r="B230" s="40"/>
      <c r="C230" s="220" t="s">
        <v>696</v>
      </c>
      <c r="D230" s="220" t="s">
        <v>217</v>
      </c>
      <c r="E230" s="221" t="s">
        <v>5071</v>
      </c>
      <c r="F230" s="222" t="s">
        <v>5072</v>
      </c>
      <c r="G230" s="223" t="s">
        <v>539</v>
      </c>
      <c r="H230" s="224">
        <v>15</v>
      </c>
      <c r="I230" s="225"/>
      <c r="J230" s="226">
        <f>ROUND(I230*H230,2)</f>
        <v>0</v>
      </c>
      <c r="K230" s="222" t="s">
        <v>359</v>
      </c>
      <c r="L230" s="45"/>
      <c r="M230" s="227" t="s">
        <v>1</v>
      </c>
      <c r="N230" s="228" t="s">
        <v>46</v>
      </c>
      <c r="O230" s="92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292</v>
      </c>
      <c r="AT230" s="231" t="s">
        <v>217</v>
      </c>
      <c r="AU230" s="231" t="s">
        <v>90</v>
      </c>
      <c r="AY230" s="18" t="s">
        <v>216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88</v>
      </c>
      <c r="BK230" s="232">
        <f>ROUND(I230*H230,2)</f>
        <v>0</v>
      </c>
      <c r="BL230" s="18" t="s">
        <v>292</v>
      </c>
      <c r="BM230" s="231" t="s">
        <v>5073</v>
      </c>
    </row>
    <row r="231" s="2" customFormat="1">
      <c r="A231" s="39"/>
      <c r="B231" s="40"/>
      <c r="C231" s="41"/>
      <c r="D231" s="233" t="s">
        <v>222</v>
      </c>
      <c r="E231" s="41"/>
      <c r="F231" s="234" t="s">
        <v>5074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222</v>
      </c>
      <c r="AU231" s="18" t="s">
        <v>90</v>
      </c>
    </row>
    <row r="232" s="2" customFormat="1" ht="16.5" customHeight="1">
      <c r="A232" s="39"/>
      <c r="B232" s="40"/>
      <c r="C232" s="220" t="s">
        <v>700</v>
      </c>
      <c r="D232" s="220" t="s">
        <v>217</v>
      </c>
      <c r="E232" s="221" t="s">
        <v>5075</v>
      </c>
      <c r="F232" s="222" t="s">
        <v>5076</v>
      </c>
      <c r="G232" s="223" t="s">
        <v>539</v>
      </c>
      <c r="H232" s="224">
        <v>30</v>
      </c>
      <c r="I232" s="225"/>
      <c r="J232" s="226">
        <f>ROUND(I232*H232,2)</f>
        <v>0</v>
      </c>
      <c r="K232" s="222" t="s">
        <v>359</v>
      </c>
      <c r="L232" s="45"/>
      <c r="M232" s="227" t="s">
        <v>1</v>
      </c>
      <c r="N232" s="228" t="s">
        <v>46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292</v>
      </c>
      <c r="AT232" s="231" t="s">
        <v>217</v>
      </c>
      <c r="AU232" s="231" t="s">
        <v>90</v>
      </c>
      <c r="AY232" s="18" t="s">
        <v>216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292</v>
      </c>
      <c r="BM232" s="231" t="s">
        <v>5077</v>
      </c>
    </row>
    <row r="233" s="2" customFormat="1">
      <c r="A233" s="39"/>
      <c r="B233" s="40"/>
      <c r="C233" s="41"/>
      <c r="D233" s="233" t="s">
        <v>222</v>
      </c>
      <c r="E233" s="41"/>
      <c r="F233" s="234" t="s">
        <v>5078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222</v>
      </c>
      <c r="AU233" s="18" t="s">
        <v>90</v>
      </c>
    </row>
    <row r="234" s="2" customFormat="1" ht="21.75" customHeight="1">
      <c r="A234" s="39"/>
      <c r="B234" s="40"/>
      <c r="C234" s="220" t="s">
        <v>706</v>
      </c>
      <c r="D234" s="220" t="s">
        <v>217</v>
      </c>
      <c r="E234" s="221" t="s">
        <v>5079</v>
      </c>
      <c r="F234" s="222" t="s">
        <v>5080</v>
      </c>
      <c r="G234" s="223" t="s">
        <v>539</v>
      </c>
      <c r="H234" s="224">
        <v>28</v>
      </c>
      <c r="I234" s="225"/>
      <c r="J234" s="226">
        <f>ROUND(I234*H234,2)</f>
        <v>0</v>
      </c>
      <c r="K234" s="222" t="s">
        <v>359</v>
      </c>
      <c r="L234" s="45"/>
      <c r="M234" s="227" t="s">
        <v>1</v>
      </c>
      <c r="N234" s="228" t="s">
        <v>46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292</v>
      </c>
      <c r="AT234" s="231" t="s">
        <v>217</v>
      </c>
      <c r="AU234" s="231" t="s">
        <v>90</v>
      </c>
      <c r="AY234" s="18" t="s">
        <v>216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88</v>
      </c>
      <c r="BK234" s="232">
        <f>ROUND(I234*H234,2)</f>
        <v>0</v>
      </c>
      <c r="BL234" s="18" t="s">
        <v>292</v>
      </c>
      <c r="BM234" s="231" t="s">
        <v>5081</v>
      </c>
    </row>
    <row r="235" s="2" customFormat="1">
      <c r="A235" s="39"/>
      <c r="B235" s="40"/>
      <c r="C235" s="41"/>
      <c r="D235" s="233" t="s">
        <v>222</v>
      </c>
      <c r="E235" s="41"/>
      <c r="F235" s="234" t="s">
        <v>5082</v>
      </c>
      <c r="G235" s="41"/>
      <c r="H235" s="41"/>
      <c r="I235" s="235"/>
      <c r="J235" s="41"/>
      <c r="K235" s="41"/>
      <c r="L235" s="45"/>
      <c r="M235" s="236"/>
      <c r="N235" s="23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222</v>
      </c>
      <c r="AU235" s="18" t="s">
        <v>90</v>
      </c>
    </row>
    <row r="236" s="2" customFormat="1" ht="24.15" customHeight="1">
      <c r="A236" s="39"/>
      <c r="B236" s="40"/>
      <c r="C236" s="220" t="s">
        <v>713</v>
      </c>
      <c r="D236" s="220" t="s">
        <v>217</v>
      </c>
      <c r="E236" s="221" t="s">
        <v>5083</v>
      </c>
      <c r="F236" s="222" t="s">
        <v>5084</v>
      </c>
      <c r="G236" s="223" t="s">
        <v>539</v>
      </c>
      <c r="H236" s="224">
        <v>15</v>
      </c>
      <c r="I236" s="225"/>
      <c r="J236" s="226">
        <f>ROUND(I236*H236,2)</f>
        <v>0</v>
      </c>
      <c r="K236" s="222" t="s">
        <v>359</v>
      </c>
      <c r="L236" s="45"/>
      <c r="M236" s="227" t="s">
        <v>1</v>
      </c>
      <c r="N236" s="228" t="s">
        <v>46</v>
      </c>
      <c r="O236" s="92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292</v>
      </c>
      <c r="AT236" s="231" t="s">
        <v>217</v>
      </c>
      <c r="AU236" s="231" t="s">
        <v>90</v>
      </c>
      <c r="AY236" s="18" t="s">
        <v>216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88</v>
      </c>
      <c r="BK236" s="232">
        <f>ROUND(I236*H236,2)</f>
        <v>0</v>
      </c>
      <c r="BL236" s="18" t="s">
        <v>292</v>
      </c>
      <c r="BM236" s="231" t="s">
        <v>5085</v>
      </c>
    </row>
    <row r="237" s="2" customFormat="1">
      <c r="A237" s="39"/>
      <c r="B237" s="40"/>
      <c r="C237" s="41"/>
      <c r="D237" s="233" t="s">
        <v>222</v>
      </c>
      <c r="E237" s="41"/>
      <c r="F237" s="234" t="s">
        <v>5086</v>
      </c>
      <c r="G237" s="41"/>
      <c r="H237" s="41"/>
      <c r="I237" s="235"/>
      <c r="J237" s="41"/>
      <c r="K237" s="41"/>
      <c r="L237" s="45"/>
      <c r="M237" s="236"/>
      <c r="N237" s="23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222</v>
      </c>
      <c r="AU237" s="18" t="s">
        <v>90</v>
      </c>
    </row>
    <row r="238" s="2" customFormat="1" ht="24.15" customHeight="1">
      <c r="A238" s="39"/>
      <c r="B238" s="40"/>
      <c r="C238" s="293" t="s">
        <v>719</v>
      </c>
      <c r="D238" s="293" t="s">
        <v>467</v>
      </c>
      <c r="E238" s="294" t="s">
        <v>5087</v>
      </c>
      <c r="F238" s="295" t="s">
        <v>5088</v>
      </c>
      <c r="G238" s="296" t="s">
        <v>539</v>
      </c>
      <c r="H238" s="297">
        <v>5</v>
      </c>
      <c r="I238" s="298"/>
      <c r="J238" s="299">
        <f>ROUND(I238*H238,2)</f>
        <v>0</v>
      </c>
      <c r="K238" s="295" t="s">
        <v>359</v>
      </c>
      <c r="L238" s="300"/>
      <c r="M238" s="301" t="s">
        <v>1</v>
      </c>
      <c r="N238" s="302" t="s">
        <v>46</v>
      </c>
      <c r="O238" s="92"/>
      <c r="P238" s="229">
        <f>O238*H238</f>
        <v>0</v>
      </c>
      <c r="Q238" s="229">
        <v>3.0000000000000001E-05</v>
      </c>
      <c r="R238" s="229">
        <f>Q238*H238</f>
        <v>0.00015000000000000001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569</v>
      </c>
      <c r="AT238" s="231" t="s">
        <v>467</v>
      </c>
      <c r="AU238" s="231" t="s">
        <v>90</v>
      </c>
      <c r="AY238" s="18" t="s">
        <v>216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292</v>
      </c>
      <c r="BM238" s="231" t="s">
        <v>5089</v>
      </c>
    </row>
    <row r="239" s="2" customFormat="1">
      <c r="A239" s="39"/>
      <c r="B239" s="40"/>
      <c r="C239" s="41"/>
      <c r="D239" s="233" t="s">
        <v>222</v>
      </c>
      <c r="E239" s="41"/>
      <c r="F239" s="234" t="s">
        <v>5088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222</v>
      </c>
      <c r="AU239" s="18" t="s">
        <v>90</v>
      </c>
    </row>
    <row r="240" s="2" customFormat="1" ht="21.75" customHeight="1">
      <c r="A240" s="39"/>
      <c r="B240" s="40"/>
      <c r="C240" s="293" t="s">
        <v>728</v>
      </c>
      <c r="D240" s="293" t="s">
        <v>467</v>
      </c>
      <c r="E240" s="294" t="s">
        <v>4245</v>
      </c>
      <c r="F240" s="295" t="s">
        <v>4246</v>
      </c>
      <c r="G240" s="296" t="s">
        <v>539</v>
      </c>
      <c r="H240" s="297">
        <v>10</v>
      </c>
      <c r="I240" s="298"/>
      <c r="J240" s="299">
        <f>ROUND(I240*H240,2)</f>
        <v>0</v>
      </c>
      <c r="K240" s="295" t="s">
        <v>359</v>
      </c>
      <c r="L240" s="300"/>
      <c r="M240" s="301" t="s">
        <v>1</v>
      </c>
      <c r="N240" s="302" t="s">
        <v>46</v>
      </c>
      <c r="O240" s="92"/>
      <c r="P240" s="229">
        <f>O240*H240</f>
        <v>0</v>
      </c>
      <c r="Q240" s="229">
        <v>4.0000000000000003E-05</v>
      </c>
      <c r="R240" s="229">
        <f>Q240*H240</f>
        <v>0.00040000000000000002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569</v>
      </c>
      <c r="AT240" s="231" t="s">
        <v>467</v>
      </c>
      <c r="AU240" s="231" t="s">
        <v>90</v>
      </c>
      <c r="AY240" s="18" t="s">
        <v>216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88</v>
      </c>
      <c r="BK240" s="232">
        <f>ROUND(I240*H240,2)</f>
        <v>0</v>
      </c>
      <c r="BL240" s="18" t="s">
        <v>292</v>
      </c>
      <c r="BM240" s="231" t="s">
        <v>5090</v>
      </c>
    </row>
    <row r="241" s="2" customFormat="1">
      <c r="A241" s="39"/>
      <c r="B241" s="40"/>
      <c r="C241" s="41"/>
      <c r="D241" s="233" t="s">
        <v>222</v>
      </c>
      <c r="E241" s="41"/>
      <c r="F241" s="234" t="s">
        <v>4246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222</v>
      </c>
      <c r="AU241" s="18" t="s">
        <v>90</v>
      </c>
    </row>
    <row r="242" s="2" customFormat="1" ht="24.15" customHeight="1">
      <c r="A242" s="39"/>
      <c r="B242" s="40"/>
      <c r="C242" s="220" t="s">
        <v>739</v>
      </c>
      <c r="D242" s="220" t="s">
        <v>217</v>
      </c>
      <c r="E242" s="221" t="s">
        <v>5091</v>
      </c>
      <c r="F242" s="222" t="s">
        <v>5092</v>
      </c>
      <c r="G242" s="223" t="s">
        <v>539</v>
      </c>
      <c r="H242" s="224">
        <v>16</v>
      </c>
      <c r="I242" s="225"/>
      <c r="J242" s="226">
        <f>ROUND(I242*H242,2)</f>
        <v>0</v>
      </c>
      <c r="K242" s="222" t="s">
        <v>359</v>
      </c>
      <c r="L242" s="45"/>
      <c r="M242" s="227" t="s">
        <v>1</v>
      </c>
      <c r="N242" s="228" t="s">
        <v>46</v>
      </c>
      <c r="O242" s="92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292</v>
      </c>
      <c r="AT242" s="231" t="s">
        <v>217</v>
      </c>
      <c r="AU242" s="231" t="s">
        <v>90</v>
      </c>
      <c r="AY242" s="18" t="s">
        <v>216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88</v>
      </c>
      <c r="BK242" s="232">
        <f>ROUND(I242*H242,2)</f>
        <v>0</v>
      </c>
      <c r="BL242" s="18" t="s">
        <v>292</v>
      </c>
      <c r="BM242" s="231" t="s">
        <v>5093</v>
      </c>
    </row>
    <row r="243" s="2" customFormat="1">
      <c r="A243" s="39"/>
      <c r="B243" s="40"/>
      <c r="C243" s="41"/>
      <c r="D243" s="233" t="s">
        <v>222</v>
      </c>
      <c r="E243" s="41"/>
      <c r="F243" s="234" t="s">
        <v>5094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222</v>
      </c>
      <c r="AU243" s="18" t="s">
        <v>90</v>
      </c>
    </row>
    <row r="244" s="2" customFormat="1" ht="24.15" customHeight="1">
      <c r="A244" s="39"/>
      <c r="B244" s="40"/>
      <c r="C244" s="293" t="s">
        <v>750</v>
      </c>
      <c r="D244" s="293" t="s">
        <v>467</v>
      </c>
      <c r="E244" s="294" t="s">
        <v>5095</v>
      </c>
      <c r="F244" s="295" t="s">
        <v>5096</v>
      </c>
      <c r="G244" s="296" t="s">
        <v>539</v>
      </c>
      <c r="H244" s="297">
        <v>15</v>
      </c>
      <c r="I244" s="298"/>
      <c r="J244" s="299">
        <f>ROUND(I244*H244,2)</f>
        <v>0</v>
      </c>
      <c r="K244" s="295" t="s">
        <v>359</v>
      </c>
      <c r="L244" s="300"/>
      <c r="M244" s="301" t="s">
        <v>1</v>
      </c>
      <c r="N244" s="302" t="s">
        <v>46</v>
      </c>
      <c r="O244" s="92"/>
      <c r="P244" s="229">
        <f>O244*H244</f>
        <v>0</v>
      </c>
      <c r="Q244" s="229">
        <v>0.00016000000000000001</v>
      </c>
      <c r="R244" s="229">
        <f>Q244*H244</f>
        <v>0.0024000000000000002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569</v>
      </c>
      <c r="AT244" s="231" t="s">
        <v>467</v>
      </c>
      <c r="AU244" s="231" t="s">
        <v>90</v>
      </c>
      <c r="AY244" s="18" t="s">
        <v>216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88</v>
      </c>
      <c r="BK244" s="232">
        <f>ROUND(I244*H244,2)</f>
        <v>0</v>
      </c>
      <c r="BL244" s="18" t="s">
        <v>292</v>
      </c>
      <c r="BM244" s="231" t="s">
        <v>5097</v>
      </c>
    </row>
    <row r="245" s="2" customFormat="1">
      <c r="A245" s="39"/>
      <c r="B245" s="40"/>
      <c r="C245" s="41"/>
      <c r="D245" s="233" t="s">
        <v>222</v>
      </c>
      <c r="E245" s="41"/>
      <c r="F245" s="234" t="s">
        <v>5096</v>
      </c>
      <c r="G245" s="41"/>
      <c r="H245" s="41"/>
      <c r="I245" s="235"/>
      <c r="J245" s="41"/>
      <c r="K245" s="41"/>
      <c r="L245" s="45"/>
      <c r="M245" s="236"/>
      <c r="N245" s="23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222</v>
      </c>
      <c r="AU245" s="18" t="s">
        <v>90</v>
      </c>
    </row>
    <row r="246" s="2" customFormat="1" ht="16.5" customHeight="1">
      <c r="A246" s="39"/>
      <c r="B246" s="40"/>
      <c r="C246" s="293" t="s">
        <v>760</v>
      </c>
      <c r="D246" s="293" t="s">
        <v>467</v>
      </c>
      <c r="E246" s="294" t="s">
        <v>5098</v>
      </c>
      <c r="F246" s="295" t="s">
        <v>5099</v>
      </c>
      <c r="G246" s="296" t="s">
        <v>539</v>
      </c>
      <c r="H246" s="297">
        <v>1</v>
      </c>
      <c r="I246" s="298"/>
      <c r="J246" s="299">
        <f>ROUND(I246*H246,2)</f>
        <v>0</v>
      </c>
      <c r="K246" s="295" t="s">
        <v>359</v>
      </c>
      <c r="L246" s="300"/>
      <c r="M246" s="301" t="s">
        <v>1</v>
      </c>
      <c r="N246" s="302" t="s">
        <v>46</v>
      </c>
      <c r="O246" s="92"/>
      <c r="P246" s="229">
        <f>O246*H246</f>
        <v>0</v>
      </c>
      <c r="Q246" s="229">
        <v>0.00064000000000000005</v>
      </c>
      <c r="R246" s="229">
        <f>Q246*H246</f>
        <v>0.00064000000000000005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569</v>
      </c>
      <c r="AT246" s="231" t="s">
        <v>467</v>
      </c>
      <c r="AU246" s="231" t="s">
        <v>90</v>
      </c>
      <c r="AY246" s="18" t="s">
        <v>216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88</v>
      </c>
      <c r="BK246" s="232">
        <f>ROUND(I246*H246,2)</f>
        <v>0</v>
      </c>
      <c r="BL246" s="18" t="s">
        <v>292</v>
      </c>
      <c r="BM246" s="231" t="s">
        <v>5100</v>
      </c>
    </row>
    <row r="247" s="2" customFormat="1">
      <c r="A247" s="39"/>
      <c r="B247" s="40"/>
      <c r="C247" s="41"/>
      <c r="D247" s="233" t="s">
        <v>222</v>
      </c>
      <c r="E247" s="41"/>
      <c r="F247" s="234" t="s">
        <v>5099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222</v>
      </c>
      <c r="AU247" s="18" t="s">
        <v>90</v>
      </c>
    </row>
    <row r="248" s="2" customFormat="1" ht="24.15" customHeight="1">
      <c r="A248" s="39"/>
      <c r="B248" s="40"/>
      <c r="C248" s="220" t="s">
        <v>767</v>
      </c>
      <c r="D248" s="220" t="s">
        <v>217</v>
      </c>
      <c r="E248" s="221" t="s">
        <v>5101</v>
      </c>
      <c r="F248" s="222" t="s">
        <v>5102</v>
      </c>
      <c r="G248" s="223" t="s">
        <v>453</v>
      </c>
      <c r="H248" s="224">
        <v>696</v>
      </c>
      <c r="I248" s="225"/>
      <c r="J248" s="226">
        <f>ROUND(I248*H248,2)</f>
        <v>0</v>
      </c>
      <c r="K248" s="222" t="s">
        <v>359</v>
      </c>
      <c r="L248" s="45"/>
      <c r="M248" s="227" t="s">
        <v>1</v>
      </c>
      <c r="N248" s="228" t="s">
        <v>46</v>
      </c>
      <c r="O248" s="92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292</v>
      </c>
      <c r="AT248" s="231" t="s">
        <v>217</v>
      </c>
      <c r="AU248" s="231" t="s">
        <v>90</v>
      </c>
      <c r="AY248" s="18" t="s">
        <v>216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88</v>
      </c>
      <c r="BK248" s="232">
        <f>ROUND(I248*H248,2)</f>
        <v>0</v>
      </c>
      <c r="BL248" s="18" t="s">
        <v>292</v>
      </c>
      <c r="BM248" s="231" t="s">
        <v>5103</v>
      </c>
    </row>
    <row r="249" s="2" customFormat="1">
      <c r="A249" s="39"/>
      <c r="B249" s="40"/>
      <c r="C249" s="41"/>
      <c r="D249" s="233" t="s">
        <v>222</v>
      </c>
      <c r="E249" s="41"/>
      <c r="F249" s="234" t="s">
        <v>5102</v>
      </c>
      <c r="G249" s="41"/>
      <c r="H249" s="41"/>
      <c r="I249" s="235"/>
      <c r="J249" s="41"/>
      <c r="K249" s="41"/>
      <c r="L249" s="45"/>
      <c r="M249" s="236"/>
      <c r="N249" s="237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222</v>
      </c>
      <c r="AU249" s="18" t="s">
        <v>90</v>
      </c>
    </row>
    <row r="250" s="14" customFormat="1">
      <c r="A250" s="14"/>
      <c r="B250" s="260"/>
      <c r="C250" s="261"/>
      <c r="D250" s="233" t="s">
        <v>362</v>
      </c>
      <c r="E250" s="262" t="s">
        <v>1</v>
      </c>
      <c r="F250" s="263" t="s">
        <v>5104</v>
      </c>
      <c r="G250" s="261"/>
      <c r="H250" s="264">
        <v>696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0" t="s">
        <v>362</v>
      </c>
      <c r="AU250" s="270" t="s">
        <v>90</v>
      </c>
      <c r="AV250" s="14" t="s">
        <v>90</v>
      </c>
      <c r="AW250" s="14" t="s">
        <v>36</v>
      </c>
      <c r="AX250" s="14" t="s">
        <v>88</v>
      </c>
      <c r="AY250" s="270" t="s">
        <v>216</v>
      </c>
    </row>
    <row r="251" s="2" customFormat="1" ht="24.15" customHeight="1">
      <c r="A251" s="39"/>
      <c r="B251" s="40"/>
      <c r="C251" s="293" t="s">
        <v>773</v>
      </c>
      <c r="D251" s="293" t="s">
        <v>467</v>
      </c>
      <c r="E251" s="294" t="s">
        <v>5105</v>
      </c>
      <c r="F251" s="295" t="s">
        <v>5106</v>
      </c>
      <c r="G251" s="296" t="s">
        <v>453</v>
      </c>
      <c r="H251" s="297">
        <v>36</v>
      </c>
      <c r="I251" s="298"/>
      <c r="J251" s="299">
        <f>ROUND(I251*H251,2)</f>
        <v>0</v>
      </c>
      <c r="K251" s="295" t="s">
        <v>359</v>
      </c>
      <c r="L251" s="300"/>
      <c r="M251" s="301" t="s">
        <v>1</v>
      </c>
      <c r="N251" s="302" t="s">
        <v>46</v>
      </c>
      <c r="O251" s="92"/>
      <c r="P251" s="229">
        <f>O251*H251</f>
        <v>0</v>
      </c>
      <c r="Q251" s="229">
        <v>4.0000000000000003E-05</v>
      </c>
      <c r="R251" s="229">
        <f>Q251*H251</f>
        <v>0.0014400000000000001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569</v>
      </c>
      <c r="AT251" s="231" t="s">
        <v>467</v>
      </c>
      <c r="AU251" s="231" t="s">
        <v>90</v>
      </c>
      <c r="AY251" s="18" t="s">
        <v>216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88</v>
      </c>
      <c r="BK251" s="232">
        <f>ROUND(I251*H251,2)</f>
        <v>0</v>
      </c>
      <c r="BL251" s="18" t="s">
        <v>292</v>
      </c>
      <c r="BM251" s="231" t="s">
        <v>5107</v>
      </c>
    </row>
    <row r="252" s="2" customFormat="1">
      <c r="A252" s="39"/>
      <c r="B252" s="40"/>
      <c r="C252" s="41"/>
      <c r="D252" s="233" t="s">
        <v>222</v>
      </c>
      <c r="E252" s="41"/>
      <c r="F252" s="234" t="s">
        <v>5106</v>
      </c>
      <c r="G252" s="41"/>
      <c r="H252" s="41"/>
      <c r="I252" s="235"/>
      <c r="J252" s="41"/>
      <c r="K252" s="41"/>
      <c r="L252" s="45"/>
      <c r="M252" s="236"/>
      <c r="N252" s="23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222</v>
      </c>
      <c r="AU252" s="18" t="s">
        <v>90</v>
      </c>
    </row>
    <row r="253" s="14" customFormat="1">
      <c r="A253" s="14"/>
      <c r="B253" s="260"/>
      <c r="C253" s="261"/>
      <c r="D253" s="233" t="s">
        <v>362</v>
      </c>
      <c r="E253" s="262" t="s">
        <v>1</v>
      </c>
      <c r="F253" s="263" t="s">
        <v>553</v>
      </c>
      <c r="G253" s="261"/>
      <c r="H253" s="264">
        <v>30</v>
      </c>
      <c r="I253" s="265"/>
      <c r="J253" s="261"/>
      <c r="K253" s="261"/>
      <c r="L253" s="266"/>
      <c r="M253" s="267"/>
      <c r="N253" s="268"/>
      <c r="O253" s="268"/>
      <c r="P253" s="268"/>
      <c r="Q253" s="268"/>
      <c r="R253" s="268"/>
      <c r="S253" s="268"/>
      <c r="T253" s="26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0" t="s">
        <v>362</v>
      </c>
      <c r="AU253" s="270" t="s">
        <v>90</v>
      </c>
      <c r="AV253" s="14" t="s">
        <v>90</v>
      </c>
      <c r="AW253" s="14" t="s">
        <v>36</v>
      </c>
      <c r="AX253" s="14" t="s">
        <v>88</v>
      </c>
      <c r="AY253" s="270" t="s">
        <v>216</v>
      </c>
    </row>
    <row r="254" s="14" customFormat="1">
      <c r="A254" s="14"/>
      <c r="B254" s="260"/>
      <c r="C254" s="261"/>
      <c r="D254" s="233" t="s">
        <v>362</v>
      </c>
      <c r="E254" s="261"/>
      <c r="F254" s="263" t="s">
        <v>5032</v>
      </c>
      <c r="G254" s="261"/>
      <c r="H254" s="264">
        <v>36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0" t="s">
        <v>362</v>
      </c>
      <c r="AU254" s="270" t="s">
        <v>90</v>
      </c>
      <c r="AV254" s="14" t="s">
        <v>90</v>
      </c>
      <c r="AW254" s="14" t="s">
        <v>4</v>
      </c>
      <c r="AX254" s="14" t="s">
        <v>88</v>
      </c>
      <c r="AY254" s="270" t="s">
        <v>216</v>
      </c>
    </row>
    <row r="255" s="2" customFormat="1" ht="24.15" customHeight="1">
      <c r="A255" s="39"/>
      <c r="B255" s="40"/>
      <c r="C255" s="293" t="s">
        <v>782</v>
      </c>
      <c r="D255" s="293" t="s">
        <v>467</v>
      </c>
      <c r="E255" s="294" t="s">
        <v>5108</v>
      </c>
      <c r="F255" s="295" t="s">
        <v>5109</v>
      </c>
      <c r="G255" s="296" t="s">
        <v>453</v>
      </c>
      <c r="H255" s="297">
        <v>660</v>
      </c>
      <c r="I255" s="298"/>
      <c r="J255" s="299">
        <f>ROUND(I255*H255,2)</f>
        <v>0</v>
      </c>
      <c r="K255" s="295" t="s">
        <v>359</v>
      </c>
      <c r="L255" s="300"/>
      <c r="M255" s="301" t="s">
        <v>1</v>
      </c>
      <c r="N255" s="302" t="s">
        <v>46</v>
      </c>
      <c r="O255" s="92"/>
      <c r="P255" s="229">
        <f>O255*H255</f>
        <v>0</v>
      </c>
      <c r="Q255" s="229">
        <v>6.0000000000000002E-05</v>
      </c>
      <c r="R255" s="229">
        <f>Q255*H255</f>
        <v>0.039600000000000003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569</v>
      </c>
      <c r="AT255" s="231" t="s">
        <v>467</v>
      </c>
      <c r="AU255" s="231" t="s">
        <v>90</v>
      </c>
      <c r="AY255" s="18" t="s">
        <v>216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88</v>
      </c>
      <c r="BK255" s="232">
        <f>ROUND(I255*H255,2)</f>
        <v>0</v>
      </c>
      <c r="BL255" s="18" t="s">
        <v>292</v>
      </c>
      <c r="BM255" s="231" t="s">
        <v>5110</v>
      </c>
    </row>
    <row r="256" s="2" customFormat="1">
      <c r="A256" s="39"/>
      <c r="B256" s="40"/>
      <c r="C256" s="41"/>
      <c r="D256" s="233" t="s">
        <v>222</v>
      </c>
      <c r="E256" s="41"/>
      <c r="F256" s="234" t="s">
        <v>5109</v>
      </c>
      <c r="G256" s="41"/>
      <c r="H256" s="41"/>
      <c r="I256" s="235"/>
      <c r="J256" s="41"/>
      <c r="K256" s="41"/>
      <c r="L256" s="45"/>
      <c r="M256" s="236"/>
      <c r="N256" s="23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222</v>
      </c>
      <c r="AU256" s="18" t="s">
        <v>90</v>
      </c>
    </row>
    <row r="257" s="14" customFormat="1">
      <c r="A257" s="14"/>
      <c r="B257" s="260"/>
      <c r="C257" s="261"/>
      <c r="D257" s="233" t="s">
        <v>362</v>
      </c>
      <c r="E257" s="262" t="s">
        <v>1</v>
      </c>
      <c r="F257" s="263" t="s">
        <v>5111</v>
      </c>
      <c r="G257" s="261"/>
      <c r="H257" s="264">
        <v>550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0" t="s">
        <v>362</v>
      </c>
      <c r="AU257" s="270" t="s">
        <v>90</v>
      </c>
      <c r="AV257" s="14" t="s">
        <v>90</v>
      </c>
      <c r="AW257" s="14" t="s">
        <v>36</v>
      </c>
      <c r="AX257" s="14" t="s">
        <v>81</v>
      </c>
      <c r="AY257" s="270" t="s">
        <v>216</v>
      </c>
    </row>
    <row r="258" s="14" customFormat="1">
      <c r="A258" s="14"/>
      <c r="B258" s="260"/>
      <c r="C258" s="261"/>
      <c r="D258" s="233" t="s">
        <v>362</v>
      </c>
      <c r="E258" s="262" t="s">
        <v>1</v>
      </c>
      <c r="F258" s="263" t="s">
        <v>1177</v>
      </c>
      <c r="G258" s="261"/>
      <c r="H258" s="264">
        <v>110</v>
      </c>
      <c r="I258" s="265"/>
      <c r="J258" s="261"/>
      <c r="K258" s="261"/>
      <c r="L258" s="266"/>
      <c r="M258" s="267"/>
      <c r="N258" s="268"/>
      <c r="O258" s="268"/>
      <c r="P258" s="268"/>
      <c r="Q258" s="268"/>
      <c r="R258" s="268"/>
      <c r="S258" s="268"/>
      <c r="T258" s="26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0" t="s">
        <v>362</v>
      </c>
      <c r="AU258" s="270" t="s">
        <v>90</v>
      </c>
      <c r="AV258" s="14" t="s">
        <v>90</v>
      </c>
      <c r="AW258" s="14" t="s">
        <v>36</v>
      </c>
      <c r="AX258" s="14" t="s">
        <v>81</v>
      </c>
      <c r="AY258" s="270" t="s">
        <v>216</v>
      </c>
    </row>
    <row r="259" s="16" customFormat="1">
      <c r="A259" s="16"/>
      <c r="B259" s="282"/>
      <c r="C259" s="283"/>
      <c r="D259" s="233" t="s">
        <v>362</v>
      </c>
      <c r="E259" s="284" t="s">
        <v>1</v>
      </c>
      <c r="F259" s="285" t="s">
        <v>369</v>
      </c>
      <c r="G259" s="283"/>
      <c r="H259" s="286">
        <v>660</v>
      </c>
      <c r="I259" s="287"/>
      <c r="J259" s="283"/>
      <c r="K259" s="283"/>
      <c r="L259" s="288"/>
      <c r="M259" s="289"/>
      <c r="N259" s="290"/>
      <c r="O259" s="290"/>
      <c r="P259" s="290"/>
      <c r="Q259" s="290"/>
      <c r="R259" s="290"/>
      <c r="S259" s="290"/>
      <c r="T259" s="291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92" t="s">
        <v>362</v>
      </c>
      <c r="AU259" s="292" t="s">
        <v>90</v>
      </c>
      <c r="AV259" s="16" t="s">
        <v>215</v>
      </c>
      <c r="AW259" s="16" t="s">
        <v>36</v>
      </c>
      <c r="AX259" s="16" t="s">
        <v>88</v>
      </c>
      <c r="AY259" s="292" t="s">
        <v>216</v>
      </c>
    </row>
    <row r="260" s="2" customFormat="1" ht="24.15" customHeight="1">
      <c r="A260" s="39"/>
      <c r="B260" s="40"/>
      <c r="C260" s="220" t="s">
        <v>789</v>
      </c>
      <c r="D260" s="220" t="s">
        <v>217</v>
      </c>
      <c r="E260" s="221" t="s">
        <v>5112</v>
      </c>
      <c r="F260" s="222" t="s">
        <v>5113</v>
      </c>
      <c r="G260" s="223" t="s">
        <v>539</v>
      </c>
      <c r="H260" s="224">
        <v>60</v>
      </c>
      <c r="I260" s="225"/>
      <c r="J260" s="226">
        <f>ROUND(I260*H260,2)</f>
        <v>0</v>
      </c>
      <c r="K260" s="222" t="s">
        <v>359</v>
      </c>
      <c r="L260" s="45"/>
      <c r="M260" s="227" t="s">
        <v>1</v>
      </c>
      <c r="N260" s="228" t="s">
        <v>46</v>
      </c>
      <c r="O260" s="92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292</v>
      </c>
      <c r="AT260" s="231" t="s">
        <v>217</v>
      </c>
      <c r="AU260" s="231" t="s">
        <v>90</v>
      </c>
      <c r="AY260" s="18" t="s">
        <v>216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292</v>
      </c>
      <c r="BM260" s="231" t="s">
        <v>5114</v>
      </c>
    </row>
    <row r="261" s="2" customFormat="1">
      <c r="A261" s="39"/>
      <c r="B261" s="40"/>
      <c r="C261" s="41"/>
      <c r="D261" s="233" t="s">
        <v>222</v>
      </c>
      <c r="E261" s="41"/>
      <c r="F261" s="234" t="s">
        <v>5113</v>
      </c>
      <c r="G261" s="41"/>
      <c r="H261" s="41"/>
      <c r="I261" s="235"/>
      <c r="J261" s="41"/>
      <c r="K261" s="41"/>
      <c r="L261" s="45"/>
      <c r="M261" s="236"/>
      <c r="N261" s="23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222</v>
      </c>
      <c r="AU261" s="18" t="s">
        <v>90</v>
      </c>
    </row>
    <row r="262" s="2" customFormat="1" ht="24.15" customHeight="1">
      <c r="A262" s="39"/>
      <c r="B262" s="40"/>
      <c r="C262" s="293" t="s">
        <v>794</v>
      </c>
      <c r="D262" s="293" t="s">
        <v>467</v>
      </c>
      <c r="E262" s="294" t="s">
        <v>5115</v>
      </c>
      <c r="F262" s="295" t="s">
        <v>5116</v>
      </c>
      <c r="G262" s="296" t="s">
        <v>539</v>
      </c>
      <c r="H262" s="297">
        <v>58</v>
      </c>
      <c r="I262" s="298"/>
      <c r="J262" s="299">
        <f>ROUND(I262*H262,2)</f>
        <v>0</v>
      </c>
      <c r="K262" s="295" t="s">
        <v>359</v>
      </c>
      <c r="L262" s="300"/>
      <c r="M262" s="301" t="s">
        <v>1</v>
      </c>
      <c r="N262" s="302" t="s">
        <v>46</v>
      </c>
      <c r="O262" s="92"/>
      <c r="P262" s="229">
        <f>O262*H262</f>
        <v>0</v>
      </c>
      <c r="Q262" s="229">
        <v>5.0000000000000002E-05</v>
      </c>
      <c r="R262" s="229">
        <f>Q262*H262</f>
        <v>0.0029000000000000002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569</v>
      </c>
      <c r="AT262" s="231" t="s">
        <v>467</v>
      </c>
      <c r="AU262" s="231" t="s">
        <v>90</v>
      </c>
      <c r="AY262" s="18" t="s">
        <v>216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88</v>
      </c>
      <c r="BK262" s="232">
        <f>ROUND(I262*H262,2)</f>
        <v>0</v>
      </c>
      <c r="BL262" s="18" t="s">
        <v>292</v>
      </c>
      <c r="BM262" s="231" t="s">
        <v>5117</v>
      </c>
    </row>
    <row r="263" s="2" customFormat="1">
      <c r="A263" s="39"/>
      <c r="B263" s="40"/>
      <c r="C263" s="41"/>
      <c r="D263" s="233" t="s">
        <v>222</v>
      </c>
      <c r="E263" s="41"/>
      <c r="F263" s="234" t="s">
        <v>5116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222</v>
      </c>
      <c r="AU263" s="18" t="s">
        <v>90</v>
      </c>
    </row>
    <row r="264" s="14" customFormat="1">
      <c r="A264" s="14"/>
      <c r="B264" s="260"/>
      <c r="C264" s="261"/>
      <c r="D264" s="233" t="s">
        <v>362</v>
      </c>
      <c r="E264" s="262" t="s">
        <v>1</v>
      </c>
      <c r="F264" s="263" t="s">
        <v>5118</v>
      </c>
      <c r="G264" s="261"/>
      <c r="H264" s="264">
        <v>56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0" t="s">
        <v>362</v>
      </c>
      <c r="AU264" s="270" t="s">
        <v>90</v>
      </c>
      <c r="AV264" s="14" t="s">
        <v>90</v>
      </c>
      <c r="AW264" s="14" t="s">
        <v>36</v>
      </c>
      <c r="AX264" s="14" t="s">
        <v>81</v>
      </c>
      <c r="AY264" s="270" t="s">
        <v>216</v>
      </c>
    </row>
    <row r="265" s="14" customFormat="1">
      <c r="A265" s="14"/>
      <c r="B265" s="260"/>
      <c r="C265" s="261"/>
      <c r="D265" s="233" t="s">
        <v>362</v>
      </c>
      <c r="E265" s="262" t="s">
        <v>1</v>
      </c>
      <c r="F265" s="263" t="s">
        <v>90</v>
      </c>
      <c r="G265" s="261"/>
      <c r="H265" s="264">
        <v>2</v>
      </c>
      <c r="I265" s="265"/>
      <c r="J265" s="261"/>
      <c r="K265" s="261"/>
      <c r="L265" s="266"/>
      <c r="M265" s="267"/>
      <c r="N265" s="268"/>
      <c r="O265" s="268"/>
      <c r="P265" s="268"/>
      <c r="Q265" s="268"/>
      <c r="R265" s="268"/>
      <c r="S265" s="268"/>
      <c r="T265" s="26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0" t="s">
        <v>362</v>
      </c>
      <c r="AU265" s="270" t="s">
        <v>90</v>
      </c>
      <c r="AV265" s="14" t="s">
        <v>90</v>
      </c>
      <c r="AW265" s="14" t="s">
        <v>36</v>
      </c>
      <c r="AX265" s="14" t="s">
        <v>81</v>
      </c>
      <c r="AY265" s="270" t="s">
        <v>216</v>
      </c>
    </row>
    <row r="266" s="16" customFormat="1">
      <c r="A266" s="16"/>
      <c r="B266" s="282"/>
      <c r="C266" s="283"/>
      <c r="D266" s="233" t="s">
        <v>362</v>
      </c>
      <c r="E266" s="284" t="s">
        <v>1</v>
      </c>
      <c r="F266" s="285" t="s">
        <v>369</v>
      </c>
      <c r="G266" s="283"/>
      <c r="H266" s="286">
        <v>58</v>
      </c>
      <c r="I266" s="287"/>
      <c r="J266" s="283"/>
      <c r="K266" s="283"/>
      <c r="L266" s="288"/>
      <c r="M266" s="289"/>
      <c r="N266" s="290"/>
      <c r="O266" s="290"/>
      <c r="P266" s="290"/>
      <c r="Q266" s="290"/>
      <c r="R266" s="290"/>
      <c r="S266" s="290"/>
      <c r="T266" s="291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92" t="s">
        <v>362</v>
      </c>
      <c r="AU266" s="292" t="s">
        <v>90</v>
      </c>
      <c r="AV266" s="16" t="s">
        <v>215</v>
      </c>
      <c r="AW266" s="16" t="s">
        <v>36</v>
      </c>
      <c r="AX266" s="16" t="s">
        <v>88</v>
      </c>
      <c r="AY266" s="292" t="s">
        <v>216</v>
      </c>
    </row>
    <row r="267" s="2" customFormat="1" ht="21.75" customHeight="1">
      <c r="A267" s="39"/>
      <c r="B267" s="40"/>
      <c r="C267" s="293" t="s">
        <v>801</v>
      </c>
      <c r="D267" s="293" t="s">
        <v>467</v>
      </c>
      <c r="E267" s="294" t="s">
        <v>5119</v>
      </c>
      <c r="F267" s="295" t="s">
        <v>5120</v>
      </c>
      <c r="G267" s="296" t="s">
        <v>539</v>
      </c>
      <c r="H267" s="297">
        <v>2</v>
      </c>
      <c r="I267" s="298"/>
      <c r="J267" s="299">
        <f>ROUND(I267*H267,2)</f>
        <v>0</v>
      </c>
      <c r="K267" s="295" t="s">
        <v>359</v>
      </c>
      <c r="L267" s="300"/>
      <c r="M267" s="301" t="s">
        <v>1</v>
      </c>
      <c r="N267" s="302" t="s">
        <v>46</v>
      </c>
      <c r="O267" s="92"/>
      <c r="P267" s="229">
        <f>O267*H267</f>
        <v>0</v>
      </c>
      <c r="Q267" s="229">
        <v>5.0000000000000002E-05</v>
      </c>
      <c r="R267" s="229">
        <f>Q267*H267</f>
        <v>0.00010000000000000001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569</v>
      </c>
      <c r="AT267" s="231" t="s">
        <v>467</v>
      </c>
      <c r="AU267" s="231" t="s">
        <v>90</v>
      </c>
      <c r="AY267" s="18" t="s">
        <v>216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88</v>
      </c>
      <c r="BK267" s="232">
        <f>ROUND(I267*H267,2)</f>
        <v>0</v>
      </c>
      <c r="BL267" s="18" t="s">
        <v>292</v>
      </c>
      <c r="BM267" s="231" t="s">
        <v>5121</v>
      </c>
    </row>
    <row r="268" s="2" customFormat="1">
      <c r="A268" s="39"/>
      <c r="B268" s="40"/>
      <c r="C268" s="41"/>
      <c r="D268" s="233" t="s">
        <v>222</v>
      </c>
      <c r="E268" s="41"/>
      <c r="F268" s="234" t="s">
        <v>5120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222</v>
      </c>
      <c r="AU268" s="18" t="s">
        <v>90</v>
      </c>
    </row>
    <row r="269" s="2" customFormat="1" ht="16.5" customHeight="1">
      <c r="A269" s="39"/>
      <c r="B269" s="40"/>
      <c r="C269" s="220" t="s">
        <v>806</v>
      </c>
      <c r="D269" s="220" t="s">
        <v>217</v>
      </c>
      <c r="E269" s="221" t="s">
        <v>5122</v>
      </c>
      <c r="F269" s="222" t="s">
        <v>5123</v>
      </c>
      <c r="G269" s="223" t="s">
        <v>453</v>
      </c>
      <c r="H269" s="224">
        <v>40</v>
      </c>
      <c r="I269" s="225"/>
      <c r="J269" s="226">
        <f>ROUND(I269*H269,2)</f>
        <v>0</v>
      </c>
      <c r="K269" s="222" t="s">
        <v>359</v>
      </c>
      <c r="L269" s="45"/>
      <c r="M269" s="227" t="s">
        <v>1</v>
      </c>
      <c r="N269" s="228" t="s">
        <v>46</v>
      </c>
      <c r="O269" s="92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292</v>
      </c>
      <c r="AT269" s="231" t="s">
        <v>217</v>
      </c>
      <c r="AU269" s="231" t="s">
        <v>90</v>
      </c>
      <c r="AY269" s="18" t="s">
        <v>216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88</v>
      </c>
      <c r="BK269" s="232">
        <f>ROUND(I269*H269,2)</f>
        <v>0</v>
      </c>
      <c r="BL269" s="18" t="s">
        <v>292</v>
      </c>
      <c r="BM269" s="231" t="s">
        <v>5124</v>
      </c>
    </row>
    <row r="270" s="2" customFormat="1">
      <c r="A270" s="39"/>
      <c r="B270" s="40"/>
      <c r="C270" s="41"/>
      <c r="D270" s="233" t="s">
        <v>222</v>
      </c>
      <c r="E270" s="41"/>
      <c r="F270" s="234" t="s">
        <v>5125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222</v>
      </c>
      <c r="AU270" s="18" t="s">
        <v>90</v>
      </c>
    </row>
    <row r="271" s="2" customFormat="1" ht="24.15" customHeight="1">
      <c r="A271" s="39"/>
      <c r="B271" s="40"/>
      <c r="C271" s="293" t="s">
        <v>813</v>
      </c>
      <c r="D271" s="293" t="s">
        <v>467</v>
      </c>
      <c r="E271" s="294" t="s">
        <v>5126</v>
      </c>
      <c r="F271" s="295" t="s">
        <v>5127</v>
      </c>
      <c r="G271" s="296" t="s">
        <v>5128</v>
      </c>
      <c r="H271" s="297">
        <v>5</v>
      </c>
      <c r="I271" s="298"/>
      <c r="J271" s="299">
        <f>ROUND(I271*H271,2)</f>
        <v>0</v>
      </c>
      <c r="K271" s="295" t="s">
        <v>359</v>
      </c>
      <c r="L271" s="300"/>
      <c r="M271" s="301" t="s">
        <v>1</v>
      </c>
      <c r="N271" s="302" t="s">
        <v>46</v>
      </c>
      <c r="O271" s="92"/>
      <c r="P271" s="229">
        <f>O271*H271</f>
        <v>0</v>
      </c>
      <c r="Q271" s="229">
        <v>0.00316</v>
      </c>
      <c r="R271" s="229">
        <f>Q271*H271</f>
        <v>0.015800000000000002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569</v>
      </c>
      <c r="AT271" s="231" t="s">
        <v>467</v>
      </c>
      <c r="AU271" s="231" t="s">
        <v>90</v>
      </c>
      <c r="AY271" s="18" t="s">
        <v>216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88</v>
      </c>
      <c r="BK271" s="232">
        <f>ROUND(I271*H271,2)</f>
        <v>0</v>
      </c>
      <c r="BL271" s="18" t="s">
        <v>292</v>
      </c>
      <c r="BM271" s="231" t="s">
        <v>5129</v>
      </c>
    </row>
    <row r="272" s="2" customFormat="1">
      <c r="A272" s="39"/>
      <c r="B272" s="40"/>
      <c r="C272" s="41"/>
      <c r="D272" s="233" t="s">
        <v>222</v>
      </c>
      <c r="E272" s="41"/>
      <c r="F272" s="234" t="s">
        <v>5127</v>
      </c>
      <c r="G272" s="41"/>
      <c r="H272" s="41"/>
      <c r="I272" s="235"/>
      <c r="J272" s="41"/>
      <c r="K272" s="41"/>
      <c r="L272" s="45"/>
      <c r="M272" s="236"/>
      <c r="N272" s="23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222</v>
      </c>
      <c r="AU272" s="18" t="s">
        <v>90</v>
      </c>
    </row>
    <row r="273" s="11" customFormat="1" ht="22.8" customHeight="1">
      <c r="A273" s="11"/>
      <c r="B273" s="206"/>
      <c r="C273" s="207"/>
      <c r="D273" s="208" t="s">
        <v>80</v>
      </c>
      <c r="E273" s="248" t="s">
        <v>5130</v>
      </c>
      <c r="F273" s="248" t="s">
        <v>5131</v>
      </c>
      <c r="G273" s="207"/>
      <c r="H273" s="207"/>
      <c r="I273" s="210"/>
      <c r="J273" s="249">
        <f>BK273</f>
        <v>0</v>
      </c>
      <c r="K273" s="207"/>
      <c r="L273" s="212"/>
      <c r="M273" s="213"/>
      <c r="N273" s="214"/>
      <c r="O273" s="214"/>
      <c r="P273" s="215">
        <f>SUM(P274:P319)</f>
        <v>0</v>
      </c>
      <c r="Q273" s="214"/>
      <c r="R273" s="215">
        <f>SUM(R274:R319)</f>
        <v>0.041770000000000009</v>
      </c>
      <c r="S273" s="214"/>
      <c r="T273" s="216">
        <f>SUM(T274:T319)</f>
        <v>0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R273" s="217" t="s">
        <v>90</v>
      </c>
      <c r="AT273" s="218" t="s">
        <v>80</v>
      </c>
      <c r="AU273" s="218" t="s">
        <v>88</v>
      </c>
      <c r="AY273" s="217" t="s">
        <v>216</v>
      </c>
      <c r="BK273" s="219">
        <f>SUM(BK274:BK319)</f>
        <v>0</v>
      </c>
    </row>
    <row r="274" s="2" customFormat="1" ht="16.5" customHeight="1">
      <c r="A274" s="39"/>
      <c r="B274" s="40"/>
      <c r="C274" s="220" t="s">
        <v>818</v>
      </c>
      <c r="D274" s="220" t="s">
        <v>217</v>
      </c>
      <c r="E274" s="221" t="s">
        <v>5132</v>
      </c>
      <c r="F274" s="222" t="s">
        <v>5133</v>
      </c>
      <c r="G274" s="223" t="s">
        <v>539</v>
      </c>
      <c r="H274" s="224">
        <v>1</v>
      </c>
      <c r="I274" s="225"/>
      <c r="J274" s="226">
        <f>ROUND(I274*H274,2)</f>
        <v>0</v>
      </c>
      <c r="K274" s="222" t="s">
        <v>1</v>
      </c>
      <c r="L274" s="45"/>
      <c r="M274" s="227" t="s">
        <v>1</v>
      </c>
      <c r="N274" s="228" t="s">
        <v>46</v>
      </c>
      <c r="O274" s="92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292</v>
      </c>
      <c r="AT274" s="231" t="s">
        <v>217</v>
      </c>
      <c r="AU274" s="231" t="s">
        <v>90</v>
      </c>
      <c r="AY274" s="18" t="s">
        <v>216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88</v>
      </c>
      <c r="BK274" s="232">
        <f>ROUND(I274*H274,2)</f>
        <v>0</v>
      </c>
      <c r="BL274" s="18" t="s">
        <v>292</v>
      </c>
      <c r="BM274" s="231" t="s">
        <v>5134</v>
      </c>
    </row>
    <row r="275" s="2" customFormat="1" ht="24.15" customHeight="1">
      <c r="A275" s="39"/>
      <c r="B275" s="40"/>
      <c r="C275" s="293" t="s">
        <v>838</v>
      </c>
      <c r="D275" s="293" t="s">
        <v>467</v>
      </c>
      <c r="E275" s="294" t="s">
        <v>5135</v>
      </c>
      <c r="F275" s="295" t="s">
        <v>5136</v>
      </c>
      <c r="G275" s="296" t="s">
        <v>539</v>
      </c>
      <c r="H275" s="297">
        <v>1</v>
      </c>
      <c r="I275" s="298"/>
      <c r="J275" s="299">
        <f>ROUND(I275*H275,2)</f>
        <v>0</v>
      </c>
      <c r="K275" s="295" t="s">
        <v>1</v>
      </c>
      <c r="L275" s="300"/>
      <c r="M275" s="301" t="s">
        <v>1</v>
      </c>
      <c r="N275" s="302" t="s">
        <v>46</v>
      </c>
      <c r="O275" s="92"/>
      <c r="P275" s="229">
        <f>O275*H275</f>
        <v>0</v>
      </c>
      <c r="Q275" s="229">
        <v>0.027</v>
      </c>
      <c r="R275" s="229">
        <f>Q275*H275</f>
        <v>0.027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569</v>
      </c>
      <c r="AT275" s="231" t="s">
        <v>467</v>
      </c>
      <c r="AU275" s="231" t="s">
        <v>90</v>
      </c>
      <c r="AY275" s="18" t="s">
        <v>216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88</v>
      </c>
      <c r="BK275" s="232">
        <f>ROUND(I275*H275,2)</f>
        <v>0</v>
      </c>
      <c r="BL275" s="18" t="s">
        <v>292</v>
      </c>
      <c r="BM275" s="231" t="s">
        <v>5137</v>
      </c>
    </row>
    <row r="276" s="2" customFormat="1" ht="24.15" customHeight="1">
      <c r="A276" s="39"/>
      <c r="B276" s="40"/>
      <c r="C276" s="220" t="s">
        <v>823</v>
      </c>
      <c r="D276" s="220" t="s">
        <v>217</v>
      </c>
      <c r="E276" s="221" t="s">
        <v>5138</v>
      </c>
      <c r="F276" s="222" t="s">
        <v>5139</v>
      </c>
      <c r="G276" s="223" t="s">
        <v>539</v>
      </c>
      <c r="H276" s="224">
        <v>1</v>
      </c>
      <c r="I276" s="225"/>
      <c r="J276" s="226">
        <f>ROUND(I276*H276,2)</f>
        <v>0</v>
      </c>
      <c r="K276" s="222" t="s">
        <v>359</v>
      </c>
      <c r="L276" s="45"/>
      <c r="M276" s="227" t="s">
        <v>1</v>
      </c>
      <c r="N276" s="228" t="s">
        <v>46</v>
      </c>
      <c r="O276" s="92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292</v>
      </c>
      <c r="AT276" s="231" t="s">
        <v>217</v>
      </c>
      <c r="AU276" s="231" t="s">
        <v>90</v>
      </c>
      <c r="AY276" s="18" t="s">
        <v>216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88</v>
      </c>
      <c r="BK276" s="232">
        <f>ROUND(I276*H276,2)</f>
        <v>0</v>
      </c>
      <c r="BL276" s="18" t="s">
        <v>292</v>
      </c>
      <c r="BM276" s="231" t="s">
        <v>5140</v>
      </c>
    </row>
    <row r="277" s="2" customFormat="1" ht="37.8" customHeight="1">
      <c r="A277" s="39"/>
      <c r="B277" s="40"/>
      <c r="C277" s="293" t="s">
        <v>829</v>
      </c>
      <c r="D277" s="293" t="s">
        <v>467</v>
      </c>
      <c r="E277" s="294" t="s">
        <v>5141</v>
      </c>
      <c r="F277" s="295" t="s">
        <v>5142</v>
      </c>
      <c r="G277" s="296" t="s">
        <v>539</v>
      </c>
      <c r="H277" s="297">
        <v>1</v>
      </c>
      <c r="I277" s="298"/>
      <c r="J277" s="299">
        <f>ROUND(I277*H277,2)</f>
        <v>0</v>
      </c>
      <c r="K277" s="295" t="s">
        <v>359</v>
      </c>
      <c r="L277" s="300"/>
      <c r="M277" s="301" t="s">
        <v>1</v>
      </c>
      <c r="N277" s="302" t="s">
        <v>46</v>
      </c>
      <c r="O277" s="92"/>
      <c r="P277" s="229">
        <f>O277*H277</f>
        <v>0</v>
      </c>
      <c r="Q277" s="229">
        <v>0.002</v>
      </c>
      <c r="R277" s="229">
        <f>Q277*H277</f>
        <v>0.002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569</v>
      </c>
      <c r="AT277" s="231" t="s">
        <v>467</v>
      </c>
      <c r="AU277" s="231" t="s">
        <v>90</v>
      </c>
      <c r="AY277" s="18" t="s">
        <v>216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88</v>
      </c>
      <c r="BK277" s="232">
        <f>ROUND(I277*H277,2)</f>
        <v>0</v>
      </c>
      <c r="BL277" s="18" t="s">
        <v>292</v>
      </c>
      <c r="BM277" s="231" t="s">
        <v>5143</v>
      </c>
    </row>
    <row r="278" s="2" customFormat="1" ht="21.75" customHeight="1">
      <c r="A278" s="39"/>
      <c r="B278" s="40"/>
      <c r="C278" s="220" t="s">
        <v>845</v>
      </c>
      <c r="D278" s="220" t="s">
        <v>217</v>
      </c>
      <c r="E278" s="221" t="s">
        <v>4298</v>
      </c>
      <c r="F278" s="222" t="s">
        <v>4299</v>
      </c>
      <c r="G278" s="223" t="s">
        <v>453</v>
      </c>
      <c r="H278" s="224">
        <v>180</v>
      </c>
      <c r="I278" s="225"/>
      <c r="J278" s="226">
        <f>ROUND(I278*H278,2)</f>
        <v>0</v>
      </c>
      <c r="K278" s="222" t="s">
        <v>359</v>
      </c>
      <c r="L278" s="45"/>
      <c r="M278" s="227" t="s">
        <v>1</v>
      </c>
      <c r="N278" s="228" t="s">
        <v>46</v>
      </c>
      <c r="O278" s="92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292</v>
      </c>
      <c r="AT278" s="231" t="s">
        <v>217</v>
      </c>
      <c r="AU278" s="231" t="s">
        <v>90</v>
      </c>
      <c r="AY278" s="18" t="s">
        <v>216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88</v>
      </c>
      <c r="BK278" s="232">
        <f>ROUND(I278*H278,2)</f>
        <v>0</v>
      </c>
      <c r="BL278" s="18" t="s">
        <v>292</v>
      </c>
      <c r="BM278" s="231" t="s">
        <v>5144</v>
      </c>
    </row>
    <row r="279" s="2" customFormat="1">
      <c r="A279" s="39"/>
      <c r="B279" s="40"/>
      <c r="C279" s="41"/>
      <c r="D279" s="233" t="s">
        <v>222</v>
      </c>
      <c r="E279" s="41"/>
      <c r="F279" s="234" t="s">
        <v>4301</v>
      </c>
      <c r="G279" s="41"/>
      <c r="H279" s="41"/>
      <c r="I279" s="235"/>
      <c r="J279" s="41"/>
      <c r="K279" s="41"/>
      <c r="L279" s="45"/>
      <c r="M279" s="236"/>
      <c r="N279" s="237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222</v>
      </c>
      <c r="AU279" s="18" t="s">
        <v>90</v>
      </c>
    </row>
    <row r="280" s="2" customFormat="1" ht="24.15" customHeight="1">
      <c r="A280" s="39"/>
      <c r="B280" s="40"/>
      <c r="C280" s="293" t="s">
        <v>855</v>
      </c>
      <c r="D280" s="293" t="s">
        <v>467</v>
      </c>
      <c r="E280" s="294" t="s">
        <v>5145</v>
      </c>
      <c r="F280" s="295" t="s">
        <v>5146</v>
      </c>
      <c r="G280" s="296" t="s">
        <v>453</v>
      </c>
      <c r="H280" s="297">
        <v>72</v>
      </c>
      <c r="I280" s="298"/>
      <c r="J280" s="299">
        <f>ROUND(I280*H280,2)</f>
        <v>0</v>
      </c>
      <c r="K280" s="295" t="s">
        <v>359</v>
      </c>
      <c r="L280" s="300"/>
      <c r="M280" s="301" t="s">
        <v>1</v>
      </c>
      <c r="N280" s="302" t="s">
        <v>46</v>
      </c>
      <c r="O280" s="92"/>
      <c r="P280" s="229">
        <f>O280*H280</f>
        <v>0</v>
      </c>
      <c r="Q280" s="229">
        <v>4.0000000000000003E-05</v>
      </c>
      <c r="R280" s="229">
        <f>Q280*H280</f>
        <v>0.0028800000000000002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569</v>
      </c>
      <c r="AT280" s="231" t="s">
        <v>467</v>
      </c>
      <c r="AU280" s="231" t="s">
        <v>90</v>
      </c>
      <c r="AY280" s="18" t="s">
        <v>216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88</v>
      </c>
      <c r="BK280" s="232">
        <f>ROUND(I280*H280,2)</f>
        <v>0</v>
      </c>
      <c r="BL280" s="18" t="s">
        <v>292</v>
      </c>
      <c r="BM280" s="231" t="s">
        <v>5147</v>
      </c>
    </row>
    <row r="281" s="2" customFormat="1">
      <c r="A281" s="39"/>
      <c r="B281" s="40"/>
      <c r="C281" s="41"/>
      <c r="D281" s="233" t="s">
        <v>222</v>
      </c>
      <c r="E281" s="41"/>
      <c r="F281" s="234" t="s">
        <v>5146</v>
      </c>
      <c r="G281" s="41"/>
      <c r="H281" s="41"/>
      <c r="I281" s="235"/>
      <c r="J281" s="41"/>
      <c r="K281" s="41"/>
      <c r="L281" s="45"/>
      <c r="M281" s="236"/>
      <c r="N281" s="23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222</v>
      </c>
      <c r="AU281" s="18" t="s">
        <v>90</v>
      </c>
    </row>
    <row r="282" s="14" customFormat="1">
      <c r="A282" s="14"/>
      <c r="B282" s="260"/>
      <c r="C282" s="261"/>
      <c r="D282" s="233" t="s">
        <v>362</v>
      </c>
      <c r="E282" s="262" t="s">
        <v>1</v>
      </c>
      <c r="F282" s="263" t="s">
        <v>5148</v>
      </c>
      <c r="G282" s="261"/>
      <c r="H282" s="264">
        <v>60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0" t="s">
        <v>362</v>
      </c>
      <c r="AU282" s="270" t="s">
        <v>90</v>
      </c>
      <c r="AV282" s="14" t="s">
        <v>90</v>
      </c>
      <c r="AW282" s="14" t="s">
        <v>36</v>
      </c>
      <c r="AX282" s="14" t="s">
        <v>88</v>
      </c>
      <c r="AY282" s="270" t="s">
        <v>216</v>
      </c>
    </row>
    <row r="283" s="14" customFormat="1">
      <c r="A283" s="14"/>
      <c r="B283" s="260"/>
      <c r="C283" s="261"/>
      <c r="D283" s="233" t="s">
        <v>362</v>
      </c>
      <c r="E283" s="261"/>
      <c r="F283" s="263" t="s">
        <v>5149</v>
      </c>
      <c r="G283" s="261"/>
      <c r="H283" s="264">
        <v>72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0" t="s">
        <v>362</v>
      </c>
      <c r="AU283" s="270" t="s">
        <v>90</v>
      </c>
      <c r="AV283" s="14" t="s">
        <v>90</v>
      </c>
      <c r="AW283" s="14" t="s">
        <v>4</v>
      </c>
      <c r="AX283" s="14" t="s">
        <v>88</v>
      </c>
      <c r="AY283" s="270" t="s">
        <v>216</v>
      </c>
    </row>
    <row r="284" s="2" customFormat="1" ht="24.15" customHeight="1">
      <c r="A284" s="39"/>
      <c r="B284" s="40"/>
      <c r="C284" s="293" t="s">
        <v>867</v>
      </c>
      <c r="D284" s="293" t="s">
        <v>467</v>
      </c>
      <c r="E284" s="294" t="s">
        <v>5150</v>
      </c>
      <c r="F284" s="295" t="s">
        <v>5151</v>
      </c>
      <c r="G284" s="296" t="s">
        <v>453</v>
      </c>
      <c r="H284" s="297">
        <v>48</v>
      </c>
      <c r="I284" s="298"/>
      <c r="J284" s="299">
        <f>ROUND(I284*H284,2)</f>
        <v>0</v>
      </c>
      <c r="K284" s="295" t="s">
        <v>359</v>
      </c>
      <c r="L284" s="300"/>
      <c r="M284" s="301" t="s">
        <v>1</v>
      </c>
      <c r="N284" s="302" t="s">
        <v>46</v>
      </c>
      <c r="O284" s="92"/>
      <c r="P284" s="229">
        <f>O284*H284</f>
        <v>0</v>
      </c>
      <c r="Q284" s="229">
        <v>5.0000000000000002E-05</v>
      </c>
      <c r="R284" s="229">
        <f>Q284*H284</f>
        <v>0.0024000000000000002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569</v>
      </c>
      <c r="AT284" s="231" t="s">
        <v>467</v>
      </c>
      <c r="AU284" s="231" t="s">
        <v>90</v>
      </c>
      <c r="AY284" s="18" t="s">
        <v>216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88</v>
      </c>
      <c r="BK284" s="232">
        <f>ROUND(I284*H284,2)</f>
        <v>0</v>
      </c>
      <c r="BL284" s="18" t="s">
        <v>292</v>
      </c>
      <c r="BM284" s="231" t="s">
        <v>5152</v>
      </c>
    </row>
    <row r="285" s="2" customFormat="1">
      <c r="A285" s="39"/>
      <c r="B285" s="40"/>
      <c r="C285" s="41"/>
      <c r="D285" s="233" t="s">
        <v>222</v>
      </c>
      <c r="E285" s="41"/>
      <c r="F285" s="234" t="s">
        <v>5151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222</v>
      </c>
      <c r="AU285" s="18" t="s">
        <v>90</v>
      </c>
    </row>
    <row r="286" s="14" customFormat="1">
      <c r="A286" s="14"/>
      <c r="B286" s="260"/>
      <c r="C286" s="261"/>
      <c r="D286" s="233" t="s">
        <v>362</v>
      </c>
      <c r="E286" s="262" t="s">
        <v>1</v>
      </c>
      <c r="F286" s="263" t="s">
        <v>644</v>
      </c>
      <c r="G286" s="261"/>
      <c r="H286" s="264">
        <v>40</v>
      </c>
      <c r="I286" s="265"/>
      <c r="J286" s="261"/>
      <c r="K286" s="261"/>
      <c r="L286" s="266"/>
      <c r="M286" s="267"/>
      <c r="N286" s="268"/>
      <c r="O286" s="268"/>
      <c r="P286" s="268"/>
      <c r="Q286" s="268"/>
      <c r="R286" s="268"/>
      <c r="S286" s="268"/>
      <c r="T286" s="26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0" t="s">
        <v>362</v>
      </c>
      <c r="AU286" s="270" t="s">
        <v>90</v>
      </c>
      <c r="AV286" s="14" t="s">
        <v>90</v>
      </c>
      <c r="AW286" s="14" t="s">
        <v>36</v>
      </c>
      <c r="AX286" s="14" t="s">
        <v>88</v>
      </c>
      <c r="AY286" s="270" t="s">
        <v>216</v>
      </c>
    </row>
    <row r="287" s="14" customFormat="1">
      <c r="A287" s="14"/>
      <c r="B287" s="260"/>
      <c r="C287" s="261"/>
      <c r="D287" s="233" t="s">
        <v>362</v>
      </c>
      <c r="E287" s="261"/>
      <c r="F287" s="263" t="s">
        <v>5153</v>
      </c>
      <c r="G287" s="261"/>
      <c r="H287" s="264">
        <v>48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0" t="s">
        <v>362</v>
      </c>
      <c r="AU287" s="270" t="s">
        <v>90</v>
      </c>
      <c r="AV287" s="14" t="s">
        <v>90</v>
      </c>
      <c r="AW287" s="14" t="s">
        <v>4</v>
      </c>
      <c r="AX287" s="14" t="s">
        <v>88</v>
      </c>
      <c r="AY287" s="270" t="s">
        <v>216</v>
      </c>
    </row>
    <row r="288" s="2" customFormat="1" ht="24.15" customHeight="1">
      <c r="A288" s="39"/>
      <c r="B288" s="40"/>
      <c r="C288" s="293" t="s">
        <v>878</v>
      </c>
      <c r="D288" s="293" t="s">
        <v>467</v>
      </c>
      <c r="E288" s="294" t="s">
        <v>5154</v>
      </c>
      <c r="F288" s="295" t="s">
        <v>5155</v>
      </c>
      <c r="G288" s="296" t="s">
        <v>453</v>
      </c>
      <c r="H288" s="297">
        <v>96</v>
      </c>
      <c r="I288" s="298"/>
      <c r="J288" s="299">
        <f>ROUND(I288*H288,2)</f>
        <v>0</v>
      </c>
      <c r="K288" s="295" t="s">
        <v>1</v>
      </c>
      <c r="L288" s="300"/>
      <c r="M288" s="301" t="s">
        <v>1</v>
      </c>
      <c r="N288" s="302" t="s">
        <v>46</v>
      </c>
      <c r="O288" s="92"/>
      <c r="P288" s="229">
        <f>O288*H288</f>
        <v>0</v>
      </c>
      <c r="Q288" s="229">
        <v>5.0000000000000002E-05</v>
      </c>
      <c r="R288" s="229">
        <f>Q288*H288</f>
        <v>0.0048000000000000004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569</v>
      </c>
      <c r="AT288" s="231" t="s">
        <v>467</v>
      </c>
      <c r="AU288" s="231" t="s">
        <v>90</v>
      </c>
      <c r="AY288" s="18" t="s">
        <v>216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88</v>
      </c>
      <c r="BK288" s="232">
        <f>ROUND(I288*H288,2)</f>
        <v>0</v>
      </c>
      <c r="BL288" s="18" t="s">
        <v>292</v>
      </c>
      <c r="BM288" s="231" t="s">
        <v>5156</v>
      </c>
    </row>
    <row r="289" s="2" customFormat="1">
      <c r="A289" s="39"/>
      <c r="B289" s="40"/>
      <c r="C289" s="41"/>
      <c r="D289" s="233" t="s">
        <v>222</v>
      </c>
      <c r="E289" s="41"/>
      <c r="F289" s="234" t="s">
        <v>5151</v>
      </c>
      <c r="G289" s="41"/>
      <c r="H289" s="41"/>
      <c r="I289" s="235"/>
      <c r="J289" s="41"/>
      <c r="K289" s="41"/>
      <c r="L289" s="45"/>
      <c r="M289" s="236"/>
      <c r="N289" s="237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222</v>
      </c>
      <c r="AU289" s="18" t="s">
        <v>90</v>
      </c>
    </row>
    <row r="290" s="14" customFormat="1">
      <c r="A290" s="14"/>
      <c r="B290" s="260"/>
      <c r="C290" s="261"/>
      <c r="D290" s="233" t="s">
        <v>362</v>
      </c>
      <c r="E290" s="262" t="s">
        <v>1</v>
      </c>
      <c r="F290" s="263" t="s">
        <v>932</v>
      </c>
      <c r="G290" s="261"/>
      <c r="H290" s="264">
        <v>80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0" t="s">
        <v>362</v>
      </c>
      <c r="AU290" s="270" t="s">
        <v>90</v>
      </c>
      <c r="AV290" s="14" t="s">
        <v>90</v>
      </c>
      <c r="AW290" s="14" t="s">
        <v>36</v>
      </c>
      <c r="AX290" s="14" t="s">
        <v>88</v>
      </c>
      <c r="AY290" s="270" t="s">
        <v>216</v>
      </c>
    </row>
    <row r="291" s="14" customFormat="1">
      <c r="A291" s="14"/>
      <c r="B291" s="260"/>
      <c r="C291" s="261"/>
      <c r="D291" s="233" t="s">
        <v>362</v>
      </c>
      <c r="E291" s="261"/>
      <c r="F291" s="263" t="s">
        <v>5157</v>
      </c>
      <c r="G291" s="261"/>
      <c r="H291" s="264">
        <v>96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0" t="s">
        <v>362</v>
      </c>
      <c r="AU291" s="270" t="s">
        <v>90</v>
      </c>
      <c r="AV291" s="14" t="s">
        <v>90</v>
      </c>
      <c r="AW291" s="14" t="s">
        <v>4</v>
      </c>
      <c r="AX291" s="14" t="s">
        <v>88</v>
      </c>
      <c r="AY291" s="270" t="s">
        <v>216</v>
      </c>
    </row>
    <row r="292" s="2" customFormat="1" ht="16.5" customHeight="1">
      <c r="A292" s="39"/>
      <c r="B292" s="40"/>
      <c r="C292" s="220" t="s">
        <v>884</v>
      </c>
      <c r="D292" s="220" t="s">
        <v>217</v>
      </c>
      <c r="E292" s="221" t="s">
        <v>5158</v>
      </c>
      <c r="F292" s="222" t="s">
        <v>5159</v>
      </c>
      <c r="G292" s="223" t="s">
        <v>539</v>
      </c>
      <c r="H292" s="224">
        <v>1</v>
      </c>
      <c r="I292" s="225"/>
      <c r="J292" s="226">
        <f>ROUND(I292*H292,2)</f>
        <v>0</v>
      </c>
      <c r="K292" s="222" t="s">
        <v>359</v>
      </c>
      <c r="L292" s="45"/>
      <c r="M292" s="227" t="s">
        <v>1</v>
      </c>
      <c r="N292" s="228" t="s">
        <v>46</v>
      </c>
      <c r="O292" s="92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292</v>
      </c>
      <c r="AT292" s="231" t="s">
        <v>217</v>
      </c>
      <c r="AU292" s="231" t="s">
        <v>90</v>
      </c>
      <c r="AY292" s="18" t="s">
        <v>216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88</v>
      </c>
      <c r="BK292" s="232">
        <f>ROUND(I292*H292,2)</f>
        <v>0</v>
      </c>
      <c r="BL292" s="18" t="s">
        <v>292</v>
      </c>
      <c r="BM292" s="231" t="s">
        <v>5160</v>
      </c>
    </row>
    <row r="293" s="2" customFormat="1">
      <c r="A293" s="39"/>
      <c r="B293" s="40"/>
      <c r="C293" s="41"/>
      <c r="D293" s="233" t="s">
        <v>222</v>
      </c>
      <c r="E293" s="41"/>
      <c r="F293" s="234" t="s">
        <v>5161</v>
      </c>
      <c r="G293" s="41"/>
      <c r="H293" s="41"/>
      <c r="I293" s="235"/>
      <c r="J293" s="41"/>
      <c r="K293" s="41"/>
      <c r="L293" s="45"/>
      <c r="M293" s="236"/>
      <c r="N293" s="237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222</v>
      </c>
      <c r="AU293" s="18" t="s">
        <v>90</v>
      </c>
    </row>
    <row r="294" s="2" customFormat="1" ht="24.15" customHeight="1">
      <c r="A294" s="39"/>
      <c r="B294" s="40"/>
      <c r="C294" s="293" t="s">
        <v>890</v>
      </c>
      <c r="D294" s="293" t="s">
        <v>467</v>
      </c>
      <c r="E294" s="294" t="s">
        <v>5162</v>
      </c>
      <c r="F294" s="295" t="s">
        <v>5163</v>
      </c>
      <c r="G294" s="296" t="s">
        <v>539</v>
      </c>
      <c r="H294" s="297">
        <v>1</v>
      </c>
      <c r="I294" s="298"/>
      <c r="J294" s="299">
        <f>ROUND(I294*H294,2)</f>
        <v>0</v>
      </c>
      <c r="K294" s="295" t="s">
        <v>359</v>
      </c>
      <c r="L294" s="300"/>
      <c r="M294" s="301" t="s">
        <v>1</v>
      </c>
      <c r="N294" s="302" t="s">
        <v>46</v>
      </c>
      <c r="O294" s="92"/>
      <c r="P294" s="229">
        <f>O294*H294</f>
        <v>0</v>
      </c>
      <c r="Q294" s="229">
        <v>0.00089999999999999998</v>
      </c>
      <c r="R294" s="229">
        <f>Q294*H294</f>
        <v>0.00089999999999999998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569</v>
      </c>
      <c r="AT294" s="231" t="s">
        <v>467</v>
      </c>
      <c r="AU294" s="231" t="s">
        <v>90</v>
      </c>
      <c r="AY294" s="18" t="s">
        <v>216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88</v>
      </c>
      <c r="BK294" s="232">
        <f>ROUND(I294*H294,2)</f>
        <v>0</v>
      </c>
      <c r="BL294" s="18" t="s">
        <v>292</v>
      </c>
      <c r="BM294" s="231" t="s">
        <v>5164</v>
      </c>
    </row>
    <row r="295" s="2" customFormat="1">
      <c r="A295" s="39"/>
      <c r="B295" s="40"/>
      <c r="C295" s="41"/>
      <c r="D295" s="233" t="s">
        <v>222</v>
      </c>
      <c r="E295" s="41"/>
      <c r="F295" s="234" t="s">
        <v>5163</v>
      </c>
      <c r="G295" s="41"/>
      <c r="H295" s="41"/>
      <c r="I295" s="235"/>
      <c r="J295" s="41"/>
      <c r="K295" s="41"/>
      <c r="L295" s="45"/>
      <c r="M295" s="236"/>
      <c r="N295" s="237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222</v>
      </c>
      <c r="AU295" s="18" t="s">
        <v>90</v>
      </c>
    </row>
    <row r="296" s="2" customFormat="1" ht="16.5" customHeight="1">
      <c r="A296" s="39"/>
      <c r="B296" s="40"/>
      <c r="C296" s="220" t="s">
        <v>899</v>
      </c>
      <c r="D296" s="220" t="s">
        <v>217</v>
      </c>
      <c r="E296" s="221" t="s">
        <v>5165</v>
      </c>
      <c r="F296" s="222" t="s">
        <v>5166</v>
      </c>
      <c r="G296" s="223" t="s">
        <v>539</v>
      </c>
      <c r="H296" s="224">
        <v>1</v>
      </c>
      <c r="I296" s="225"/>
      <c r="J296" s="226">
        <f>ROUND(I296*H296,2)</f>
        <v>0</v>
      </c>
      <c r="K296" s="222" t="s">
        <v>359</v>
      </c>
      <c r="L296" s="45"/>
      <c r="M296" s="227" t="s">
        <v>1</v>
      </c>
      <c r="N296" s="228" t="s">
        <v>46</v>
      </c>
      <c r="O296" s="92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292</v>
      </c>
      <c r="AT296" s="231" t="s">
        <v>217</v>
      </c>
      <c r="AU296" s="231" t="s">
        <v>90</v>
      </c>
      <c r="AY296" s="18" t="s">
        <v>216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88</v>
      </c>
      <c r="BK296" s="232">
        <f>ROUND(I296*H296,2)</f>
        <v>0</v>
      </c>
      <c r="BL296" s="18" t="s">
        <v>292</v>
      </c>
      <c r="BM296" s="231" t="s">
        <v>5167</v>
      </c>
    </row>
    <row r="297" s="2" customFormat="1">
      <c r="A297" s="39"/>
      <c r="B297" s="40"/>
      <c r="C297" s="41"/>
      <c r="D297" s="233" t="s">
        <v>222</v>
      </c>
      <c r="E297" s="41"/>
      <c r="F297" s="234" t="s">
        <v>5168</v>
      </c>
      <c r="G297" s="41"/>
      <c r="H297" s="41"/>
      <c r="I297" s="235"/>
      <c r="J297" s="41"/>
      <c r="K297" s="41"/>
      <c r="L297" s="45"/>
      <c r="M297" s="236"/>
      <c r="N297" s="23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222</v>
      </c>
      <c r="AU297" s="18" t="s">
        <v>90</v>
      </c>
    </row>
    <row r="298" s="2" customFormat="1" ht="24.15" customHeight="1">
      <c r="A298" s="39"/>
      <c r="B298" s="40"/>
      <c r="C298" s="293" t="s">
        <v>906</v>
      </c>
      <c r="D298" s="293" t="s">
        <v>467</v>
      </c>
      <c r="E298" s="294" t="s">
        <v>5169</v>
      </c>
      <c r="F298" s="295" t="s">
        <v>5170</v>
      </c>
      <c r="G298" s="296" t="s">
        <v>539</v>
      </c>
      <c r="H298" s="297">
        <v>1</v>
      </c>
      <c r="I298" s="298"/>
      <c r="J298" s="299">
        <f>ROUND(I298*H298,2)</f>
        <v>0</v>
      </c>
      <c r="K298" s="295" t="s">
        <v>359</v>
      </c>
      <c r="L298" s="300"/>
      <c r="M298" s="301" t="s">
        <v>1</v>
      </c>
      <c r="N298" s="302" t="s">
        <v>46</v>
      </c>
      <c r="O298" s="92"/>
      <c r="P298" s="229">
        <f>O298*H298</f>
        <v>0</v>
      </c>
      <c r="Q298" s="229">
        <v>3.0000000000000001E-05</v>
      </c>
      <c r="R298" s="229">
        <f>Q298*H298</f>
        <v>3.0000000000000001E-05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569</v>
      </c>
      <c r="AT298" s="231" t="s">
        <v>467</v>
      </c>
      <c r="AU298" s="231" t="s">
        <v>90</v>
      </c>
      <c r="AY298" s="18" t="s">
        <v>216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88</v>
      </c>
      <c r="BK298" s="232">
        <f>ROUND(I298*H298,2)</f>
        <v>0</v>
      </c>
      <c r="BL298" s="18" t="s">
        <v>292</v>
      </c>
      <c r="BM298" s="231" t="s">
        <v>5171</v>
      </c>
    </row>
    <row r="299" s="2" customFormat="1">
      <c r="A299" s="39"/>
      <c r="B299" s="40"/>
      <c r="C299" s="41"/>
      <c r="D299" s="233" t="s">
        <v>222</v>
      </c>
      <c r="E299" s="41"/>
      <c r="F299" s="234" t="s">
        <v>5170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222</v>
      </c>
      <c r="AU299" s="18" t="s">
        <v>90</v>
      </c>
    </row>
    <row r="300" s="2" customFormat="1" ht="16.5" customHeight="1">
      <c r="A300" s="39"/>
      <c r="B300" s="40"/>
      <c r="C300" s="220" t="s">
        <v>913</v>
      </c>
      <c r="D300" s="220" t="s">
        <v>217</v>
      </c>
      <c r="E300" s="221" t="s">
        <v>5172</v>
      </c>
      <c r="F300" s="222" t="s">
        <v>5173</v>
      </c>
      <c r="G300" s="223" t="s">
        <v>539</v>
      </c>
      <c r="H300" s="224">
        <v>1</v>
      </c>
      <c r="I300" s="225"/>
      <c r="J300" s="226">
        <f>ROUND(I300*H300,2)</f>
        <v>0</v>
      </c>
      <c r="K300" s="222" t="s">
        <v>359</v>
      </c>
      <c r="L300" s="45"/>
      <c r="M300" s="227" t="s">
        <v>1</v>
      </c>
      <c r="N300" s="228" t="s">
        <v>46</v>
      </c>
      <c r="O300" s="92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292</v>
      </c>
      <c r="AT300" s="231" t="s">
        <v>217</v>
      </c>
      <c r="AU300" s="231" t="s">
        <v>90</v>
      </c>
      <c r="AY300" s="18" t="s">
        <v>216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88</v>
      </c>
      <c r="BK300" s="232">
        <f>ROUND(I300*H300,2)</f>
        <v>0</v>
      </c>
      <c r="BL300" s="18" t="s">
        <v>292</v>
      </c>
      <c r="BM300" s="231" t="s">
        <v>5174</v>
      </c>
    </row>
    <row r="301" s="2" customFormat="1">
      <c r="A301" s="39"/>
      <c r="B301" s="40"/>
      <c r="C301" s="41"/>
      <c r="D301" s="233" t="s">
        <v>222</v>
      </c>
      <c r="E301" s="41"/>
      <c r="F301" s="234" t="s">
        <v>5175</v>
      </c>
      <c r="G301" s="41"/>
      <c r="H301" s="41"/>
      <c r="I301" s="235"/>
      <c r="J301" s="41"/>
      <c r="K301" s="41"/>
      <c r="L301" s="45"/>
      <c r="M301" s="236"/>
      <c r="N301" s="237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222</v>
      </c>
      <c r="AU301" s="18" t="s">
        <v>90</v>
      </c>
    </row>
    <row r="302" s="2" customFormat="1" ht="24.15" customHeight="1">
      <c r="A302" s="39"/>
      <c r="B302" s="40"/>
      <c r="C302" s="293" t="s">
        <v>918</v>
      </c>
      <c r="D302" s="293" t="s">
        <v>467</v>
      </c>
      <c r="E302" s="294" t="s">
        <v>5176</v>
      </c>
      <c r="F302" s="295" t="s">
        <v>5177</v>
      </c>
      <c r="G302" s="296" t="s">
        <v>539</v>
      </c>
      <c r="H302" s="297">
        <v>1</v>
      </c>
      <c r="I302" s="298"/>
      <c r="J302" s="299">
        <f>ROUND(I302*H302,2)</f>
        <v>0</v>
      </c>
      <c r="K302" s="295" t="s">
        <v>359</v>
      </c>
      <c r="L302" s="300"/>
      <c r="M302" s="301" t="s">
        <v>1</v>
      </c>
      <c r="N302" s="302" t="s">
        <v>46</v>
      </c>
      <c r="O302" s="92"/>
      <c r="P302" s="229">
        <f>O302*H302</f>
        <v>0</v>
      </c>
      <c r="Q302" s="229">
        <v>0.00011</v>
      </c>
      <c r="R302" s="229">
        <f>Q302*H302</f>
        <v>0.00011</v>
      </c>
      <c r="S302" s="229">
        <v>0</v>
      </c>
      <c r="T302" s="23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1" t="s">
        <v>569</v>
      </c>
      <c r="AT302" s="231" t="s">
        <v>467</v>
      </c>
      <c r="AU302" s="231" t="s">
        <v>90</v>
      </c>
      <c r="AY302" s="18" t="s">
        <v>216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88</v>
      </c>
      <c r="BK302" s="232">
        <f>ROUND(I302*H302,2)</f>
        <v>0</v>
      </c>
      <c r="BL302" s="18" t="s">
        <v>292</v>
      </c>
      <c r="BM302" s="231" t="s">
        <v>5178</v>
      </c>
    </row>
    <row r="303" s="2" customFormat="1">
      <c r="A303" s="39"/>
      <c r="B303" s="40"/>
      <c r="C303" s="41"/>
      <c r="D303" s="233" t="s">
        <v>222</v>
      </c>
      <c r="E303" s="41"/>
      <c r="F303" s="234" t="s">
        <v>5177</v>
      </c>
      <c r="G303" s="41"/>
      <c r="H303" s="41"/>
      <c r="I303" s="235"/>
      <c r="J303" s="41"/>
      <c r="K303" s="41"/>
      <c r="L303" s="45"/>
      <c r="M303" s="236"/>
      <c r="N303" s="237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222</v>
      </c>
      <c r="AU303" s="18" t="s">
        <v>90</v>
      </c>
    </row>
    <row r="304" s="2" customFormat="1" ht="16.5" customHeight="1">
      <c r="A304" s="39"/>
      <c r="B304" s="40"/>
      <c r="C304" s="220" t="s">
        <v>925</v>
      </c>
      <c r="D304" s="220" t="s">
        <v>217</v>
      </c>
      <c r="E304" s="221" t="s">
        <v>5179</v>
      </c>
      <c r="F304" s="222" t="s">
        <v>5180</v>
      </c>
      <c r="G304" s="223" t="s">
        <v>539</v>
      </c>
      <c r="H304" s="224">
        <v>1</v>
      </c>
      <c r="I304" s="225"/>
      <c r="J304" s="226">
        <f>ROUND(I304*H304,2)</f>
        <v>0</v>
      </c>
      <c r="K304" s="222" t="s">
        <v>359</v>
      </c>
      <c r="L304" s="45"/>
      <c r="M304" s="227" t="s">
        <v>1</v>
      </c>
      <c r="N304" s="228" t="s">
        <v>46</v>
      </c>
      <c r="O304" s="92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292</v>
      </c>
      <c r="AT304" s="231" t="s">
        <v>217</v>
      </c>
      <c r="AU304" s="231" t="s">
        <v>90</v>
      </c>
      <c r="AY304" s="18" t="s">
        <v>216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88</v>
      </c>
      <c r="BK304" s="232">
        <f>ROUND(I304*H304,2)</f>
        <v>0</v>
      </c>
      <c r="BL304" s="18" t="s">
        <v>292</v>
      </c>
      <c r="BM304" s="231" t="s">
        <v>5181</v>
      </c>
    </row>
    <row r="305" s="2" customFormat="1">
      <c r="A305" s="39"/>
      <c r="B305" s="40"/>
      <c r="C305" s="41"/>
      <c r="D305" s="233" t="s">
        <v>222</v>
      </c>
      <c r="E305" s="41"/>
      <c r="F305" s="234" t="s">
        <v>5182</v>
      </c>
      <c r="G305" s="41"/>
      <c r="H305" s="41"/>
      <c r="I305" s="235"/>
      <c r="J305" s="41"/>
      <c r="K305" s="41"/>
      <c r="L305" s="45"/>
      <c r="M305" s="236"/>
      <c r="N305" s="23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222</v>
      </c>
      <c r="AU305" s="18" t="s">
        <v>90</v>
      </c>
    </row>
    <row r="306" s="2" customFormat="1" ht="16.5" customHeight="1">
      <c r="A306" s="39"/>
      <c r="B306" s="40"/>
      <c r="C306" s="293" t="s">
        <v>932</v>
      </c>
      <c r="D306" s="293" t="s">
        <v>467</v>
      </c>
      <c r="E306" s="294" t="s">
        <v>5183</v>
      </c>
      <c r="F306" s="295" t="s">
        <v>5184</v>
      </c>
      <c r="G306" s="296" t="s">
        <v>539</v>
      </c>
      <c r="H306" s="297">
        <v>1</v>
      </c>
      <c r="I306" s="298"/>
      <c r="J306" s="299">
        <f>ROUND(I306*H306,2)</f>
        <v>0</v>
      </c>
      <c r="K306" s="295" t="s">
        <v>359</v>
      </c>
      <c r="L306" s="300"/>
      <c r="M306" s="301" t="s">
        <v>1</v>
      </c>
      <c r="N306" s="302" t="s">
        <v>46</v>
      </c>
      <c r="O306" s="92"/>
      <c r="P306" s="229">
        <f>O306*H306</f>
        <v>0</v>
      </c>
      <c r="Q306" s="229">
        <v>0.00012999999999999999</v>
      </c>
      <c r="R306" s="229">
        <f>Q306*H306</f>
        <v>0.00012999999999999999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569</v>
      </c>
      <c r="AT306" s="231" t="s">
        <v>467</v>
      </c>
      <c r="AU306" s="231" t="s">
        <v>90</v>
      </c>
      <c r="AY306" s="18" t="s">
        <v>216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88</v>
      </c>
      <c r="BK306" s="232">
        <f>ROUND(I306*H306,2)</f>
        <v>0</v>
      </c>
      <c r="BL306" s="18" t="s">
        <v>292</v>
      </c>
      <c r="BM306" s="231" t="s">
        <v>5185</v>
      </c>
    </row>
    <row r="307" s="2" customFormat="1">
      <c r="A307" s="39"/>
      <c r="B307" s="40"/>
      <c r="C307" s="41"/>
      <c r="D307" s="233" t="s">
        <v>222</v>
      </c>
      <c r="E307" s="41"/>
      <c r="F307" s="234" t="s">
        <v>5184</v>
      </c>
      <c r="G307" s="41"/>
      <c r="H307" s="41"/>
      <c r="I307" s="235"/>
      <c r="J307" s="41"/>
      <c r="K307" s="41"/>
      <c r="L307" s="45"/>
      <c r="M307" s="236"/>
      <c r="N307" s="23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222</v>
      </c>
      <c r="AU307" s="18" t="s">
        <v>90</v>
      </c>
    </row>
    <row r="308" s="2" customFormat="1" ht="16.5" customHeight="1">
      <c r="A308" s="39"/>
      <c r="B308" s="40"/>
      <c r="C308" s="220" t="s">
        <v>938</v>
      </c>
      <c r="D308" s="220" t="s">
        <v>217</v>
      </c>
      <c r="E308" s="221" t="s">
        <v>5186</v>
      </c>
      <c r="F308" s="222" t="s">
        <v>5187</v>
      </c>
      <c r="G308" s="223" t="s">
        <v>539</v>
      </c>
      <c r="H308" s="224">
        <v>6</v>
      </c>
      <c r="I308" s="225"/>
      <c r="J308" s="226">
        <f>ROUND(I308*H308,2)</f>
        <v>0</v>
      </c>
      <c r="K308" s="222" t="s">
        <v>359</v>
      </c>
      <c r="L308" s="45"/>
      <c r="M308" s="227" t="s">
        <v>1</v>
      </c>
      <c r="N308" s="228" t="s">
        <v>46</v>
      </c>
      <c r="O308" s="92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292</v>
      </c>
      <c r="AT308" s="231" t="s">
        <v>217</v>
      </c>
      <c r="AU308" s="231" t="s">
        <v>90</v>
      </c>
      <c r="AY308" s="18" t="s">
        <v>216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88</v>
      </c>
      <c r="BK308" s="232">
        <f>ROUND(I308*H308,2)</f>
        <v>0</v>
      </c>
      <c r="BL308" s="18" t="s">
        <v>292</v>
      </c>
      <c r="BM308" s="231" t="s">
        <v>5188</v>
      </c>
    </row>
    <row r="309" s="2" customFormat="1">
      <c r="A309" s="39"/>
      <c r="B309" s="40"/>
      <c r="C309" s="41"/>
      <c r="D309" s="233" t="s">
        <v>222</v>
      </c>
      <c r="E309" s="41"/>
      <c r="F309" s="234" t="s">
        <v>5189</v>
      </c>
      <c r="G309" s="41"/>
      <c r="H309" s="41"/>
      <c r="I309" s="235"/>
      <c r="J309" s="41"/>
      <c r="K309" s="41"/>
      <c r="L309" s="45"/>
      <c r="M309" s="236"/>
      <c r="N309" s="23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222</v>
      </c>
      <c r="AU309" s="18" t="s">
        <v>90</v>
      </c>
    </row>
    <row r="310" s="2" customFormat="1" ht="16.5" customHeight="1">
      <c r="A310" s="39"/>
      <c r="B310" s="40"/>
      <c r="C310" s="293" t="s">
        <v>947</v>
      </c>
      <c r="D310" s="293" t="s">
        <v>467</v>
      </c>
      <c r="E310" s="294" t="s">
        <v>5190</v>
      </c>
      <c r="F310" s="295" t="s">
        <v>5191</v>
      </c>
      <c r="G310" s="296" t="s">
        <v>539</v>
      </c>
      <c r="H310" s="297">
        <v>6</v>
      </c>
      <c r="I310" s="298"/>
      <c r="J310" s="299">
        <f>ROUND(I310*H310,2)</f>
        <v>0</v>
      </c>
      <c r="K310" s="295" t="s">
        <v>359</v>
      </c>
      <c r="L310" s="300"/>
      <c r="M310" s="301" t="s">
        <v>1</v>
      </c>
      <c r="N310" s="302" t="s">
        <v>46</v>
      </c>
      <c r="O310" s="92"/>
      <c r="P310" s="229">
        <f>O310*H310</f>
        <v>0</v>
      </c>
      <c r="Q310" s="229">
        <v>0.00012999999999999999</v>
      </c>
      <c r="R310" s="229">
        <f>Q310*H310</f>
        <v>0.00077999999999999988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569</v>
      </c>
      <c r="AT310" s="231" t="s">
        <v>467</v>
      </c>
      <c r="AU310" s="231" t="s">
        <v>90</v>
      </c>
      <c r="AY310" s="18" t="s">
        <v>216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88</v>
      </c>
      <c r="BK310" s="232">
        <f>ROUND(I310*H310,2)</f>
        <v>0</v>
      </c>
      <c r="BL310" s="18" t="s">
        <v>292</v>
      </c>
      <c r="BM310" s="231" t="s">
        <v>5192</v>
      </c>
    </row>
    <row r="311" s="2" customFormat="1">
      <c r="A311" s="39"/>
      <c r="B311" s="40"/>
      <c r="C311" s="41"/>
      <c r="D311" s="233" t="s">
        <v>222</v>
      </c>
      <c r="E311" s="41"/>
      <c r="F311" s="234" t="s">
        <v>5191</v>
      </c>
      <c r="G311" s="41"/>
      <c r="H311" s="41"/>
      <c r="I311" s="235"/>
      <c r="J311" s="41"/>
      <c r="K311" s="41"/>
      <c r="L311" s="45"/>
      <c r="M311" s="236"/>
      <c r="N311" s="237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222</v>
      </c>
      <c r="AU311" s="18" t="s">
        <v>90</v>
      </c>
    </row>
    <row r="312" s="14" customFormat="1">
      <c r="A312" s="14"/>
      <c r="B312" s="260"/>
      <c r="C312" s="261"/>
      <c r="D312" s="233" t="s">
        <v>362</v>
      </c>
      <c r="E312" s="262" t="s">
        <v>1</v>
      </c>
      <c r="F312" s="263" t="s">
        <v>5193</v>
      </c>
      <c r="G312" s="261"/>
      <c r="H312" s="264">
        <v>6</v>
      </c>
      <c r="I312" s="265"/>
      <c r="J312" s="261"/>
      <c r="K312" s="261"/>
      <c r="L312" s="266"/>
      <c r="M312" s="267"/>
      <c r="N312" s="268"/>
      <c r="O312" s="268"/>
      <c r="P312" s="268"/>
      <c r="Q312" s="268"/>
      <c r="R312" s="268"/>
      <c r="S312" s="268"/>
      <c r="T312" s="26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0" t="s">
        <v>362</v>
      </c>
      <c r="AU312" s="270" t="s">
        <v>90</v>
      </c>
      <c r="AV312" s="14" t="s">
        <v>90</v>
      </c>
      <c r="AW312" s="14" t="s">
        <v>36</v>
      </c>
      <c r="AX312" s="14" t="s">
        <v>88</v>
      </c>
      <c r="AY312" s="270" t="s">
        <v>216</v>
      </c>
    </row>
    <row r="313" s="2" customFormat="1" ht="16.5" customHeight="1">
      <c r="A313" s="39"/>
      <c r="B313" s="40"/>
      <c r="C313" s="220" t="s">
        <v>952</v>
      </c>
      <c r="D313" s="220" t="s">
        <v>217</v>
      </c>
      <c r="E313" s="221" t="s">
        <v>5194</v>
      </c>
      <c r="F313" s="222" t="s">
        <v>5195</v>
      </c>
      <c r="G313" s="223" t="s">
        <v>539</v>
      </c>
      <c r="H313" s="224">
        <v>4</v>
      </c>
      <c r="I313" s="225"/>
      <c r="J313" s="226">
        <f>ROUND(I313*H313,2)</f>
        <v>0</v>
      </c>
      <c r="K313" s="222" t="s">
        <v>359</v>
      </c>
      <c r="L313" s="45"/>
      <c r="M313" s="227" t="s">
        <v>1</v>
      </c>
      <c r="N313" s="228" t="s">
        <v>46</v>
      </c>
      <c r="O313" s="92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292</v>
      </c>
      <c r="AT313" s="231" t="s">
        <v>217</v>
      </c>
      <c r="AU313" s="231" t="s">
        <v>90</v>
      </c>
      <c r="AY313" s="18" t="s">
        <v>216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88</v>
      </c>
      <c r="BK313" s="232">
        <f>ROUND(I313*H313,2)</f>
        <v>0</v>
      </c>
      <c r="BL313" s="18" t="s">
        <v>292</v>
      </c>
      <c r="BM313" s="231" t="s">
        <v>5196</v>
      </c>
    </row>
    <row r="314" s="2" customFormat="1">
      <c r="A314" s="39"/>
      <c r="B314" s="40"/>
      <c r="C314" s="41"/>
      <c r="D314" s="233" t="s">
        <v>222</v>
      </c>
      <c r="E314" s="41"/>
      <c r="F314" s="234" t="s">
        <v>5197</v>
      </c>
      <c r="G314" s="41"/>
      <c r="H314" s="41"/>
      <c r="I314" s="235"/>
      <c r="J314" s="41"/>
      <c r="K314" s="41"/>
      <c r="L314" s="45"/>
      <c r="M314" s="236"/>
      <c r="N314" s="237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222</v>
      </c>
      <c r="AU314" s="18" t="s">
        <v>90</v>
      </c>
    </row>
    <row r="315" s="2" customFormat="1" ht="16.5" customHeight="1">
      <c r="A315" s="39"/>
      <c r="B315" s="40"/>
      <c r="C315" s="293" t="s">
        <v>957</v>
      </c>
      <c r="D315" s="293" t="s">
        <v>467</v>
      </c>
      <c r="E315" s="294" t="s">
        <v>5198</v>
      </c>
      <c r="F315" s="295" t="s">
        <v>5199</v>
      </c>
      <c r="G315" s="296" t="s">
        <v>539</v>
      </c>
      <c r="H315" s="297">
        <v>3</v>
      </c>
      <c r="I315" s="298"/>
      <c r="J315" s="299">
        <f>ROUND(I315*H315,2)</f>
        <v>0</v>
      </c>
      <c r="K315" s="295" t="s">
        <v>1</v>
      </c>
      <c r="L315" s="300"/>
      <c r="M315" s="301" t="s">
        <v>1</v>
      </c>
      <c r="N315" s="302" t="s">
        <v>46</v>
      </c>
      <c r="O315" s="92"/>
      <c r="P315" s="229">
        <f>O315*H315</f>
        <v>0</v>
      </c>
      <c r="Q315" s="229">
        <v>0.00020000000000000001</v>
      </c>
      <c r="R315" s="229">
        <f>Q315*H315</f>
        <v>0.00060000000000000006</v>
      </c>
      <c r="S315" s="229">
        <v>0</v>
      </c>
      <c r="T315" s="23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1" t="s">
        <v>569</v>
      </c>
      <c r="AT315" s="231" t="s">
        <v>467</v>
      </c>
      <c r="AU315" s="231" t="s">
        <v>90</v>
      </c>
      <c r="AY315" s="18" t="s">
        <v>216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8" t="s">
        <v>88</v>
      </c>
      <c r="BK315" s="232">
        <f>ROUND(I315*H315,2)</f>
        <v>0</v>
      </c>
      <c r="BL315" s="18" t="s">
        <v>292</v>
      </c>
      <c r="BM315" s="231" t="s">
        <v>5200</v>
      </c>
    </row>
    <row r="316" s="2" customFormat="1" ht="21.75" customHeight="1">
      <c r="A316" s="39"/>
      <c r="B316" s="40"/>
      <c r="C316" s="293" t="s">
        <v>962</v>
      </c>
      <c r="D316" s="293" t="s">
        <v>467</v>
      </c>
      <c r="E316" s="294" t="s">
        <v>5201</v>
      </c>
      <c r="F316" s="295" t="s">
        <v>5202</v>
      </c>
      <c r="G316" s="296" t="s">
        <v>539</v>
      </c>
      <c r="H316" s="297">
        <v>1</v>
      </c>
      <c r="I316" s="298"/>
      <c r="J316" s="299">
        <f>ROUND(I316*H316,2)</f>
        <v>0</v>
      </c>
      <c r="K316" s="295" t="s">
        <v>359</v>
      </c>
      <c r="L316" s="300"/>
      <c r="M316" s="301" t="s">
        <v>1</v>
      </c>
      <c r="N316" s="302" t="s">
        <v>46</v>
      </c>
      <c r="O316" s="92"/>
      <c r="P316" s="229">
        <f>O316*H316</f>
        <v>0</v>
      </c>
      <c r="Q316" s="229">
        <v>0.00013999999999999999</v>
      </c>
      <c r="R316" s="229">
        <f>Q316*H316</f>
        <v>0.00013999999999999999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569</v>
      </c>
      <c r="AT316" s="231" t="s">
        <v>467</v>
      </c>
      <c r="AU316" s="231" t="s">
        <v>90</v>
      </c>
      <c r="AY316" s="18" t="s">
        <v>216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88</v>
      </c>
      <c r="BK316" s="232">
        <f>ROUND(I316*H316,2)</f>
        <v>0</v>
      </c>
      <c r="BL316" s="18" t="s">
        <v>292</v>
      </c>
      <c r="BM316" s="231" t="s">
        <v>5203</v>
      </c>
    </row>
    <row r="317" s="2" customFormat="1">
      <c r="A317" s="39"/>
      <c r="B317" s="40"/>
      <c r="C317" s="41"/>
      <c r="D317" s="233" t="s">
        <v>222</v>
      </c>
      <c r="E317" s="41"/>
      <c r="F317" s="234" t="s">
        <v>5202</v>
      </c>
      <c r="G317" s="41"/>
      <c r="H317" s="41"/>
      <c r="I317" s="235"/>
      <c r="J317" s="41"/>
      <c r="K317" s="41"/>
      <c r="L317" s="45"/>
      <c r="M317" s="236"/>
      <c r="N317" s="237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222</v>
      </c>
      <c r="AU317" s="18" t="s">
        <v>90</v>
      </c>
    </row>
    <row r="318" s="2" customFormat="1" ht="16.5" customHeight="1">
      <c r="A318" s="39"/>
      <c r="B318" s="40"/>
      <c r="C318" s="220" t="s">
        <v>969</v>
      </c>
      <c r="D318" s="220" t="s">
        <v>217</v>
      </c>
      <c r="E318" s="221" t="s">
        <v>5204</v>
      </c>
      <c r="F318" s="222" t="s">
        <v>5205</v>
      </c>
      <c r="G318" s="223" t="s">
        <v>539</v>
      </c>
      <c r="H318" s="224">
        <v>1</v>
      </c>
      <c r="I318" s="225"/>
      <c r="J318" s="226">
        <f>ROUND(I318*H318,2)</f>
        <v>0</v>
      </c>
      <c r="K318" s="222" t="s">
        <v>359</v>
      </c>
      <c r="L318" s="45"/>
      <c r="M318" s="227" t="s">
        <v>1</v>
      </c>
      <c r="N318" s="228" t="s">
        <v>46</v>
      </c>
      <c r="O318" s="92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1" t="s">
        <v>292</v>
      </c>
      <c r="AT318" s="231" t="s">
        <v>217</v>
      </c>
      <c r="AU318" s="231" t="s">
        <v>90</v>
      </c>
      <c r="AY318" s="18" t="s">
        <v>216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8" t="s">
        <v>88</v>
      </c>
      <c r="BK318" s="232">
        <f>ROUND(I318*H318,2)</f>
        <v>0</v>
      </c>
      <c r="BL318" s="18" t="s">
        <v>292</v>
      </c>
      <c r="BM318" s="231" t="s">
        <v>5206</v>
      </c>
    </row>
    <row r="319" s="2" customFormat="1">
      <c r="A319" s="39"/>
      <c r="B319" s="40"/>
      <c r="C319" s="41"/>
      <c r="D319" s="233" t="s">
        <v>222</v>
      </c>
      <c r="E319" s="41"/>
      <c r="F319" s="234" t="s">
        <v>5207</v>
      </c>
      <c r="G319" s="41"/>
      <c r="H319" s="41"/>
      <c r="I319" s="235"/>
      <c r="J319" s="41"/>
      <c r="K319" s="41"/>
      <c r="L319" s="45"/>
      <c r="M319" s="236"/>
      <c r="N319" s="237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222</v>
      </c>
      <c r="AU319" s="18" t="s">
        <v>90</v>
      </c>
    </row>
    <row r="320" s="11" customFormat="1" ht="22.8" customHeight="1">
      <c r="A320" s="11"/>
      <c r="B320" s="206"/>
      <c r="C320" s="207"/>
      <c r="D320" s="208" t="s">
        <v>80</v>
      </c>
      <c r="E320" s="248" t="s">
        <v>5208</v>
      </c>
      <c r="F320" s="248" t="s">
        <v>5209</v>
      </c>
      <c r="G320" s="207"/>
      <c r="H320" s="207"/>
      <c r="I320" s="210"/>
      <c r="J320" s="249">
        <f>BK320</f>
        <v>0</v>
      </c>
      <c r="K320" s="207"/>
      <c r="L320" s="212"/>
      <c r="M320" s="213"/>
      <c r="N320" s="214"/>
      <c r="O320" s="214"/>
      <c r="P320" s="215">
        <f>SUM(P321:P341)</f>
        <v>0</v>
      </c>
      <c r="Q320" s="214"/>
      <c r="R320" s="215">
        <f>SUM(R321:R341)</f>
        <v>0.00677</v>
      </c>
      <c r="S320" s="214"/>
      <c r="T320" s="216">
        <f>SUM(T321:T341)</f>
        <v>0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R320" s="217" t="s">
        <v>228</v>
      </c>
      <c r="AT320" s="218" t="s">
        <v>80</v>
      </c>
      <c r="AU320" s="218" t="s">
        <v>88</v>
      </c>
      <c r="AY320" s="217" t="s">
        <v>216</v>
      </c>
      <c r="BK320" s="219">
        <f>SUM(BK321:BK341)</f>
        <v>0</v>
      </c>
    </row>
    <row r="321" s="2" customFormat="1" ht="24.15" customHeight="1">
      <c r="A321" s="39"/>
      <c r="B321" s="40"/>
      <c r="C321" s="220" t="s">
        <v>974</v>
      </c>
      <c r="D321" s="220" t="s">
        <v>217</v>
      </c>
      <c r="E321" s="221" t="s">
        <v>5210</v>
      </c>
      <c r="F321" s="222" t="s">
        <v>5211</v>
      </c>
      <c r="G321" s="223" t="s">
        <v>3263</v>
      </c>
      <c r="H321" s="224">
        <v>48</v>
      </c>
      <c r="I321" s="225"/>
      <c r="J321" s="226">
        <f>ROUND(I321*H321,2)</f>
        <v>0</v>
      </c>
      <c r="K321" s="222" t="s">
        <v>1</v>
      </c>
      <c r="L321" s="45"/>
      <c r="M321" s="227" t="s">
        <v>1</v>
      </c>
      <c r="N321" s="228" t="s">
        <v>46</v>
      </c>
      <c r="O321" s="92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292</v>
      </c>
      <c r="AT321" s="231" t="s">
        <v>217</v>
      </c>
      <c r="AU321" s="231" t="s">
        <v>90</v>
      </c>
      <c r="AY321" s="18" t="s">
        <v>216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88</v>
      </c>
      <c r="BK321" s="232">
        <f>ROUND(I321*H321,2)</f>
        <v>0</v>
      </c>
      <c r="BL321" s="18" t="s">
        <v>292</v>
      </c>
      <c r="BM321" s="231" t="s">
        <v>5212</v>
      </c>
    </row>
    <row r="322" s="14" customFormat="1">
      <c r="A322" s="14"/>
      <c r="B322" s="260"/>
      <c r="C322" s="261"/>
      <c r="D322" s="233" t="s">
        <v>362</v>
      </c>
      <c r="E322" s="262" t="s">
        <v>1</v>
      </c>
      <c r="F322" s="263" t="s">
        <v>5213</v>
      </c>
      <c r="G322" s="261"/>
      <c r="H322" s="264">
        <v>48</v>
      </c>
      <c r="I322" s="265"/>
      <c r="J322" s="261"/>
      <c r="K322" s="261"/>
      <c r="L322" s="266"/>
      <c r="M322" s="267"/>
      <c r="N322" s="268"/>
      <c r="O322" s="268"/>
      <c r="P322" s="268"/>
      <c r="Q322" s="268"/>
      <c r="R322" s="268"/>
      <c r="S322" s="268"/>
      <c r="T322" s="26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0" t="s">
        <v>362</v>
      </c>
      <c r="AU322" s="270" t="s">
        <v>90</v>
      </c>
      <c r="AV322" s="14" t="s">
        <v>90</v>
      </c>
      <c r="AW322" s="14" t="s">
        <v>36</v>
      </c>
      <c r="AX322" s="14" t="s">
        <v>88</v>
      </c>
      <c r="AY322" s="270" t="s">
        <v>216</v>
      </c>
    </row>
    <row r="323" s="2" customFormat="1" ht="24.15" customHeight="1">
      <c r="A323" s="39"/>
      <c r="B323" s="40"/>
      <c r="C323" s="220" t="s">
        <v>981</v>
      </c>
      <c r="D323" s="220" t="s">
        <v>217</v>
      </c>
      <c r="E323" s="221" t="s">
        <v>5214</v>
      </c>
      <c r="F323" s="222" t="s">
        <v>5215</v>
      </c>
      <c r="G323" s="223" t="s">
        <v>539</v>
      </c>
      <c r="H323" s="224">
        <v>1</v>
      </c>
      <c r="I323" s="225"/>
      <c r="J323" s="226">
        <f>ROUND(I323*H323,2)</f>
        <v>0</v>
      </c>
      <c r="K323" s="222" t="s">
        <v>1</v>
      </c>
      <c r="L323" s="45"/>
      <c r="M323" s="227" t="s">
        <v>1</v>
      </c>
      <c r="N323" s="228" t="s">
        <v>46</v>
      </c>
      <c r="O323" s="92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292</v>
      </c>
      <c r="AT323" s="231" t="s">
        <v>217</v>
      </c>
      <c r="AU323" s="231" t="s">
        <v>90</v>
      </c>
      <c r="AY323" s="18" t="s">
        <v>216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88</v>
      </c>
      <c r="BK323" s="232">
        <f>ROUND(I323*H323,2)</f>
        <v>0</v>
      </c>
      <c r="BL323" s="18" t="s">
        <v>292</v>
      </c>
      <c r="BM323" s="231" t="s">
        <v>5216</v>
      </c>
    </row>
    <row r="324" s="13" customFormat="1">
      <c r="A324" s="13"/>
      <c r="B324" s="250"/>
      <c r="C324" s="251"/>
      <c r="D324" s="233" t="s">
        <v>362</v>
      </c>
      <c r="E324" s="252" t="s">
        <v>1</v>
      </c>
      <c r="F324" s="253" t="s">
        <v>5217</v>
      </c>
      <c r="G324" s="251"/>
      <c r="H324" s="252" t="s">
        <v>1</v>
      </c>
      <c r="I324" s="254"/>
      <c r="J324" s="251"/>
      <c r="K324" s="251"/>
      <c r="L324" s="255"/>
      <c r="M324" s="256"/>
      <c r="N324" s="257"/>
      <c r="O324" s="257"/>
      <c r="P324" s="257"/>
      <c r="Q324" s="257"/>
      <c r="R324" s="257"/>
      <c r="S324" s="257"/>
      <c r="T324" s="25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9" t="s">
        <v>362</v>
      </c>
      <c r="AU324" s="259" t="s">
        <v>90</v>
      </c>
      <c r="AV324" s="13" t="s">
        <v>88</v>
      </c>
      <c r="AW324" s="13" t="s">
        <v>36</v>
      </c>
      <c r="AX324" s="13" t="s">
        <v>81</v>
      </c>
      <c r="AY324" s="259" t="s">
        <v>216</v>
      </c>
    </row>
    <row r="325" s="14" customFormat="1">
      <c r="A325" s="14"/>
      <c r="B325" s="260"/>
      <c r="C325" s="261"/>
      <c r="D325" s="233" t="s">
        <v>362</v>
      </c>
      <c r="E325" s="262" t="s">
        <v>1</v>
      </c>
      <c r="F325" s="263" t="s">
        <v>88</v>
      </c>
      <c r="G325" s="261"/>
      <c r="H325" s="264">
        <v>1</v>
      </c>
      <c r="I325" s="265"/>
      <c r="J325" s="261"/>
      <c r="K325" s="261"/>
      <c r="L325" s="266"/>
      <c r="M325" s="267"/>
      <c r="N325" s="268"/>
      <c r="O325" s="268"/>
      <c r="P325" s="268"/>
      <c r="Q325" s="268"/>
      <c r="R325" s="268"/>
      <c r="S325" s="268"/>
      <c r="T325" s="26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0" t="s">
        <v>362</v>
      </c>
      <c r="AU325" s="270" t="s">
        <v>90</v>
      </c>
      <c r="AV325" s="14" t="s">
        <v>90</v>
      </c>
      <c r="AW325" s="14" t="s">
        <v>36</v>
      </c>
      <c r="AX325" s="14" t="s">
        <v>88</v>
      </c>
      <c r="AY325" s="270" t="s">
        <v>216</v>
      </c>
    </row>
    <row r="326" s="2" customFormat="1" ht="24.15" customHeight="1">
      <c r="A326" s="39"/>
      <c r="B326" s="40"/>
      <c r="C326" s="220" t="s">
        <v>988</v>
      </c>
      <c r="D326" s="220" t="s">
        <v>217</v>
      </c>
      <c r="E326" s="221" t="s">
        <v>5218</v>
      </c>
      <c r="F326" s="222" t="s">
        <v>5219</v>
      </c>
      <c r="G326" s="223" t="s">
        <v>220</v>
      </c>
      <c r="H326" s="224">
        <v>1</v>
      </c>
      <c r="I326" s="225"/>
      <c r="J326" s="226">
        <f>ROUND(I326*H326,2)</f>
        <v>0</v>
      </c>
      <c r="K326" s="222" t="s">
        <v>1</v>
      </c>
      <c r="L326" s="45"/>
      <c r="M326" s="227" t="s">
        <v>1</v>
      </c>
      <c r="N326" s="228" t="s">
        <v>46</v>
      </c>
      <c r="O326" s="92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1" t="s">
        <v>292</v>
      </c>
      <c r="AT326" s="231" t="s">
        <v>217</v>
      </c>
      <c r="AU326" s="231" t="s">
        <v>90</v>
      </c>
      <c r="AY326" s="18" t="s">
        <v>216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88</v>
      </c>
      <c r="BK326" s="232">
        <f>ROUND(I326*H326,2)</f>
        <v>0</v>
      </c>
      <c r="BL326" s="18" t="s">
        <v>292</v>
      </c>
      <c r="BM326" s="231" t="s">
        <v>5220</v>
      </c>
    </row>
    <row r="327" s="2" customFormat="1" ht="16.5" customHeight="1">
      <c r="A327" s="39"/>
      <c r="B327" s="40"/>
      <c r="C327" s="220" t="s">
        <v>1004</v>
      </c>
      <c r="D327" s="220" t="s">
        <v>217</v>
      </c>
      <c r="E327" s="221" t="s">
        <v>5221</v>
      </c>
      <c r="F327" s="222" t="s">
        <v>5222</v>
      </c>
      <c r="G327" s="223" t="s">
        <v>3263</v>
      </c>
      <c r="H327" s="224">
        <v>32</v>
      </c>
      <c r="I327" s="225"/>
      <c r="J327" s="226">
        <f>ROUND(I327*H327,2)</f>
        <v>0</v>
      </c>
      <c r="K327" s="222" t="s">
        <v>1</v>
      </c>
      <c r="L327" s="45"/>
      <c r="M327" s="227" t="s">
        <v>1</v>
      </c>
      <c r="N327" s="228" t="s">
        <v>46</v>
      </c>
      <c r="O327" s="92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292</v>
      </c>
      <c r="AT327" s="231" t="s">
        <v>217</v>
      </c>
      <c r="AU327" s="231" t="s">
        <v>90</v>
      </c>
      <c r="AY327" s="18" t="s">
        <v>216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88</v>
      </c>
      <c r="BK327" s="232">
        <f>ROUND(I327*H327,2)</f>
        <v>0</v>
      </c>
      <c r="BL327" s="18" t="s">
        <v>292</v>
      </c>
      <c r="BM327" s="231" t="s">
        <v>5223</v>
      </c>
    </row>
    <row r="328" s="14" customFormat="1">
      <c r="A328" s="14"/>
      <c r="B328" s="260"/>
      <c r="C328" s="261"/>
      <c r="D328" s="233" t="s">
        <v>362</v>
      </c>
      <c r="E328" s="262" t="s">
        <v>1</v>
      </c>
      <c r="F328" s="263" t="s">
        <v>5224</v>
      </c>
      <c r="G328" s="261"/>
      <c r="H328" s="264">
        <v>32</v>
      </c>
      <c r="I328" s="265"/>
      <c r="J328" s="261"/>
      <c r="K328" s="261"/>
      <c r="L328" s="266"/>
      <c r="M328" s="267"/>
      <c r="N328" s="268"/>
      <c r="O328" s="268"/>
      <c r="P328" s="268"/>
      <c r="Q328" s="268"/>
      <c r="R328" s="268"/>
      <c r="S328" s="268"/>
      <c r="T328" s="26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0" t="s">
        <v>362</v>
      </c>
      <c r="AU328" s="270" t="s">
        <v>90</v>
      </c>
      <c r="AV328" s="14" t="s">
        <v>90</v>
      </c>
      <c r="AW328" s="14" t="s">
        <v>36</v>
      </c>
      <c r="AX328" s="14" t="s">
        <v>88</v>
      </c>
      <c r="AY328" s="270" t="s">
        <v>216</v>
      </c>
    </row>
    <row r="329" s="2" customFormat="1" ht="24.15" customHeight="1">
      <c r="A329" s="39"/>
      <c r="B329" s="40"/>
      <c r="C329" s="220" t="s">
        <v>1011</v>
      </c>
      <c r="D329" s="220" t="s">
        <v>217</v>
      </c>
      <c r="E329" s="221" t="s">
        <v>4885</v>
      </c>
      <c r="F329" s="222" t="s">
        <v>4886</v>
      </c>
      <c r="G329" s="223" t="s">
        <v>539</v>
      </c>
      <c r="H329" s="224">
        <v>1</v>
      </c>
      <c r="I329" s="225"/>
      <c r="J329" s="226">
        <f>ROUND(I329*H329,2)</f>
        <v>0</v>
      </c>
      <c r="K329" s="222" t="s">
        <v>359</v>
      </c>
      <c r="L329" s="45"/>
      <c r="M329" s="227" t="s">
        <v>1</v>
      </c>
      <c r="N329" s="228" t="s">
        <v>46</v>
      </c>
      <c r="O329" s="92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1" t="s">
        <v>292</v>
      </c>
      <c r="AT329" s="231" t="s">
        <v>217</v>
      </c>
      <c r="AU329" s="231" t="s">
        <v>90</v>
      </c>
      <c r="AY329" s="18" t="s">
        <v>216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8" t="s">
        <v>88</v>
      </c>
      <c r="BK329" s="232">
        <f>ROUND(I329*H329,2)</f>
        <v>0</v>
      </c>
      <c r="BL329" s="18" t="s">
        <v>292</v>
      </c>
      <c r="BM329" s="231" t="s">
        <v>5225</v>
      </c>
    </row>
    <row r="330" s="2" customFormat="1" ht="24.15" customHeight="1">
      <c r="A330" s="39"/>
      <c r="B330" s="40"/>
      <c r="C330" s="220" t="s">
        <v>1016</v>
      </c>
      <c r="D330" s="220" t="s">
        <v>217</v>
      </c>
      <c r="E330" s="221" t="s">
        <v>5226</v>
      </c>
      <c r="F330" s="222" t="s">
        <v>5227</v>
      </c>
      <c r="G330" s="223" t="s">
        <v>539</v>
      </c>
      <c r="H330" s="224">
        <v>2</v>
      </c>
      <c r="I330" s="225"/>
      <c r="J330" s="226">
        <f>ROUND(I330*H330,2)</f>
        <v>0</v>
      </c>
      <c r="K330" s="222" t="s">
        <v>1</v>
      </c>
      <c r="L330" s="45"/>
      <c r="M330" s="227" t="s">
        <v>1</v>
      </c>
      <c r="N330" s="228" t="s">
        <v>46</v>
      </c>
      <c r="O330" s="92"/>
      <c r="P330" s="229">
        <f>O330*H330</f>
        <v>0</v>
      </c>
      <c r="Q330" s="229">
        <v>0.00029999999999999997</v>
      </c>
      <c r="R330" s="229">
        <f>Q330*H330</f>
        <v>0.00059999999999999995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292</v>
      </c>
      <c r="AT330" s="231" t="s">
        <v>217</v>
      </c>
      <c r="AU330" s="231" t="s">
        <v>90</v>
      </c>
      <c r="AY330" s="18" t="s">
        <v>216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88</v>
      </c>
      <c r="BK330" s="232">
        <f>ROUND(I330*H330,2)</f>
        <v>0</v>
      </c>
      <c r="BL330" s="18" t="s">
        <v>292</v>
      </c>
      <c r="BM330" s="231" t="s">
        <v>5228</v>
      </c>
    </row>
    <row r="331" s="2" customFormat="1" ht="24.15" customHeight="1">
      <c r="A331" s="39"/>
      <c r="B331" s="40"/>
      <c r="C331" s="293" t="s">
        <v>1029</v>
      </c>
      <c r="D331" s="293" t="s">
        <v>467</v>
      </c>
      <c r="E331" s="294" t="s">
        <v>5229</v>
      </c>
      <c r="F331" s="295" t="s">
        <v>5230</v>
      </c>
      <c r="G331" s="296" t="s">
        <v>539</v>
      </c>
      <c r="H331" s="297">
        <v>1</v>
      </c>
      <c r="I331" s="298"/>
      <c r="J331" s="299">
        <f>ROUND(I331*H331,2)</f>
        <v>0</v>
      </c>
      <c r="K331" s="295" t="s">
        <v>1</v>
      </c>
      <c r="L331" s="300"/>
      <c r="M331" s="301" t="s">
        <v>1</v>
      </c>
      <c r="N331" s="302" t="s">
        <v>46</v>
      </c>
      <c r="O331" s="92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1" t="s">
        <v>569</v>
      </c>
      <c r="AT331" s="231" t="s">
        <v>467</v>
      </c>
      <c r="AU331" s="231" t="s">
        <v>90</v>
      </c>
      <c r="AY331" s="18" t="s">
        <v>216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8" t="s">
        <v>88</v>
      </c>
      <c r="BK331" s="232">
        <f>ROUND(I331*H331,2)</f>
        <v>0</v>
      </c>
      <c r="BL331" s="18" t="s">
        <v>292</v>
      </c>
      <c r="BM331" s="231" t="s">
        <v>5231</v>
      </c>
    </row>
    <row r="332" s="2" customFormat="1">
      <c r="A332" s="39"/>
      <c r="B332" s="40"/>
      <c r="C332" s="41"/>
      <c r="D332" s="233" t="s">
        <v>222</v>
      </c>
      <c r="E332" s="41"/>
      <c r="F332" s="234" t="s">
        <v>5232</v>
      </c>
      <c r="G332" s="41"/>
      <c r="H332" s="41"/>
      <c r="I332" s="235"/>
      <c r="J332" s="41"/>
      <c r="K332" s="41"/>
      <c r="L332" s="45"/>
      <c r="M332" s="236"/>
      <c r="N332" s="237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222</v>
      </c>
      <c r="AU332" s="18" t="s">
        <v>90</v>
      </c>
    </row>
    <row r="333" s="2" customFormat="1" ht="16.5" customHeight="1">
      <c r="A333" s="39"/>
      <c r="B333" s="40"/>
      <c r="C333" s="293" t="s">
        <v>1038</v>
      </c>
      <c r="D333" s="293" t="s">
        <v>467</v>
      </c>
      <c r="E333" s="294" t="s">
        <v>5233</v>
      </c>
      <c r="F333" s="295" t="s">
        <v>5234</v>
      </c>
      <c r="G333" s="296" t="s">
        <v>539</v>
      </c>
      <c r="H333" s="297">
        <v>1</v>
      </c>
      <c r="I333" s="298"/>
      <c r="J333" s="299">
        <f>ROUND(I333*H333,2)</f>
        <v>0</v>
      </c>
      <c r="K333" s="295" t="s">
        <v>1</v>
      </c>
      <c r="L333" s="300"/>
      <c r="M333" s="301" t="s">
        <v>1</v>
      </c>
      <c r="N333" s="302" t="s">
        <v>46</v>
      </c>
      <c r="O333" s="92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569</v>
      </c>
      <c r="AT333" s="231" t="s">
        <v>467</v>
      </c>
      <c r="AU333" s="231" t="s">
        <v>90</v>
      </c>
      <c r="AY333" s="18" t="s">
        <v>216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88</v>
      </c>
      <c r="BK333" s="232">
        <f>ROUND(I333*H333,2)</f>
        <v>0</v>
      </c>
      <c r="BL333" s="18" t="s">
        <v>292</v>
      </c>
      <c r="BM333" s="231" t="s">
        <v>5235</v>
      </c>
    </row>
    <row r="334" s="2" customFormat="1">
      <c r="A334" s="39"/>
      <c r="B334" s="40"/>
      <c r="C334" s="41"/>
      <c r="D334" s="233" t="s">
        <v>222</v>
      </c>
      <c r="E334" s="41"/>
      <c r="F334" s="234" t="s">
        <v>5232</v>
      </c>
      <c r="G334" s="41"/>
      <c r="H334" s="41"/>
      <c r="I334" s="235"/>
      <c r="J334" s="41"/>
      <c r="K334" s="41"/>
      <c r="L334" s="45"/>
      <c r="M334" s="236"/>
      <c r="N334" s="237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222</v>
      </c>
      <c r="AU334" s="18" t="s">
        <v>90</v>
      </c>
    </row>
    <row r="335" s="2" customFormat="1" ht="16.5" customHeight="1">
      <c r="A335" s="39"/>
      <c r="B335" s="40"/>
      <c r="C335" s="293" t="s">
        <v>1043</v>
      </c>
      <c r="D335" s="293" t="s">
        <v>467</v>
      </c>
      <c r="E335" s="294" t="s">
        <v>5236</v>
      </c>
      <c r="F335" s="295" t="s">
        <v>5237</v>
      </c>
      <c r="G335" s="296" t="s">
        <v>539</v>
      </c>
      <c r="H335" s="297">
        <v>1</v>
      </c>
      <c r="I335" s="298"/>
      <c r="J335" s="299">
        <f>ROUND(I335*H335,2)</f>
        <v>0</v>
      </c>
      <c r="K335" s="295" t="s">
        <v>1</v>
      </c>
      <c r="L335" s="300"/>
      <c r="M335" s="301" t="s">
        <v>1</v>
      </c>
      <c r="N335" s="302" t="s">
        <v>46</v>
      </c>
      <c r="O335" s="92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569</v>
      </c>
      <c r="AT335" s="231" t="s">
        <v>467</v>
      </c>
      <c r="AU335" s="231" t="s">
        <v>90</v>
      </c>
      <c r="AY335" s="18" t="s">
        <v>216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88</v>
      </c>
      <c r="BK335" s="232">
        <f>ROUND(I335*H335,2)</f>
        <v>0</v>
      </c>
      <c r="BL335" s="18" t="s">
        <v>292</v>
      </c>
      <c r="BM335" s="231" t="s">
        <v>5238</v>
      </c>
    </row>
    <row r="336" s="2" customFormat="1">
      <c r="A336" s="39"/>
      <c r="B336" s="40"/>
      <c r="C336" s="41"/>
      <c r="D336" s="233" t="s">
        <v>222</v>
      </c>
      <c r="E336" s="41"/>
      <c r="F336" s="234" t="s">
        <v>5232</v>
      </c>
      <c r="G336" s="41"/>
      <c r="H336" s="41"/>
      <c r="I336" s="235"/>
      <c r="J336" s="41"/>
      <c r="K336" s="41"/>
      <c r="L336" s="45"/>
      <c r="M336" s="236"/>
      <c r="N336" s="237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222</v>
      </c>
      <c r="AU336" s="18" t="s">
        <v>90</v>
      </c>
    </row>
    <row r="337" s="2" customFormat="1" ht="37.8" customHeight="1">
      <c r="A337" s="39"/>
      <c r="B337" s="40"/>
      <c r="C337" s="220" t="s">
        <v>1086</v>
      </c>
      <c r="D337" s="220" t="s">
        <v>217</v>
      </c>
      <c r="E337" s="221" t="s">
        <v>5239</v>
      </c>
      <c r="F337" s="222" t="s">
        <v>5240</v>
      </c>
      <c r="G337" s="223" t="s">
        <v>539</v>
      </c>
      <c r="H337" s="224">
        <v>1</v>
      </c>
      <c r="I337" s="225"/>
      <c r="J337" s="226">
        <f>ROUND(I337*H337,2)</f>
        <v>0</v>
      </c>
      <c r="K337" s="222" t="s">
        <v>359</v>
      </c>
      <c r="L337" s="45"/>
      <c r="M337" s="227" t="s">
        <v>1</v>
      </c>
      <c r="N337" s="228" t="s">
        <v>46</v>
      </c>
      <c r="O337" s="92"/>
      <c r="P337" s="229">
        <f>O337*H337</f>
        <v>0</v>
      </c>
      <c r="Q337" s="229">
        <v>0.00035</v>
      </c>
      <c r="R337" s="229">
        <f>Q337*H337</f>
        <v>0.00035</v>
      </c>
      <c r="S337" s="229">
        <v>0</v>
      </c>
      <c r="T337" s="23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1" t="s">
        <v>292</v>
      </c>
      <c r="AT337" s="231" t="s">
        <v>217</v>
      </c>
      <c r="AU337" s="231" t="s">
        <v>90</v>
      </c>
      <c r="AY337" s="18" t="s">
        <v>216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8" t="s">
        <v>88</v>
      </c>
      <c r="BK337" s="232">
        <f>ROUND(I337*H337,2)</f>
        <v>0</v>
      </c>
      <c r="BL337" s="18" t="s">
        <v>292</v>
      </c>
      <c r="BM337" s="231" t="s">
        <v>5241</v>
      </c>
    </row>
    <row r="338" s="2" customFormat="1">
      <c r="A338" s="39"/>
      <c r="B338" s="40"/>
      <c r="C338" s="41"/>
      <c r="D338" s="233" t="s">
        <v>222</v>
      </c>
      <c r="E338" s="41"/>
      <c r="F338" s="234" t="s">
        <v>5242</v>
      </c>
      <c r="G338" s="41"/>
      <c r="H338" s="41"/>
      <c r="I338" s="235"/>
      <c r="J338" s="41"/>
      <c r="K338" s="41"/>
      <c r="L338" s="45"/>
      <c r="M338" s="236"/>
      <c r="N338" s="237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222</v>
      </c>
      <c r="AU338" s="18" t="s">
        <v>90</v>
      </c>
    </row>
    <row r="339" s="2" customFormat="1" ht="44.25" customHeight="1">
      <c r="A339" s="39"/>
      <c r="B339" s="40"/>
      <c r="C339" s="220" t="s">
        <v>1090</v>
      </c>
      <c r="D339" s="220" t="s">
        <v>217</v>
      </c>
      <c r="E339" s="221" t="s">
        <v>5243</v>
      </c>
      <c r="F339" s="222" t="s">
        <v>5244</v>
      </c>
      <c r="G339" s="223" t="s">
        <v>539</v>
      </c>
      <c r="H339" s="224">
        <v>3</v>
      </c>
      <c r="I339" s="225"/>
      <c r="J339" s="226">
        <f>ROUND(I339*H339,2)</f>
        <v>0</v>
      </c>
      <c r="K339" s="222" t="s">
        <v>359</v>
      </c>
      <c r="L339" s="45"/>
      <c r="M339" s="227" t="s">
        <v>1</v>
      </c>
      <c r="N339" s="228" t="s">
        <v>46</v>
      </c>
      <c r="O339" s="92"/>
      <c r="P339" s="229">
        <f>O339*H339</f>
        <v>0</v>
      </c>
      <c r="Q339" s="229">
        <v>0.0018400000000000001</v>
      </c>
      <c r="R339" s="229">
        <f>Q339*H339</f>
        <v>0.0055200000000000006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292</v>
      </c>
      <c r="AT339" s="231" t="s">
        <v>217</v>
      </c>
      <c r="AU339" s="231" t="s">
        <v>90</v>
      </c>
      <c r="AY339" s="18" t="s">
        <v>216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88</v>
      </c>
      <c r="BK339" s="232">
        <f>ROUND(I339*H339,2)</f>
        <v>0</v>
      </c>
      <c r="BL339" s="18" t="s">
        <v>292</v>
      </c>
      <c r="BM339" s="231" t="s">
        <v>5245</v>
      </c>
    </row>
    <row r="340" s="2" customFormat="1">
      <c r="A340" s="39"/>
      <c r="B340" s="40"/>
      <c r="C340" s="41"/>
      <c r="D340" s="233" t="s">
        <v>222</v>
      </c>
      <c r="E340" s="41"/>
      <c r="F340" s="234" t="s">
        <v>5246</v>
      </c>
      <c r="G340" s="41"/>
      <c r="H340" s="41"/>
      <c r="I340" s="235"/>
      <c r="J340" s="41"/>
      <c r="K340" s="41"/>
      <c r="L340" s="45"/>
      <c r="M340" s="236"/>
      <c r="N340" s="237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222</v>
      </c>
      <c r="AU340" s="18" t="s">
        <v>90</v>
      </c>
    </row>
    <row r="341" s="2" customFormat="1" ht="16.5" customHeight="1">
      <c r="A341" s="39"/>
      <c r="B341" s="40"/>
      <c r="C341" s="220" t="s">
        <v>1097</v>
      </c>
      <c r="D341" s="220" t="s">
        <v>217</v>
      </c>
      <c r="E341" s="221" t="s">
        <v>5247</v>
      </c>
      <c r="F341" s="222" t="s">
        <v>5248</v>
      </c>
      <c r="G341" s="223" t="s">
        <v>539</v>
      </c>
      <c r="H341" s="224">
        <v>1</v>
      </c>
      <c r="I341" s="225"/>
      <c r="J341" s="226">
        <f>ROUND(I341*H341,2)</f>
        <v>0</v>
      </c>
      <c r="K341" s="222" t="s">
        <v>1</v>
      </c>
      <c r="L341" s="45"/>
      <c r="M341" s="309" t="s">
        <v>1</v>
      </c>
      <c r="N341" s="310" t="s">
        <v>46</v>
      </c>
      <c r="O341" s="240"/>
      <c r="P341" s="307">
        <f>O341*H341</f>
        <v>0</v>
      </c>
      <c r="Q341" s="307">
        <v>0.00029999999999999997</v>
      </c>
      <c r="R341" s="307">
        <f>Q341*H341</f>
        <v>0.00029999999999999997</v>
      </c>
      <c r="S341" s="307">
        <v>0</v>
      </c>
      <c r="T341" s="30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292</v>
      </c>
      <c r="AT341" s="231" t="s">
        <v>217</v>
      </c>
      <c r="AU341" s="231" t="s">
        <v>90</v>
      </c>
      <c r="AY341" s="18" t="s">
        <v>216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88</v>
      </c>
      <c r="BK341" s="232">
        <f>ROUND(I341*H341,2)</f>
        <v>0</v>
      </c>
      <c r="BL341" s="18" t="s">
        <v>292</v>
      </c>
      <c r="BM341" s="231" t="s">
        <v>5249</v>
      </c>
    </row>
    <row r="342" s="2" customFormat="1" ht="6.96" customHeight="1">
      <c r="A342" s="39"/>
      <c r="B342" s="67"/>
      <c r="C342" s="68"/>
      <c r="D342" s="68"/>
      <c r="E342" s="68"/>
      <c r="F342" s="68"/>
      <c r="G342" s="68"/>
      <c r="H342" s="68"/>
      <c r="I342" s="68"/>
      <c r="J342" s="68"/>
      <c r="K342" s="68"/>
      <c r="L342" s="45"/>
      <c r="M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</sheetData>
  <sheetProtection sheet="1" autoFilter="0" formatColumns="0" formatRows="0" objects="1" scenarios="1" spinCount="100000" saltValue="Bsgbbx+ngeeI0gzHpIk73WqyOIxTpJO7iuPUjmWJMfWG0TDBCDlNQylXoAthNYB9deTxe53b+0Pt+eTMnYh6YQ==" hashValue="eXrsRYWxb72sPsqRkEh1BRl+EOjBVVWscqF0mXxXDs7NoK3wt4eVyQixIma8RQ20hCXjzNj7qlaG5JFXpldpXQ==" algorithmName="SHA-512" password="CC35"/>
  <autoFilter ref="C124:K3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317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5250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50.5" customHeight="1">
      <c r="A29" s="155"/>
      <c r="B29" s="156"/>
      <c r="C29" s="155"/>
      <c r="D29" s="155"/>
      <c r="E29" s="157" t="s">
        <v>5251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ROUND((SUM(BE124:BE248)),  2)</f>
        <v>0</v>
      </c>
      <c r="G35" s="39"/>
      <c r="H35" s="39"/>
      <c r="I35" s="165">
        <v>0.20999999999999999</v>
      </c>
      <c r="J35" s="164">
        <f>ROUND(((SUM(BE124:BE248))*I35),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ROUND((SUM(BF124:BF248)),  2)</f>
        <v>0</v>
      </c>
      <c r="G36" s="39"/>
      <c r="H36" s="39"/>
      <c r="I36" s="165">
        <v>0.14999999999999999</v>
      </c>
      <c r="J36" s="164">
        <f>ROUND(((SUM(BF124:BF248))*I36),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ROUND((SUM(BG124:BG248)),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ROUND((SUM(BH124:BH248)),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ROUND((SUM(BI124:BI248)),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01F - Měření a regulace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335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2829</v>
      </c>
      <c r="E100" s="245"/>
      <c r="F100" s="245"/>
      <c r="G100" s="245"/>
      <c r="H100" s="245"/>
      <c r="I100" s="245"/>
      <c r="J100" s="246">
        <f>J126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4217</v>
      </c>
      <c r="E101" s="245"/>
      <c r="F101" s="245"/>
      <c r="G101" s="245"/>
      <c r="H101" s="245"/>
      <c r="I101" s="245"/>
      <c r="J101" s="246">
        <f>J226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189"/>
      <c r="C102" s="190"/>
      <c r="D102" s="191" t="s">
        <v>4218</v>
      </c>
      <c r="E102" s="192"/>
      <c r="F102" s="192"/>
      <c r="G102" s="192"/>
      <c r="H102" s="192"/>
      <c r="I102" s="192"/>
      <c r="J102" s="193">
        <f>J242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ZZS Kraje Vysočina – výjezdové stanoviště Telč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190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317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192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01F - Měření a regulace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Telč, ul. Na Kotnově</v>
      </c>
      <c r="G118" s="41"/>
      <c r="H118" s="41"/>
      <c r="I118" s="33" t="s">
        <v>22</v>
      </c>
      <c r="J118" s="80" t="str">
        <f>IF(J14="","",J14)</f>
        <v>1. 6. 2023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Kraj Vysočina</v>
      </c>
      <c r="G120" s="41"/>
      <c r="H120" s="41"/>
      <c r="I120" s="33" t="s">
        <v>32</v>
      </c>
      <c r="J120" s="37" t="str">
        <f>E23</f>
        <v>PROJEKT CENTRUM NOVA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5"/>
      <c r="B123" s="196"/>
      <c r="C123" s="197" t="s">
        <v>202</v>
      </c>
      <c r="D123" s="198" t="s">
        <v>66</v>
      </c>
      <c r="E123" s="198" t="s">
        <v>62</v>
      </c>
      <c r="F123" s="198" t="s">
        <v>63</v>
      </c>
      <c r="G123" s="198" t="s">
        <v>203</v>
      </c>
      <c r="H123" s="198" t="s">
        <v>204</v>
      </c>
      <c r="I123" s="198" t="s">
        <v>205</v>
      </c>
      <c r="J123" s="198" t="s">
        <v>197</v>
      </c>
      <c r="K123" s="199" t="s">
        <v>206</v>
      </c>
      <c r="L123" s="200"/>
      <c r="M123" s="101" t="s">
        <v>1</v>
      </c>
      <c r="N123" s="102" t="s">
        <v>45</v>
      </c>
      <c r="O123" s="102" t="s">
        <v>207</v>
      </c>
      <c r="P123" s="102" t="s">
        <v>208</v>
      </c>
      <c r="Q123" s="102" t="s">
        <v>209</v>
      </c>
      <c r="R123" s="102" t="s">
        <v>210</v>
      </c>
      <c r="S123" s="102" t="s">
        <v>211</v>
      </c>
      <c r="T123" s="103" t="s">
        <v>212</v>
      </c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</row>
    <row r="124" s="2" customFormat="1" ht="22.8" customHeight="1">
      <c r="A124" s="39"/>
      <c r="B124" s="40"/>
      <c r="C124" s="108" t="s">
        <v>213</v>
      </c>
      <c r="D124" s="41"/>
      <c r="E124" s="41"/>
      <c r="F124" s="41"/>
      <c r="G124" s="41"/>
      <c r="H124" s="41"/>
      <c r="I124" s="41"/>
      <c r="J124" s="201">
        <f>BK124</f>
        <v>0</v>
      </c>
      <c r="K124" s="41"/>
      <c r="L124" s="45"/>
      <c r="M124" s="104"/>
      <c r="N124" s="202"/>
      <c r="O124" s="105"/>
      <c r="P124" s="203">
        <f>P125+P242</f>
        <v>0</v>
      </c>
      <c r="Q124" s="105"/>
      <c r="R124" s="203">
        <f>R125+R242</f>
        <v>0.09605000000000001</v>
      </c>
      <c r="S124" s="105"/>
      <c r="T124" s="204">
        <f>T125+T242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80</v>
      </c>
      <c r="AU124" s="18" t="s">
        <v>199</v>
      </c>
      <c r="BK124" s="205">
        <f>BK125+BK242</f>
        <v>0</v>
      </c>
    </row>
    <row r="125" s="11" customFormat="1" ht="25.92" customHeight="1">
      <c r="A125" s="11"/>
      <c r="B125" s="206"/>
      <c r="C125" s="207"/>
      <c r="D125" s="208" t="s">
        <v>80</v>
      </c>
      <c r="E125" s="209" t="s">
        <v>1633</v>
      </c>
      <c r="F125" s="209" t="s">
        <v>1634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P126+P226</f>
        <v>0</v>
      </c>
      <c r="Q125" s="214"/>
      <c r="R125" s="215">
        <f>R126+R226</f>
        <v>0.09605000000000001</v>
      </c>
      <c r="S125" s="214"/>
      <c r="T125" s="216">
        <f>T126+T226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90</v>
      </c>
      <c r="AT125" s="218" t="s">
        <v>80</v>
      </c>
      <c r="AU125" s="218" t="s">
        <v>81</v>
      </c>
      <c r="AY125" s="217" t="s">
        <v>216</v>
      </c>
      <c r="BK125" s="219">
        <f>BK126+BK226</f>
        <v>0</v>
      </c>
    </row>
    <row r="126" s="11" customFormat="1" ht="22.8" customHeight="1">
      <c r="A126" s="11"/>
      <c r="B126" s="206"/>
      <c r="C126" s="207"/>
      <c r="D126" s="208" t="s">
        <v>80</v>
      </c>
      <c r="E126" s="248" t="s">
        <v>3208</v>
      </c>
      <c r="F126" s="248" t="s">
        <v>3209</v>
      </c>
      <c r="G126" s="207"/>
      <c r="H126" s="207"/>
      <c r="I126" s="210"/>
      <c r="J126" s="249">
        <f>BK126</f>
        <v>0</v>
      </c>
      <c r="K126" s="207"/>
      <c r="L126" s="212"/>
      <c r="M126" s="213"/>
      <c r="N126" s="214"/>
      <c r="O126" s="214"/>
      <c r="P126" s="215">
        <f>SUM(P127:P225)</f>
        <v>0</v>
      </c>
      <c r="Q126" s="214"/>
      <c r="R126" s="215">
        <f>SUM(R127:R225)</f>
        <v>0.082850000000000007</v>
      </c>
      <c r="S126" s="214"/>
      <c r="T126" s="216">
        <f>SUM(T127:T225)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90</v>
      </c>
      <c r="AT126" s="218" t="s">
        <v>80</v>
      </c>
      <c r="AU126" s="218" t="s">
        <v>88</v>
      </c>
      <c r="AY126" s="217" t="s">
        <v>216</v>
      </c>
      <c r="BK126" s="219">
        <f>SUM(BK127:BK225)</f>
        <v>0</v>
      </c>
    </row>
    <row r="127" s="2" customFormat="1" ht="24.15" customHeight="1">
      <c r="A127" s="39"/>
      <c r="B127" s="40"/>
      <c r="C127" s="220" t="s">
        <v>88</v>
      </c>
      <c r="D127" s="220" t="s">
        <v>217</v>
      </c>
      <c r="E127" s="221" t="s">
        <v>5252</v>
      </c>
      <c r="F127" s="222" t="s">
        <v>5253</v>
      </c>
      <c r="G127" s="223" t="s">
        <v>453</v>
      </c>
      <c r="H127" s="224">
        <v>40</v>
      </c>
      <c r="I127" s="225"/>
      <c r="J127" s="226">
        <f>ROUND(I127*H127,2)</f>
        <v>0</v>
      </c>
      <c r="K127" s="222" t="s">
        <v>359</v>
      </c>
      <c r="L127" s="45"/>
      <c r="M127" s="227" t="s">
        <v>1</v>
      </c>
      <c r="N127" s="228" t="s">
        <v>46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292</v>
      </c>
      <c r="AT127" s="231" t="s">
        <v>217</v>
      </c>
      <c r="AU127" s="231" t="s">
        <v>90</v>
      </c>
      <c r="AY127" s="18" t="s">
        <v>216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292</v>
      </c>
      <c r="BM127" s="231" t="s">
        <v>5254</v>
      </c>
    </row>
    <row r="128" s="2" customFormat="1">
      <c r="A128" s="39"/>
      <c r="B128" s="40"/>
      <c r="C128" s="41"/>
      <c r="D128" s="233" t="s">
        <v>222</v>
      </c>
      <c r="E128" s="41"/>
      <c r="F128" s="234" t="s">
        <v>5255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222</v>
      </c>
      <c r="AU128" s="18" t="s">
        <v>90</v>
      </c>
    </row>
    <row r="129" s="2" customFormat="1" ht="24.15" customHeight="1">
      <c r="A129" s="39"/>
      <c r="B129" s="40"/>
      <c r="C129" s="293" t="s">
        <v>90</v>
      </c>
      <c r="D129" s="293" t="s">
        <v>467</v>
      </c>
      <c r="E129" s="294" t="s">
        <v>5256</v>
      </c>
      <c r="F129" s="295" t="s">
        <v>5257</v>
      </c>
      <c r="G129" s="296" t="s">
        <v>453</v>
      </c>
      <c r="H129" s="297">
        <v>42</v>
      </c>
      <c r="I129" s="298"/>
      <c r="J129" s="299">
        <f>ROUND(I129*H129,2)</f>
        <v>0</v>
      </c>
      <c r="K129" s="295" t="s">
        <v>359</v>
      </c>
      <c r="L129" s="300"/>
      <c r="M129" s="301" t="s">
        <v>1</v>
      </c>
      <c r="N129" s="302" t="s">
        <v>46</v>
      </c>
      <c r="O129" s="92"/>
      <c r="P129" s="229">
        <f>O129*H129</f>
        <v>0</v>
      </c>
      <c r="Q129" s="229">
        <v>0.00019000000000000001</v>
      </c>
      <c r="R129" s="229">
        <f>Q129*H129</f>
        <v>0.007980000000000001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569</v>
      </c>
      <c r="AT129" s="231" t="s">
        <v>467</v>
      </c>
      <c r="AU129" s="231" t="s">
        <v>90</v>
      </c>
      <c r="AY129" s="18" t="s">
        <v>216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292</v>
      </c>
      <c r="BM129" s="231" t="s">
        <v>5258</v>
      </c>
    </row>
    <row r="130" s="2" customFormat="1">
      <c r="A130" s="39"/>
      <c r="B130" s="40"/>
      <c r="C130" s="41"/>
      <c r="D130" s="233" t="s">
        <v>222</v>
      </c>
      <c r="E130" s="41"/>
      <c r="F130" s="234" t="s">
        <v>5257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222</v>
      </c>
      <c r="AU130" s="18" t="s">
        <v>90</v>
      </c>
    </row>
    <row r="131" s="14" customFormat="1">
      <c r="A131" s="14"/>
      <c r="B131" s="260"/>
      <c r="C131" s="261"/>
      <c r="D131" s="233" t="s">
        <v>362</v>
      </c>
      <c r="E131" s="261"/>
      <c r="F131" s="263" t="s">
        <v>5259</v>
      </c>
      <c r="G131" s="261"/>
      <c r="H131" s="264">
        <v>42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362</v>
      </c>
      <c r="AU131" s="270" t="s">
        <v>90</v>
      </c>
      <c r="AV131" s="14" t="s">
        <v>90</v>
      </c>
      <c r="AW131" s="14" t="s">
        <v>4</v>
      </c>
      <c r="AX131" s="14" t="s">
        <v>88</v>
      </c>
      <c r="AY131" s="270" t="s">
        <v>216</v>
      </c>
    </row>
    <row r="132" s="2" customFormat="1" ht="24.15" customHeight="1">
      <c r="A132" s="39"/>
      <c r="B132" s="40"/>
      <c r="C132" s="220" t="s">
        <v>228</v>
      </c>
      <c r="D132" s="220" t="s">
        <v>217</v>
      </c>
      <c r="E132" s="221" t="s">
        <v>5260</v>
      </c>
      <c r="F132" s="222" t="s">
        <v>5261</v>
      </c>
      <c r="G132" s="223" t="s">
        <v>453</v>
      </c>
      <c r="H132" s="224">
        <v>100</v>
      </c>
      <c r="I132" s="225"/>
      <c r="J132" s="226">
        <f>ROUND(I132*H132,2)</f>
        <v>0</v>
      </c>
      <c r="K132" s="222" t="s">
        <v>359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292</v>
      </c>
      <c r="AT132" s="231" t="s">
        <v>217</v>
      </c>
      <c r="AU132" s="231" t="s">
        <v>90</v>
      </c>
      <c r="AY132" s="18" t="s">
        <v>216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292</v>
      </c>
      <c r="BM132" s="231" t="s">
        <v>5262</v>
      </c>
    </row>
    <row r="133" s="2" customFormat="1">
      <c r="A133" s="39"/>
      <c r="B133" s="40"/>
      <c r="C133" s="41"/>
      <c r="D133" s="233" t="s">
        <v>222</v>
      </c>
      <c r="E133" s="41"/>
      <c r="F133" s="234" t="s">
        <v>5263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222</v>
      </c>
      <c r="AU133" s="18" t="s">
        <v>90</v>
      </c>
    </row>
    <row r="134" s="2" customFormat="1" ht="21.75" customHeight="1">
      <c r="A134" s="39"/>
      <c r="B134" s="40"/>
      <c r="C134" s="293" t="s">
        <v>215</v>
      </c>
      <c r="D134" s="293" t="s">
        <v>467</v>
      </c>
      <c r="E134" s="294" t="s">
        <v>4941</v>
      </c>
      <c r="F134" s="295" t="s">
        <v>4942</v>
      </c>
      <c r="G134" s="296" t="s">
        <v>453</v>
      </c>
      <c r="H134" s="297">
        <v>105</v>
      </c>
      <c r="I134" s="298"/>
      <c r="J134" s="299">
        <f>ROUND(I134*H134,2)</f>
        <v>0</v>
      </c>
      <c r="K134" s="295" t="s">
        <v>359</v>
      </c>
      <c r="L134" s="300"/>
      <c r="M134" s="301" t="s">
        <v>1</v>
      </c>
      <c r="N134" s="302" t="s">
        <v>46</v>
      </c>
      <c r="O134" s="92"/>
      <c r="P134" s="229">
        <f>O134*H134</f>
        <v>0</v>
      </c>
      <c r="Q134" s="229">
        <v>4.0000000000000003E-05</v>
      </c>
      <c r="R134" s="229">
        <f>Q134*H134</f>
        <v>0.0042000000000000006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569</v>
      </c>
      <c r="AT134" s="231" t="s">
        <v>467</v>
      </c>
      <c r="AU134" s="231" t="s">
        <v>90</v>
      </c>
      <c r="AY134" s="18" t="s">
        <v>216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88</v>
      </c>
      <c r="BK134" s="232">
        <f>ROUND(I134*H134,2)</f>
        <v>0</v>
      </c>
      <c r="BL134" s="18" t="s">
        <v>292</v>
      </c>
      <c r="BM134" s="231" t="s">
        <v>5264</v>
      </c>
    </row>
    <row r="135" s="2" customFormat="1">
      <c r="A135" s="39"/>
      <c r="B135" s="40"/>
      <c r="C135" s="41"/>
      <c r="D135" s="233" t="s">
        <v>222</v>
      </c>
      <c r="E135" s="41"/>
      <c r="F135" s="234" t="s">
        <v>4942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222</v>
      </c>
      <c r="AU135" s="18" t="s">
        <v>90</v>
      </c>
    </row>
    <row r="136" s="14" customFormat="1">
      <c r="A136" s="14"/>
      <c r="B136" s="260"/>
      <c r="C136" s="261"/>
      <c r="D136" s="233" t="s">
        <v>362</v>
      </c>
      <c r="E136" s="262" t="s">
        <v>1</v>
      </c>
      <c r="F136" s="263" t="s">
        <v>1107</v>
      </c>
      <c r="G136" s="261"/>
      <c r="H136" s="264">
        <v>100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362</v>
      </c>
      <c r="AU136" s="270" t="s">
        <v>90</v>
      </c>
      <c r="AV136" s="14" t="s">
        <v>90</v>
      </c>
      <c r="AW136" s="14" t="s">
        <v>36</v>
      </c>
      <c r="AX136" s="14" t="s">
        <v>88</v>
      </c>
      <c r="AY136" s="270" t="s">
        <v>216</v>
      </c>
    </row>
    <row r="137" s="14" customFormat="1">
      <c r="A137" s="14"/>
      <c r="B137" s="260"/>
      <c r="C137" s="261"/>
      <c r="D137" s="233" t="s">
        <v>362</v>
      </c>
      <c r="E137" s="261"/>
      <c r="F137" s="263" t="s">
        <v>5265</v>
      </c>
      <c r="G137" s="261"/>
      <c r="H137" s="264">
        <v>105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362</v>
      </c>
      <c r="AU137" s="270" t="s">
        <v>90</v>
      </c>
      <c r="AV137" s="14" t="s">
        <v>90</v>
      </c>
      <c r="AW137" s="14" t="s">
        <v>4</v>
      </c>
      <c r="AX137" s="14" t="s">
        <v>88</v>
      </c>
      <c r="AY137" s="270" t="s">
        <v>216</v>
      </c>
    </row>
    <row r="138" s="2" customFormat="1" ht="24.15" customHeight="1">
      <c r="A138" s="39"/>
      <c r="B138" s="40"/>
      <c r="C138" s="220" t="s">
        <v>237</v>
      </c>
      <c r="D138" s="220" t="s">
        <v>217</v>
      </c>
      <c r="E138" s="221" t="s">
        <v>4342</v>
      </c>
      <c r="F138" s="222" t="s">
        <v>4343</v>
      </c>
      <c r="G138" s="223" t="s">
        <v>453</v>
      </c>
      <c r="H138" s="224">
        <v>70</v>
      </c>
      <c r="I138" s="225"/>
      <c r="J138" s="226">
        <f>ROUND(I138*H138,2)</f>
        <v>0</v>
      </c>
      <c r="K138" s="222" t="s">
        <v>359</v>
      </c>
      <c r="L138" s="45"/>
      <c r="M138" s="227" t="s">
        <v>1</v>
      </c>
      <c r="N138" s="228" t="s">
        <v>46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292</v>
      </c>
      <c r="AT138" s="231" t="s">
        <v>217</v>
      </c>
      <c r="AU138" s="231" t="s">
        <v>90</v>
      </c>
      <c r="AY138" s="18" t="s">
        <v>216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292</v>
      </c>
      <c r="BM138" s="231" t="s">
        <v>5266</v>
      </c>
    </row>
    <row r="139" s="2" customFormat="1">
      <c r="A139" s="39"/>
      <c r="B139" s="40"/>
      <c r="C139" s="41"/>
      <c r="D139" s="233" t="s">
        <v>222</v>
      </c>
      <c r="E139" s="41"/>
      <c r="F139" s="234" t="s">
        <v>4345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222</v>
      </c>
      <c r="AU139" s="18" t="s">
        <v>90</v>
      </c>
    </row>
    <row r="140" s="2" customFormat="1" ht="24.15" customHeight="1">
      <c r="A140" s="39"/>
      <c r="B140" s="40"/>
      <c r="C140" s="293" t="s">
        <v>242</v>
      </c>
      <c r="D140" s="293" t="s">
        <v>467</v>
      </c>
      <c r="E140" s="294" t="s">
        <v>3221</v>
      </c>
      <c r="F140" s="295" t="s">
        <v>3222</v>
      </c>
      <c r="G140" s="296" t="s">
        <v>453</v>
      </c>
      <c r="H140" s="297">
        <v>80.5</v>
      </c>
      <c r="I140" s="298"/>
      <c r="J140" s="299">
        <f>ROUND(I140*H140,2)</f>
        <v>0</v>
      </c>
      <c r="K140" s="295" t="s">
        <v>359</v>
      </c>
      <c r="L140" s="300"/>
      <c r="M140" s="301" t="s">
        <v>1</v>
      </c>
      <c r="N140" s="302" t="s">
        <v>46</v>
      </c>
      <c r="O140" s="92"/>
      <c r="P140" s="229">
        <f>O140*H140</f>
        <v>0</v>
      </c>
      <c r="Q140" s="229">
        <v>0.00012</v>
      </c>
      <c r="R140" s="229">
        <f>Q140*H140</f>
        <v>0.0096600000000000002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569</v>
      </c>
      <c r="AT140" s="231" t="s">
        <v>467</v>
      </c>
      <c r="AU140" s="231" t="s">
        <v>90</v>
      </c>
      <c r="AY140" s="18" t="s">
        <v>216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292</v>
      </c>
      <c r="BM140" s="231" t="s">
        <v>5267</v>
      </c>
    </row>
    <row r="141" s="2" customFormat="1">
      <c r="A141" s="39"/>
      <c r="B141" s="40"/>
      <c r="C141" s="41"/>
      <c r="D141" s="233" t="s">
        <v>222</v>
      </c>
      <c r="E141" s="41"/>
      <c r="F141" s="234" t="s">
        <v>3222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90</v>
      </c>
    </row>
    <row r="142" s="14" customFormat="1">
      <c r="A142" s="14"/>
      <c r="B142" s="260"/>
      <c r="C142" s="261"/>
      <c r="D142" s="233" t="s">
        <v>362</v>
      </c>
      <c r="E142" s="262" t="s">
        <v>1</v>
      </c>
      <c r="F142" s="263" t="s">
        <v>5268</v>
      </c>
      <c r="G142" s="261"/>
      <c r="H142" s="264">
        <v>70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362</v>
      </c>
      <c r="AU142" s="270" t="s">
        <v>90</v>
      </c>
      <c r="AV142" s="14" t="s">
        <v>90</v>
      </c>
      <c r="AW142" s="14" t="s">
        <v>36</v>
      </c>
      <c r="AX142" s="14" t="s">
        <v>88</v>
      </c>
      <c r="AY142" s="270" t="s">
        <v>216</v>
      </c>
    </row>
    <row r="143" s="14" customFormat="1">
      <c r="A143" s="14"/>
      <c r="B143" s="260"/>
      <c r="C143" s="261"/>
      <c r="D143" s="233" t="s">
        <v>362</v>
      </c>
      <c r="E143" s="261"/>
      <c r="F143" s="263" t="s">
        <v>5269</v>
      </c>
      <c r="G143" s="261"/>
      <c r="H143" s="264">
        <v>80.5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362</v>
      </c>
      <c r="AU143" s="270" t="s">
        <v>90</v>
      </c>
      <c r="AV143" s="14" t="s">
        <v>90</v>
      </c>
      <c r="AW143" s="14" t="s">
        <v>4</v>
      </c>
      <c r="AX143" s="14" t="s">
        <v>88</v>
      </c>
      <c r="AY143" s="270" t="s">
        <v>216</v>
      </c>
    </row>
    <row r="144" s="2" customFormat="1" ht="24.15" customHeight="1">
      <c r="A144" s="39"/>
      <c r="B144" s="40"/>
      <c r="C144" s="220" t="s">
        <v>247</v>
      </c>
      <c r="D144" s="220" t="s">
        <v>217</v>
      </c>
      <c r="E144" s="221" t="s">
        <v>4364</v>
      </c>
      <c r="F144" s="222" t="s">
        <v>4365</v>
      </c>
      <c r="G144" s="223" t="s">
        <v>453</v>
      </c>
      <c r="H144" s="224">
        <v>45</v>
      </c>
      <c r="I144" s="225"/>
      <c r="J144" s="226">
        <f>ROUND(I144*H144,2)</f>
        <v>0</v>
      </c>
      <c r="K144" s="222" t="s">
        <v>359</v>
      </c>
      <c r="L144" s="45"/>
      <c r="M144" s="227" t="s">
        <v>1</v>
      </c>
      <c r="N144" s="228" t="s">
        <v>46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292</v>
      </c>
      <c r="AT144" s="231" t="s">
        <v>217</v>
      </c>
      <c r="AU144" s="231" t="s">
        <v>90</v>
      </c>
      <c r="AY144" s="18" t="s">
        <v>216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292</v>
      </c>
      <c r="BM144" s="231" t="s">
        <v>5270</v>
      </c>
    </row>
    <row r="145" s="2" customFormat="1">
      <c r="A145" s="39"/>
      <c r="B145" s="40"/>
      <c r="C145" s="41"/>
      <c r="D145" s="233" t="s">
        <v>222</v>
      </c>
      <c r="E145" s="41"/>
      <c r="F145" s="234" t="s">
        <v>4367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90</v>
      </c>
    </row>
    <row r="146" s="2" customFormat="1" ht="24.15" customHeight="1">
      <c r="A146" s="39"/>
      <c r="B146" s="40"/>
      <c r="C146" s="293" t="s">
        <v>252</v>
      </c>
      <c r="D146" s="293" t="s">
        <v>467</v>
      </c>
      <c r="E146" s="294" t="s">
        <v>3228</v>
      </c>
      <c r="F146" s="295" t="s">
        <v>3229</v>
      </c>
      <c r="G146" s="296" t="s">
        <v>453</v>
      </c>
      <c r="H146" s="297">
        <v>51.75</v>
      </c>
      <c r="I146" s="298"/>
      <c r="J146" s="299">
        <f>ROUND(I146*H146,2)</f>
        <v>0</v>
      </c>
      <c r="K146" s="295" t="s">
        <v>359</v>
      </c>
      <c r="L146" s="300"/>
      <c r="M146" s="301" t="s">
        <v>1</v>
      </c>
      <c r="N146" s="302" t="s">
        <v>46</v>
      </c>
      <c r="O146" s="92"/>
      <c r="P146" s="229">
        <f>O146*H146</f>
        <v>0</v>
      </c>
      <c r="Q146" s="229">
        <v>0.00013999999999999999</v>
      </c>
      <c r="R146" s="229">
        <f>Q146*H146</f>
        <v>0.0072449999999999997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569</v>
      </c>
      <c r="AT146" s="231" t="s">
        <v>467</v>
      </c>
      <c r="AU146" s="231" t="s">
        <v>90</v>
      </c>
      <c r="AY146" s="18" t="s">
        <v>216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292</v>
      </c>
      <c r="BM146" s="231" t="s">
        <v>5271</v>
      </c>
    </row>
    <row r="147" s="2" customFormat="1">
      <c r="A147" s="39"/>
      <c r="B147" s="40"/>
      <c r="C147" s="41"/>
      <c r="D147" s="233" t="s">
        <v>222</v>
      </c>
      <c r="E147" s="41"/>
      <c r="F147" s="234" t="s">
        <v>3229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90</v>
      </c>
    </row>
    <row r="148" s="14" customFormat="1">
      <c r="A148" s="14"/>
      <c r="B148" s="260"/>
      <c r="C148" s="261"/>
      <c r="D148" s="233" t="s">
        <v>362</v>
      </c>
      <c r="E148" s="262" t="s">
        <v>1</v>
      </c>
      <c r="F148" s="263" t="s">
        <v>674</v>
      </c>
      <c r="G148" s="261"/>
      <c r="H148" s="264">
        <v>45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362</v>
      </c>
      <c r="AU148" s="270" t="s">
        <v>90</v>
      </c>
      <c r="AV148" s="14" t="s">
        <v>90</v>
      </c>
      <c r="AW148" s="14" t="s">
        <v>36</v>
      </c>
      <c r="AX148" s="14" t="s">
        <v>88</v>
      </c>
      <c r="AY148" s="270" t="s">
        <v>216</v>
      </c>
    </row>
    <row r="149" s="14" customFormat="1">
      <c r="A149" s="14"/>
      <c r="B149" s="260"/>
      <c r="C149" s="261"/>
      <c r="D149" s="233" t="s">
        <v>362</v>
      </c>
      <c r="E149" s="261"/>
      <c r="F149" s="263" t="s">
        <v>5272</v>
      </c>
      <c r="G149" s="261"/>
      <c r="H149" s="264">
        <v>51.75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362</v>
      </c>
      <c r="AU149" s="270" t="s">
        <v>90</v>
      </c>
      <c r="AV149" s="14" t="s">
        <v>90</v>
      </c>
      <c r="AW149" s="14" t="s">
        <v>4</v>
      </c>
      <c r="AX149" s="14" t="s">
        <v>88</v>
      </c>
      <c r="AY149" s="270" t="s">
        <v>216</v>
      </c>
    </row>
    <row r="150" s="2" customFormat="1" ht="24.15" customHeight="1">
      <c r="A150" s="39"/>
      <c r="B150" s="40"/>
      <c r="C150" s="220" t="s">
        <v>257</v>
      </c>
      <c r="D150" s="220" t="s">
        <v>217</v>
      </c>
      <c r="E150" s="221" t="s">
        <v>4388</v>
      </c>
      <c r="F150" s="222" t="s">
        <v>4389</v>
      </c>
      <c r="G150" s="223" t="s">
        <v>453</v>
      </c>
      <c r="H150" s="224">
        <v>15</v>
      </c>
      <c r="I150" s="225"/>
      <c r="J150" s="226">
        <f>ROUND(I150*H150,2)</f>
        <v>0</v>
      </c>
      <c r="K150" s="222" t="s">
        <v>359</v>
      </c>
      <c r="L150" s="45"/>
      <c r="M150" s="227" t="s">
        <v>1</v>
      </c>
      <c r="N150" s="228" t="s">
        <v>46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292</v>
      </c>
      <c r="AT150" s="231" t="s">
        <v>217</v>
      </c>
      <c r="AU150" s="231" t="s">
        <v>90</v>
      </c>
      <c r="AY150" s="18" t="s">
        <v>216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292</v>
      </c>
      <c r="BM150" s="231" t="s">
        <v>5273</v>
      </c>
    </row>
    <row r="151" s="2" customFormat="1">
      <c r="A151" s="39"/>
      <c r="B151" s="40"/>
      <c r="C151" s="41"/>
      <c r="D151" s="233" t="s">
        <v>222</v>
      </c>
      <c r="E151" s="41"/>
      <c r="F151" s="234" t="s">
        <v>4391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90</v>
      </c>
    </row>
    <row r="152" s="2" customFormat="1" ht="24.15" customHeight="1">
      <c r="A152" s="39"/>
      <c r="B152" s="40"/>
      <c r="C152" s="293" t="s">
        <v>262</v>
      </c>
      <c r="D152" s="293" t="s">
        <v>467</v>
      </c>
      <c r="E152" s="294" t="s">
        <v>5274</v>
      </c>
      <c r="F152" s="295" t="s">
        <v>5275</v>
      </c>
      <c r="G152" s="296" t="s">
        <v>453</v>
      </c>
      <c r="H152" s="297">
        <v>17.25</v>
      </c>
      <c r="I152" s="298"/>
      <c r="J152" s="299">
        <f>ROUND(I152*H152,2)</f>
        <v>0</v>
      </c>
      <c r="K152" s="295" t="s">
        <v>359</v>
      </c>
      <c r="L152" s="300"/>
      <c r="M152" s="301" t="s">
        <v>1</v>
      </c>
      <c r="N152" s="302" t="s">
        <v>46</v>
      </c>
      <c r="O152" s="92"/>
      <c r="P152" s="229">
        <f>O152*H152</f>
        <v>0</v>
      </c>
      <c r="Q152" s="229">
        <v>0.00034000000000000002</v>
      </c>
      <c r="R152" s="229">
        <f>Q152*H152</f>
        <v>0.0058650000000000004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569</v>
      </c>
      <c r="AT152" s="231" t="s">
        <v>467</v>
      </c>
      <c r="AU152" s="231" t="s">
        <v>90</v>
      </c>
      <c r="AY152" s="18" t="s">
        <v>216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292</v>
      </c>
      <c r="BM152" s="231" t="s">
        <v>5276</v>
      </c>
    </row>
    <row r="153" s="2" customFormat="1">
      <c r="A153" s="39"/>
      <c r="B153" s="40"/>
      <c r="C153" s="41"/>
      <c r="D153" s="233" t="s">
        <v>222</v>
      </c>
      <c r="E153" s="41"/>
      <c r="F153" s="234" t="s">
        <v>5275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90</v>
      </c>
    </row>
    <row r="154" s="14" customFormat="1">
      <c r="A154" s="14"/>
      <c r="B154" s="260"/>
      <c r="C154" s="261"/>
      <c r="D154" s="233" t="s">
        <v>362</v>
      </c>
      <c r="E154" s="261"/>
      <c r="F154" s="263" t="s">
        <v>5277</v>
      </c>
      <c r="G154" s="261"/>
      <c r="H154" s="264">
        <v>17.25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0" t="s">
        <v>362</v>
      </c>
      <c r="AU154" s="270" t="s">
        <v>90</v>
      </c>
      <c r="AV154" s="14" t="s">
        <v>90</v>
      </c>
      <c r="AW154" s="14" t="s">
        <v>4</v>
      </c>
      <c r="AX154" s="14" t="s">
        <v>88</v>
      </c>
      <c r="AY154" s="270" t="s">
        <v>216</v>
      </c>
    </row>
    <row r="155" s="2" customFormat="1" ht="24.15" customHeight="1">
      <c r="A155" s="39"/>
      <c r="B155" s="40"/>
      <c r="C155" s="220" t="s">
        <v>267</v>
      </c>
      <c r="D155" s="220" t="s">
        <v>217</v>
      </c>
      <c r="E155" s="221" t="s">
        <v>3232</v>
      </c>
      <c r="F155" s="222" t="s">
        <v>3233</v>
      </c>
      <c r="G155" s="223" t="s">
        <v>453</v>
      </c>
      <c r="H155" s="224">
        <v>130</v>
      </c>
      <c r="I155" s="225"/>
      <c r="J155" s="226">
        <f>ROUND(I155*H155,2)</f>
        <v>0</v>
      </c>
      <c r="K155" s="222" t="s">
        <v>359</v>
      </c>
      <c r="L155" s="45"/>
      <c r="M155" s="227" t="s">
        <v>1</v>
      </c>
      <c r="N155" s="228" t="s">
        <v>46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292</v>
      </c>
      <c r="AT155" s="231" t="s">
        <v>217</v>
      </c>
      <c r="AU155" s="231" t="s">
        <v>90</v>
      </c>
      <c r="AY155" s="18" t="s">
        <v>216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292</v>
      </c>
      <c r="BM155" s="231" t="s">
        <v>5278</v>
      </c>
    </row>
    <row r="156" s="2" customFormat="1">
      <c r="A156" s="39"/>
      <c r="B156" s="40"/>
      <c r="C156" s="41"/>
      <c r="D156" s="233" t="s">
        <v>222</v>
      </c>
      <c r="E156" s="41"/>
      <c r="F156" s="234" t="s">
        <v>3235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222</v>
      </c>
      <c r="AU156" s="18" t="s">
        <v>90</v>
      </c>
    </row>
    <row r="157" s="2" customFormat="1" ht="37.8" customHeight="1">
      <c r="A157" s="39"/>
      <c r="B157" s="40"/>
      <c r="C157" s="293" t="s">
        <v>272</v>
      </c>
      <c r="D157" s="293" t="s">
        <v>467</v>
      </c>
      <c r="E157" s="294" t="s">
        <v>5279</v>
      </c>
      <c r="F157" s="295" t="s">
        <v>5280</v>
      </c>
      <c r="G157" s="296" t="s">
        <v>453</v>
      </c>
      <c r="H157" s="297">
        <v>46</v>
      </c>
      <c r="I157" s="298"/>
      <c r="J157" s="299">
        <f>ROUND(I157*H157,2)</f>
        <v>0</v>
      </c>
      <c r="K157" s="295" t="s">
        <v>359</v>
      </c>
      <c r="L157" s="300"/>
      <c r="M157" s="301" t="s">
        <v>1</v>
      </c>
      <c r="N157" s="302" t="s">
        <v>46</v>
      </c>
      <c r="O157" s="92"/>
      <c r="P157" s="229">
        <f>O157*H157</f>
        <v>0</v>
      </c>
      <c r="Q157" s="229">
        <v>8.0000000000000007E-05</v>
      </c>
      <c r="R157" s="229">
        <f>Q157*H157</f>
        <v>0.0036800000000000001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569</v>
      </c>
      <c r="AT157" s="231" t="s">
        <v>467</v>
      </c>
      <c r="AU157" s="231" t="s">
        <v>90</v>
      </c>
      <c r="AY157" s="18" t="s">
        <v>216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292</v>
      </c>
      <c r="BM157" s="231" t="s">
        <v>5281</v>
      </c>
    </row>
    <row r="158" s="2" customFormat="1">
      <c r="A158" s="39"/>
      <c r="B158" s="40"/>
      <c r="C158" s="41"/>
      <c r="D158" s="233" t="s">
        <v>222</v>
      </c>
      <c r="E158" s="41"/>
      <c r="F158" s="234" t="s">
        <v>5280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222</v>
      </c>
      <c r="AU158" s="18" t="s">
        <v>90</v>
      </c>
    </row>
    <row r="159" s="14" customFormat="1">
      <c r="A159" s="14"/>
      <c r="B159" s="260"/>
      <c r="C159" s="261"/>
      <c r="D159" s="233" t="s">
        <v>362</v>
      </c>
      <c r="E159" s="262" t="s">
        <v>1</v>
      </c>
      <c r="F159" s="263" t="s">
        <v>644</v>
      </c>
      <c r="G159" s="261"/>
      <c r="H159" s="264">
        <v>40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362</v>
      </c>
      <c r="AU159" s="270" t="s">
        <v>90</v>
      </c>
      <c r="AV159" s="14" t="s">
        <v>90</v>
      </c>
      <c r="AW159" s="14" t="s">
        <v>36</v>
      </c>
      <c r="AX159" s="14" t="s">
        <v>88</v>
      </c>
      <c r="AY159" s="270" t="s">
        <v>216</v>
      </c>
    </row>
    <row r="160" s="14" customFormat="1">
      <c r="A160" s="14"/>
      <c r="B160" s="260"/>
      <c r="C160" s="261"/>
      <c r="D160" s="233" t="s">
        <v>362</v>
      </c>
      <c r="E160" s="261"/>
      <c r="F160" s="263" t="s">
        <v>5282</v>
      </c>
      <c r="G160" s="261"/>
      <c r="H160" s="264">
        <v>46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362</v>
      </c>
      <c r="AU160" s="270" t="s">
        <v>90</v>
      </c>
      <c r="AV160" s="14" t="s">
        <v>90</v>
      </c>
      <c r="AW160" s="14" t="s">
        <v>4</v>
      </c>
      <c r="AX160" s="14" t="s">
        <v>88</v>
      </c>
      <c r="AY160" s="270" t="s">
        <v>216</v>
      </c>
    </row>
    <row r="161" s="2" customFormat="1" ht="37.8" customHeight="1">
      <c r="A161" s="39"/>
      <c r="B161" s="40"/>
      <c r="C161" s="293" t="s">
        <v>277</v>
      </c>
      <c r="D161" s="293" t="s">
        <v>467</v>
      </c>
      <c r="E161" s="294" t="s">
        <v>5283</v>
      </c>
      <c r="F161" s="295" t="s">
        <v>5284</v>
      </c>
      <c r="G161" s="296" t="s">
        <v>453</v>
      </c>
      <c r="H161" s="297">
        <v>90</v>
      </c>
      <c r="I161" s="298"/>
      <c r="J161" s="299">
        <f>ROUND(I161*H161,2)</f>
        <v>0</v>
      </c>
      <c r="K161" s="295" t="s">
        <v>359</v>
      </c>
      <c r="L161" s="300"/>
      <c r="M161" s="301" t="s">
        <v>1</v>
      </c>
      <c r="N161" s="302" t="s">
        <v>46</v>
      </c>
      <c r="O161" s="92"/>
      <c r="P161" s="229">
        <f>O161*H161</f>
        <v>0</v>
      </c>
      <c r="Q161" s="229">
        <v>5.0000000000000002E-05</v>
      </c>
      <c r="R161" s="229">
        <f>Q161*H161</f>
        <v>0.0045000000000000005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569</v>
      </c>
      <c r="AT161" s="231" t="s">
        <v>467</v>
      </c>
      <c r="AU161" s="231" t="s">
        <v>90</v>
      </c>
      <c r="AY161" s="18" t="s">
        <v>216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292</v>
      </c>
      <c r="BM161" s="231" t="s">
        <v>5285</v>
      </c>
    </row>
    <row r="162" s="2" customFormat="1">
      <c r="A162" s="39"/>
      <c r="B162" s="40"/>
      <c r="C162" s="41"/>
      <c r="D162" s="233" t="s">
        <v>222</v>
      </c>
      <c r="E162" s="41"/>
      <c r="F162" s="234" t="s">
        <v>5284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222</v>
      </c>
      <c r="AU162" s="18" t="s">
        <v>90</v>
      </c>
    </row>
    <row r="163" s="14" customFormat="1">
      <c r="A163" s="14"/>
      <c r="B163" s="260"/>
      <c r="C163" s="261"/>
      <c r="D163" s="233" t="s">
        <v>362</v>
      </c>
      <c r="E163" s="262" t="s">
        <v>1</v>
      </c>
      <c r="F163" s="263" t="s">
        <v>1004</v>
      </c>
      <c r="G163" s="261"/>
      <c r="H163" s="264">
        <v>90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362</v>
      </c>
      <c r="AU163" s="270" t="s">
        <v>90</v>
      </c>
      <c r="AV163" s="14" t="s">
        <v>90</v>
      </c>
      <c r="AW163" s="14" t="s">
        <v>36</v>
      </c>
      <c r="AX163" s="14" t="s">
        <v>88</v>
      </c>
      <c r="AY163" s="270" t="s">
        <v>216</v>
      </c>
    </row>
    <row r="164" s="2" customFormat="1" ht="24.15" customHeight="1">
      <c r="A164" s="39"/>
      <c r="B164" s="40"/>
      <c r="C164" s="220" t="s">
        <v>282</v>
      </c>
      <c r="D164" s="220" t="s">
        <v>217</v>
      </c>
      <c r="E164" s="221" t="s">
        <v>4420</v>
      </c>
      <c r="F164" s="222" t="s">
        <v>4421</v>
      </c>
      <c r="G164" s="223" t="s">
        <v>539</v>
      </c>
      <c r="H164" s="224">
        <v>1</v>
      </c>
      <c r="I164" s="225"/>
      <c r="J164" s="226">
        <f>ROUND(I164*H164,2)</f>
        <v>0</v>
      </c>
      <c r="K164" s="222" t="s">
        <v>359</v>
      </c>
      <c r="L164" s="45"/>
      <c r="M164" s="227" t="s">
        <v>1</v>
      </c>
      <c r="N164" s="228" t="s">
        <v>46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292</v>
      </c>
      <c r="AT164" s="231" t="s">
        <v>217</v>
      </c>
      <c r="AU164" s="231" t="s">
        <v>90</v>
      </c>
      <c r="AY164" s="18" t="s">
        <v>216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292</v>
      </c>
      <c r="BM164" s="231" t="s">
        <v>5286</v>
      </c>
    </row>
    <row r="165" s="2" customFormat="1">
      <c r="A165" s="39"/>
      <c r="B165" s="40"/>
      <c r="C165" s="41"/>
      <c r="D165" s="233" t="s">
        <v>222</v>
      </c>
      <c r="E165" s="41"/>
      <c r="F165" s="234" t="s">
        <v>4423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222</v>
      </c>
      <c r="AU165" s="18" t="s">
        <v>90</v>
      </c>
    </row>
    <row r="166" s="2" customFormat="1" ht="24.15" customHeight="1">
      <c r="A166" s="39"/>
      <c r="B166" s="40"/>
      <c r="C166" s="293" t="s">
        <v>8</v>
      </c>
      <c r="D166" s="293" t="s">
        <v>467</v>
      </c>
      <c r="E166" s="294" t="s">
        <v>4427</v>
      </c>
      <c r="F166" s="295" t="s">
        <v>5287</v>
      </c>
      <c r="G166" s="296" t="s">
        <v>539</v>
      </c>
      <c r="H166" s="297">
        <v>1</v>
      </c>
      <c r="I166" s="298"/>
      <c r="J166" s="299">
        <f>ROUND(I166*H166,2)</f>
        <v>0</v>
      </c>
      <c r="K166" s="295" t="s">
        <v>1</v>
      </c>
      <c r="L166" s="300"/>
      <c r="M166" s="301" t="s">
        <v>1</v>
      </c>
      <c r="N166" s="302" t="s">
        <v>46</v>
      </c>
      <c r="O166" s="92"/>
      <c r="P166" s="229">
        <f>O166*H166</f>
        <v>0</v>
      </c>
      <c r="Q166" s="229">
        <v>0.032000000000000001</v>
      </c>
      <c r="R166" s="229">
        <f>Q166*H166</f>
        <v>0.032000000000000001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569</v>
      </c>
      <c r="AT166" s="231" t="s">
        <v>467</v>
      </c>
      <c r="AU166" s="231" t="s">
        <v>90</v>
      </c>
      <c r="AY166" s="18" t="s">
        <v>216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88</v>
      </c>
      <c r="BK166" s="232">
        <f>ROUND(I166*H166,2)</f>
        <v>0</v>
      </c>
      <c r="BL166" s="18" t="s">
        <v>292</v>
      </c>
      <c r="BM166" s="231" t="s">
        <v>5288</v>
      </c>
    </row>
    <row r="167" s="2" customFormat="1" ht="24.15" customHeight="1">
      <c r="A167" s="39"/>
      <c r="B167" s="40"/>
      <c r="C167" s="220" t="s">
        <v>292</v>
      </c>
      <c r="D167" s="220" t="s">
        <v>217</v>
      </c>
      <c r="E167" s="221" t="s">
        <v>4535</v>
      </c>
      <c r="F167" s="222" t="s">
        <v>4536</v>
      </c>
      <c r="G167" s="223" t="s">
        <v>539</v>
      </c>
      <c r="H167" s="224">
        <v>10</v>
      </c>
      <c r="I167" s="225"/>
      <c r="J167" s="226">
        <f>ROUND(I167*H167,2)</f>
        <v>0</v>
      </c>
      <c r="K167" s="222" t="s">
        <v>359</v>
      </c>
      <c r="L167" s="45"/>
      <c r="M167" s="227" t="s">
        <v>1</v>
      </c>
      <c r="N167" s="228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292</v>
      </c>
      <c r="AT167" s="231" t="s">
        <v>217</v>
      </c>
      <c r="AU167" s="231" t="s">
        <v>90</v>
      </c>
      <c r="AY167" s="18" t="s">
        <v>216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292</v>
      </c>
      <c r="BM167" s="231" t="s">
        <v>5289</v>
      </c>
    </row>
    <row r="168" s="2" customFormat="1">
      <c r="A168" s="39"/>
      <c r="B168" s="40"/>
      <c r="C168" s="41"/>
      <c r="D168" s="233" t="s">
        <v>222</v>
      </c>
      <c r="E168" s="41"/>
      <c r="F168" s="234" t="s">
        <v>4538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222</v>
      </c>
      <c r="AU168" s="18" t="s">
        <v>90</v>
      </c>
    </row>
    <row r="169" s="2" customFormat="1" ht="24.15" customHeight="1">
      <c r="A169" s="39"/>
      <c r="B169" s="40"/>
      <c r="C169" s="293" t="s">
        <v>297</v>
      </c>
      <c r="D169" s="293" t="s">
        <v>467</v>
      </c>
      <c r="E169" s="294" t="s">
        <v>5290</v>
      </c>
      <c r="F169" s="295" t="s">
        <v>5291</v>
      </c>
      <c r="G169" s="296" t="s">
        <v>539</v>
      </c>
      <c r="H169" s="297">
        <v>1</v>
      </c>
      <c r="I169" s="298"/>
      <c r="J169" s="299">
        <f>ROUND(I169*H169,2)</f>
        <v>0</v>
      </c>
      <c r="K169" s="295" t="s">
        <v>359</v>
      </c>
      <c r="L169" s="300"/>
      <c r="M169" s="301" t="s">
        <v>1</v>
      </c>
      <c r="N169" s="302" t="s">
        <v>46</v>
      </c>
      <c r="O169" s="92"/>
      <c r="P169" s="229">
        <f>O169*H169</f>
        <v>0</v>
      </c>
      <c r="Q169" s="229">
        <v>0.00040000000000000002</v>
      </c>
      <c r="R169" s="229">
        <f>Q169*H169</f>
        <v>0.00040000000000000002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569</v>
      </c>
      <c r="AT169" s="231" t="s">
        <v>467</v>
      </c>
      <c r="AU169" s="231" t="s">
        <v>90</v>
      </c>
      <c r="AY169" s="18" t="s">
        <v>216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292</v>
      </c>
      <c r="BM169" s="231" t="s">
        <v>5292</v>
      </c>
    </row>
    <row r="170" s="2" customFormat="1">
      <c r="A170" s="39"/>
      <c r="B170" s="40"/>
      <c r="C170" s="41"/>
      <c r="D170" s="233" t="s">
        <v>222</v>
      </c>
      <c r="E170" s="41"/>
      <c r="F170" s="234" t="s">
        <v>5291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90</v>
      </c>
    </row>
    <row r="171" s="2" customFormat="1" ht="24.15" customHeight="1">
      <c r="A171" s="39"/>
      <c r="B171" s="40"/>
      <c r="C171" s="293" t="s">
        <v>472</v>
      </c>
      <c r="D171" s="293" t="s">
        <v>467</v>
      </c>
      <c r="E171" s="294" t="s">
        <v>4539</v>
      </c>
      <c r="F171" s="295" t="s">
        <v>4540</v>
      </c>
      <c r="G171" s="296" t="s">
        <v>539</v>
      </c>
      <c r="H171" s="297">
        <v>5</v>
      </c>
      <c r="I171" s="298"/>
      <c r="J171" s="299">
        <f>ROUND(I171*H171,2)</f>
        <v>0</v>
      </c>
      <c r="K171" s="295" t="s">
        <v>359</v>
      </c>
      <c r="L171" s="300"/>
      <c r="M171" s="301" t="s">
        <v>1</v>
      </c>
      <c r="N171" s="302" t="s">
        <v>46</v>
      </c>
      <c r="O171" s="92"/>
      <c r="P171" s="229">
        <f>O171*H171</f>
        <v>0</v>
      </c>
      <c r="Q171" s="229">
        <v>0.00040000000000000002</v>
      </c>
      <c r="R171" s="229">
        <f>Q171*H171</f>
        <v>0.002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569</v>
      </c>
      <c r="AT171" s="231" t="s">
        <v>467</v>
      </c>
      <c r="AU171" s="231" t="s">
        <v>90</v>
      </c>
      <c r="AY171" s="18" t="s">
        <v>216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88</v>
      </c>
      <c r="BK171" s="232">
        <f>ROUND(I171*H171,2)</f>
        <v>0</v>
      </c>
      <c r="BL171" s="18" t="s">
        <v>292</v>
      </c>
      <c r="BM171" s="231" t="s">
        <v>5293</v>
      </c>
    </row>
    <row r="172" s="2" customFormat="1">
      <c r="A172" s="39"/>
      <c r="B172" s="40"/>
      <c r="C172" s="41"/>
      <c r="D172" s="233" t="s">
        <v>222</v>
      </c>
      <c r="E172" s="41"/>
      <c r="F172" s="234" t="s">
        <v>4542</v>
      </c>
      <c r="G172" s="41"/>
      <c r="H172" s="41"/>
      <c r="I172" s="235"/>
      <c r="J172" s="41"/>
      <c r="K172" s="41"/>
      <c r="L172" s="45"/>
      <c r="M172" s="236"/>
      <c r="N172" s="23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222</v>
      </c>
      <c r="AU172" s="18" t="s">
        <v>90</v>
      </c>
    </row>
    <row r="173" s="2" customFormat="1" ht="24.15" customHeight="1">
      <c r="A173" s="39"/>
      <c r="B173" s="40"/>
      <c r="C173" s="293" t="s">
        <v>479</v>
      </c>
      <c r="D173" s="293" t="s">
        <v>467</v>
      </c>
      <c r="E173" s="294" t="s">
        <v>5294</v>
      </c>
      <c r="F173" s="295" t="s">
        <v>5295</v>
      </c>
      <c r="G173" s="296" t="s">
        <v>539</v>
      </c>
      <c r="H173" s="297">
        <v>3</v>
      </c>
      <c r="I173" s="298"/>
      <c r="J173" s="299">
        <f>ROUND(I173*H173,2)</f>
        <v>0</v>
      </c>
      <c r="K173" s="295" t="s">
        <v>359</v>
      </c>
      <c r="L173" s="300"/>
      <c r="M173" s="301" t="s">
        <v>1</v>
      </c>
      <c r="N173" s="302" t="s">
        <v>46</v>
      </c>
      <c r="O173" s="92"/>
      <c r="P173" s="229">
        <f>O173*H173</f>
        <v>0</v>
      </c>
      <c r="Q173" s="229">
        <v>0.00040000000000000002</v>
      </c>
      <c r="R173" s="229">
        <f>Q173*H173</f>
        <v>0.0012000000000000001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569</v>
      </c>
      <c r="AT173" s="231" t="s">
        <v>467</v>
      </c>
      <c r="AU173" s="231" t="s">
        <v>90</v>
      </c>
      <c r="AY173" s="18" t="s">
        <v>216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292</v>
      </c>
      <c r="BM173" s="231" t="s">
        <v>5296</v>
      </c>
    </row>
    <row r="174" s="2" customFormat="1">
      <c r="A174" s="39"/>
      <c r="B174" s="40"/>
      <c r="C174" s="41"/>
      <c r="D174" s="233" t="s">
        <v>222</v>
      </c>
      <c r="E174" s="41"/>
      <c r="F174" s="234" t="s">
        <v>5295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222</v>
      </c>
      <c r="AU174" s="18" t="s">
        <v>90</v>
      </c>
    </row>
    <row r="175" s="2" customFormat="1" ht="24.15" customHeight="1">
      <c r="A175" s="39"/>
      <c r="B175" s="40"/>
      <c r="C175" s="293" t="s">
        <v>486</v>
      </c>
      <c r="D175" s="293" t="s">
        <v>467</v>
      </c>
      <c r="E175" s="294" t="s">
        <v>4543</v>
      </c>
      <c r="F175" s="295" t="s">
        <v>4544</v>
      </c>
      <c r="G175" s="296" t="s">
        <v>539</v>
      </c>
      <c r="H175" s="297">
        <v>1</v>
      </c>
      <c r="I175" s="298"/>
      <c r="J175" s="299">
        <f>ROUND(I175*H175,2)</f>
        <v>0</v>
      </c>
      <c r="K175" s="295" t="s">
        <v>359</v>
      </c>
      <c r="L175" s="300"/>
      <c r="M175" s="301" t="s">
        <v>1</v>
      </c>
      <c r="N175" s="302" t="s">
        <v>46</v>
      </c>
      <c r="O175" s="92"/>
      <c r="P175" s="229">
        <f>O175*H175</f>
        <v>0</v>
      </c>
      <c r="Q175" s="229">
        <v>0.00040000000000000002</v>
      </c>
      <c r="R175" s="229">
        <f>Q175*H175</f>
        <v>0.00040000000000000002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569</v>
      </c>
      <c r="AT175" s="231" t="s">
        <v>467</v>
      </c>
      <c r="AU175" s="231" t="s">
        <v>90</v>
      </c>
      <c r="AY175" s="18" t="s">
        <v>216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88</v>
      </c>
      <c r="BK175" s="232">
        <f>ROUND(I175*H175,2)</f>
        <v>0</v>
      </c>
      <c r="BL175" s="18" t="s">
        <v>292</v>
      </c>
      <c r="BM175" s="231" t="s">
        <v>5297</v>
      </c>
    </row>
    <row r="176" s="2" customFormat="1">
      <c r="A176" s="39"/>
      <c r="B176" s="40"/>
      <c r="C176" s="41"/>
      <c r="D176" s="233" t="s">
        <v>222</v>
      </c>
      <c r="E176" s="41"/>
      <c r="F176" s="234" t="s">
        <v>4544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222</v>
      </c>
      <c r="AU176" s="18" t="s">
        <v>90</v>
      </c>
    </row>
    <row r="177" s="2" customFormat="1" ht="24.15" customHeight="1">
      <c r="A177" s="39"/>
      <c r="B177" s="40"/>
      <c r="C177" s="220" t="s">
        <v>7</v>
      </c>
      <c r="D177" s="220" t="s">
        <v>217</v>
      </c>
      <c r="E177" s="221" t="s">
        <v>4562</v>
      </c>
      <c r="F177" s="222" t="s">
        <v>4563</v>
      </c>
      <c r="G177" s="223" t="s">
        <v>539</v>
      </c>
      <c r="H177" s="224">
        <v>2</v>
      </c>
      <c r="I177" s="225"/>
      <c r="J177" s="226">
        <f>ROUND(I177*H177,2)</f>
        <v>0</v>
      </c>
      <c r="K177" s="222" t="s">
        <v>359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292</v>
      </c>
      <c r="AT177" s="231" t="s">
        <v>217</v>
      </c>
      <c r="AU177" s="231" t="s">
        <v>90</v>
      </c>
      <c r="AY177" s="18" t="s">
        <v>216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292</v>
      </c>
      <c r="BM177" s="231" t="s">
        <v>5298</v>
      </c>
    </row>
    <row r="178" s="2" customFormat="1">
      <c r="A178" s="39"/>
      <c r="B178" s="40"/>
      <c r="C178" s="41"/>
      <c r="D178" s="233" t="s">
        <v>222</v>
      </c>
      <c r="E178" s="41"/>
      <c r="F178" s="234" t="s">
        <v>4565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222</v>
      </c>
      <c r="AU178" s="18" t="s">
        <v>90</v>
      </c>
    </row>
    <row r="179" s="2" customFormat="1" ht="16.5" customHeight="1">
      <c r="A179" s="39"/>
      <c r="B179" s="40"/>
      <c r="C179" s="293" t="s">
        <v>498</v>
      </c>
      <c r="D179" s="293" t="s">
        <v>467</v>
      </c>
      <c r="E179" s="294" t="s">
        <v>5299</v>
      </c>
      <c r="F179" s="295" t="s">
        <v>5300</v>
      </c>
      <c r="G179" s="296" t="s">
        <v>539</v>
      </c>
      <c r="H179" s="297">
        <v>1</v>
      </c>
      <c r="I179" s="298"/>
      <c r="J179" s="299">
        <f>ROUND(I179*H179,2)</f>
        <v>0</v>
      </c>
      <c r="K179" s="295" t="s">
        <v>1</v>
      </c>
      <c r="L179" s="300"/>
      <c r="M179" s="301" t="s">
        <v>1</v>
      </c>
      <c r="N179" s="302" t="s">
        <v>46</v>
      </c>
      <c r="O179" s="92"/>
      <c r="P179" s="229">
        <f>O179*H179</f>
        <v>0</v>
      </c>
      <c r="Q179" s="229">
        <v>0.00019000000000000001</v>
      </c>
      <c r="R179" s="229">
        <f>Q179*H179</f>
        <v>0.00019000000000000001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569</v>
      </c>
      <c r="AT179" s="231" t="s">
        <v>467</v>
      </c>
      <c r="AU179" s="231" t="s">
        <v>90</v>
      </c>
      <c r="AY179" s="18" t="s">
        <v>216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88</v>
      </c>
      <c r="BK179" s="232">
        <f>ROUND(I179*H179,2)</f>
        <v>0</v>
      </c>
      <c r="BL179" s="18" t="s">
        <v>292</v>
      </c>
      <c r="BM179" s="231" t="s">
        <v>5301</v>
      </c>
    </row>
    <row r="180" s="2" customFormat="1">
      <c r="A180" s="39"/>
      <c r="B180" s="40"/>
      <c r="C180" s="41"/>
      <c r="D180" s="233" t="s">
        <v>222</v>
      </c>
      <c r="E180" s="41"/>
      <c r="F180" s="234" t="s">
        <v>5302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222</v>
      </c>
      <c r="AU180" s="18" t="s">
        <v>90</v>
      </c>
    </row>
    <row r="181" s="2" customFormat="1" ht="21.75" customHeight="1">
      <c r="A181" s="39"/>
      <c r="B181" s="40"/>
      <c r="C181" s="293" t="s">
        <v>503</v>
      </c>
      <c r="D181" s="293" t="s">
        <v>467</v>
      </c>
      <c r="E181" s="294" t="s">
        <v>5303</v>
      </c>
      <c r="F181" s="295" t="s">
        <v>5304</v>
      </c>
      <c r="G181" s="296" t="s">
        <v>539</v>
      </c>
      <c r="H181" s="297">
        <v>1</v>
      </c>
      <c r="I181" s="298"/>
      <c r="J181" s="299">
        <f>ROUND(I181*H181,2)</f>
        <v>0</v>
      </c>
      <c r="K181" s="295" t="s">
        <v>1</v>
      </c>
      <c r="L181" s="300"/>
      <c r="M181" s="301" t="s">
        <v>1</v>
      </c>
      <c r="N181" s="302" t="s">
        <v>46</v>
      </c>
      <c r="O181" s="92"/>
      <c r="P181" s="229">
        <f>O181*H181</f>
        <v>0</v>
      </c>
      <c r="Q181" s="229">
        <v>0.0010499999999999999</v>
      </c>
      <c r="R181" s="229">
        <f>Q181*H181</f>
        <v>0.0010499999999999999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569</v>
      </c>
      <c r="AT181" s="231" t="s">
        <v>467</v>
      </c>
      <c r="AU181" s="231" t="s">
        <v>90</v>
      </c>
      <c r="AY181" s="18" t="s">
        <v>216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292</v>
      </c>
      <c r="BM181" s="231" t="s">
        <v>5305</v>
      </c>
    </row>
    <row r="182" s="2" customFormat="1">
      <c r="A182" s="39"/>
      <c r="B182" s="40"/>
      <c r="C182" s="41"/>
      <c r="D182" s="233" t="s">
        <v>222</v>
      </c>
      <c r="E182" s="41"/>
      <c r="F182" s="234" t="s">
        <v>5306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222</v>
      </c>
      <c r="AU182" s="18" t="s">
        <v>90</v>
      </c>
    </row>
    <row r="183" s="2" customFormat="1" ht="16.5" customHeight="1">
      <c r="A183" s="39"/>
      <c r="B183" s="40"/>
      <c r="C183" s="293" t="s">
        <v>509</v>
      </c>
      <c r="D183" s="293" t="s">
        <v>467</v>
      </c>
      <c r="E183" s="294" t="s">
        <v>4559</v>
      </c>
      <c r="F183" s="295" t="s">
        <v>4560</v>
      </c>
      <c r="G183" s="296" t="s">
        <v>539</v>
      </c>
      <c r="H183" s="297">
        <v>3</v>
      </c>
      <c r="I183" s="298"/>
      <c r="J183" s="299">
        <f>ROUND(I183*H183,2)</f>
        <v>0</v>
      </c>
      <c r="K183" s="295" t="s">
        <v>1</v>
      </c>
      <c r="L183" s="300"/>
      <c r="M183" s="301" t="s">
        <v>1</v>
      </c>
      <c r="N183" s="302" t="s">
        <v>46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569</v>
      </c>
      <c r="AT183" s="231" t="s">
        <v>467</v>
      </c>
      <c r="AU183" s="231" t="s">
        <v>90</v>
      </c>
      <c r="AY183" s="18" t="s">
        <v>216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88</v>
      </c>
      <c r="BK183" s="232">
        <f>ROUND(I183*H183,2)</f>
        <v>0</v>
      </c>
      <c r="BL183" s="18" t="s">
        <v>292</v>
      </c>
      <c r="BM183" s="231" t="s">
        <v>5307</v>
      </c>
    </row>
    <row r="184" s="2" customFormat="1" ht="33" customHeight="1">
      <c r="A184" s="39"/>
      <c r="B184" s="40"/>
      <c r="C184" s="220" t="s">
        <v>525</v>
      </c>
      <c r="D184" s="220" t="s">
        <v>217</v>
      </c>
      <c r="E184" s="221" t="s">
        <v>5308</v>
      </c>
      <c r="F184" s="222" t="s">
        <v>5309</v>
      </c>
      <c r="G184" s="223" t="s">
        <v>539</v>
      </c>
      <c r="H184" s="224">
        <v>1</v>
      </c>
      <c r="I184" s="225"/>
      <c r="J184" s="226">
        <f>ROUND(I184*H184,2)</f>
        <v>0</v>
      </c>
      <c r="K184" s="222" t="s">
        <v>359</v>
      </c>
      <c r="L184" s="45"/>
      <c r="M184" s="227" t="s">
        <v>1</v>
      </c>
      <c r="N184" s="228" t="s">
        <v>46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292</v>
      </c>
      <c r="AT184" s="231" t="s">
        <v>217</v>
      </c>
      <c r="AU184" s="231" t="s">
        <v>90</v>
      </c>
      <c r="AY184" s="18" t="s">
        <v>216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292</v>
      </c>
      <c r="BM184" s="231" t="s">
        <v>5310</v>
      </c>
    </row>
    <row r="185" s="2" customFormat="1">
      <c r="A185" s="39"/>
      <c r="B185" s="40"/>
      <c r="C185" s="41"/>
      <c r="D185" s="233" t="s">
        <v>222</v>
      </c>
      <c r="E185" s="41"/>
      <c r="F185" s="234" t="s">
        <v>5311</v>
      </c>
      <c r="G185" s="41"/>
      <c r="H185" s="41"/>
      <c r="I185" s="235"/>
      <c r="J185" s="41"/>
      <c r="K185" s="41"/>
      <c r="L185" s="45"/>
      <c r="M185" s="236"/>
      <c r="N185" s="23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222</v>
      </c>
      <c r="AU185" s="18" t="s">
        <v>90</v>
      </c>
    </row>
    <row r="186" s="2" customFormat="1" ht="16.5" customHeight="1">
      <c r="A186" s="39"/>
      <c r="B186" s="40"/>
      <c r="C186" s="293" t="s">
        <v>531</v>
      </c>
      <c r="D186" s="293" t="s">
        <v>467</v>
      </c>
      <c r="E186" s="294" t="s">
        <v>5312</v>
      </c>
      <c r="F186" s="295" t="s">
        <v>5313</v>
      </c>
      <c r="G186" s="296" t="s">
        <v>539</v>
      </c>
      <c r="H186" s="297">
        <v>1</v>
      </c>
      <c r="I186" s="298"/>
      <c r="J186" s="299">
        <f>ROUND(I186*H186,2)</f>
        <v>0</v>
      </c>
      <c r="K186" s="295" t="s">
        <v>1</v>
      </c>
      <c r="L186" s="300"/>
      <c r="M186" s="301" t="s">
        <v>1</v>
      </c>
      <c r="N186" s="302" t="s">
        <v>46</v>
      </c>
      <c r="O186" s="92"/>
      <c r="P186" s="229">
        <f>O186*H186</f>
        <v>0</v>
      </c>
      <c r="Q186" s="229">
        <v>0.00040000000000000002</v>
      </c>
      <c r="R186" s="229">
        <f>Q186*H186</f>
        <v>0.00040000000000000002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569</v>
      </c>
      <c r="AT186" s="231" t="s">
        <v>467</v>
      </c>
      <c r="AU186" s="231" t="s">
        <v>90</v>
      </c>
      <c r="AY186" s="18" t="s">
        <v>216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88</v>
      </c>
      <c r="BK186" s="232">
        <f>ROUND(I186*H186,2)</f>
        <v>0</v>
      </c>
      <c r="BL186" s="18" t="s">
        <v>292</v>
      </c>
      <c r="BM186" s="231" t="s">
        <v>5314</v>
      </c>
    </row>
    <row r="187" s="2" customFormat="1">
      <c r="A187" s="39"/>
      <c r="B187" s="40"/>
      <c r="C187" s="41"/>
      <c r="D187" s="233" t="s">
        <v>222</v>
      </c>
      <c r="E187" s="41"/>
      <c r="F187" s="234" t="s">
        <v>5313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222</v>
      </c>
      <c r="AU187" s="18" t="s">
        <v>90</v>
      </c>
    </row>
    <row r="188" s="2" customFormat="1" ht="24.15" customHeight="1">
      <c r="A188" s="39"/>
      <c r="B188" s="40"/>
      <c r="C188" s="220" t="s">
        <v>536</v>
      </c>
      <c r="D188" s="220" t="s">
        <v>217</v>
      </c>
      <c r="E188" s="221" t="s">
        <v>5315</v>
      </c>
      <c r="F188" s="222" t="s">
        <v>5316</v>
      </c>
      <c r="G188" s="223" t="s">
        <v>539</v>
      </c>
      <c r="H188" s="224">
        <v>1</v>
      </c>
      <c r="I188" s="225"/>
      <c r="J188" s="226">
        <f>ROUND(I188*H188,2)</f>
        <v>0</v>
      </c>
      <c r="K188" s="222" t="s">
        <v>359</v>
      </c>
      <c r="L188" s="45"/>
      <c r="M188" s="227" t="s">
        <v>1</v>
      </c>
      <c r="N188" s="228" t="s">
        <v>46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292</v>
      </c>
      <c r="AT188" s="231" t="s">
        <v>217</v>
      </c>
      <c r="AU188" s="231" t="s">
        <v>90</v>
      </c>
      <c r="AY188" s="18" t="s">
        <v>216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88</v>
      </c>
      <c r="BK188" s="232">
        <f>ROUND(I188*H188,2)</f>
        <v>0</v>
      </c>
      <c r="BL188" s="18" t="s">
        <v>292</v>
      </c>
      <c r="BM188" s="231" t="s">
        <v>5317</v>
      </c>
    </row>
    <row r="189" s="2" customFormat="1">
      <c r="A189" s="39"/>
      <c r="B189" s="40"/>
      <c r="C189" s="41"/>
      <c r="D189" s="233" t="s">
        <v>222</v>
      </c>
      <c r="E189" s="41"/>
      <c r="F189" s="234" t="s">
        <v>5318</v>
      </c>
      <c r="G189" s="41"/>
      <c r="H189" s="41"/>
      <c r="I189" s="235"/>
      <c r="J189" s="41"/>
      <c r="K189" s="41"/>
      <c r="L189" s="45"/>
      <c r="M189" s="236"/>
      <c r="N189" s="23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222</v>
      </c>
      <c r="AU189" s="18" t="s">
        <v>90</v>
      </c>
    </row>
    <row r="190" s="2" customFormat="1" ht="33" customHeight="1">
      <c r="A190" s="39"/>
      <c r="B190" s="40"/>
      <c r="C190" s="293" t="s">
        <v>542</v>
      </c>
      <c r="D190" s="293" t="s">
        <v>467</v>
      </c>
      <c r="E190" s="294" t="s">
        <v>5319</v>
      </c>
      <c r="F190" s="295" t="s">
        <v>5320</v>
      </c>
      <c r="G190" s="296" t="s">
        <v>539</v>
      </c>
      <c r="H190" s="297">
        <v>1</v>
      </c>
      <c r="I190" s="298"/>
      <c r="J190" s="299">
        <f>ROUND(I190*H190,2)</f>
        <v>0</v>
      </c>
      <c r="K190" s="295" t="s">
        <v>359</v>
      </c>
      <c r="L190" s="300"/>
      <c r="M190" s="301" t="s">
        <v>1</v>
      </c>
      <c r="N190" s="302" t="s">
        <v>46</v>
      </c>
      <c r="O190" s="92"/>
      <c r="P190" s="229">
        <f>O190*H190</f>
        <v>0</v>
      </c>
      <c r="Q190" s="229">
        <v>8.0000000000000007E-05</v>
      </c>
      <c r="R190" s="229">
        <f>Q190*H190</f>
        <v>8.0000000000000007E-05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569</v>
      </c>
      <c r="AT190" s="231" t="s">
        <v>467</v>
      </c>
      <c r="AU190" s="231" t="s">
        <v>90</v>
      </c>
      <c r="AY190" s="18" t="s">
        <v>216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292</v>
      </c>
      <c r="BM190" s="231" t="s">
        <v>5321</v>
      </c>
    </row>
    <row r="191" s="2" customFormat="1">
      <c r="A191" s="39"/>
      <c r="B191" s="40"/>
      <c r="C191" s="41"/>
      <c r="D191" s="233" t="s">
        <v>222</v>
      </c>
      <c r="E191" s="41"/>
      <c r="F191" s="234" t="s">
        <v>5322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222</v>
      </c>
      <c r="AU191" s="18" t="s">
        <v>90</v>
      </c>
    </row>
    <row r="192" s="2" customFormat="1" ht="33" customHeight="1">
      <c r="A192" s="39"/>
      <c r="B192" s="40"/>
      <c r="C192" s="220" t="s">
        <v>547</v>
      </c>
      <c r="D192" s="220" t="s">
        <v>217</v>
      </c>
      <c r="E192" s="221" t="s">
        <v>5323</v>
      </c>
      <c r="F192" s="222" t="s">
        <v>5324</v>
      </c>
      <c r="G192" s="223" t="s">
        <v>539</v>
      </c>
      <c r="H192" s="224">
        <v>6</v>
      </c>
      <c r="I192" s="225"/>
      <c r="J192" s="226">
        <f>ROUND(I192*H192,2)</f>
        <v>0</v>
      </c>
      <c r="K192" s="222" t="s">
        <v>359</v>
      </c>
      <c r="L192" s="45"/>
      <c r="M192" s="227" t="s">
        <v>1</v>
      </c>
      <c r="N192" s="228" t="s">
        <v>46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292</v>
      </c>
      <c r="AT192" s="231" t="s">
        <v>217</v>
      </c>
      <c r="AU192" s="231" t="s">
        <v>90</v>
      </c>
      <c r="AY192" s="18" t="s">
        <v>216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292</v>
      </c>
      <c r="BM192" s="231" t="s">
        <v>5325</v>
      </c>
    </row>
    <row r="193" s="2" customFormat="1">
      <c r="A193" s="39"/>
      <c r="B193" s="40"/>
      <c r="C193" s="41"/>
      <c r="D193" s="233" t="s">
        <v>222</v>
      </c>
      <c r="E193" s="41"/>
      <c r="F193" s="234" t="s">
        <v>5326</v>
      </c>
      <c r="G193" s="41"/>
      <c r="H193" s="41"/>
      <c r="I193" s="235"/>
      <c r="J193" s="41"/>
      <c r="K193" s="41"/>
      <c r="L193" s="45"/>
      <c r="M193" s="236"/>
      <c r="N193" s="23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222</v>
      </c>
      <c r="AU193" s="18" t="s">
        <v>90</v>
      </c>
    </row>
    <row r="194" s="2" customFormat="1" ht="24.15" customHeight="1">
      <c r="A194" s="39"/>
      <c r="B194" s="40"/>
      <c r="C194" s="293" t="s">
        <v>553</v>
      </c>
      <c r="D194" s="293" t="s">
        <v>467</v>
      </c>
      <c r="E194" s="294" t="s">
        <v>4695</v>
      </c>
      <c r="F194" s="295" t="s">
        <v>5327</v>
      </c>
      <c r="G194" s="296" t="s">
        <v>539</v>
      </c>
      <c r="H194" s="297">
        <v>1</v>
      </c>
      <c r="I194" s="298"/>
      <c r="J194" s="299">
        <f>ROUND(I194*H194,2)</f>
        <v>0</v>
      </c>
      <c r="K194" s="295" t="s">
        <v>1</v>
      </c>
      <c r="L194" s="300"/>
      <c r="M194" s="301" t="s">
        <v>1</v>
      </c>
      <c r="N194" s="302" t="s">
        <v>46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569</v>
      </c>
      <c r="AT194" s="231" t="s">
        <v>467</v>
      </c>
      <c r="AU194" s="231" t="s">
        <v>90</v>
      </c>
      <c r="AY194" s="18" t="s">
        <v>216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292</v>
      </c>
      <c r="BM194" s="231" t="s">
        <v>5328</v>
      </c>
    </row>
    <row r="195" s="2" customFormat="1" ht="24.15" customHeight="1">
      <c r="A195" s="39"/>
      <c r="B195" s="40"/>
      <c r="C195" s="293" t="s">
        <v>559</v>
      </c>
      <c r="D195" s="293" t="s">
        <v>467</v>
      </c>
      <c r="E195" s="294" t="s">
        <v>5329</v>
      </c>
      <c r="F195" s="295" t="s">
        <v>5330</v>
      </c>
      <c r="G195" s="296" t="s">
        <v>539</v>
      </c>
      <c r="H195" s="297">
        <v>5</v>
      </c>
      <c r="I195" s="298"/>
      <c r="J195" s="299">
        <f>ROUND(I195*H195,2)</f>
        <v>0</v>
      </c>
      <c r="K195" s="295" t="s">
        <v>1</v>
      </c>
      <c r="L195" s="300"/>
      <c r="M195" s="301" t="s">
        <v>1</v>
      </c>
      <c r="N195" s="302" t="s">
        <v>46</v>
      </c>
      <c r="O195" s="92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569</v>
      </c>
      <c r="AT195" s="231" t="s">
        <v>467</v>
      </c>
      <c r="AU195" s="231" t="s">
        <v>90</v>
      </c>
      <c r="AY195" s="18" t="s">
        <v>216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292</v>
      </c>
      <c r="BM195" s="231" t="s">
        <v>5331</v>
      </c>
    </row>
    <row r="196" s="2" customFormat="1" ht="24.15" customHeight="1">
      <c r="A196" s="39"/>
      <c r="B196" s="40"/>
      <c r="C196" s="220" t="s">
        <v>569</v>
      </c>
      <c r="D196" s="220" t="s">
        <v>217</v>
      </c>
      <c r="E196" s="221" t="s">
        <v>5332</v>
      </c>
      <c r="F196" s="222" t="s">
        <v>5333</v>
      </c>
      <c r="G196" s="223" t="s">
        <v>539</v>
      </c>
      <c r="H196" s="224">
        <v>1</v>
      </c>
      <c r="I196" s="225"/>
      <c r="J196" s="226">
        <f>ROUND(I196*H196,2)</f>
        <v>0</v>
      </c>
      <c r="K196" s="222" t="s">
        <v>359</v>
      </c>
      <c r="L196" s="45"/>
      <c r="M196" s="227" t="s">
        <v>1</v>
      </c>
      <c r="N196" s="228" t="s">
        <v>46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292</v>
      </c>
      <c r="AT196" s="231" t="s">
        <v>217</v>
      </c>
      <c r="AU196" s="231" t="s">
        <v>90</v>
      </c>
      <c r="AY196" s="18" t="s">
        <v>216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292</v>
      </c>
      <c r="BM196" s="231" t="s">
        <v>5334</v>
      </c>
    </row>
    <row r="197" s="2" customFormat="1">
      <c r="A197" s="39"/>
      <c r="B197" s="40"/>
      <c r="C197" s="41"/>
      <c r="D197" s="233" t="s">
        <v>222</v>
      </c>
      <c r="E197" s="41"/>
      <c r="F197" s="234" t="s">
        <v>5335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222</v>
      </c>
      <c r="AU197" s="18" t="s">
        <v>90</v>
      </c>
    </row>
    <row r="198" s="2" customFormat="1" ht="24.15" customHeight="1">
      <c r="A198" s="39"/>
      <c r="B198" s="40"/>
      <c r="C198" s="293" t="s">
        <v>576</v>
      </c>
      <c r="D198" s="293" t="s">
        <v>467</v>
      </c>
      <c r="E198" s="294" t="s">
        <v>5336</v>
      </c>
      <c r="F198" s="295" t="s">
        <v>5337</v>
      </c>
      <c r="G198" s="296" t="s">
        <v>539</v>
      </c>
      <c r="H198" s="297">
        <v>1</v>
      </c>
      <c r="I198" s="298"/>
      <c r="J198" s="299">
        <f>ROUND(I198*H198,2)</f>
        <v>0</v>
      </c>
      <c r="K198" s="295" t="s">
        <v>359</v>
      </c>
      <c r="L198" s="300"/>
      <c r="M198" s="301" t="s">
        <v>1</v>
      </c>
      <c r="N198" s="302" t="s">
        <v>46</v>
      </c>
      <c r="O198" s="92"/>
      <c r="P198" s="229">
        <f>O198*H198</f>
        <v>0</v>
      </c>
      <c r="Q198" s="229">
        <v>0.002</v>
      </c>
      <c r="R198" s="229">
        <f>Q198*H198</f>
        <v>0.002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569</v>
      </c>
      <c r="AT198" s="231" t="s">
        <v>467</v>
      </c>
      <c r="AU198" s="231" t="s">
        <v>90</v>
      </c>
      <c r="AY198" s="18" t="s">
        <v>216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88</v>
      </c>
      <c r="BK198" s="232">
        <f>ROUND(I198*H198,2)</f>
        <v>0</v>
      </c>
      <c r="BL198" s="18" t="s">
        <v>292</v>
      </c>
      <c r="BM198" s="231" t="s">
        <v>5338</v>
      </c>
    </row>
    <row r="199" s="2" customFormat="1">
      <c r="A199" s="39"/>
      <c r="B199" s="40"/>
      <c r="C199" s="41"/>
      <c r="D199" s="233" t="s">
        <v>222</v>
      </c>
      <c r="E199" s="41"/>
      <c r="F199" s="234" t="s">
        <v>5337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222</v>
      </c>
      <c r="AU199" s="18" t="s">
        <v>90</v>
      </c>
    </row>
    <row r="200" s="2" customFormat="1" ht="16.5" customHeight="1">
      <c r="A200" s="39"/>
      <c r="B200" s="40"/>
      <c r="C200" s="293" t="s">
        <v>583</v>
      </c>
      <c r="D200" s="293" t="s">
        <v>467</v>
      </c>
      <c r="E200" s="294" t="s">
        <v>4682</v>
      </c>
      <c r="F200" s="295" t="s">
        <v>5339</v>
      </c>
      <c r="G200" s="296" t="s">
        <v>539</v>
      </c>
      <c r="H200" s="297">
        <v>1</v>
      </c>
      <c r="I200" s="298"/>
      <c r="J200" s="299">
        <f>ROUND(I200*H200,2)</f>
        <v>0</v>
      </c>
      <c r="K200" s="295" t="s">
        <v>1</v>
      </c>
      <c r="L200" s="300"/>
      <c r="M200" s="301" t="s">
        <v>1</v>
      </c>
      <c r="N200" s="302" t="s">
        <v>46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569</v>
      </c>
      <c r="AT200" s="231" t="s">
        <v>467</v>
      </c>
      <c r="AU200" s="231" t="s">
        <v>90</v>
      </c>
      <c r="AY200" s="18" t="s">
        <v>216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88</v>
      </c>
      <c r="BK200" s="232">
        <f>ROUND(I200*H200,2)</f>
        <v>0</v>
      </c>
      <c r="BL200" s="18" t="s">
        <v>292</v>
      </c>
      <c r="BM200" s="231" t="s">
        <v>5340</v>
      </c>
    </row>
    <row r="201" s="2" customFormat="1">
      <c r="A201" s="39"/>
      <c r="B201" s="40"/>
      <c r="C201" s="41"/>
      <c r="D201" s="233" t="s">
        <v>222</v>
      </c>
      <c r="E201" s="41"/>
      <c r="F201" s="234" t="s">
        <v>5339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222</v>
      </c>
      <c r="AU201" s="18" t="s">
        <v>90</v>
      </c>
    </row>
    <row r="202" s="2" customFormat="1" ht="16.5" customHeight="1">
      <c r="A202" s="39"/>
      <c r="B202" s="40"/>
      <c r="C202" s="220" t="s">
        <v>597</v>
      </c>
      <c r="D202" s="220" t="s">
        <v>217</v>
      </c>
      <c r="E202" s="221" t="s">
        <v>5341</v>
      </c>
      <c r="F202" s="222" t="s">
        <v>5342</v>
      </c>
      <c r="G202" s="223" t="s">
        <v>539</v>
      </c>
      <c r="H202" s="224">
        <v>1</v>
      </c>
      <c r="I202" s="225"/>
      <c r="J202" s="226">
        <f>ROUND(I202*H202,2)</f>
        <v>0</v>
      </c>
      <c r="K202" s="222" t="s">
        <v>1</v>
      </c>
      <c r="L202" s="45"/>
      <c r="M202" s="227" t="s">
        <v>1</v>
      </c>
      <c r="N202" s="228" t="s">
        <v>46</v>
      </c>
      <c r="O202" s="92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292</v>
      </c>
      <c r="AT202" s="231" t="s">
        <v>217</v>
      </c>
      <c r="AU202" s="231" t="s">
        <v>90</v>
      </c>
      <c r="AY202" s="18" t="s">
        <v>216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88</v>
      </c>
      <c r="BK202" s="232">
        <f>ROUND(I202*H202,2)</f>
        <v>0</v>
      </c>
      <c r="BL202" s="18" t="s">
        <v>292</v>
      </c>
      <c r="BM202" s="231" t="s">
        <v>5343</v>
      </c>
    </row>
    <row r="203" s="2" customFormat="1" ht="16.5" customHeight="1">
      <c r="A203" s="39"/>
      <c r="B203" s="40"/>
      <c r="C203" s="293" t="s">
        <v>610</v>
      </c>
      <c r="D203" s="293" t="s">
        <v>467</v>
      </c>
      <c r="E203" s="294" t="s">
        <v>5344</v>
      </c>
      <c r="F203" s="295" t="s">
        <v>5345</v>
      </c>
      <c r="G203" s="296" t="s">
        <v>539</v>
      </c>
      <c r="H203" s="297">
        <v>1</v>
      </c>
      <c r="I203" s="298"/>
      <c r="J203" s="299">
        <f>ROUND(I203*H203,2)</f>
        <v>0</v>
      </c>
      <c r="K203" s="295" t="s">
        <v>1</v>
      </c>
      <c r="L203" s="300"/>
      <c r="M203" s="301" t="s">
        <v>1</v>
      </c>
      <c r="N203" s="302" t="s">
        <v>46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569</v>
      </c>
      <c r="AT203" s="231" t="s">
        <v>467</v>
      </c>
      <c r="AU203" s="231" t="s">
        <v>90</v>
      </c>
      <c r="AY203" s="18" t="s">
        <v>216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88</v>
      </c>
      <c r="BK203" s="232">
        <f>ROUND(I203*H203,2)</f>
        <v>0</v>
      </c>
      <c r="BL203" s="18" t="s">
        <v>292</v>
      </c>
      <c r="BM203" s="231" t="s">
        <v>5346</v>
      </c>
    </row>
    <row r="204" s="2" customFormat="1" ht="16.5" customHeight="1">
      <c r="A204" s="39"/>
      <c r="B204" s="40"/>
      <c r="C204" s="293" t="s">
        <v>617</v>
      </c>
      <c r="D204" s="293" t="s">
        <v>467</v>
      </c>
      <c r="E204" s="294" t="s">
        <v>5347</v>
      </c>
      <c r="F204" s="295" t="s">
        <v>5348</v>
      </c>
      <c r="G204" s="296" t="s">
        <v>539</v>
      </c>
      <c r="H204" s="297">
        <v>2</v>
      </c>
      <c r="I204" s="298"/>
      <c r="J204" s="299">
        <f>ROUND(I204*H204,2)</f>
        <v>0</v>
      </c>
      <c r="K204" s="295" t="s">
        <v>1</v>
      </c>
      <c r="L204" s="300"/>
      <c r="M204" s="301" t="s">
        <v>1</v>
      </c>
      <c r="N204" s="302" t="s">
        <v>46</v>
      </c>
      <c r="O204" s="92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569</v>
      </c>
      <c r="AT204" s="231" t="s">
        <v>467</v>
      </c>
      <c r="AU204" s="231" t="s">
        <v>90</v>
      </c>
      <c r="AY204" s="18" t="s">
        <v>216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292</v>
      </c>
      <c r="BM204" s="231" t="s">
        <v>5349</v>
      </c>
    </row>
    <row r="205" s="2" customFormat="1" ht="16.5" customHeight="1">
      <c r="A205" s="39"/>
      <c r="B205" s="40"/>
      <c r="C205" s="220" t="s">
        <v>630</v>
      </c>
      <c r="D205" s="220" t="s">
        <v>217</v>
      </c>
      <c r="E205" s="221" t="s">
        <v>5350</v>
      </c>
      <c r="F205" s="222" t="s">
        <v>5351</v>
      </c>
      <c r="G205" s="223" t="s">
        <v>539</v>
      </c>
      <c r="H205" s="224">
        <v>1</v>
      </c>
      <c r="I205" s="225"/>
      <c r="J205" s="226">
        <f>ROUND(I205*H205,2)</f>
        <v>0</v>
      </c>
      <c r="K205" s="222" t="s">
        <v>1</v>
      </c>
      <c r="L205" s="45"/>
      <c r="M205" s="227" t="s">
        <v>1</v>
      </c>
      <c r="N205" s="228" t="s">
        <v>46</v>
      </c>
      <c r="O205" s="92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292</v>
      </c>
      <c r="AT205" s="231" t="s">
        <v>217</v>
      </c>
      <c r="AU205" s="231" t="s">
        <v>90</v>
      </c>
      <c r="AY205" s="18" t="s">
        <v>216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88</v>
      </c>
      <c r="BK205" s="232">
        <f>ROUND(I205*H205,2)</f>
        <v>0</v>
      </c>
      <c r="BL205" s="18" t="s">
        <v>292</v>
      </c>
      <c r="BM205" s="231" t="s">
        <v>5352</v>
      </c>
    </row>
    <row r="206" s="2" customFormat="1" ht="16.5" customHeight="1">
      <c r="A206" s="39"/>
      <c r="B206" s="40"/>
      <c r="C206" s="293" t="s">
        <v>636</v>
      </c>
      <c r="D206" s="293" t="s">
        <v>467</v>
      </c>
      <c r="E206" s="294" t="s">
        <v>5353</v>
      </c>
      <c r="F206" s="295" t="s">
        <v>5354</v>
      </c>
      <c r="G206" s="296" t="s">
        <v>539</v>
      </c>
      <c r="H206" s="297">
        <v>1</v>
      </c>
      <c r="I206" s="298"/>
      <c r="J206" s="299">
        <f>ROUND(I206*H206,2)</f>
        <v>0</v>
      </c>
      <c r="K206" s="295" t="s">
        <v>1</v>
      </c>
      <c r="L206" s="300"/>
      <c r="M206" s="301" t="s">
        <v>1</v>
      </c>
      <c r="N206" s="302" t="s">
        <v>46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569</v>
      </c>
      <c r="AT206" s="231" t="s">
        <v>467</v>
      </c>
      <c r="AU206" s="231" t="s">
        <v>90</v>
      </c>
      <c r="AY206" s="18" t="s">
        <v>216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292</v>
      </c>
      <c r="BM206" s="231" t="s">
        <v>5355</v>
      </c>
    </row>
    <row r="207" s="2" customFormat="1" ht="16.5" customHeight="1">
      <c r="A207" s="39"/>
      <c r="B207" s="40"/>
      <c r="C207" s="293" t="s">
        <v>644</v>
      </c>
      <c r="D207" s="293" t="s">
        <v>467</v>
      </c>
      <c r="E207" s="294" t="s">
        <v>5356</v>
      </c>
      <c r="F207" s="295" t="s">
        <v>5357</v>
      </c>
      <c r="G207" s="296" t="s">
        <v>539</v>
      </c>
      <c r="H207" s="297">
        <v>1</v>
      </c>
      <c r="I207" s="298"/>
      <c r="J207" s="299">
        <f>ROUND(I207*H207,2)</f>
        <v>0</v>
      </c>
      <c r="K207" s="295" t="s">
        <v>1</v>
      </c>
      <c r="L207" s="300"/>
      <c r="M207" s="301" t="s">
        <v>1</v>
      </c>
      <c r="N207" s="302" t="s">
        <v>46</v>
      </c>
      <c r="O207" s="92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569</v>
      </c>
      <c r="AT207" s="231" t="s">
        <v>467</v>
      </c>
      <c r="AU207" s="231" t="s">
        <v>90</v>
      </c>
      <c r="AY207" s="18" t="s">
        <v>216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88</v>
      </c>
      <c r="BK207" s="232">
        <f>ROUND(I207*H207,2)</f>
        <v>0</v>
      </c>
      <c r="BL207" s="18" t="s">
        <v>292</v>
      </c>
      <c r="BM207" s="231" t="s">
        <v>5358</v>
      </c>
    </row>
    <row r="208" s="2" customFormat="1" ht="24.15" customHeight="1">
      <c r="A208" s="39"/>
      <c r="B208" s="40"/>
      <c r="C208" s="293" t="s">
        <v>649</v>
      </c>
      <c r="D208" s="293" t="s">
        <v>467</v>
      </c>
      <c r="E208" s="294" t="s">
        <v>5359</v>
      </c>
      <c r="F208" s="295" t="s">
        <v>5360</v>
      </c>
      <c r="G208" s="296" t="s">
        <v>539</v>
      </c>
      <c r="H208" s="297">
        <v>1</v>
      </c>
      <c r="I208" s="298"/>
      <c r="J208" s="299">
        <f>ROUND(I208*H208,2)</f>
        <v>0</v>
      </c>
      <c r="K208" s="295" t="s">
        <v>1</v>
      </c>
      <c r="L208" s="300"/>
      <c r="M208" s="301" t="s">
        <v>1</v>
      </c>
      <c r="N208" s="302" t="s">
        <v>46</v>
      </c>
      <c r="O208" s="92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569</v>
      </c>
      <c r="AT208" s="231" t="s">
        <v>467</v>
      </c>
      <c r="AU208" s="231" t="s">
        <v>90</v>
      </c>
      <c r="AY208" s="18" t="s">
        <v>216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292</v>
      </c>
      <c r="BM208" s="231" t="s">
        <v>5361</v>
      </c>
    </row>
    <row r="209" s="2" customFormat="1" ht="24.15" customHeight="1">
      <c r="A209" s="39"/>
      <c r="B209" s="40"/>
      <c r="C209" s="293" t="s">
        <v>658</v>
      </c>
      <c r="D209" s="293" t="s">
        <v>467</v>
      </c>
      <c r="E209" s="294" t="s">
        <v>5362</v>
      </c>
      <c r="F209" s="295" t="s">
        <v>5363</v>
      </c>
      <c r="G209" s="296" t="s">
        <v>539</v>
      </c>
      <c r="H209" s="297">
        <v>2</v>
      </c>
      <c r="I209" s="298"/>
      <c r="J209" s="299">
        <f>ROUND(I209*H209,2)</f>
        <v>0</v>
      </c>
      <c r="K209" s="295" t="s">
        <v>1</v>
      </c>
      <c r="L209" s="300"/>
      <c r="M209" s="301" t="s">
        <v>1</v>
      </c>
      <c r="N209" s="302" t="s">
        <v>46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569</v>
      </c>
      <c r="AT209" s="231" t="s">
        <v>467</v>
      </c>
      <c r="AU209" s="231" t="s">
        <v>90</v>
      </c>
      <c r="AY209" s="18" t="s">
        <v>216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292</v>
      </c>
      <c r="BM209" s="231" t="s">
        <v>5364</v>
      </c>
    </row>
    <row r="210" s="2" customFormat="1" ht="16.5" customHeight="1">
      <c r="A210" s="39"/>
      <c r="B210" s="40"/>
      <c r="C210" s="220" t="s">
        <v>661</v>
      </c>
      <c r="D210" s="220" t="s">
        <v>217</v>
      </c>
      <c r="E210" s="221" t="s">
        <v>5365</v>
      </c>
      <c r="F210" s="222" t="s">
        <v>5366</v>
      </c>
      <c r="G210" s="223" t="s">
        <v>539</v>
      </c>
      <c r="H210" s="224">
        <v>5</v>
      </c>
      <c r="I210" s="225"/>
      <c r="J210" s="226">
        <f>ROUND(I210*H210,2)</f>
        <v>0</v>
      </c>
      <c r="K210" s="222" t="s">
        <v>1</v>
      </c>
      <c r="L210" s="45"/>
      <c r="M210" s="227" t="s">
        <v>1</v>
      </c>
      <c r="N210" s="228" t="s">
        <v>46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292</v>
      </c>
      <c r="AT210" s="231" t="s">
        <v>217</v>
      </c>
      <c r="AU210" s="231" t="s">
        <v>90</v>
      </c>
      <c r="AY210" s="18" t="s">
        <v>216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88</v>
      </c>
      <c r="BK210" s="232">
        <f>ROUND(I210*H210,2)</f>
        <v>0</v>
      </c>
      <c r="BL210" s="18" t="s">
        <v>292</v>
      </c>
      <c r="BM210" s="231" t="s">
        <v>5367</v>
      </c>
    </row>
    <row r="211" s="2" customFormat="1" ht="24.15" customHeight="1">
      <c r="A211" s="39"/>
      <c r="B211" s="40"/>
      <c r="C211" s="293" t="s">
        <v>668</v>
      </c>
      <c r="D211" s="293" t="s">
        <v>467</v>
      </c>
      <c r="E211" s="294" t="s">
        <v>5368</v>
      </c>
      <c r="F211" s="295" t="s">
        <v>5369</v>
      </c>
      <c r="G211" s="296" t="s">
        <v>539</v>
      </c>
      <c r="H211" s="297">
        <v>5</v>
      </c>
      <c r="I211" s="298"/>
      <c r="J211" s="299">
        <f>ROUND(I211*H211,2)</f>
        <v>0</v>
      </c>
      <c r="K211" s="295" t="s">
        <v>1</v>
      </c>
      <c r="L211" s="300"/>
      <c r="M211" s="301" t="s">
        <v>1</v>
      </c>
      <c r="N211" s="302" t="s">
        <v>46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569</v>
      </c>
      <c r="AT211" s="231" t="s">
        <v>467</v>
      </c>
      <c r="AU211" s="231" t="s">
        <v>90</v>
      </c>
      <c r="AY211" s="18" t="s">
        <v>216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88</v>
      </c>
      <c r="BK211" s="232">
        <f>ROUND(I211*H211,2)</f>
        <v>0</v>
      </c>
      <c r="BL211" s="18" t="s">
        <v>292</v>
      </c>
      <c r="BM211" s="231" t="s">
        <v>5370</v>
      </c>
    </row>
    <row r="212" s="2" customFormat="1" ht="16.5" customHeight="1">
      <c r="A212" s="39"/>
      <c r="B212" s="40"/>
      <c r="C212" s="220" t="s">
        <v>674</v>
      </c>
      <c r="D212" s="220" t="s">
        <v>217</v>
      </c>
      <c r="E212" s="221" t="s">
        <v>5371</v>
      </c>
      <c r="F212" s="222" t="s">
        <v>5372</v>
      </c>
      <c r="G212" s="223" t="s">
        <v>539</v>
      </c>
      <c r="H212" s="224">
        <v>3</v>
      </c>
      <c r="I212" s="225"/>
      <c r="J212" s="226">
        <f>ROUND(I212*H212,2)</f>
        <v>0</v>
      </c>
      <c r="K212" s="222" t="s">
        <v>1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292</v>
      </c>
      <c r="AT212" s="231" t="s">
        <v>217</v>
      </c>
      <c r="AU212" s="231" t="s">
        <v>90</v>
      </c>
      <c r="AY212" s="18" t="s">
        <v>216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292</v>
      </c>
      <c r="BM212" s="231" t="s">
        <v>5373</v>
      </c>
    </row>
    <row r="213" s="2" customFormat="1">
      <c r="A213" s="39"/>
      <c r="B213" s="40"/>
      <c r="C213" s="41"/>
      <c r="D213" s="233" t="s">
        <v>222</v>
      </c>
      <c r="E213" s="41"/>
      <c r="F213" s="234" t="s">
        <v>5342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222</v>
      </c>
      <c r="AU213" s="18" t="s">
        <v>90</v>
      </c>
    </row>
    <row r="214" s="2" customFormat="1" ht="21.75" customHeight="1">
      <c r="A214" s="39"/>
      <c r="B214" s="40"/>
      <c r="C214" s="293" t="s">
        <v>681</v>
      </c>
      <c r="D214" s="293" t="s">
        <v>467</v>
      </c>
      <c r="E214" s="294" t="s">
        <v>5374</v>
      </c>
      <c r="F214" s="295" t="s">
        <v>5375</v>
      </c>
      <c r="G214" s="296" t="s">
        <v>539</v>
      </c>
      <c r="H214" s="297">
        <v>3</v>
      </c>
      <c r="I214" s="298"/>
      <c r="J214" s="299">
        <f>ROUND(I214*H214,2)</f>
        <v>0</v>
      </c>
      <c r="K214" s="295" t="s">
        <v>1</v>
      </c>
      <c r="L214" s="300"/>
      <c r="M214" s="301" t="s">
        <v>1</v>
      </c>
      <c r="N214" s="302" t="s">
        <v>46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569</v>
      </c>
      <c r="AT214" s="231" t="s">
        <v>467</v>
      </c>
      <c r="AU214" s="231" t="s">
        <v>90</v>
      </c>
      <c r="AY214" s="18" t="s">
        <v>216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88</v>
      </c>
      <c r="BK214" s="232">
        <f>ROUND(I214*H214,2)</f>
        <v>0</v>
      </c>
      <c r="BL214" s="18" t="s">
        <v>292</v>
      </c>
      <c r="BM214" s="231" t="s">
        <v>5376</v>
      </c>
    </row>
    <row r="215" s="2" customFormat="1" ht="16.5" customHeight="1">
      <c r="A215" s="39"/>
      <c r="B215" s="40"/>
      <c r="C215" s="220" t="s">
        <v>692</v>
      </c>
      <c r="D215" s="220" t="s">
        <v>217</v>
      </c>
      <c r="E215" s="221" t="s">
        <v>4281</v>
      </c>
      <c r="F215" s="222" t="s">
        <v>5377</v>
      </c>
      <c r="G215" s="223" t="s">
        <v>539</v>
      </c>
      <c r="H215" s="224">
        <v>7</v>
      </c>
      <c r="I215" s="225"/>
      <c r="J215" s="226">
        <f>ROUND(I215*H215,2)</f>
        <v>0</v>
      </c>
      <c r="K215" s="222" t="s">
        <v>359</v>
      </c>
      <c r="L215" s="45"/>
      <c r="M215" s="227" t="s">
        <v>1</v>
      </c>
      <c r="N215" s="228" t="s">
        <v>46</v>
      </c>
      <c r="O215" s="92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292</v>
      </c>
      <c r="AT215" s="231" t="s">
        <v>217</v>
      </c>
      <c r="AU215" s="231" t="s">
        <v>90</v>
      </c>
      <c r="AY215" s="18" t="s">
        <v>216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292</v>
      </c>
      <c r="BM215" s="231" t="s">
        <v>5378</v>
      </c>
    </row>
    <row r="216" s="2" customFormat="1">
      <c r="A216" s="39"/>
      <c r="B216" s="40"/>
      <c r="C216" s="41"/>
      <c r="D216" s="233" t="s">
        <v>222</v>
      </c>
      <c r="E216" s="41"/>
      <c r="F216" s="234" t="s">
        <v>4284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222</v>
      </c>
      <c r="AU216" s="18" t="s">
        <v>90</v>
      </c>
    </row>
    <row r="217" s="2" customFormat="1" ht="16.5" customHeight="1">
      <c r="A217" s="39"/>
      <c r="B217" s="40"/>
      <c r="C217" s="293" t="s">
        <v>696</v>
      </c>
      <c r="D217" s="293" t="s">
        <v>467</v>
      </c>
      <c r="E217" s="294" t="s">
        <v>5379</v>
      </c>
      <c r="F217" s="295" t="s">
        <v>5380</v>
      </c>
      <c r="G217" s="296" t="s">
        <v>539</v>
      </c>
      <c r="H217" s="297">
        <v>7</v>
      </c>
      <c r="I217" s="298"/>
      <c r="J217" s="299">
        <f>ROUND(I217*H217,2)</f>
        <v>0</v>
      </c>
      <c r="K217" s="295" t="s">
        <v>1</v>
      </c>
      <c r="L217" s="300"/>
      <c r="M217" s="301" t="s">
        <v>1</v>
      </c>
      <c r="N217" s="302" t="s">
        <v>46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569</v>
      </c>
      <c r="AT217" s="231" t="s">
        <v>467</v>
      </c>
      <c r="AU217" s="231" t="s">
        <v>90</v>
      </c>
      <c r="AY217" s="18" t="s">
        <v>216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292</v>
      </c>
      <c r="BM217" s="231" t="s">
        <v>5381</v>
      </c>
    </row>
    <row r="218" s="2" customFormat="1" ht="16.5" customHeight="1">
      <c r="A218" s="39"/>
      <c r="B218" s="40"/>
      <c r="C218" s="220" t="s">
        <v>700</v>
      </c>
      <c r="D218" s="220" t="s">
        <v>217</v>
      </c>
      <c r="E218" s="221" t="s">
        <v>5382</v>
      </c>
      <c r="F218" s="222" t="s">
        <v>5383</v>
      </c>
      <c r="G218" s="223" t="s">
        <v>539</v>
      </c>
      <c r="H218" s="224">
        <v>1</v>
      </c>
      <c r="I218" s="225"/>
      <c r="J218" s="226">
        <f>ROUND(I218*H218,2)</f>
        <v>0</v>
      </c>
      <c r="K218" s="222" t="s">
        <v>1</v>
      </c>
      <c r="L218" s="45"/>
      <c r="M218" s="227" t="s">
        <v>1</v>
      </c>
      <c r="N218" s="228" t="s">
        <v>46</v>
      </c>
      <c r="O218" s="92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292</v>
      </c>
      <c r="AT218" s="231" t="s">
        <v>217</v>
      </c>
      <c r="AU218" s="231" t="s">
        <v>90</v>
      </c>
      <c r="AY218" s="18" t="s">
        <v>216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88</v>
      </c>
      <c r="BK218" s="232">
        <f>ROUND(I218*H218,2)</f>
        <v>0</v>
      </c>
      <c r="BL218" s="18" t="s">
        <v>292</v>
      </c>
      <c r="BM218" s="231" t="s">
        <v>5384</v>
      </c>
    </row>
    <row r="219" s="2" customFormat="1" ht="37.8" customHeight="1">
      <c r="A219" s="39"/>
      <c r="B219" s="40"/>
      <c r="C219" s="293" t="s">
        <v>706</v>
      </c>
      <c r="D219" s="293" t="s">
        <v>467</v>
      </c>
      <c r="E219" s="294" t="s">
        <v>5385</v>
      </c>
      <c r="F219" s="295" t="s">
        <v>5386</v>
      </c>
      <c r="G219" s="296" t="s">
        <v>539</v>
      </c>
      <c r="H219" s="297">
        <v>1</v>
      </c>
      <c r="I219" s="298"/>
      <c r="J219" s="299">
        <f>ROUND(I219*H219,2)</f>
        <v>0</v>
      </c>
      <c r="K219" s="295" t="s">
        <v>1</v>
      </c>
      <c r="L219" s="300"/>
      <c r="M219" s="301" t="s">
        <v>1</v>
      </c>
      <c r="N219" s="302" t="s">
        <v>46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569</v>
      </c>
      <c r="AT219" s="231" t="s">
        <v>467</v>
      </c>
      <c r="AU219" s="231" t="s">
        <v>90</v>
      </c>
      <c r="AY219" s="18" t="s">
        <v>216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88</v>
      </c>
      <c r="BK219" s="232">
        <f>ROUND(I219*H219,2)</f>
        <v>0</v>
      </c>
      <c r="BL219" s="18" t="s">
        <v>292</v>
      </c>
      <c r="BM219" s="231" t="s">
        <v>5387</v>
      </c>
    </row>
    <row r="220" s="2" customFormat="1" ht="16.5" customHeight="1">
      <c r="A220" s="39"/>
      <c r="B220" s="40"/>
      <c r="C220" s="220" t="s">
        <v>713</v>
      </c>
      <c r="D220" s="220" t="s">
        <v>217</v>
      </c>
      <c r="E220" s="221" t="s">
        <v>5388</v>
      </c>
      <c r="F220" s="222" t="s">
        <v>5389</v>
      </c>
      <c r="G220" s="223" t="s">
        <v>539</v>
      </c>
      <c r="H220" s="224">
        <v>16</v>
      </c>
      <c r="I220" s="225"/>
      <c r="J220" s="226">
        <f>ROUND(I220*H220,2)</f>
        <v>0</v>
      </c>
      <c r="K220" s="222" t="s">
        <v>1</v>
      </c>
      <c r="L220" s="45"/>
      <c r="M220" s="227" t="s">
        <v>1</v>
      </c>
      <c r="N220" s="228" t="s">
        <v>46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292</v>
      </c>
      <c r="AT220" s="231" t="s">
        <v>217</v>
      </c>
      <c r="AU220" s="231" t="s">
        <v>90</v>
      </c>
      <c r="AY220" s="18" t="s">
        <v>216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292</v>
      </c>
      <c r="BM220" s="231" t="s">
        <v>5390</v>
      </c>
    </row>
    <row r="221" s="2" customFormat="1">
      <c r="A221" s="39"/>
      <c r="B221" s="40"/>
      <c r="C221" s="41"/>
      <c r="D221" s="233" t="s">
        <v>222</v>
      </c>
      <c r="E221" s="41"/>
      <c r="F221" s="234" t="s">
        <v>4284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222</v>
      </c>
      <c r="AU221" s="18" t="s">
        <v>90</v>
      </c>
    </row>
    <row r="222" s="2" customFormat="1" ht="16.5" customHeight="1">
      <c r="A222" s="39"/>
      <c r="B222" s="40"/>
      <c r="C222" s="293" t="s">
        <v>719</v>
      </c>
      <c r="D222" s="293" t="s">
        <v>467</v>
      </c>
      <c r="E222" s="294" t="s">
        <v>5391</v>
      </c>
      <c r="F222" s="295" t="s">
        <v>5392</v>
      </c>
      <c r="G222" s="296" t="s">
        <v>539</v>
      </c>
      <c r="H222" s="297">
        <v>6</v>
      </c>
      <c r="I222" s="298"/>
      <c r="J222" s="299">
        <f>ROUND(I222*H222,2)</f>
        <v>0</v>
      </c>
      <c r="K222" s="295" t="s">
        <v>1</v>
      </c>
      <c r="L222" s="300"/>
      <c r="M222" s="301" t="s">
        <v>1</v>
      </c>
      <c r="N222" s="302" t="s">
        <v>46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569</v>
      </c>
      <c r="AT222" s="231" t="s">
        <v>467</v>
      </c>
      <c r="AU222" s="231" t="s">
        <v>90</v>
      </c>
      <c r="AY222" s="18" t="s">
        <v>216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292</v>
      </c>
      <c r="BM222" s="231" t="s">
        <v>5393</v>
      </c>
    </row>
    <row r="223" s="14" customFormat="1">
      <c r="A223" s="14"/>
      <c r="B223" s="260"/>
      <c r="C223" s="261"/>
      <c r="D223" s="233" t="s">
        <v>362</v>
      </c>
      <c r="E223" s="262" t="s">
        <v>1</v>
      </c>
      <c r="F223" s="263" t="s">
        <v>242</v>
      </c>
      <c r="G223" s="261"/>
      <c r="H223" s="264">
        <v>6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0" t="s">
        <v>362</v>
      </c>
      <c r="AU223" s="270" t="s">
        <v>90</v>
      </c>
      <c r="AV223" s="14" t="s">
        <v>90</v>
      </c>
      <c r="AW223" s="14" t="s">
        <v>36</v>
      </c>
      <c r="AX223" s="14" t="s">
        <v>88</v>
      </c>
      <c r="AY223" s="270" t="s">
        <v>216</v>
      </c>
    </row>
    <row r="224" s="2" customFormat="1" ht="16.5" customHeight="1">
      <c r="A224" s="39"/>
      <c r="B224" s="40"/>
      <c r="C224" s="293" t="s">
        <v>728</v>
      </c>
      <c r="D224" s="293" t="s">
        <v>467</v>
      </c>
      <c r="E224" s="294" t="s">
        <v>5394</v>
      </c>
      <c r="F224" s="295" t="s">
        <v>5395</v>
      </c>
      <c r="G224" s="296" t="s">
        <v>539</v>
      </c>
      <c r="H224" s="297">
        <v>10</v>
      </c>
      <c r="I224" s="298"/>
      <c r="J224" s="299">
        <f>ROUND(I224*H224,2)</f>
        <v>0</v>
      </c>
      <c r="K224" s="295" t="s">
        <v>1</v>
      </c>
      <c r="L224" s="300"/>
      <c r="M224" s="301" t="s">
        <v>1</v>
      </c>
      <c r="N224" s="302" t="s">
        <v>46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569</v>
      </c>
      <c r="AT224" s="231" t="s">
        <v>467</v>
      </c>
      <c r="AU224" s="231" t="s">
        <v>90</v>
      </c>
      <c r="AY224" s="18" t="s">
        <v>216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88</v>
      </c>
      <c r="BK224" s="232">
        <f>ROUND(I224*H224,2)</f>
        <v>0</v>
      </c>
      <c r="BL224" s="18" t="s">
        <v>292</v>
      </c>
      <c r="BM224" s="231" t="s">
        <v>5396</v>
      </c>
    </row>
    <row r="225" s="14" customFormat="1">
      <c r="A225" s="14"/>
      <c r="B225" s="260"/>
      <c r="C225" s="261"/>
      <c r="D225" s="233" t="s">
        <v>362</v>
      </c>
      <c r="E225" s="262" t="s">
        <v>1</v>
      </c>
      <c r="F225" s="263" t="s">
        <v>262</v>
      </c>
      <c r="G225" s="261"/>
      <c r="H225" s="264">
        <v>10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0" t="s">
        <v>362</v>
      </c>
      <c r="AU225" s="270" t="s">
        <v>90</v>
      </c>
      <c r="AV225" s="14" t="s">
        <v>90</v>
      </c>
      <c r="AW225" s="14" t="s">
        <v>36</v>
      </c>
      <c r="AX225" s="14" t="s">
        <v>88</v>
      </c>
      <c r="AY225" s="270" t="s">
        <v>216</v>
      </c>
    </row>
    <row r="226" s="11" customFormat="1" ht="22.8" customHeight="1">
      <c r="A226" s="11"/>
      <c r="B226" s="206"/>
      <c r="C226" s="207"/>
      <c r="D226" s="208" t="s">
        <v>80</v>
      </c>
      <c r="E226" s="248" t="s">
        <v>4768</v>
      </c>
      <c r="F226" s="248" t="s">
        <v>4769</v>
      </c>
      <c r="G226" s="207"/>
      <c r="H226" s="207"/>
      <c r="I226" s="210"/>
      <c r="J226" s="249">
        <f>BK226</f>
        <v>0</v>
      </c>
      <c r="K226" s="207"/>
      <c r="L226" s="212"/>
      <c r="M226" s="213"/>
      <c r="N226" s="214"/>
      <c r="O226" s="214"/>
      <c r="P226" s="215">
        <f>SUM(P227:P241)</f>
        <v>0</v>
      </c>
      <c r="Q226" s="214"/>
      <c r="R226" s="215">
        <f>SUM(R227:R241)</f>
        <v>0.0132</v>
      </c>
      <c r="S226" s="214"/>
      <c r="T226" s="216">
        <f>SUM(T227:T241)</f>
        <v>0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17" t="s">
        <v>90</v>
      </c>
      <c r="AT226" s="218" t="s">
        <v>80</v>
      </c>
      <c r="AU226" s="218" t="s">
        <v>88</v>
      </c>
      <c r="AY226" s="217" t="s">
        <v>216</v>
      </c>
      <c r="BK226" s="219">
        <f>SUM(BK227:BK241)</f>
        <v>0</v>
      </c>
    </row>
    <row r="227" s="2" customFormat="1" ht="24.15" customHeight="1">
      <c r="A227" s="39"/>
      <c r="B227" s="40"/>
      <c r="C227" s="220" t="s">
        <v>739</v>
      </c>
      <c r="D227" s="220" t="s">
        <v>217</v>
      </c>
      <c r="E227" s="221" t="s">
        <v>5397</v>
      </c>
      <c r="F227" s="222" t="s">
        <v>5398</v>
      </c>
      <c r="G227" s="223" t="s">
        <v>453</v>
      </c>
      <c r="H227" s="224">
        <v>55</v>
      </c>
      <c r="I227" s="225"/>
      <c r="J227" s="226">
        <f>ROUND(I227*H227,2)</f>
        <v>0</v>
      </c>
      <c r="K227" s="222" t="s">
        <v>359</v>
      </c>
      <c r="L227" s="45"/>
      <c r="M227" s="227" t="s">
        <v>1</v>
      </c>
      <c r="N227" s="228" t="s">
        <v>46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292</v>
      </c>
      <c r="AT227" s="231" t="s">
        <v>217</v>
      </c>
      <c r="AU227" s="231" t="s">
        <v>90</v>
      </c>
      <c r="AY227" s="18" t="s">
        <v>216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292</v>
      </c>
      <c r="BM227" s="231" t="s">
        <v>5399</v>
      </c>
    </row>
    <row r="228" s="2" customFormat="1">
      <c r="A228" s="39"/>
      <c r="B228" s="40"/>
      <c r="C228" s="41"/>
      <c r="D228" s="233" t="s">
        <v>222</v>
      </c>
      <c r="E228" s="41"/>
      <c r="F228" s="234" t="s">
        <v>5398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222</v>
      </c>
      <c r="AU228" s="18" t="s">
        <v>90</v>
      </c>
    </row>
    <row r="229" s="2" customFormat="1" ht="24.15" customHeight="1">
      <c r="A229" s="39"/>
      <c r="B229" s="40"/>
      <c r="C229" s="293" t="s">
        <v>750</v>
      </c>
      <c r="D229" s="293" t="s">
        <v>467</v>
      </c>
      <c r="E229" s="294" t="s">
        <v>5400</v>
      </c>
      <c r="F229" s="295" t="s">
        <v>5401</v>
      </c>
      <c r="G229" s="296" t="s">
        <v>453</v>
      </c>
      <c r="H229" s="297">
        <v>40</v>
      </c>
      <c r="I229" s="298"/>
      <c r="J229" s="299">
        <f>ROUND(I229*H229,2)</f>
        <v>0</v>
      </c>
      <c r="K229" s="295" t="s">
        <v>359</v>
      </c>
      <c r="L229" s="300"/>
      <c r="M229" s="301" t="s">
        <v>1</v>
      </c>
      <c r="N229" s="302" t="s">
        <v>46</v>
      </c>
      <c r="O229" s="92"/>
      <c r="P229" s="229">
        <f>O229*H229</f>
        <v>0</v>
      </c>
      <c r="Q229" s="229">
        <v>4.0000000000000003E-05</v>
      </c>
      <c r="R229" s="229">
        <f>Q229*H229</f>
        <v>0.0016000000000000001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569</v>
      </c>
      <c r="AT229" s="231" t="s">
        <v>467</v>
      </c>
      <c r="AU229" s="231" t="s">
        <v>90</v>
      </c>
      <c r="AY229" s="18" t="s">
        <v>216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292</v>
      </c>
      <c r="BM229" s="231" t="s">
        <v>5402</v>
      </c>
    </row>
    <row r="230" s="2" customFormat="1">
      <c r="A230" s="39"/>
      <c r="B230" s="40"/>
      <c r="C230" s="41"/>
      <c r="D230" s="233" t="s">
        <v>222</v>
      </c>
      <c r="E230" s="41"/>
      <c r="F230" s="234" t="s">
        <v>5401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222</v>
      </c>
      <c r="AU230" s="18" t="s">
        <v>90</v>
      </c>
    </row>
    <row r="231" s="2" customFormat="1" ht="24.15" customHeight="1">
      <c r="A231" s="39"/>
      <c r="B231" s="40"/>
      <c r="C231" s="293" t="s">
        <v>760</v>
      </c>
      <c r="D231" s="293" t="s">
        <v>467</v>
      </c>
      <c r="E231" s="294" t="s">
        <v>5403</v>
      </c>
      <c r="F231" s="295" t="s">
        <v>5404</v>
      </c>
      <c r="G231" s="296" t="s">
        <v>453</v>
      </c>
      <c r="H231" s="297">
        <v>15</v>
      </c>
      <c r="I231" s="298"/>
      <c r="J231" s="299">
        <f>ROUND(I231*H231,2)</f>
        <v>0</v>
      </c>
      <c r="K231" s="295" t="s">
        <v>1</v>
      </c>
      <c r="L231" s="300"/>
      <c r="M231" s="301" t="s">
        <v>1</v>
      </c>
      <c r="N231" s="302" t="s">
        <v>46</v>
      </c>
      <c r="O231" s="92"/>
      <c r="P231" s="229">
        <f>O231*H231</f>
        <v>0</v>
      </c>
      <c r="Q231" s="229">
        <v>4.0000000000000003E-05</v>
      </c>
      <c r="R231" s="229">
        <f>Q231*H231</f>
        <v>0.00060000000000000006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569</v>
      </c>
      <c r="AT231" s="231" t="s">
        <v>467</v>
      </c>
      <c r="AU231" s="231" t="s">
        <v>90</v>
      </c>
      <c r="AY231" s="18" t="s">
        <v>216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88</v>
      </c>
      <c r="BK231" s="232">
        <f>ROUND(I231*H231,2)</f>
        <v>0</v>
      </c>
      <c r="BL231" s="18" t="s">
        <v>292</v>
      </c>
      <c r="BM231" s="231" t="s">
        <v>5405</v>
      </c>
    </row>
    <row r="232" s="2" customFormat="1">
      <c r="A232" s="39"/>
      <c r="B232" s="40"/>
      <c r="C232" s="41"/>
      <c r="D232" s="233" t="s">
        <v>222</v>
      </c>
      <c r="E232" s="41"/>
      <c r="F232" s="234" t="s">
        <v>5401</v>
      </c>
      <c r="G232" s="41"/>
      <c r="H232" s="41"/>
      <c r="I232" s="235"/>
      <c r="J232" s="41"/>
      <c r="K232" s="41"/>
      <c r="L232" s="45"/>
      <c r="M232" s="236"/>
      <c r="N232" s="23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222</v>
      </c>
      <c r="AU232" s="18" t="s">
        <v>90</v>
      </c>
    </row>
    <row r="233" s="2" customFormat="1" ht="21.75" customHeight="1">
      <c r="A233" s="39"/>
      <c r="B233" s="40"/>
      <c r="C233" s="220" t="s">
        <v>767</v>
      </c>
      <c r="D233" s="220" t="s">
        <v>217</v>
      </c>
      <c r="E233" s="221" t="s">
        <v>4298</v>
      </c>
      <c r="F233" s="222" t="s">
        <v>4299</v>
      </c>
      <c r="G233" s="223" t="s">
        <v>453</v>
      </c>
      <c r="H233" s="224">
        <v>125</v>
      </c>
      <c r="I233" s="225"/>
      <c r="J233" s="226">
        <f>ROUND(I233*H233,2)</f>
        <v>0</v>
      </c>
      <c r="K233" s="222" t="s">
        <v>359</v>
      </c>
      <c r="L233" s="45"/>
      <c r="M233" s="227" t="s">
        <v>1</v>
      </c>
      <c r="N233" s="228" t="s">
        <v>46</v>
      </c>
      <c r="O233" s="92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292</v>
      </c>
      <c r="AT233" s="231" t="s">
        <v>217</v>
      </c>
      <c r="AU233" s="231" t="s">
        <v>90</v>
      </c>
      <c r="AY233" s="18" t="s">
        <v>216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88</v>
      </c>
      <c r="BK233" s="232">
        <f>ROUND(I233*H233,2)</f>
        <v>0</v>
      </c>
      <c r="BL233" s="18" t="s">
        <v>292</v>
      </c>
      <c r="BM233" s="231" t="s">
        <v>5406</v>
      </c>
    </row>
    <row r="234" s="2" customFormat="1">
      <c r="A234" s="39"/>
      <c r="B234" s="40"/>
      <c r="C234" s="41"/>
      <c r="D234" s="233" t="s">
        <v>222</v>
      </c>
      <c r="E234" s="41"/>
      <c r="F234" s="234" t="s">
        <v>4301</v>
      </c>
      <c r="G234" s="41"/>
      <c r="H234" s="41"/>
      <c r="I234" s="235"/>
      <c r="J234" s="41"/>
      <c r="K234" s="41"/>
      <c r="L234" s="45"/>
      <c r="M234" s="236"/>
      <c r="N234" s="23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222</v>
      </c>
      <c r="AU234" s="18" t="s">
        <v>90</v>
      </c>
    </row>
    <row r="235" s="2" customFormat="1" ht="37.8" customHeight="1">
      <c r="A235" s="39"/>
      <c r="B235" s="40"/>
      <c r="C235" s="293" t="s">
        <v>773</v>
      </c>
      <c r="D235" s="293" t="s">
        <v>467</v>
      </c>
      <c r="E235" s="294" t="s">
        <v>3240</v>
      </c>
      <c r="F235" s="295" t="s">
        <v>3241</v>
      </c>
      <c r="G235" s="296" t="s">
        <v>453</v>
      </c>
      <c r="H235" s="297">
        <v>150</v>
      </c>
      <c r="I235" s="298"/>
      <c r="J235" s="299">
        <f>ROUND(I235*H235,2)</f>
        <v>0</v>
      </c>
      <c r="K235" s="295" t="s">
        <v>359</v>
      </c>
      <c r="L235" s="300"/>
      <c r="M235" s="301" t="s">
        <v>1</v>
      </c>
      <c r="N235" s="302" t="s">
        <v>46</v>
      </c>
      <c r="O235" s="92"/>
      <c r="P235" s="229">
        <f>O235*H235</f>
        <v>0</v>
      </c>
      <c r="Q235" s="229">
        <v>6.9999999999999994E-05</v>
      </c>
      <c r="R235" s="229">
        <f>Q235*H235</f>
        <v>0.010499999999999999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569</v>
      </c>
      <c r="AT235" s="231" t="s">
        <v>467</v>
      </c>
      <c r="AU235" s="231" t="s">
        <v>90</v>
      </c>
      <c r="AY235" s="18" t="s">
        <v>216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292</v>
      </c>
      <c r="BM235" s="231" t="s">
        <v>5407</v>
      </c>
    </row>
    <row r="236" s="2" customFormat="1">
      <c r="A236" s="39"/>
      <c r="B236" s="40"/>
      <c r="C236" s="41"/>
      <c r="D236" s="233" t="s">
        <v>222</v>
      </c>
      <c r="E236" s="41"/>
      <c r="F236" s="234" t="s">
        <v>3241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90</v>
      </c>
    </row>
    <row r="237" s="14" customFormat="1">
      <c r="A237" s="14"/>
      <c r="B237" s="260"/>
      <c r="C237" s="261"/>
      <c r="D237" s="233" t="s">
        <v>362</v>
      </c>
      <c r="E237" s="261"/>
      <c r="F237" s="263" t="s">
        <v>5408</v>
      </c>
      <c r="G237" s="261"/>
      <c r="H237" s="264">
        <v>150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0" t="s">
        <v>362</v>
      </c>
      <c r="AU237" s="270" t="s">
        <v>90</v>
      </c>
      <c r="AV237" s="14" t="s">
        <v>90</v>
      </c>
      <c r="AW237" s="14" t="s">
        <v>4</v>
      </c>
      <c r="AX237" s="14" t="s">
        <v>88</v>
      </c>
      <c r="AY237" s="270" t="s">
        <v>216</v>
      </c>
    </row>
    <row r="238" s="2" customFormat="1" ht="24.15" customHeight="1">
      <c r="A238" s="39"/>
      <c r="B238" s="40"/>
      <c r="C238" s="220" t="s">
        <v>782</v>
      </c>
      <c r="D238" s="220" t="s">
        <v>217</v>
      </c>
      <c r="E238" s="221" t="s">
        <v>5112</v>
      </c>
      <c r="F238" s="222" t="s">
        <v>5113</v>
      </c>
      <c r="G238" s="223" t="s">
        <v>539</v>
      </c>
      <c r="H238" s="224">
        <v>10</v>
      </c>
      <c r="I238" s="225"/>
      <c r="J238" s="226">
        <f>ROUND(I238*H238,2)</f>
        <v>0</v>
      </c>
      <c r="K238" s="222" t="s">
        <v>359</v>
      </c>
      <c r="L238" s="45"/>
      <c r="M238" s="227" t="s">
        <v>1</v>
      </c>
      <c r="N238" s="228" t="s">
        <v>46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292</v>
      </c>
      <c r="AT238" s="231" t="s">
        <v>217</v>
      </c>
      <c r="AU238" s="231" t="s">
        <v>90</v>
      </c>
      <c r="AY238" s="18" t="s">
        <v>216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292</v>
      </c>
      <c r="BM238" s="231" t="s">
        <v>5409</v>
      </c>
    </row>
    <row r="239" s="2" customFormat="1">
      <c r="A239" s="39"/>
      <c r="B239" s="40"/>
      <c r="C239" s="41"/>
      <c r="D239" s="233" t="s">
        <v>222</v>
      </c>
      <c r="E239" s="41"/>
      <c r="F239" s="234" t="s">
        <v>5113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222</v>
      </c>
      <c r="AU239" s="18" t="s">
        <v>90</v>
      </c>
    </row>
    <row r="240" s="2" customFormat="1" ht="24.15" customHeight="1">
      <c r="A240" s="39"/>
      <c r="B240" s="40"/>
      <c r="C240" s="293" t="s">
        <v>789</v>
      </c>
      <c r="D240" s="293" t="s">
        <v>467</v>
      </c>
      <c r="E240" s="294" t="s">
        <v>5115</v>
      </c>
      <c r="F240" s="295" t="s">
        <v>5116</v>
      </c>
      <c r="G240" s="296" t="s">
        <v>539</v>
      </c>
      <c r="H240" s="297">
        <v>10</v>
      </c>
      <c r="I240" s="298"/>
      <c r="J240" s="299">
        <f>ROUND(I240*H240,2)</f>
        <v>0</v>
      </c>
      <c r="K240" s="295" t="s">
        <v>359</v>
      </c>
      <c r="L240" s="300"/>
      <c r="M240" s="301" t="s">
        <v>1</v>
      </c>
      <c r="N240" s="302" t="s">
        <v>46</v>
      </c>
      <c r="O240" s="92"/>
      <c r="P240" s="229">
        <f>O240*H240</f>
        <v>0</v>
      </c>
      <c r="Q240" s="229">
        <v>5.0000000000000002E-05</v>
      </c>
      <c r="R240" s="229">
        <f>Q240*H240</f>
        <v>0.00050000000000000001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569</v>
      </c>
      <c r="AT240" s="231" t="s">
        <v>467</v>
      </c>
      <c r="AU240" s="231" t="s">
        <v>90</v>
      </c>
      <c r="AY240" s="18" t="s">
        <v>216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88</v>
      </c>
      <c r="BK240" s="232">
        <f>ROUND(I240*H240,2)</f>
        <v>0</v>
      </c>
      <c r="BL240" s="18" t="s">
        <v>292</v>
      </c>
      <c r="BM240" s="231" t="s">
        <v>5410</v>
      </c>
    </row>
    <row r="241" s="2" customFormat="1">
      <c r="A241" s="39"/>
      <c r="B241" s="40"/>
      <c r="C241" s="41"/>
      <c r="D241" s="233" t="s">
        <v>222</v>
      </c>
      <c r="E241" s="41"/>
      <c r="F241" s="234" t="s">
        <v>5116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222</v>
      </c>
      <c r="AU241" s="18" t="s">
        <v>90</v>
      </c>
    </row>
    <row r="242" s="11" customFormat="1" ht="25.92" customHeight="1">
      <c r="A242" s="11"/>
      <c r="B242" s="206"/>
      <c r="C242" s="207"/>
      <c r="D242" s="208" t="s">
        <v>80</v>
      </c>
      <c r="E242" s="209" t="s">
        <v>467</v>
      </c>
      <c r="F242" s="209" t="s">
        <v>4770</v>
      </c>
      <c r="G242" s="207"/>
      <c r="H242" s="207"/>
      <c r="I242" s="210"/>
      <c r="J242" s="211">
        <f>BK242</f>
        <v>0</v>
      </c>
      <c r="K242" s="207"/>
      <c r="L242" s="212"/>
      <c r="M242" s="213"/>
      <c r="N242" s="214"/>
      <c r="O242" s="214"/>
      <c r="P242" s="215">
        <f>SUM(P243:P248)</f>
        <v>0</v>
      </c>
      <c r="Q242" s="214"/>
      <c r="R242" s="215">
        <f>SUM(R243:R248)</f>
        <v>0</v>
      </c>
      <c r="S242" s="214"/>
      <c r="T242" s="216">
        <f>SUM(T243:T248)</f>
        <v>0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R242" s="217" t="s">
        <v>228</v>
      </c>
      <c r="AT242" s="218" t="s">
        <v>80</v>
      </c>
      <c r="AU242" s="218" t="s">
        <v>81</v>
      </c>
      <c r="AY242" s="217" t="s">
        <v>216</v>
      </c>
      <c r="BK242" s="219">
        <f>SUM(BK243:BK248)</f>
        <v>0</v>
      </c>
    </row>
    <row r="243" s="2" customFormat="1" ht="16.5" customHeight="1">
      <c r="A243" s="39"/>
      <c r="B243" s="40"/>
      <c r="C243" s="220" t="s">
        <v>794</v>
      </c>
      <c r="D243" s="220" t="s">
        <v>217</v>
      </c>
      <c r="E243" s="221" t="s">
        <v>5411</v>
      </c>
      <c r="F243" s="222" t="s">
        <v>5412</v>
      </c>
      <c r="G243" s="223" t="s">
        <v>220</v>
      </c>
      <c r="H243" s="224">
        <v>1</v>
      </c>
      <c r="I243" s="225"/>
      <c r="J243" s="226">
        <f>ROUND(I243*H243,2)</f>
        <v>0</v>
      </c>
      <c r="K243" s="222" t="s">
        <v>1</v>
      </c>
      <c r="L243" s="45"/>
      <c r="M243" s="227" t="s">
        <v>1</v>
      </c>
      <c r="N243" s="228" t="s">
        <v>46</v>
      </c>
      <c r="O243" s="92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292</v>
      </c>
      <c r="AT243" s="231" t="s">
        <v>217</v>
      </c>
      <c r="AU243" s="231" t="s">
        <v>88</v>
      </c>
      <c r="AY243" s="18" t="s">
        <v>216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88</v>
      </c>
      <c r="BK243" s="232">
        <f>ROUND(I243*H243,2)</f>
        <v>0</v>
      </c>
      <c r="BL243" s="18" t="s">
        <v>292</v>
      </c>
      <c r="BM243" s="231" t="s">
        <v>5413</v>
      </c>
    </row>
    <row r="244" s="2" customFormat="1" ht="16.5" customHeight="1">
      <c r="A244" s="39"/>
      <c r="B244" s="40"/>
      <c r="C244" s="220" t="s">
        <v>801</v>
      </c>
      <c r="D244" s="220" t="s">
        <v>217</v>
      </c>
      <c r="E244" s="221" t="s">
        <v>5414</v>
      </c>
      <c r="F244" s="222" t="s">
        <v>5415</v>
      </c>
      <c r="G244" s="223" t="s">
        <v>220</v>
      </c>
      <c r="H244" s="224">
        <v>1</v>
      </c>
      <c r="I244" s="225"/>
      <c r="J244" s="226">
        <f>ROUND(I244*H244,2)</f>
        <v>0</v>
      </c>
      <c r="K244" s="222" t="s">
        <v>1</v>
      </c>
      <c r="L244" s="45"/>
      <c r="M244" s="227" t="s">
        <v>1</v>
      </c>
      <c r="N244" s="228" t="s">
        <v>46</v>
      </c>
      <c r="O244" s="92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292</v>
      </c>
      <c r="AT244" s="231" t="s">
        <v>217</v>
      </c>
      <c r="AU244" s="231" t="s">
        <v>88</v>
      </c>
      <c r="AY244" s="18" t="s">
        <v>216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88</v>
      </c>
      <c r="BK244" s="232">
        <f>ROUND(I244*H244,2)</f>
        <v>0</v>
      </c>
      <c r="BL244" s="18" t="s">
        <v>292</v>
      </c>
      <c r="BM244" s="231" t="s">
        <v>5416</v>
      </c>
    </row>
    <row r="245" s="2" customFormat="1" ht="16.5" customHeight="1">
      <c r="A245" s="39"/>
      <c r="B245" s="40"/>
      <c r="C245" s="220" t="s">
        <v>806</v>
      </c>
      <c r="D245" s="220" t="s">
        <v>217</v>
      </c>
      <c r="E245" s="221" t="s">
        <v>5417</v>
      </c>
      <c r="F245" s="222" t="s">
        <v>5418</v>
      </c>
      <c r="G245" s="223" t="s">
        <v>3263</v>
      </c>
      <c r="H245" s="224">
        <v>8</v>
      </c>
      <c r="I245" s="225"/>
      <c r="J245" s="226">
        <f>ROUND(I245*H245,2)</f>
        <v>0</v>
      </c>
      <c r="K245" s="222" t="s">
        <v>1</v>
      </c>
      <c r="L245" s="45"/>
      <c r="M245" s="227" t="s">
        <v>1</v>
      </c>
      <c r="N245" s="228" t="s">
        <v>46</v>
      </c>
      <c r="O245" s="92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292</v>
      </c>
      <c r="AT245" s="231" t="s">
        <v>217</v>
      </c>
      <c r="AU245" s="231" t="s">
        <v>88</v>
      </c>
      <c r="AY245" s="18" t="s">
        <v>216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88</v>
      </c>
      <c r="BK245" s="232">
        <f>ROUND(I245*H245,2)</f>
        <v>0</v>
      </c>
      <c r="BL245" s="18" t="s">
        <v>292</v>
      </c>
      <c r="BM245" s="231" t="s">
        <v>5419</v>
      </c>
    </row>
    <row r="246" s="2" customFormat="1" ht="16.5" customHeight="1">
      <c r="A246" s="39"/>
      <c r="B246" s="40"/>
      <c r="C246" s="293" t="s">
        <v>813</v>
      </c>
      <c r="D246" s="293" t="s">
        <v>467</v>
      </c>
      <c r="E246" s="294" t="s">
        <v>4786</v>
      </c>
      <c r="F246" s="295" t="s">
        <v>4787</v>
      </c>
      <c r="G246" s="296" t="s">
        <v>220</v>
      </c>
      <c r="H246" s="297">
        <v>1</v>
      </c>
      <c r="I246" s="298"/>
      <c r="J246" s="299">
        <f>ROUND(I246*H246,2)</f>
        <v>0</v>
      </c>
      <c r="K246" s="295" t="s">
        <v>1</v>
      </c>
      <c r="L246" s="300"/>
      <c r="M246" s="301" t="s">
        <v>1</v>
      </c>
      <c r="N246" s="302" t="s">
        <v>46</v>
      </c>
      <c r="O246" s="92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569</v>
      </c>
      <c r="AT246" s="231" t="s">
        <v>467</v>
      </c>
      <c r="AU246" s="231" t="s">
        <v>88</v>
      </c>
      <c r="AY246" s="18" t="s">
        <v>216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88</v>
      </c>
      <c r="BK246" s="232">
        <f>ROUND(I246*H246,2)</f>
        <v>0</v>
      </c>
      <c r="BL246" s="18" t="s">
        <v>292</v>
      </c>
      <c r="BM246" s="231" t="s">
        <v>5420</v>
      </c>
    </row>
    <row r="247" s="2" customFormat="1">
      <c r="A247" s="39"/>
      <c r="B247" s="40"/>
      <c r="C247" s="41"/>
      <c r="D247" s="233" t="s">
        <v>222</v>
      </c>
      <c r="E247" s="41"/>
      <c r="F247" s="234" t="s">
        <v>4789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222</v>
      </c>
      <c r="AU247" s="18" t="s">
        <v>88</v>
      </c>
    </row>
    <row r="248" s="2" customFormat="1" ht="16.5" customHeight="1">
      <c r="A248" s="39"/>
      <c r="B248" s="40"/>
      <c r="C248" s="220" t="s">
        <v>818</v>
      </c>
      <c r="D248" s="220" t="s">
        <v>217</v>
      </c>
      <c r="E248" s="221" t="s">
        <v>5421</v>
      </c>
      <c r="F248" s="222" t="s">
        <v>5422</v>
      </c>
      <c r="G248" s="223" t="s">
        <v>285</v>
      </c>
      <c r="H248" s="224">
        <v>1</v>
      </c>
      <c r="I248" s="225"/>
      <c r="J248" s="226">
        <f>ROUND(I248*H248,2)</f>
        <v>0</v>
      </c>
      <c r="K248" s="222" t="s">
        <v>1</v>
      </c>
      <c r="L248" s="45"/>
      <c r="M248" s="309" t="s">
        <v>1</v>
      </c>
      <c r="N248" s="310" t="s">
        <v>46</v>
      </c>
      <c r="O248" s="240"/>
      <c r="P248" s="307">
        <f>O248*H248</f>
        <v>0</v>
      </c>
      <c r="Q248" s="307">
        <v>0</v>
      </c>
      <c r="R248" s="307">
        <f>Q248*H248</f>
        <v>0</v>
      </c>
      <c r="S248" s="307">
        <v>0</v>
      </c>
      <c r="T248" s="30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292</v>
      </c>
      <c r="AT248" s="231" t="s">
        <v>217</v>
      </c>
      <c r="AU248" s="231" t="s">
        <v>88</v>
      </c>
      <c r="AY248" s="18" t="s">
        <v>216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88</v>
      </c>
      <c r="BK248" s="232">
        <f>ROUND(I248*H248,2)</f>
        <v>0</v>
      </c>
      <c r="BL248" s="18" t="s">
        <v>292</v>
      </c>
      <c r="BM248" s="231" t="s">
        <v>5423</v>
      </c>
    </row>
    <row r="249" s="2" customFormat="1" ht="6.96" customHeight="1">
      <c r="A249" s="39"/>
      <c r="B249" s="67"/>
      <c r="C249" s="68"/>
      <c r="D249" s="68"/>
      <c r="E249" s="68"/>
      <c r="F249" s="68"/>
      <c r="G249" s="68"/>
      <c r="H249" s="68"/>
      <c r="I249" s="68"/>
      <c r="J249" s="68"/>
      <c r="K249" s="68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T0SgbVRJTy945rb5YSkwRqwUOdWdxi6xXBGL9cRVp70zASaBwhvvuuVxU0SmKTBbYcItbF89EdM79C+FfPGLJA==" hashValue="eN8GEV9CcFI8M+xCZu5v9uugM+/X0xds/rJRo02xfpajB3lEy9J4Jae2b93dJIK0CvvCqwjKBtQQVBMa6vjMdw==" algorithmName="SHA-512" password="CC35"/>
  <autoFilter ref="C123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5424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5425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5426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ROUND((SUM(BE124:BE260)),  2)</f>
        <v>0</v>
      </c>
      <c r="G35" s="39"/>
      <c r="H35" s="39"/>
      <c r="I35" s="165">
        <v>0.20999999999999999</v>
      </c>
      <c r="J35" s="164">
        <f>ROUND(((SUM(BE124:BE260))*I35),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ROUND((SUM(BF124:BF260)),  2)</f>
        <v>0</v>
      </c>
      <c r="G36" s="39"/>
      <c r="H36" s="39"/>
      <c r="I36" s="165">
        <v>0.14999999999999999</v>
      </c>
      <c r="J36" s="164">
        <f>ROUND(((SUM(BF124:BF260))*I36),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ROUND((SUM(BG124:BG260)),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ROUND((SUM(BH124:BH260)),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ROUND((SUM(BI124:BI260)),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02-01 - Bourání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320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321</v>
      </c>
      <c r="E100" s="245"/>
      <c r="F100" s="245"/>
      <c r="G100" s="245"/>
      <c r="H100" s="245"/>
      <c r="I100" s="245"/>
      <c r="J100" s="246">
        <f>J126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331</v>
      </c>
      <c r="E101" s="245"/>
      <c r="F101" s="245"/>
      <c r="G101" s="245"/>
      <c r="H101" s="245"/>
      <c r="I101" s="245"/>
      <c r="J101" s="246">
        <f>J183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3"/>
      <c r="C102" s="134"/>
      <c r="D102" s="244" t="s">
        <v>5427</v>
      </c>
      <c r="E102" s="245"/>
      <c r="F102" s="245"/>
      <c r="G102" s="245"/>
      <c r="H102" s="245"/>
      <c r="I102" s="245"/>
      <c r="J102" s="246">
        <f>J244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ZZS Kraje Vysočina – výjezdové stanoviště Telč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190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5424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192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02-01 - Bourání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Telč, ul. Na Kotnově</v>
      </c>
      <c r="G118" s="41"/>
      <c r="H118" s="41"/>
      <c r="I118" s="33" t="s">
        <v>22</v>
      </c>
      <c r="J118" s="80" t="str">
        <f>IF(J14="","",J14)</f>
        <v>1. 6. 2023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Kraj Vysočina</v>
      </c>
      <c r="G120" s="41"/>
      <c r="H120" s="41"/>
      <c r="I120" s="33" t="s">
        <v>32</v>
      </c>
      <c r="J120" s="37" t="str">
        <f>E23</f>
        <v>PROJEKT CENTRUM NOVA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5"/>
      <c r="B123" s="196"/>
      <c r="C123" s="197" t="s">
        <v>202</v>
      </c>
      <c r="D123" s="198" t="s">
        <v>66</v>
      </c>
      <c r="E123" s="198" t="s">
        <v>62</v>
      </c>
      <c r="F123" s="198" t="s">
        <v>63</v>
      </c>
      <c r="G123" s="198" t="s">
        <v>203</v>
      </c>
      <c r="H123" s="198" t="s">
        <v>204</v>
      </c>
      <c r="I123" s="198" t="s">
        <v>205</v>
      </c>
      <c r="J123" s="198" t="s">
        <v>197</v>
      </c>
      <c r="K123" s="199" t="s">
        <v>206</v>
      </c>
      <c r="L123" s="200"/>
      <c r="M123" s="101" t="s">
        <v>1</v>
      </c>
      <c r="N123" s="102" t="s">
        <v>45</v>
      </c>
      <c r="O123" s="102" t="s">
        <v>207</v>
      </c>
      <c r="P123" s="102" t="s">
        <v>208</v>
      </c>
      <c r="Q123" s="102" t="s">
        <v>209</v>
      </c>
      <c r="R123" s="102" t="s">
        <v>210</v>
      </c>
      <c r="S123" s="102" t="s">
        <v>211</v>
      </c>
      <c r="T123" s="103" t="s">
        <v>212</v>
      </c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</row>
    <row r="124" s="2" customFormat="1" ht="22.8" customHeight="1">
      <c r="A124" s="39"/>
      <c r="B124" s="40"/>
      <c r="C124" s="108" t="s">
        <v>213</v>
      </c>
      <c r="D124" s="41"/>
      <c r="E124" s="41"/>
      <c r="F124" s="41"/>
      <c r="G124" s="41"/>
      <c r="H124" s="41"/>
      <c r="I124" s="41"/>
      <c r="J124" s="201">
        <f>BK124</f>
        <v>0</v>
      </c>
      <c r="K124" s="41"/>
      <c r="L124" s="45"/>
      <c r="M124" s="104"/>
      <c r="N124" s="202"/>
      <c r="O124" s="105"/>
      <c r="P124" s="203">
        <f>P125</f>
        <v>0</v>
      </c>
      <c r="Q124" s="105"/>
      <c r="R124" s="203">
        <f>R125</f>
        <v>0</v>
      </c>
      <c r="S124" s="105"/>
      <c r="T124" s="204">
        <f>T125</f>
        <v>584.34800399999995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80</v>
      </c>
      <c r="AU124" s="18" t="s">
        <v>199</v>
      </c>
      <c r="BK124" s="205">
        <f>BK125</f>
        <v>0</v>
      </c>
    </row>
    <row r="125" s="11" customFormat="1" ht="25.92" customHeight="1">
      <c r="A125" s="11"/>
      <c r="B125" s="206"/>
      <c r="C125" s="207"/>
      <c r="D125" s="208" t="s">
        <v>80</v>
      </c>
      <c r="E125" s="209" t="s">
        <v>353</v>
      </c>
      <c r="F125" s="209" t="s">
        <v>354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P126+P183+P244</f>
        <v>0</v>
      </c>
      <c r="Q125" s="214"/>
      <c r="R125" s="215">
        <f>R126+R183+R244</f>
        <v>0</v>
      </c>
      <c r="S125" s="214"/>
      <c r="T125" s="216">
        <f>T126+T183+T244</f>
        <v>584.34800399999995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88</v>
      </c>
      <c r="AT125" s="218" t="s">
        <v>80</v>
      </c>
      <c r="AU125" s="218" t="s">
        <v>81</v>
      </c>
      <c r="AY125" s="217" t="s">
        <v>216</v>
      </c>
      <c r="BK125" s="219">
        <f>BK126+BK183+BK244</f>
        <v>0</v>
      </c>
    </row>
    <row r="126" s="11" customFormat="1" ht="22.8" customHeight="1">
      <c r="A126" s="11"/>
      <c r="B126" s="206"/>
      <c r="C126" s="207"/>
      <c r="D126" s="208" t="s">
        <v>80</v>
      </c>
      <c r="E126" s="248" t="s">
        <v>88</v>
      </c>
      <c r="F126" s="248" t="s">
        <v>355</v>
      </c>
      <c r="G126" s="207"/>
      <c r="H126" s="207"/>
      <c r="I126" s="210"/>
      <c r="J126" s="249">
        <f>BK126</f>
        <v>0</v>
      </c>
      <c r="K126" s="207"/>
      <c r="L126" s="212"/>
      <c r="M126" s="213"/>
      <c r="N126" s="214"/>
      <c r="O126" s="214"/>
      <c r="P126" s="215">
        <f>SUM(P127:P182)</f>
        <v>0</v>
      </c>
      <c r="Q126" s="214"/>
      <c r="R126" s="215">
        <f>SUM(R127:R182)</f>
        <v>0</v>
      </c>
      <c r="S126" s="214"/>
      <c r="T126" s="216">
        <f>SUM(T127:T182)</f>
        <v>394.94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88</v>
      </c>
      <c r="AT126" s="218" t="s">
        <v>80</v>
      </c>
      <c r="AU126" s="218" t="s">
        <v>88</v>
      </c>
      <c r="AY126" s="217" t="s">
        <v>216</v>
      </c>
      <c r="BK126" s="219">
        <f>SUM(BK127:BK182)</f>
        <v>0</v>
      </c>
    </row>
    <row r="127" s="2" customFormat="1" ht="33" customHeight="1">
      <c r="A127" s="39"/>
      <c r="B127" s="40"/>
      <c r="C127" s="220" t="s">
        <v>88</v>
      </c>
      <c r="D127" s="220" t="s">
        <v>217</v>
      </c>
      <c r="E127" s="221" t="s">
        <v>5428</v>
      </c>
      <c r="F127" s="222" t="s">
        <v>5429</v>
      </c>
      <c r="G127" s="223" t="s">
        <v>303</v>
      </c>
      <c r="H127" s="224">
        <v>10</v>
      </c>
      <c r="I127" s="225"/>
      <c r="J127" s="226">
        <f>ROUND(I127*H127,2)</f>
        <v>0</v>
      </c>
      <c r="K127" s="222" t="s">
        <v>359</v>
      </c>
      <c r="L127" s="45"/>
      <c r="M127" s="227" t="s">
        <v>1</v>
      </c>
      <c r="N127" s="228" t="s">
        <v>46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215</v>
      </c>
      <c r="AT127" s="231" t="s">
        <v>217</v>
      </c>
      <c r="AU127" s="231" t="s">
        <v>90</v>
      </c>
      <c r="AY127" s="18" t="s">
        <v>216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215</v>
      </c>
      <c r="BM127" s="231" t="s">
        <v>5430</v>
      </c>
    </row>
    <row r="128" s="2" customFormat="1">
      <c r="A128" s="39"/>
      <c r="B128" s="40"/>
      <c r="C128" s="41"/>
      <c r="D128" s="233" t="s">
        <v>222</v>
      </c>
      <c r="E128" s="41"/>
      <c r="F128" s="234" t="s">
        <v>5431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222</v>
      </c>
      <c r="AU128" s="18" t="s">
        <v>90</v>
      </c>
    </row>
    <row r="129" s="2" customFormat="1" ht="24.15" customHeight="1">
      <c r="A129" s="39"/>
      <c r="B129" s="40"/>
      <c r="C129" s="220" t="s">
        <v>90</v>
      </c>
      <c r="D129" s="220" t="s">
        <v>217</v>
      </c>
      <c r="E129" s="221" t="s">
        <v>5432</v>
      </c>
      <c r="F129" s="222" t="s">
        <v>5433</v>
      </c>
      <c r="G129" s="223" t="s">
        <v>539</v>
      </c>
      <c r="H129" s="224">
        <v>1</v>
      </c>
      <c r="I129" s="225"/>
      <c r="J129" s="226">
        <f>ROUND(I129*H129,2)</f>
        <v>0</v>
      </c>
      <c r="K129" s="222" t="s">
        <v>359</v>
      </c>
      <c r="L129" s="45"/>
      <c r="M129" s="227" t="s">
        <v>1</v>
      </c>
      <c r="N129" s="228" t="s">
        <v>46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215</v>
      </c>
      <c r="AT129" s="231" t="s">
        <v>217</v>
      </c>
      <c r="AU129" s="231" t="s">
        <v>90</v>
      </c>
      <c r="AY129" s="18" t="s">
        <v>216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215</v>
      </c>
      <c r="BM129" s="231" t="s">
        <v>5434</v>
      </c>
    </row>
    <row r="130" s="2" customFormat="1">
      <c r="A130" s="39"/>
      <c r="B130" s="40"/>
      <c r="C130" s="41"/>
      <c r="D130" s="233" t="s">
        <v>222</v>
      </c>
      <c r="E130" s="41"/>
      <c r="F130" s="234" t="s">
        <v>5435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222</v>
      </c>
      <c r="AU130" s="18" t="s">
        <v>90</v>
      </c>
    </row>
    <row r="131" s="2" customFormat="1" ht="24.15" customHeight="1">
      <c r="A131" s="39"/>
      <c r="B131" s="40"/>
      <c r="C131" s="220" t="s">
        <v>228</v>
      </c>
      <c r="D131" s="220" t="s">
        <v>217</v>
      </c>
      <c r="E131" s="221" t="s">
        <v>5436</v>
      </c>
      <c r="F131" s="222" t="s">
        <v>5437</v>
      </c>
      <c r="G131" s="223" t="s">
        <v>539</v>
      </c>
      <c r="H131" s="224">
        <v>4</v>
      </c>
      <c r="I131" s="225"/>
      <c r="J131" s="226">
        <f>ROUND(I131*H131,2)</f>
        <v>0</v>
      </c>
      <c r="K131" s="222" t="s">
        <v>359</v>
      </c>
      <c r="L131" s="45"/>
      <c r="M131" s="227" t="s">
        <v>1</v>
      </c>
      <c r="N131" s="228" t="s">
        <v>46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215</v>
      </c>
      <c r="AT131" s="231" t="s">
        <v>217</v>
      </c>
      <c r="AU131" s="231" t="s">
        <v>90</v>
      </c>
      <c r="AY131" s="18" t="s">
        <v>216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215</v>
      </c>
      <c r="BM131" s="231" t="s">
        <v>5438</v>
      </c>
    </row>
    <row r="132" s="2" customFormat="1">
      <c r="A132" s="39"/>
      <c r="B132" s="40"/>
      <c r="C132" s="41"/>
      <c r="D132" s="233" t="s">
        <v>222</v>
      </c>
      <c r="E132" s="41"/>
      <c r="F132" s="234" t="s">
        <v>5439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222</v>
      </c>
      <c r="AU132" s="18" t="s">
        <v>90</v>
      </c>
    </row>
    <row r="133" s="2" customFormat="1" ht="21.75" customHeight="1">
      <c r="A133" s="39"/>
      <c r="B133" s="40"/>
      <c r="C133" s="220" t="s">
        <v>215</v>
      </c>
      <c r="D133" s="220" t="s">
        <v>217</v>
      </c>
      <c r="E133" s="221" t="s">
        <v>5440</v>
      </c>
      <c r="F133" s="222" t="s">
        <v>5441</v>
      </c>
      <c r="G133" s="223" t="s">
        <v>539</v>
      </c>
      <c r="H133" s="224">
        <v>4</v>
      </c>
      <c r="I133" s="225"/>
      <c r="J133" s="226">
        <f>ROUND(I133*H133,2)</f>
        <v>0</v>
      </c>
      <c r="K133" s="222" t="s">
        <v>359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215</v>
      </c>
      <c r="AT133" s="231" t="s">
        <v>217</v>
      </c>
      <c r="AU133" s="231" t="s">
        <v>90</v>
      </c>
      <c r="AY133" s="18" t="s">
        <v>216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215</v>
      </c>
      <c r="BM133" s="231" t="s">
        <v>5442</v>
      </c>
    </row>
    <row r="134" s="2" customFormat="1">
      <c r="A134" s="39"/>
      <c r="B134" s="40"/>
      <c r="C134" s="41"/>
      <c r="D134" s="233" t="s">
        <v>222</v>
      </c>
      <c r="E134" s="41"/>
      <c r="F134" s="234" t="s">
        <v>5443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90</v>
      </c>
    </row>
    <row r="135" s="2" customFormat="1" ht="21.75" customHeight="1">
      <c r="A135" s="39"/>
      <c r="B135" s="40"/>
      <c r="C135" s="220" t="s">
        <v>237</v>
      </c>
      <c r="D135" s="220" t="s">
        <v>217</v>
      </c>
      <c r="E135" s="221" t="s">
        <v>5444</v>
      </c>
      <c r="F135" s="222" t="s">
        <v>5445</v>
      </c>
      <c r="G135" s="223" t="s">
        <v>539</v>
      </c>
      <c r="H135" s="224">
        <v>1</v>
      </c>
      <c r="I135" s="225"/>
      <c r="J135" s="226">
        <f>ROUND(I135*H135,2)</f>
        <v>0</v>
      </c>
      <c r="K135" s="222" t="s">
        <v>359</v>
      </c>
      <c r="L135" s="45"/>
      <c r="M135" s="227" t="s">
        <v>1</v>
      </c>
      <c r="N135" s="228" t="s">
        <v>46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215</v>
      </c>
      <c r="AT135" s="231" t="s">
        <v>217</v>
      </c>
      <c r="AU135" s="231" t="s">
        <v>90</v>
      </c>
      <c r="AY135" s="18" t="s">
        <v>216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215</v>
      </c>
      <c r="BM135" s="231" t="s">
        <v>5446</v>
      </c>
    </row>
    <row r="136" s="2" customFormat="1">
      <c r="A136" s="39"/>
      <c r="B136" s="40"/>
      <c r="C136" s="41"/>
      <c r="D136" s="233" t="s">
        <v>222</v>
      </c>
      <c r="E136" s="41"/>
      <c r="F136" s="234" t="s">
        <v>5447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90</v>
      </c>
    </row>
    <row r="137" s="2" customFormat="1" ht="24.15" customHeight="1">
      <c r="A137" s="39"/>
      <c r="B137" s="40"/>
      <c r="C137" s="220" t="s">
        <v>242</v>
      </c>
      <c r="D137" s="220" t="s">
        <v>217</v>
      </c>
      <c r="E137" s="221" t="s">
        <v>5448</v>
      </c>
      <c r="F137" s="222" t="s">
        <v>5449</v>
      </c>
      <c r="G137" s="223" t="s">
        <v>303</v>
      </c>
      <c r="H137" s="224">
        <v>75</v>
      </c>
      <c r="I137" s="225"/>
      <c r="J137" s="226">
        <f>ROUND(I137*H137,2)</f>
        <v>0</v>
      </c>
      <c r="K137" s="222" t="s">
        <v>359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0.26000000000000001</v>
      </c>
      <c r="T137" s="230">
        <f>S137*H137</f>
        <v>19.5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215</v>
      </c>
      <c r="AT137" s="231" t="s">
        <v>217</v>
      </c>
      <c r="AU137" s="231" t="s">
        <v>90</v>
      </c>
      <c r="AY137" s="18" t="s">
        <v>216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215</v>
      </c>
      <c r="BM137" s="231" t="s">
        <v>5450</v>
      </c>
    </row>
    <row r="138" s="2" customFormat="1">
      <c r="A138" s="39"/>
      <c r="B138" s="40"/>
      <c r="C138" s="41"/>
      <c r="D138" s="233" t="s">
        <v>222</v>
      </c>
      <c r="E138" s="41"/>
      <c r="F138" s="234" t="s">
        <v>5451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90</v>
      </c>
    </row>
    <row r="139" s="14" customFormat="1">
      <c r="A139" s="14"/>
      <c r="B139" s="260"/>
      <c r="C139" s="261"/>
      <c r="D139" s="233" t="s">
        <v>362</v>
      </c>
      <c r="E139" s="262" t="s">
        <v>1</v>
      </c>
      <c r="F139" s="263" t="s">
        <v>5452</v>
      </c>
      <c r="G139" s="261"/>
      <c r="H139" s="264">
        <v>75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362</v>
      </c>
      <c r="AU139" s="270" t="s">
        <v>90</v>
      </c>
      <c r="AV139" s="14" t="s">
        <v>90</v>
      </c>
      <c r="AW139" s="14" t="s">
        <v>36</v>
      </c>
      <c r="AX139" s="14" t="s">
        <v>81</v>
      </c>
      <c r="AY139" s="270" t="s">
        <v>216</v>
      </c>
    </row>
    <row r="140" s="16" customFormat="1">
      <c r="A140" s="16"/>
      <c r="B140" s="282"/>
      <c r="C140" s="283"/>
      <c r="D140" s="233" t="s">
        <v>362</v>
      </c>
      <c r="E140" s="284" t="s">
        <v>1</v>
      </c>
      <c r="F140" s="285" t="s">
        <v>369</v>
      </c>
      <c r="G140" s="283"/>
      <c r="H140" s="286">
        <v>75</v>
      </c>
      <c r="I140" s="287"/>
      <c r="J140" s="283"/>
      <c r="K140" s="283"/>
      <c r="L140" s="288"/>
      <c r="M140" s="289"/>
      <c r="N140" s="290"/>
      <c r="O140" s="290"/>
      <c r="P140" s="290"/>
      <c r="Q140" s="290"/>
      <c r="R140" s="290"/>
      <c r="S140" s="290"/>
      <c r="T140" s="291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92" t="s">
        <v>362</v>
      </c>
      <c r="AU140" s="292" t="s">
        <v>90</v>
      </c>
      <c r="AV140" s="16" t="s">
        <v>215</v>
      </c>
      <c r="AW140" s="16" t="s">
        <v>36</v>
      </c>
      <c r="AX140" s="16" t="s">
        <v>88</v>
      </c>
      <c r="AY140" s="292" t="s">
        <v>216</v>
      </c>
    </row>
    <row r="141" s="2" customFormat="1" ht="21.75" customHeight="1">
      <c r="A141" s="39"/>
      <c r="B141" s="40"/>
      <c r="C141" s="220" t="s">
        <v>247</v>
      </c>
      <c r="D141" s="220" t="s">
        <v>217</v>
      </c>
      <c r="E141" s="221" t="s">
        <v>5453</v>
      </c>
      <c r="F141" s="222" t="s">
        <v>5454</v>
      </c>
      <c r="G141" s="223" t="s">
        <v>303</v>
      </c>
      <c r="H141" s="224">
        <v>576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46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0.17000000000000001</v>
      </c>
      <c r="T141" s="230">
        <f>S141*H141</f>
        <v>97.920000000000002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215</v>
      </c>
      <c r="AT141" s="231" t="s">
        <v>217</v>
      </c>
      <c r="AU141" s="231" t="s">
        <v>90</v>
      </c>
      <c r="AY141" s="18" t="s">
        <v>216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215</v>
      </c>
      <c r="BM141" s="231" t="s">
        <v>5455</v>
      </c>
    </row>
    <row r="142" s="2" customFormat="1">
      <c r="A142" s="39"/>
      <c r="B142" s="40"/>
      <c r="C142" s="41"/>
      <c r="D142" s="233" t="s">
        <v>222</v>
      </c>
      <c r="E142" s="41"/>
      <c r="F142" s="234" t="s">
        <v>5456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222</v>
      </c>
      <c r="AU142" s="18" t="s">
        <v>90</v>
      </c>
    </row>
    <row r="143" s="14" customFormat="1">
      <c r="A143" s="14"/>
      <c r="B143" s="260"/>
      <c r="C143" s="261"/>
      <c r="D143" s="233" t="s">
        <v>362</v>
      </c>
      <c r="E143" s="262" t="s">
        <v>1</v>
      </c>
      <c r="F143" s="263" t="s">
        <v>5457</v>
      </c>
      <c r="G143" s="261"/>
      <c r="H143" s="264">
        <v>560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362</v>
      </c>
      <c r="AU143" s="270" t="s">
        <v>90</v>
      </c>
      <c r="AV143" s="14" t="s">
        <v>90</v>
      </c>
      <c r="AW143" s="14" t="s">
        <v>36</v>
      </c>
      <c r="AX143" s="14" t="s">
        <v>81</v>
      </c>
      <c r="AY143" s="270" t="s">
        <v>216</v>
      </c>
    </row>
    <row r="144" s="14" customFormat="1">
      <c r="A144" s="14"/>
      <c r="B144" s="260"/>
      <c r="C144" s="261"/>
      <c r="D144" s="233" t="s">
        <v>362</v>
      </c>
      <c r="E144" s="262" t="s">
        <v>1</v>
      </c>
      <c r="F144" s="263" t="s">
        <v>745</v>
      </c>
      <c r="G144" s="261"/>
      <c r="H144" s="264">
        <v>16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362</v>
      </c>
      <c r="AU144" s="270" t="s">
        <v>90</v>
      </c>
      <c r="AV144" s="14" t="s">
        <v>90</v>
      </c>
      <c r="AW144" s="14" t="s">
        <v>36</v>
      </c>
      <c r="AX144" s="14" t="s">
        <v>81</v>
      </c>
      <c r="AY144" s="270" t="s">
        <v>216</v>
      </c>
    </row>
    <row r="145" s="16" customFormat="1">
      <c r="A145" s="16"/>
      <c r="B145" s="282"/>
      <c r="C145" s="283"/>
      <c r="D145" s="233" t="s">
        <v>362</v>
      </c>
      <c r="E145" s="284" t="s">
        <v>1</v>
      </c>
      <c r="F145" s="285" t="s">
        <v>369</v>
      </c>
      <c r="G145" s="283"/>
      <c r="H145" s="286">
        <v>576</v>
      </c>
      <c r="I145" s="287"/>
      <c r="J145" s="283"/>
      <c r="K145" s="283"/>
      <c r="L145" s="288"/>
      <c r="M145" s="289"/>
      <c r="N145" s="290"/>
      <c r="O145" s="290"/>
      <c r="P145" s="290"/>
      <c r="Q145" s="290"/>
      <c r="R145" s="290"/>
      <c r="S145" s="290"/>
      <c r="T145" s="291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2" t="s">
        <v>362</v>
      </c>
      <c r="AU145" s="292" t="s">
        <v>90</v>
      </c>
      <c r="AV145" s="16" t="s">
        <v>215</v>
      </c>
      <c r="AW145" s="16" t="s">
        <v>36</v>
      </c>
      <c r="AX145" s="16" t="s">
        <v>88</v>
      </c>
      <c r="AY145" s="292" t="s">
        <v>216</v>
      </c>
    </row>
    <row r="146" s="2" customFormat="1" ht="21.75" customHeight="1">
      <c r="A146" s="39"/>
      <c r="B146" s="40"/>
      <c r="C146" s="220" t="s">
        <v>252</v>
      </c>
      <c r="D146" s="220" t="s">
        <v>217</v>
      </c>
      <c r="E146" s="221" t="s">
        <v>5458</v>
      </c>
      <c r="F146" s="222" t="s">
        <v>5459</v>
      </c>
      <c r="G146" s="223" t="s">
        <v>303</v>
      </c>
      <c r="H146" s="224">
        <v>576</v>
      </c>
      <c r="I146" s="225"/>
      <c r="J146" s="226">
        <f>ROUND(I146*H146,2)</f>
        <v>0</v>
      </c>
      <c r="K146" s="222" t="s">
        <v>1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0.17999999999999999</v>
      </c>
      <c r="T146" s="230">
        <f>S146*H146</f>
        <v>103.67999999999999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215</v>
      </c>
      <c r="AT146" s="231" t="s">
        <v>217</v>
      </c>
      <c r="AU146" s="231" t="s">
        <v>90</v>
      </c>
      <c r="AY146" s="18" t="s">
        <v>216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215</v>
      </c>
      <c r="BM146" s="231" t="s">
        <v>5460</v>
      </c>
    </row>
    <row r="147" s="2" customFormat="1" ht="24.15" customHeight="1">
      <c r="A147" s="39"/>
      <c r="B147" s="40"/>
      <c r="C147" s="220" t="s">
        <v>257</v>
      </c>
      <c r="D147" s="220" t="s">
        <v>217</v>
      </c>
      <c r="E147" s="221" t="s">
        <v>5461</v>
      </c>
      <c r="F147" s="222" t="s">
        <v>5462</v>
      </c>
      <c r="G147" s="223" t="s">
        <v>303</v>
      </c>
      <c r="H147" s="224">
        <v>576</v>
      </c>
      <c r="I147" s="225"/>
      <c r="J147" s="226">
        <f>ROUND(I147*H147,2)</f>
        <v>0</v>
      </c>
      <c r="K147" s="222" t="s">
        <v>359</v>
      </c>
      <c r="L147" s="45"/>
      <c r="M147" s="227" t="s">
        <v>1</v>
      </c>
      <c r="N147" s="228" t="s">
        <v>46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0.28999999999999998</v>
      </c>
      <c r="T147" s="230">
        <f>S147*H147</f>
        <v>167.03999999999999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215</v>
      </c>
      <c r="AT147" s="231" t="s">
        <v>217</v>
      </c>
      <c r="AU147" s="231" t="s">
        <v>90</v>
      </c>
      <c r="AY147" s="18" t="s">
        <v>216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88</v>
      </c>
      <c r="BK147" s="232">
        <f>ROUND(I147*H147,2)</f>
        <v>0</v>
      </c>
      <c r="BL147" s="18" t="s">
        <v>215</v>
      </c>
      <c r="BM147" s="231" t="s">
        <v>5463</v>
      </c>
    </row>
    <row r="148" s="2" customFormat="1">
      <c r="A148" s="39"/>
      <c r="B148" s="40"/>
      <c r="C148" s="41"/>
      <c r="D148" s="233" t="s">
        <v>222</v>
      </c>
      <c r="E148" s="41"/>
      <c r="F148" s="234" t="s">
        <v>5464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222</v>
      </c>
      <c r="AU148" s="18" t="s">
        <v>90</v>
      </c>
    </row>
    <row r="149" s="2" customFormat="1" ht="16.5" customHeight="1">
      <c r="A149" s="39"/>
      <c r="B149" s="40"/>
      <c r="C149" s="220" t="s">
        <v>262</v>
      </c>
      <c r="D149" s="220" t="s">
        <v>217</v>
      </c>
      <c r="E149" s="221" t="s">
        <v>5465</v>
      </c>
      <c r="F149" s="222" t="s">
        <v>5466</v>
      </c>
      <c r="G149" s="223" t="s">
        <v>453</v>
      </c>
      <c r="H149" s="224">
        <v>170</v>
      </c>
      <c r="I149" s="225"/>
      <c r="J149" s="226">
        <f>ROUND(I149*H149,2)</f>
        <v>0</v>
      </c>
      <c r="K149" s="222" t="s">
        <v>359</v>
      </c>
      <c r="L149" s="45"/>
      <c r="M149" s="227" t="s">
        <v>1</v>
      </c>
      <c r="N149" s="228" t="s">
        <v>46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0.040000000000000001</v>
      </c>
      <c r="T149" s="230">
        <f>S149*H149</f>
        <v>6.7999999999999998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215</v>
      </c>
      <c r="AT149" s="231" t="s">
        <v>217</v>
      </c>
      <c r="AU149" s="231" t="s">
        <v>90</v>
      </c>
      <c r="AY149" s="18" t="s">
        <v>216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215</v>
      </c>
      <c r="BM149" s="231" t="s">
        <v>5467</v>
      </c>
    </row>
    <row r="150" s="2" customFormat="1">
      <c r="A150" s="39"/>
      <c r="B150" s="40"/>
      <c r="C150" s="41"/>
      <c r="D150" s="233" t="s">
        <v>222</v>
      </c>
      <c r="E150" s="41"/>
      <c r="F150" s="234" t="s">
        <v>5468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222</v>
      </c>
      <c r="AU150" s="18" t="s">
        <v>90</v>
      </c>
    </row>
    <row r="151" s="2" customFormat="1" ht="24.15" customHeight="1">
      <c r="A151" s="39"/>
      <c r="B151" s="40"/>
      <c r="C151" s="220" t="s">
        <v>267</v>
      </c>
      <c r="D151" s="220" t="s">
        <v>217</v>
      </c>
      <c r="E151" s="221" t="s">
        <v>5469</v>
      </c>
      <c r="F151" s="222" t="s">
        <v>5470</v>
      </c>
      <c r="G151" s="223" t="s">
        <v>539</v>
      </c>
      <c r="H151" s="224">
        <v>4</v>
      </c>
      <c r="I151" s="225"/>
      <c r="J151" s="226">
        <f>ROUND(I151*H151,2)</f>
        <v>0</v>
      </c>
      <c r="K151" s="222" t="s">
        <v>359</v>
      </c>
      <c r="L151" s="45"/>
      <c r="M151" s="227" t="s">
        <v>1</v>
      </c>
      <c r="N151" s="228" t="s">
        <v>46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215</v>
      </c>
      <c r="AT151" s="231" t="s">
        <v>217</v>
      </c>
      <c r="AU151" s="231" t="s">
        <v>90</v>
      </c>
      <c r="AY151" s="18" t="s">
        <v>216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88</v>
      </c>
      <c r="BK151" s="232">
        <f>ROUND(I151*H151,2)</f>
        <v>0</v>
      </c>
      <c r="BL151" s="18" t="s">
        <v>215</v>
      </c>
      <c r="BM151" s="231" t="s">
        <v>5471</v>
      </c>
    </row>
    <row r="152" s="2" customFormat="1">
      <c r="A152" s="39"/>
      <c r="B152" s="40"/>
      <c r="C152" s="41"/>
      <c r="D152" s="233" t="s">
        <v>222</v>
      </c>
      <c r="E152" s="41"/>
      <c r="F152" s="234" t="s">
        <v>5472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222</v>
      </c>
      <c r="AU152" s="18" t="s">
        <v>90</v>
      </c>
    </row>
    <row r="153" s="2" customFormat="1" ht="33" customHeight="1">
      <c r="A153" s="39"/>
      <c r="B153" s="40"/>
      <c r="C153" s="220" t="s">
        <v>272</v>
      </c>
      <c r="D153" s="220" t="s">
        <v>217</v>
      </c>
      <c r="E153" s="221" t="s">
        <v>5473</v>
      </c>
      <c r="F153" s="222" t="s">
        <v>5474</v>
      </c>
      <c r="G153" s="223" t="s">
        <v>539</v>
      </c>
      <c r="H153" s="224">
        <v>36</v>
      </c>
      <c r="I153" s="225"/>
      <c r="J153" s="226">
        <f>ROUND(I153*H153,2)</f>
        <v>0</v>
      </c>
      <c r="K153" s="222" t="s">
        <v>359</v>
      </c>
      <c r="L153" s="45"/>
      <c r="M153" s="227" t="s">
        <v>1</v>
      </c>
      <c r="N153" s="228" t="s">
        <v>46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215</v>
      </c>
      <c r="AT153" s="231" t="s">
        <v>217</v>
      </c>
      <c r="AU153" s="231" t="s">
        <v>90</v>
      </c>
      <c r="AY153" s="18" t="s">
        <v>216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88</v>
      </c>
      <c r="BK153" s="232">
        <f>ROUND(I153*H153,2)</f>
        <v>0</v>
      </c>
      <c r="BL153" s="18" t="s">
        <v>215</v>
      </c>
      <c r="BM153" s="231" t="s">
        <v>5475</v>
      </c>
    </row>
    <row r="154" s="2" customFormat="1">
      <c r="A154" s="39"/>
      <c r="B154" s="40"/>
      <c r="C154" s="41"/>
      <c r="D154" s="233" t="s">
        <v>222</v>
      </c>
      <c r="E154" s="41"/>
      <c r="F154" s="234" t="s">
        <v>5476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222</v>
      </c>
      <c r="AU154" s="18" t="s">
        <v>90</v>
      </c>
    </row>
    <row r="155" s="14" customFormat="1">
      <c r="A155" s="14"/>
      <c r="B155" s="260"/>
      <c r="C155" s="261"/>
      <c r="D155" s="233" t="s">
        <v>362</v>
      </c>
      <c r="E155" s="262" t="s">
        <v>1</v>
      </c>
      <c r="F155" s="263" t="s">
        <v>5477</v>
      </c>
      <c r="G155" s="261"/>
      <c r="H155" s="264">
        <v>36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362</v>
      </c>
      <c r="AU155" s="270" t="s">
        <v>90</v>
      </c>
      <c r="AV155" s="14" t="s">
        <v>90</v>
      </c>
      <c r="AW155" s="14" t="s">
        <v>36</v>
      </c>
      <c r="AX155" s="14" t="s">
        <v>81</v>
      </c>
      <c r="AY155" s="270" t="s">
        <v>216</v>
      </c>
    </row>
    <row r="156" s="16" customFormat="1">
      <c r="A156" s="16"/>
      <c r="B156" s="282"/>
      <c r="C156" s="283"/>
      <c r="D156" s="233" t="s">
        <v>362</v>
      </c>
      <c r="E156" s="284" t="s">
        <v>1</v>
      </c>
      <c r="F156" s="285" t="s">
        <v>369</v>
      </c>
      <c r="G156" s="283"/>
      <c r="H156" s="286">
        <v>36</v>
      </c>
      <c r="I156" s="287"/>
      <c r="J156" s="283"/>
      <c r="K156" s="283"/>
      <c r="L156" s="288"/>
      <c r="M156" s="289"/>
      <c r="N156" s="290"/>
      <c r="O156" s="290"/>
      <c r="P156" s="290"/>
      <c r="Q156" s="290"/>
      <c r="R156" s="290"/>
      <c r="S156" s="290"/>
      <c r="T156" s="29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92" t="s">
        <v>362</v>
      </c>
      <c r="AU156" s="292" t="s">
        <v>90</v>
      </c>
      <c r="AV156" s="16" t="s">
        <v>215</v>
      </c>
      <c r="AW156" s="16" t="s">
        <v>36</v>
      </c>
      <c r="AX156" s="16" t="s">
        <v>88</v>
      </c>
      <c r="AY156" s="292" t="s">
        <v>216</v>
      </c>
    </row>
    <row r="157" s="2" customFormat="1" ht="24.15" customHeight="1">
      <c r="A157" s="39"/>
      <c r="B157" s="40"/>
      <c r="C157" s="220" t="s">
        <v>277</v>
      </c>
      <c r="D157" s="220" t="s">
        <v>217</v>
      </c>
      <c r="E157" s="221" t="s">
        <v>5478</v>
      </c>
      <c r="F157" s="222" t="s">
        <v>5479</v>
      </c>
      <c r="G157" s="223" t="s">
        <v>539</v>
      </c>
      <c r="H157" s="224">
        <v>4</v>
      </c>
      <c r="I157" s="225"/>
      <c r="J157" s="226">
        <f>ROUND(I157*H157,2)</f>
        <v>0</v>
      </c>
      <c r="K157" s="222" t="s">
        <v>359</v>
      </c>
      <c r="L157" s="45"/>
      <c r="M157" s="227" t="s">
        <v>1</v>
      </c>
      <c r="N157" s="228" t="s">
        <v>46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215</v>
      </c>
      <c r="AT157" s="231" t="s">
        <v>217</v>
      </c>
      <c r="AU157" s="231" t="s">
        <v>90</v>
      </c>
      <c r="AY157" s="18" t="s">
        <v>216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215</v>
      </c>
      <c r="BM157" s="231" t="s">
        <v>5480</v>
      </c>
    </row>
    <row r="158" s="2" customFormat="1">
      <c r="A158" s="39"/>
      <c r="B158" s="40"/>
      <c r="C158" s="41"/>
      <c r="D158" s="233" t="s">
        <v>222</v>
      </c>
      <c r="E158" s="41"/>
      <c r="F158" s="234" t="s">
        <v>5481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222</v>
      </c>
      <c r="AU158" s="18" t="s">
        <v>90</v>
      </c>
    </row>
    <row r="159" s="2" customFormat="1" ht="33" customHeight="1">
      <c r="A159" s="39"/>
      <c r="B159" s="40"/>
      <c r="C159" s="220" t="s">
        <v>282</v>
      </c>
      <c r="D159" s="220" t="s">
        <v>217</v>
      </c>
      <c r="E159" s="221" t="s">
        <v>5482</v>
      </c>
      <c r="F159" s="222" t="s">
        <v>5483</v>
      </c>
      <c r="G159" s="223" t="s">
        <v>539</v>
      </c>
      <c r="H159" s="224">
        <v>36</v>
      </c>
      <c r="I159" s="225"/>
      <c r="J159" s="226">
        <f>ROUND(I159*H159,2)</f>
        <v>0</v>
      </c>
      <c r="K159" s="222" t="s">
        <v>359</v>
      </c>
      <c r="L159" s="45"/>
      <c r="M159" s="227" t="s">
        <v>1</v>
      </c>
      <c r="N159" s="228" t="s">
        <v>46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215</v>
      </c>
      <c r="AT159" s="231" t="s">
        <v>217</v>
      </c>
      <c r="AU159" s="231" t="s">
        <v>90</v>
      </c>
      <c r="AY159" s="18" t="s">
        <v>216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215</v>
      </c>
      <c r="BM159" s="231" t="s">
        <v>5484</v>
      </c>
    </row>
    <row r="160" s="2" customFormat="1">
      <c r="A160" s="39"/>
      <c r="B160" s="40"/>
      <c r="C160" s="41"/>
      <c r="D160" s="233" t="s">
        <v>222</v>
      </c>
      <c r="E160" s="41"/>
      <c r="F160" s="234" t="s">
        <v>5485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222</v>
      </c>
      <c r="AU160" s="18" t="s">
        <v>90</v>
      </c>
    </row>
    <row r="161" s="2" customFormat="1" ht="24.15" customHeight="1">
      <c r="A161" s="39"/>
      <c r="B161" s="40"/>
      <c r="C161" s="220" t="s">
        <v>8</v>
      </c>
      <c r="D161" s="220" t="s">
        <v>217</v>
      </c>
      <c r="E161" s="221" t="s">
        <v>5486</v>
      </c>
      <c r="F161" s="222" t="s">
        <v>5487</v>
      </c>
      <c r="G161" s="223" t="s">
        <v>539</v>
      </c>
      <c r="H161" s="224">
        <v>4</v>
      </c>
      <c r="I161" s="225"/>
      <c r="J161" s="226">
        <f>ROUND(I161*H161,2)</f>
        <v>0</v>
      </c>
      <c r="K161" s="222" t="s">
        <v>359</v>
      </c>
      <c r="L161" s="45"/>
      <c r="M161" s="227" t="s">
        <v>1</v>
      </c>
      <c r="N161" s="228" t="s">
        <v>46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215</v>
      </c>
      <c r="AT161" s="231" t="s">
        <v>217</v>
      </c>
      <c r="AU161" s="231" t="s">
        <v>90</v>
      </c>
      <c r="AY161" s="18" t="s">
        <v>216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215</v>
      </c>
      <c r="BM161" s="231" t="s">
        <v>5488</v>
      </c>
    </row>
    <row r="162" s="2" customFormat="1">
      <c r="A162" s="39"/>
      <c r="B162" s="40"/>
      <c r="C162" s="41"/>
      <c r="D162" s="233" t="s">
        <v>222</v>
      </c>
      <c r="E162" s="41"/>
      <c r="F162" s="234" t="s">
        <v>5489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222</v>
      </c>
      <c r="AU162" s="18" t="s">
        <v>90</v>
      </c>
    </row>
    <row r="163" s="2" customFormat="1" ht="24.15" customHeight="1">
      <c r="A163" s="39"/>
      <c r="B163" s="40"/>
      <c r="C163" s="220" t="s">
        <v>292</v>
      </c>
      <c r="D163" s="220" t="s">
        <v>217</v>
      </c>
      <c r="E163" s="221" t="s">
        <v>5490</v>
      </c>
      <c r="F163" s="222" t="s">
        <v>5491</v>
      </c>
      <c r="G163" s="223" t="s">
        <v>539</v>
      </c>
      <c r="H163" s="224">
        <v>36</v>
      </c>
      <c r="I163" s="225"/>
      <c r="J163" s="226">
        <f>ROUND(I163*H163,2)</f>
        <v>0</v>
      </c>
      <c r="K163" s="222" t="s">
        <v>359</v>
      </c>
      <c r="L163" s="45"/>
      <c r="M163" s="227" t="s">
        <v>1</v>
      </c>
      <c r="N163" s="228" t="s">
        <v>46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215</v>
      </c>
      <c r="AT163" s="231" t="s">
        <v>217</v>
      </c>
      <c r="AU163" s="231" t="s">
        <v>90</v>
      </c>
      <c r="AY163" s="18" t="s">
        <v>216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215</v>
      </c>
      <c r="BM163" s="231" t="s">
        <v>5492</v>
      </c>
    </row>
    <row r="164" s="2" customFormat="1">
      <c r="A164" s="39"/>
      <c r="B164" s="40"/>
      <c r="C164" s="41"/>
      <c r="D164" s="233" t="s">
        <v>222</v>
      </c>
      <c r="E164" s="41"/>
      <c r="F164" s="234" t="s">
        <v>5493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90</v>
      </c>
    </row>
    <row r="165" s="2" customFormat="1" ht="24.15" customHeight="1">
      <c r="A165" s="39"/>
      <c r="B165" s="40"/>
      <c r="C165" s="220" t="s">
        <v>297</v>
      </c>
      <c r="D165" s="220" t="s">
        <v>217</v>
      </c>
      <c r="E165" s="221" t="s">
        <v>5494</v>
      </c>
      <c r="F165" s="222" t="s">
        <v>5495</v>
      </c>
      <c r="G165" s="223" t="s">
        <v>539</v>
      </c>
      <c r="H165" s="224">
        <v>1</v>
      </c>
      <c r="I165" s="225"/>
      <c r="J165" s="226">
        <f>ROUND(I165*H165,2)</f>
        <v>0</v>
      </c>
      <c r="K165" s="222" t="s">
        <v>359</v>
      </c>
      <c r="L165" s="45"/>
      <c r="M165" s="227" t="s">
        <v>1</v>
      </c>
      <c r="N165" s="228" t="s">
        <v>46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215</v>
      </c>
      <c r="AT165" s="231" t="s">
        <v>217</v>
      </c>
      <c r="AU165" s="231" t="s">
        <v>90</v>
      </c>
      <c r="AY165" s="18" t="s">
        <v>216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215</v>
      </c>
      <c r="BM165" s="231" t="s">
        <v>5496</v>
      </c>
    </row>
    <row r="166" s="2" customFormat="1">
      <c r="A166" s="39"/>
      <c r="B166" s="40"/>
      <c r="C166" s="41"/>
      <c r="D166" s="233" t="s">
        <v>222</v>
      </c>
      <c r="E166" s="41"/>
      <c r="F166" s="234" t="s">
        <v>5497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222</v>
      </c>
      <c r="AU166" s="18" t="s">
        <v>90</v>
      </c>
    </row>
    <row r="167" s="2" customFormat="1" ht="24.15" customHeight="1">
      <c r="A167" s="39"/>
      <c r="B167" s="40"/>
      <c r="C167" s="220" t="s">
        <v>472</v>
      </c>
      <c r="D167" s="220" t="s">
        <v>217</v>
      </c>
      <c r="E167" s="221" t="s">
        <v>5498</v>
      </c>
      <c r="F167" s="222" t="s">
        <v>5499</v>
      </c>
      <c r="G167" s="223" t="s">
        <v>539</v>
      </c>
      <c r="H167" s="224">
        <v>9</v>
      </c>
      <c r="I167" s="225"/>
      <c r="J167" s="226">
        <f>ROUND(I167*H167,2)</f>
        <v>0</v>
      </c>
      <c r="K167" s="222" t="s">
        <v>359</v>
      </c>
      <c r="L167" s="45"/>
      <c r="M167" s="227" t="s">
        <v>1</v>
      </c>
      <c r="N167" s="228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215</v>
      </c>
      <c r="AT167" s="231" t="s">
        <v>217</v>
      </c>
      <c r="AU167" s="231" t="s">
        <v>90</v>
      </c>
      <c r="AY167" s="18" t="s">
        <v>216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215</v>
      </c>
      <c r="BM167" s="231" t="s">
        <v>5500</v>
      </c>
    </row>
    <row r="168" s="2" customFormat="1">
      <c r="A168" s="39"/>
      <c r="B168" s="40"/>
      <c r="C168" s="41"/>
      <c r="D168" s="233" t="s">
        <v>222</v>
      </c>
      <c r="E168" s="41"/>
      <c r="F168" s="234" t="s">
        <v>5501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222</v>
      </c>
      <c r="AU168" s="18" t="s">
        <v>90</v>
      </c>
    </row>
    <row r="169" s="2" customFormat="1" ht="24.15" customHeight="1">
      <c r="A169" s="39"/>
      <c r="B169" s="40"/>
      <c r="C169" s="220" t="s">
        <v>479</v>
      </c>
      <c r="D169" s="220" t="s">
        <v>217</v>
      </c>
      <c r="E169" s="221" t="s">
        <v>5502</v>
      </c>
      <c r="F169" s="222" t="s">
        <v>5503</v>
      </c>
      <c r="G169" s="223" t="s">
        <v>539</v>
      </c>
      <c r="H169" s="224">
        <v>1</v>
      </c>
      <c r="I169" s="225"/>
      <c r="J169" s="226">
        <f>ROUND(I169*H169,2)</f>
        <v>0</v>
      </c>
      <c r="K169" s="222" t="s">
        <v>359</v>
      </c>
      <c r="L169" s="45"/>
      <c r="M169" s="227" t="s">
        <v>1</v>
      </c>
      <c r="N169" s="228" t="s">
        <v>46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215</v>
      </c>
      <c r="AT169" s="231" t="s">
        <v>217</v>
      </c>
      <c r="AU169" s="231" t="s">
        <v>90</v>
      </c>
      <c r="AY169" s="18" t="s">
        <v>216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215</v>
      </c>
      <c r="BM169" s="231" t="s">
        <v>5504</v>
      </c>
    </row>
    <row r="170" s="2" customFormat="1">
      <c r="A170" s="39"/>
      <c r="B170" s="40"/>
      <c r="C170" s="41"/>
      <c r="D170" s="233" t="s">
        <v>222</v>
      </c>
      <c r="E170" s="41"/>
      <c r="F170" s="234" t="s">
        <v>5505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90</v>
      </c>
    </row>
    <row r="171" s="2" customFormat="1" ht="33" customHeight="1">
      <c r="A171" s="39"/>
      <c r="B171" s="40"/>
      <c r="C171" s="220" t="s">
        <v>486</v>
      </c>
      <c r="D171" s="220" t="s">
        <v>217</v>
      </c>
      <c r="E171" s="221" t="s">
        <v>5506</v>
      </c>
      <c r="F171" s="222" t="s">
        <v>5507</v>
      </c>
      <c r="G171" s="223" t="s">
        <v>539</v>
      </c>
      <c r="H171" s="224">
        <v>9</v>
      </c>
      <c r="I171" s="225"/>
      <c r="J171" s="226">
        <f>ROUND(I171*H171,2)</f>
        <v>0</v>
      </c>
      <c r="K171" s="222" t="s">
        <v>359</v>
      </c>
      <c r="L171" s="45"/>
      <c r="M171" s="227" t="s">
        <v>1</v>
      </c>
      <c r="N171" s="228" t="s">
        <v>46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215</v>
      </c>
      <c r="AT171" s="231" t="s">
        <v>217</v>
      </c>
      <c r="AU171" s="231" t="s">
        <v>90</v>
      </c>
      <c r="AY171" s="18" t="s">
        <v>216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88</v>
      </c>
      <c r="BK171" s="232">
        <f>ROUND(I171*H171,2)</f>
        <v>0</v>
      </c>
      <c r="BL171" s="18" t="s">
        <v>215</v>
      </c>
      <c r="BM171" s="231" t="s">
        <v>5508</v>
      </c>
    </row>
    <row r="172" s="2" customFormat="1">
      <c r="A172" s="39"/>
      <c r="B172" s="40"/>
      <c r="C172" s="41"/>
      <c r="D172" s="233" t="s">
        <v>222</v>
      </c>
      <c r="E172" s="41"/>
      <c r="F172" s="234" t="s">
        <v>5509</v>
      </c>
      <c r="G172" s="41"/>
      <c r="H172" s="41"/>
      <c r="I172" s="235"/>
      <c r="J172" s="41"/>
      <c r="K172" s="41"/>
      <c r="L172" s="45"/>
      <c r="M172" s="236"/>
      <c r="N172" s="23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222</v>
      </c>
      <c r="AU172" s="18" t="s">
        <v>90</v>
      </c>
    </row>
    <row r="173" s="2" customFormat="1" ht="24.15" customHeight="1">
      <c r="A173" s="39"/>
      <c r="B173" s="40"/>
      <c r="C173" s="220" t="s">
        <v>7</v>
      </c>
      <c r="D173" s="220" t="s">
        <v>217</v>
      </c>
      <c r="E173" s="221" t="s">
        <v>5510</v>
      </c>
      <c r="F173" s="222" t="s">
        <v>5511</v>
      </c>
      <c r="G173" s="223" t="s">
        <v>539</v>
      </c>
      <c r="H173" s="224">
        <v>1</v>
      </c>
      <c r="I173" s="225"/>
      <c r="J173" s="226">
        <f>ROUND(I173*H173,2)</f>
        <v>0</v>
      </c>
      <c r="K173" s="222" t="s">
        <v>359</v>
      </c>
      <c r="L173" s="45"/>
      <c r="M173" s="227" t="s">
        <v>1</v>
      </c>
      <c r="N173" s="228" t="s">
        <v>46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215</v>
      </c>
      <c r="AT173" s="231" t="s">
        <v>217</v>
      </c>
      <c r="AU173" s="231" t="s">
        <v>90</v>
      </c>
      <c r="AY173" s="18" t="s">
        <v>216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215</v>
      </c>
      <c r="BM173" s="231" t="s">
        <v>5512</v>
      </c>
    </row>
    <row r="174" s="2" customFormat="1">
      <c r="A174" s="39"/>
      <c r="B174" s="40"/>
      <c r="C174" s="41"/>
      <c r="D174" s="233" t="s">
        <v>222</v>
      </c>
      <c r="E174" s="41"/>
      <c r="F174" s="234" t="s">
        <v>5513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222</v>
      </c>
      <c r="AU174" s="18" t="s">
        <v>90</v>
      </c>
    </row>
    <row r="175" s="2" customFormat="1" ht="33" customHeight="1">
      <c r="A175" s="39"/>
      <c r="B175" s="40"/>
      <c r="C175" s="220" t="s">
        <v>498</v>
      </c>
      <c r="D175" s="220" t="s">
        <v>217</v>
      </c>
      <c r="E175" s="221" t="s">
        <v>5514</v>
      </c>
      <c r="F175" s="222" t="s">
        <v>5515</v>
      </c>
      <c r="G175" s="223" t="s">
        <v>539</v>
      </c>
      <c r="H175" s="224">
        <v>9</v>
      </c>
      <c r="I175" s="225"/>
      <c r="J175" s="226">
        <f>ROUND(I175*H175,2)</f>
        <v>0</v>
      </c>
      <c r="K175" s="222" t="s">
        <v>359</v>
      </c>
      <c r="L175" s="45"/>
      <c r="M175" s="227" t="s">
        <v>1</v>
      </c>
      <c r="N175" s="228" t="s">
        <v>46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215</v>
      </c>
      <c r="AT175" s="231" t="s">
        <v>217</v>
      </c>
      <c r="AU175" s="231" t="s">
        <v>90</v>
      </c>
      <c r="AY175" s="18" t="s">
        <v>216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88</v>
      </c>
      <c r="BK175" s="232">
        <f>ROUND(I175*H175,2)</f>
        <v>0</v>
      </c>
      <c r="BL175" s="18" t="s">
        <v>215</v>
      </c>
      <c r="BM175" s="231" t="s">
        <v>5516</v>
      </c>
    </row>
    <row r="176" s="2" customFormat="1">
      <c r="A176" s="39"/>
      <c r="B176" s="40"/>
      <c r="C176" s="41"/>
      <c r="D176" s="233" t="s">
        <v>222</v>
      </c>
      <c r="E176" s="41"/>
      <c r="F176" s="234" t="s">
        <v>5517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222</v>
      </c>
      <c r="AU176" s="18" t="s">
        <v>90</v>
      </c>
    </row>
    <row r="177" s="2" customFormat="1" ht="24.15" customHeight="1">
      <c r="A177" s="39"/>
      <c r="B177" s="40"/>
      <c r="C177" s="220" t="s">
        <v>503</v>
      </c>
      <c r="D177" s="220" t="s">
        <v>217</v>
      </c>
      <c r="E177" s="221" t="s">
        <v>5518</v>
      </c>
      <c r="F177" s="222" t="s">
        <v>5519</v>
      </c>
      <c r="G177" s="223" t="s">
        <v>303</v>
      </c>
      <c r="H177" s="224">
        <v>10</v>
      </c>
      <c r="I177" s="225"/>
      <c r="J177" s="226">
        <f>ROUND(I177*H177,2)</f>
        <v>0</v>
      </c>
      <c r="K177" s="222" t="s">
        <v>359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215</v>
      </c>
      <c r="AT177" s="231" t="s">
        <v>217</v>
      </c>
      <c r="AU177" s="231" t="s">
        <v>90</v>
      </c>
      <c r="AY177" s="18" t="s">
        <v>216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215</v>
      </c>
      <c r="BM177" s="231" t="s">
        <v>5520</v>
      </c>
    </row>
    <row r="178" s="2" customFormat="1">
      <c r="A178" s="39"/>
      <c r="B178" s="40"/>
      <c r="C178" s="41"/>
      <c r="D178" s="233" t="s">
        <v>222</v>
      </c>
      <c r="E178" s="41"/>
      <c r="F178" s="234" t="s">
        <v>5521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222</v>
      </c>
      <c r="AU178" s="18" t="s">
        <v>90</v>
      </c>
    </row>
    <row r="179" s="2" customFormat="1" ht="24.15" customHeight="1">
      <c r="A179" s="39"/>
      <c r="B179" s="40"/>
      <c r="C179" s="220" t="s">
        <v>509</v>
      </c>
      <c r="D179" s="220" t="s">
        <v>217</v>
      </c>
      <c r="E179" s="221" t="s">
        <v>5522</v>
      </c>
      <c r="F179" s="222" t="s">
        <v>5523</v>
      </c>
      <c r="G179" s="223" t="s">
        <v>303</v>
      </c>
      <c r="H179" s="224">
        <v>50</v>
      </c>
      <c r="I179" s="225"/>
      <c r="J179" s="226">
        <f>ROUND(I179*H179,2)</f>
        <v>0</v>
      </c>
      <c r="K179" s="222" t="s">
        <v>359</v>
      </c>
      <c r="L179" s="45"/>
      <c r="M179" s="227" t="s">
        <v>1</v>
      </c>
      <c r="N179" s="228" t="s">
        <v>46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215</v>
      </c>
      <c r="AT179" s="231" t="s">
        <v>217</v>
      </c>
      <c r="AU179" s="231" t="s">
        <v>90</v>
      </c>
      <c r="AY179" s="18" t="s">
        <v>216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88</v>
      </c>
      <c r="BK179" s="232">
        <f>ROUND(I179*H179,2)</f>
        <v>0</v>
      </c>
      <c r="BL179" s="18" t="s">
        <v>215</v>
      </c>
      <c r="BM179" s="231" t="s">
        <v>5524</v>
      </c>
    </row>
    <row r="180" s="2" customFormat="1">
      <c r="A180" s="39"/>
      <c r="B180" s="40"/>
      <c r="C180" s="41"/>
      <c r="D180" s="233" t="s">
        <v>222</v>
      </c>
      <c r="E180" s="41"/>
      <c r="F180" s="234" t="s">
        <v>5525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222</v>
      </c>
      <c r="AU180" s="18" t="s">
        <v>90</v>
      </c>
    </row>
    <row r="181" s="14" customFormat="1">
      <c r="A181" s="14"/>
      <c r="B181" s="260"/>
      <c r="C181" s="261"/>
      <c r="D181" s="233" t="s">
        <v>362</v>
      </c>
      <c r="E181" s="262" t="s">
        <v>1</v>
      </c>
      <c r="F181" s="263" t="s">
        <v>5526</v>
      </c>
      <c r="G181" s="261"/>
      <c r="H181" s="264">
        <v>50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0" t="s">
        <v>362</v>
      </c>
      <c r="AU181" s="270" t="s">
        <v>90</v>
      </c>
      <c r="AV181" s="14" t="s">
        <v>90</v>
      </c>
      <c r="AW181" s="14" t="s">
        <v>36</v>
      </c>
      <c r="AX181" s="14" t="s">
        <v>81</v>
      </c>
      <c r="AY181" s="270" t="s">
        <v>216</v>
      </c>
    </row>
    <row r="182" s="16" customFormat="1">
      <c r="A182" s="16"/>
      <c r="B182" s="282"/>
      <c r="C182" s="283"/>
      <c r="D182" s="233" t="s">
        <v>362</v>
      </c>
      <c r="E182" s="284" t="s">
        <v>1</v>
      </c>
      <c r="F182" s="285" t="s">
        <v>369</v>
      </c>
      <c r="G182" s="283"/>
      <c r="H182" s="286">
        <v>50</v>
      </c>
      <c r="I182" s="287"/>
      <c r="J182" s="283"/>
      <c r="K182" s="283"/>
      <c r="L182" s="288"/>
      <c r="M182" s="289"/>
      <c r="N182" s="290"/>
      <c r="O182" s="290"/>
      <c r="P182" s="290"/>
      <c r="Q182" s="290"/>
      <c r="R182" s="290"/>
      <c r="S182" s="290"/>
      <c r="T182" s="291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92" t="s">
        <v>362</v>
      </c>
      <c r="AU182" s="292" t="s">
        <v>90</v>
      </c>
      <c r="AV182" s="16" t="s">
        <v>215</v>
      </c>
      <c r="AW182" s="16" t="s">
        <v>36</v>
      </c>
      <c r="AX182" s="16" t="s">
        <v>88</v>
      </c>
      <c r="AY182" s="292" t="s">
        <v>216</v>
      </c>
    </row>
    <row r="183" s="11" customFormat="1" ht="22.8" customHeight="1">
      <c r="A183" s="11"/>
      <c r="B183" s="206"/>
      <c r="C183" s="207"/>
      <c r="D183" s="208" t="s">
        <v>80</v>
      </c>
      <c r="E183" s="248" t="s">
        <v>257</v>
      </c>
      <c r="F183" s="248" t="s">
        <v>1516</v>
      </c>
      <c r="G183" s="207"/>
      <c r="H183" s="207"/>
      <c r="I183" s="210"/>
      <c r="J183" s="249">
        <f>BK183</f>
        <v>0</v>
      </c>
      <c r="K183" s="207"/>
      <c r="L183" s="212"/>
      <c r="M183" s="213"/>
      <c r="N183" s="214"/>
      <c r="O183" s="214"/>
      <c r="P183" s="215">
        <f>SUM(P184:P243)</f>
        <v>0</v>
      </c>
      <c r="Q183" s="214"/>
      <c r="R183" s="215">
        <f>SUM(R184:R243)</f>
        <v>0</v>
      </c>
      <c r="S183" s="214"/>
      <c r="T183" s="216">
        <f>SUM(T184:T243)</f>
        <v>189.40800400000001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217" t="s">
        <v>88</v>
      </c>
      <c r="AT183" s="218" t="s">
        <v>80</v>
      </c>
      <c r="AU183" s="218" t="s">
        <v>88</v>
      </c>
      <c r="AY183" s="217" t="s">
        <v>216</v>
      </c>
      <c r="BK183" s="219">
        <f>SUM(BK184:BK243)</f>
        <v>0</v>
      </c>
    </row>
    <row r="184" s="2" customFormat="1" ht="24.15" customHeight="1">
      <c r="A184" s="39"/>
      <c r="B184" s="40"/>
      <c r="C184" s="220" t="s">
        <v>525</v>
      </c>
      <c r="D184" s="220" t="s">
        <v>217</v>
      </c>
      <c r="E184" s="221" t="s">
        <v>5527</v>
      </c>
      <c r="F184" s="222" t="s">
        <v>5528</v>
      </c>
      <c r="G184" s="223" t="s">
        <v>453</v>
      </c>
      <c r="H184" s="224">
        <v>30</v>
      </c>
      <c r="I184" s="225"/>
      <c r="J184" s="226">
        <f>ROUND(I184*H184,2)</f>
        <v>0</v>
      </c>
      <c r="K184" s="222" t="s">
        <v>359</v>
      </c>
      <c r="L184" s="45"/>
      <c r="M184" s="227" t="s">
        <v>1</v>
      </c>
      <c r="N184" s="228" t="s">
        <v>46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215</v>
      </c>
      <c r="AT184" s="231" t="s">
        <v>217</v>
      </c>
      <c r="AU184" s="231" t="s">
        <v>90</v>
      </c>
      <c r="AY184" s="18" t="s">
        <v>216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215</v>
      </c>
      <c r="BM184" s="231" t="s">
        <v>5529</v>
      </c>
    </row>
    <row r="185" s="2" customFormat="1">
      <c r="A185" s="39"/>
      <c r="B185" s="40"/>
      <c r="C185" s="41"/>
      <c r="D185" s="233" t="s">
        <v>222</v>
      </c>
      <c r="E185" s="41"/>
      <c r="F185" s="234" t="s">
        <v>5530</v>
      </c>
      <c r="G185" s="41"/>
      <c r="H185" s="41"/>
      <c r="I185" s="235"/>
      <c r="J185" s="41"/>
      <c r="K185" s="41"/>
      <c r="L185" s="45"/>
      <c r="M185" s="236"/>
      <c r="N185" s="23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222</v>
      </c>
      <c r="AU185" s="18" t="s">
        <v>90</v>
      </c>
    </row>
    <row r="186" s="2" customFormat="1" ht="16.5" customHeight="1">
      <c r="A186" s="39"/>
      <c r="B186" s="40"/>
      <c r="C186" s="220" t="s">
        <v>531</v>
      </c>
      <c r="D186" s="220" t="s">
        <v>217</v>
      </c>
      <c r="E186" s="221" t="s">
        <v>5531</v>
      </c>
      <c r="F186" s="222" t="s">
        <v>5532</v>
      </c>
      <c r="G186" s="223" t="s">
        <v>358</v>
      </c>
      <c r="H186" s="224">
        <v>6.4800000000000004</v>
      </c>
      <c r="I186" s="225"/>
      <c r="J186" s="226">
        <f>ROUND(I186*H186,2)</f>
        <v>0</v>
      </c>
      <c r="K186" s="222" t="s">
        <v>359</v>
      </c>
      <c r="L186" s="45"/>
      <c r="M186" s="227" t="s">
        <v>1</v>
      </c>
      <c r="N186" s="228" t="s">
        <v>46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2</v>
      </c>
      <c r="T186" s="230">
        <f>S186*H186</f>
        <v>12.960000000000001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215</v>
      </c>
      <c r="AT186" s="231" t="s">
        <v>217</v>
      </c>
      <c r="AU186" s="231" t="s">
        <v>90</v>
      </c>
      <c r="AY186" s="18" t="s">
        <v>216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88</v>
      </c>
      <c r="BK186" s="232">
        <f>ROUND(I186*H186,2)</f>
        <v>0</v>
      </c>
      <c r="BL186" s="18" t="s">
        <v>215</v>
      </c>
      <c r="BM186" s="231" t="s">
        <v>5533</v>
      </c>
    </row>
    <row r="187" s="2" customFormat="1">
      <c r="A187" s="39"/>
      <c r="B187" s="40"/>
      <c r="C187" s="41"/>
      <c r="D187" s="233" t="s">
        <v>222</v>
      </c>
      <c r="E187" s="41"/>
      <c r="F187" s="234" t="s">
        <v>5534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222</v>
      </c>
      <c r="AU187" s="18" t="s">
        <v>90</v>
      </c>
    </row>
    <row r="188" s="13" customFormat="1">
      <c r="A188" s="13"/>
      <c r="B188" s="250"/>
      <c r="C188" s="251"/>
      <c r="D188" s="233" t="s">
        <v>362</v>
      </c>
      <c r="E188" s="252" t="s">
        <v>1</v>
      </c>
      <c r="F188" s="253" t="s">
        <v>5535</v>
      </c>
      <c r="G188" s="251"/>
      <c r="H188" s="252" t="s">
        <v>1</v>
      </c>
      <c r="I188" s="254"/>
      <c r="J188" s="251"/>
      <c r="K188" s="251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362</v>
      </c>
      <c r="AU188" s="259" t="s">
        <v>90</v>
      </c>
      <c r="AV188" s="13" t="s">
        <v>88</v>
      </c>
      <c r="AW188" s="13" t="s">
        <v>36</v>
      </c>
      <c r="AX188" s="13" t="s">
        <v>81</v>
      </c>
      <c r="AY188" s="259" t="s">
        <v>216</v>
      </c>
    </row>
    <row r="189" s="14" customFormat="1">
      <c r="A189" s="14"/>
      <c r="B189" s="260"/>
      <c r="C189" s="261"/>
      <c r="D189" s="233" t="s">
        <v>362</v>
      </c>
      <c r="E189" s="262" t="s">
        <v>1</v>
      </c>
      <c r="F189" s="263" t="s">
        <v>5536</v>
      </c>
      <c r="G189" s="261"/>
      <c r="H189" s="264">
        <v>6.4800000000000004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362</v>
      </c>
      <c r="AU189" s="270" t="s">
        <v>90</v>
      </c>
      <c r="AV189" s="14" t="s">
        <v>90</v>
      </c>
      <c r="AW189" s="14" t="s">
        <v>36</v>
      </c>
      <c r="AX189" s="14" t="s">
        <v>81</v>
      </c>
      <c r="AY189" s="270" t="s">
        <v>216</v>
      </c>
    </row>
    <row r="190" s="16" customFormat="1">
      <c r="A190" s="16"/>
      <c r="B190" s="282"/>
      <c r="C190" s="283"/>
      <c r="D190" s="233" t="s">
        <v>362</v>
      </c>
      <c r="E190" s="284" t="s">
        <v>1</v>
      </c>
      <c r="F190" s="285" t="s">
        <v>369</v>
      </c>
      <c r="G190" s="283"/>
      <c r="H190" s="286">
        <v>6.4800000000000004</v>
      </c>
      <c r="I190" s="287"/>
      <c r="J190" s="283"/>
      <c r="K190" s="283"/>
      <c r="L190" s="288"/>
      <c r="M190" s="289"/>
      <c r="N190" s="290"/>
      <c r="O190" s="290"/>
      <c r="P190" s="290"/>
      <c r="Q190" s="290"/>
      <c r="R190" s="290"/>
      <c r="S190" s="290"/>
      <c r="T190" s="291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92" t="s">
        <v>362</v>
      </c>
      <c r="AU190" s="292" t="s">
        <v>90</v>
      </c>
      <c r="AV190" s="16" t="s">
        <v>215</v>
      </c>
      <c r="AW190" s="16" t="s">
        <v>36</v>
      </c>
      <c r="AX190" s="16" t="s">
        <v>88</v>
      </c>
      <c r="AY190" s="292" t="s">
        <v>216</v>
      </c>
    </row>
    <row r="191" s="2" customFormat="1" ht="24.15" customHeight="1">
      <c r="A191" s="39"/>
      <c r="B191" s="40"/>
      <c r="C191" s="220" t="s">
        <v>536</v>
      </c>
      <c r="D191" s="220" t="s">
        <v>217</v>
      </c>
      <c r="E191" s="221" t="s">
        <v>5537</v>
      </c>
      <c r="F191" s="222" t="s">
        <v>5538</v>
      </c>
      <c r="G191" s="223" t="s">
        <v>358</v>
      </c>
      <c r="H191" s="224">
        <v>8.0999999999999996</v>
      </c>
      <c r="I191" s="225"/>
      <c r="J191" s="226">
        <f>ROUND(I191*H191,2)</f>
        <v>0</v>
      </c>
      <c r="K191" s="222" t="s">
        <v>359</v>
      </c>
      <c r="L191" s="45"/>
      <c r="M191" s="227" t="s">
        <v>1</v>
      </c>
      <c r="N191" s="228" t="s">
        <v>46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2.5</v>
      </c>
      <c r="T191" s="230">
        <f>S191*H191</f>
        <v>20.25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215</v>
      </c>
      <c r="AT191" s="231" t="s">
        <v>217</v>
      </c>
      <c r="AU191" s="231" t="s">
        <v>90</v>
      </c>
      <c r="AY191" s="18" t="s">
        <v>216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88</v>
      </c>
      <c r="BK191" s="232">
        <f>ROUND(I191*H191,2)</f>
        <v>0</v>
      </c>
      <c r="BL191" s="18" t="s">
        <v>215</v>
      </c>
      <c r="BM191" s="231" t="s">
        <v>5539</v>
      </c>
    </row>
    <row r="192" s="2" customFormat="1">
      <c r="A192" s="39"/>
      <c r="B192" s="40"/>
      <c r="C192" s="41"/>
      <c r="D192" s="233" t="s">
        <v>222</v>
      </c>
      <c r="E192" s="41"/>
      <c r="F192" s="234" t="s">
        <v>5540</v>
      </c>
      <c r="G192" s="41"/>
      <c r="H192" s="41"/>
      <c r="I192" s="235"/>
      <c r="J192" s="41"/>
      <c r="K192" s="41"/>
      <c r="L192" s="45"/>
      <c r="M192" s="236"/>
      <c r="N192" s="23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222</v>
      </c>
      <c r="AU192" s="18" t="s">
        <v>90</v>
      </c>
    </row>
    <row r="193" s="13" customFormat="1">
      <c r="A193" s="13"/>
      <c r="B193" s="250"/>
      <c r="C193" s="251"/>
      <c r="D193" s="233" t="s">
        <v>362</v>
      </c>
      <c r="E193" s="252" t="s">
        <v>1</v>
      </c>
      <c r="F193" s="253" t="s">
        <v>5541</v>
      </c>
      <c r="G193" s="251"/>
      <c r="H193" s="252" t="s">
        <v>1</v>
      </c>
      <c r="I193" s="254"/>
      <c r="J193" s="251"/>
      <c r="K193" s="251"/>
      <c r="L193" s="255"/>
      <c r="M193" s="256"/>
      <c r="N193" s="257"/>
      <c r="O193" s="257"/>
      <c r="P193" s="257"/>
      <c r="Q193" s="257"/>
      <c r="R193" s="257"/>
      <c r="S193" s="257"/>
      <c r="T193" s="25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9" t="s">
        <v>362</v>
      </c>
      <c r="AU193" s="259" t="s">
        <v>90</v>
      </c>
      <c r="AV193" s="13" t="s">
        <v>88</v>
      </c>
      <c r="AW193" s="13" t="s">
        <v>36</v>
      </c>
      <c r="AX193" s="13" t="s">
        <v>81</v>
      </c>
      <c r="AY193" s="259" t="s">
        <v>216</v>
      </c>
    </row>
    <row r="194" s="14" customFormat="1">
      <c r="A194" s="14"/>
      <c r="B194" s="260"/>
      <c r="C194" s="261"/>
      <c r="D194" s="233" t="s">
        <v>362</v>
      </c>
      <c r="E194" s="262" t="s">
        <v>1</v>
      </c>
      <c r="F194" s="263" t="s">
        <v>5542</v>
      </c>
      <c r="G194" s="261"/>
      <c r="H194" s="264">
        <v>8.0999999999999996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362</v>
      </c>
      <c r="AU194" s="270" t="s">
        <v>90</v>
      </c>
      <c r="AV194" s="14" t="s">
        <v>90</v>
      </c>
      <c r="AW194" s="14" t="s">
        <v>36</v>
      </c>
      <c r="AX194" s="14" t="s">
        <v>81</v>
      </c>
      <c r="AY194" s="270" t="s">
        <v>216</v>
      </c>
    </row>
    <row r="195" s="16" customFormat="1">
      <c r="A195" s="16"/>
      <c r="B195" s="282"/>
      <c r="C195" s="283"/>
      <c r="D195" s="233" t="s">
        <v>362</v>
      </c>
      <c r="E195" s="284" t="s">
        <v>1</v>
      </c>
      <c r="F195" s="285" t="s">
        <v>369</v>
      </c>
      <c r="G195" s="283"/>
      <c r="H195" s="286">
        <v>8.0999999999999996</v>
      </c>
      <c r="I195" s="287"/>
      <c r="J195" s="283"/>
      <c r="K195" s="283"/>
      <c r="L195" s="288"/>
      <c r="M195" s="289"/>
      <c r="N195" s="290"/>
      <c r="O195" s="290"/>
      <c r="P195" s="290"/>
      <c r="Q195" s="290"/>
      <c r="R195" s="290"/>
      <c r="S195" s="290"/>
      <c r="T195" s="29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2" t="s">
        <v>362</v>
      </c>
      <c r="AU195" s="292" t="s">
        <v>90</v>
      </c>
      <c r="AV195" s="16" t="s">
        <v>215</v>
      </c>
      <c r="AW195" s="16" t="s">
        <v>36</v>
      </c>
      <c r="AX195" s="16" t="s">
        <v>88</v>
      </c>
      <c r="AY195" s="292" t="s">
        <v>216</v>
      </c>
    </row>
    <row r="196" s="2" customFormat="1" ht="24.15" customHeight="1">
      <c r="A196" s="39"/>
      <c r="B196" s="40"/>
      <c r="C196" s="220" t="s">
        <v>542</v>
      </c>
      <c r="D196" s="220" t="s">
        <v>217</v>
      </c>
      <c r="E196" s="221" t="s">
        <v>5543</v>
      </c>
      <c r="F196" s="222" t="s">
        <v>5544</v>
      </c>
      <c r="G196" s="223" t="s">
        <v>358</v>
      </c>
      <c r="H196" s="224">
        <v>0.52700000000000002</v>
      </c>
      <c r="I196" s="225"/>
      <c r="J196" s="226">
        <f>ROUND(I196*H196,2)</f>
        <v>0</v>
      </c>
      <c r="K196" s="222" t="s">
        <v>359</v>
      </c>
      <c r="L196" s="45"/>
      <c r="M196" s="227" t="s">
        <v>1</v>
      </c>
      <c r="N196" s="228" t="s">
        <v>46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1.8</v>
      </c>
      <c r="T196" s="230">
        <f>S196*H196</f>
        <v>0.94860000000000011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215</v>
      </c>
      <c r="AT196" s="231" t="s">
        <v>217</v>
      </c>
      <c r="AU196" s="231" t="s">
        <v>90</v>
      </c>
      <c r="AY196" s="18" t="s">
        <v>216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215</v>
      </c>
      <c r="BM196" s="231" t="s">
        <v>5545</v>
      </c>
    </row>
    <row r="197" s="2" customFormat="1">
      <c r="A197" s="39"/>
      <c r="B197" s="40"/>
      <c r="C197" s="41"/>
      <c r="D197" s="233" t="s">
        <v>222</v>
      </c>
      <c r="E197" s="41"/>
      <c r="F197" s="234" t="s">
        <v>5546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222</v>
      </c>
      <c r="AU197" s="18" t="s">
        <v>90</v>
      </c>
    </row>
    <row r="198" s="13" customFormat="1">
      <c r="A198" s="13"/>
      <c r="B198" s="250"/>
      <c r="C198" s="251"/>
      <c r="D198" s="233" t="s">
        <v>362</v>
      </c>
      <c r="E198" s="252" t="s">
        <v>1</v>
      </c>
      <c r="F198" s="253" t="s">
        <v>5547</v>
      </c>
      <c r="G198" s="251"/>
      <c r="H198" s="252" t="s">
        <v>1</v>
      </c>
      <c r="I198" s="254"/>
      <c r="J198" s="251"/>
      <c r="K198" s="251"/>
      <c r="L198" s="255"/>
      <c r="M198" s="256"/>
      <c r="N198" s="257"/>
      <c r="O198" s="257"/>
      <c r="P198" s="257"/>
      <c r="Q198" s="257"/>
      <c r="R198" s="257"/>
      <c r="S198" s="257"/>
      <c r="T198" s="25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362</v>
      </c>
      <c r="AU198" s="259" t="s">
        <v>90</v>
      </c>
      <c r="AV198" s="13" t="s">
        <v>88</v>
      </c>
      <c r="AW198" s="13" t="s">
        <v>36</v>
      </c>
      <c r="AX198" s="13" t="s">
        <v>81</v>
      </c>
      <c r="AY198" s="259" t="s">
        <v>216</v>
      </c>
    </row>
    <row r="199" s="14" customFormat="1">
      <c r="A199" s="14"/>
      <c r="B199" s="260"/>
      <c r="C199" s="261"/>
      <c r="D199" s="233" t="s">
        <v>362</v>
      </c>
      <c r="E199" s="262" t="s">
        <v>1</v>
      </c>
      <c r="F199" s="263" t="s">
        <v>5548</v>
      </c>
      <c r="G199" s="261"/>
      <c r="H199" s="264">
        <v>0.52700000000000002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0" t="s">
        <v>362</v>
      </c>
      <c r="AU199" s="270" t="s">
        <v>90</v>
      </c>
      <c r="AV199" s="14" t="s">
        <v>90</v>
      </c>
      <c r="AW199" s="14" t="s">
        <v>36</v>
      </c>
      <c r="AX199" s="14" t="s">
        <v>81</v>
      </c>
      <c r="AY199" s="270" t="s">
        <v>216</v>
      </c>
    </row>
    <row r="200" s="16" customFormat="1">
      <c r="A200" s="16"/>
      <c r="B200" s="282"/>
      <c r="C200" s="283"/>
      <c r="D200" s="233" t="s">
        <v>362</v>
      </c>
      <c r="E200" s="284" t="s">
        <v>1</v>
      </c>
      <c r="F200" s="285" t="s">
        <v>369</v>
      </c>
      <c r="G200" s="283"/>
      <c r="H200" s="286">
        <v>0.52700000000000002</v>
      </c>
      <c r="I200" s="287"/>
      <c r="J200" s="283"/>
      <c r="K200" s="283"/>
      <c r="L200" s="288"/>
      <c r="M200" s="289"/>
      <c r="N200" s="290"/>
      <c r="O200" s="290"/>
      <c r="P200" s="290"/>
      <c r="Q200" s="290"/>
      <c r="R200" s="290"/>
      <c r="S200" s="290"/>
      <c r="T200" s="29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2" t="s">
        <v>362</v>
      </c>
      <c r="AU200" s="292" t="s">
        <v>90</v>
      </c>
      <c r="AV200" s="16" t="s">
        <v>215</v>
      </c>
      <c r="AW200" s="16" t="s">
        <v>36</v>
      </c>
      <c r="AX200" s="16" t="s">
        <v>88</v>
      </c>
      <c r="AY200" s="292" t="s">
        <v>216</v>
      </c>
    </row>
    <row r="201" s="2" customFormat="1" ht="16.5" customHeight="1">
      <c r="A201" s="39"/>
      <c r="B201" s="40"/>
      <c r="C201" s="220" t="s">
        <v>547</v>
      </c>
      <c r="D201" s="220" t="s">
        <v>217</v>
      </c>
      <c r="E201" s="221" t="s">
        <v>5549</v>
      </c>
      <c r="F201" s="222" t="s">
        <v>5550</v>
      </c>
      <c r="G201" s="223" t="s">
        <v>358</v>
      </c>
      <c r="H201" s="224">
        <v>8.2799999999999994</v>
      </c>
      <c r="I201" s="225"/>
      <c r="J201" s="226">
        <f>ROUND(I201*H201,2)</f>
        <v>0</v>
      </c>
      <c r="K201" s="222" t="s">
        <v>359</v>
      </c>
      <c r="L201" s="45"/>
      <c r="M201" s="227" t="s">
        <v>1</v>
      </c>
      <c r="N201" s="228" t="s">
        <v>46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2.3999999999999999</v>
      </c>
      <c r="T201" s="230">
        <f>S201*H201</f>
        <v>19.871999999999996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215</v>
      </c>
      <c r="AT201" s="231" t="s">
        <v>217</v>
      </c>
      <c r="AU201" s="231" t="s">
        <v>90</v>
      </c>
      <c r="AY201" s="18" t="s">
        <v>216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215</v>
      </c>
      <c r="BM201" s="231" t="s">
        <v>5551</v>
      </c>
    </row>
    <row r="202" s="2" customFormat="1">
      <c r="A202" s="39"/>
      <c r="B202" s="40"/>
      <c r="C202" s="41"/>
      <c r="D202" s="233" t="s">
        <v>222</v>
      </c>
      <c r="E202" s="41"/>
      <c r="F202" s="234" t="s">
        <v>5552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222</v>
      </c>
      <c r="AU202" s="18" t="s">
        <v>90</v>
      </c>
    </row>
    <row r="203" s="13" customFormat="1">
      <c r="A203" s="13"/>
      <c r="B203" s="250"/>
      <c r="C203" s="251"/>
      <c r="D203" s="233" t="s">
        <v>362</v>
      </c>
      <c r="E203" s="252" t="s">
        <v>1</v>
      </c>
      <c r="F203" s="253" t="s">
        <v>5553</v>
      </c>
      <c r="G203" s="251"/>
      <c r="H203" s="252" t="s">
        <v>1</v>
      </c>
      <c r="I203" s="254"/>
      <c r="J203" s="251"/>
      <c r="K203" s="251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362</v>
      </c>
      <c r="AU203" s="259" t="s">
        <v>90</v>
      </c>
      <c r="AV203" s="13" t="s">
        <v>88</v>
      </c>
      <c r="AW203" s="13" t="s">
        <v>36</v>
      </c>
      <c r="AX203" s="13" t="s">
        <v>81</v>
      </c>
      <c r="AY203" s="259" t="s">
        <v>216</v>
      </c>
    </row>
    <row r="204" s="14" customFormat="1">
      <c r="A204" s="14"/>
      <c r="B204" s="260"/>
      <c r="C204" s="261"/>
      <c r="D204" s="233" t="s">
        <v>362</v>
      </c>
      <c r="E204" s="262" t="s">
        <v>1</v>
      </c>
      <c r="F204" s="263" t="s">
        <v>5554</v>
      </c>
      <c r="G204" s="261"/>
      <c r="H204" s="264">
        <v>7.2000000000000002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0" t="s">
        <v>362</v>
      </c>
      <c r="AU204" s="270" t="s">
        <v>90</v>
      </c>
      <c r="AV204" s="14" t="s">
        <v>90</v>
      </c>
      <c r="AW204" s="14" t="s">
        <v>36</v>
      </c>
      <c r="AX204" s="14" t="s">
        <v>81</v>
      </c>
      <c r="AY204" s="270" t="s">
        <v>216</v>
      </c>
    </row>
    <row r="205" s="13" customFormat="1">
      <c r="A205" s="13"/>
      <c r="B205" s="250"/>
      <c r="C205" s="251"/>
      <c r="D205" s="233" t="s">
        <v>362</v>
      </c>
      <c r="E205" s="252" t="s">
        <v>1</v>
      </c>
      <c r="F205" s="253" t="s">
        <v>5555</v>
      </c>
      <c r="G205" s="251"/>
      <c r="H205" s="252" t="s">
        <v>1</v>
      </c>
      <c r="I205" s="254"/>
      <c r="J205" s="251"/>
      <c r="K205" s="251"/>
      <c r="L205" s="255"/>
      <c r="M205" s="256"/>
      <c r="N205" s="257"/>
      <c r="O205" s="257"/>
      <c r="P205" s="257"/>
      <c r="Q205" s="257"/>
      <c r="R205" s="257"/>
      <c r="S205" s="257"/>
      <c r="T205" s="25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9" t="s">
        <v>362</v>
      </c>
      <c r="AU205" s="259" t="s">
        <v>90</v>
      </c>
      <c r="AV205" s="13" t="s">
        <v>88</v>
      </c>
      <c r="AW205" s="13" t="s">
        <v>36</v>
      </c>
      <c r="AX205" s="13" t="s">
        <v>81</v>
      </c>
      <c r="AY205" s="259" t="s">
        <v>216</v>
      </c>
    </row>
    <row r="206" s="14" customFormat="1">
      <c r="A206" s="14"/>
      <c r="B206" s="260"/>
      <c r="C206" s="261"/>
      <c r="D206" s="233" t="s">
        <v>362</v>
      </c>
      <c r="E206" s="262" t="s">
        <v>1</v>
      </c>
      <c r="F206" s="263" t="s">
        <v>5556</v>
      </c>
      <c r="G206" s="261"/>
      <c r="H206" s="264">
        <v>1.0800000000000001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0" t="s">
        <v>362</v>
      </c>
      <c r="AU206" s="270" t="s">
        <v>90</v>
      </c>
      <c r="AV206" s="14" t="s">
        <v>90</v>
      </c>
      <c r="AW206" s="14" t="s">
        <v>36</v>
      </c>
      <c r="AX206" s="14" t="s">
        <v>81</v>
      </c>
      <c r="AY206" s="270" t="s">
        <v>216</v>
      </c>
    </row>
    <row r="207" s="16" customFormat="1">
      <c r="A207" s="16"/>
      <c r="B207" s="282"/>
      <c r="C207" s="283"/>
      <c r="D207" s="233" t="s">
        <v>362</v>
      </c>
      <c r="E207" s="284" t="s">
        <v>1</v>
      </c>
      <c r="F207" s="285" t="s">
        <v>369</v>
      </c>
      <c r="G207" s="283"/>
      <c r="H207" s="286">
        <v>8.2800000000000011</v>
      </c>
      <c r="I207" s="287"/>
      <c r="J207" s="283"/>
      <c r="K207" s="283"/>
      <c r="L207" s="288"/>
      <c r="M207" s="289"/>
      <c r="N207" s="290"/>
      <c r="O207" s="290"/>
      <c r="P207" s="290"/>
      <c r="Q207" s="290"/>
      <c r="R207" s="290"/>
      <c r="S207" s="290"/>
      <c r="T207" s="291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2" t="s">
        <v>362</v>
      </c>
      <c r="AU207" s="292" t="s">
        <v>90</v>
      </c>
      <c r="AV207" s="16" t="s">
        <v>215</v>
      </c>
      <c r="AW207" s="16" t="s">
        <v>36</v>
      </c>
      <c r="AX207" s="16" t="s">
        <v>88</v>
      </c>
      <c r="AY207" s="292" t="s">
        <v>216</v>
      </c>
    </row>
    <row r="208" s="2" customFormat="1" ht="24.15" customHeight="1">
      <c r="A208" s="39"/>
      <c r="B208" s="40"/>
      <c r="C208" s="220" t="s">
        <v>553</v>
      </c>
      <c r="D208" s="220" t="s">
        <v>217</v>
      </c>
      <c r="E208" s="221" t="s">
        <v>5557</v>
      </c>
      <c r="F208" s="222" t="s">
        <v>5558</v>
      </c>
      <c r="G208" s="223" t="s">
        <v>539</v>
      </c>
      <c r="H208" s="224">
        <v>37.332999999999998</v>
      </c>
      <c r="I208" s="225"/>
      <c r="J208" s="226">
        <f>ROUND(I208*H208,2)</f>
        <v>0</v>
      </c>
      <c r="K208" s="222" t="s">
        <v>359</v>
      </c>
      <c r="L208" s="45"/>
      <c r="M208" s="227" t="s">
        <v>1</v>
      </c>
      <c r="N208" s="228" t="s">
        <v>46</v>
      </c>
      <c r="O208" s="92"/>
      <c r="P208" s="229">
        <f>O208*H208</f>
        <v>0</v>
      </c>
      <c r="Q208" s="229">
        <v>0</v>
      </c>
      <c r="R208" s="229">
        <f>Q208*H208</f>
        <v>0</v>
      </c>
      <c r="S208" s="229">
        <v>0.087999999999999995</v>
      </c>
      <c r="T208" s="230">
        <f>S208*H208</f>
        <v>3.2853039999999996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215</v>
      </c>
      <c r="AT208" s="231" t="s">
        <v>217</v>
      </c>
      <c r="AU208" s="231" t="s">
        <v>90</v>
      </c>
      <c r="AY208" s="18" t="s">
        <v>216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215</v>
      </c>
      <c r="BM208" s="231" t="s">
        <v>5559</v>
      </c>
    </row>
    <row r="209" s="2" customFormat="1">
      <c r="A209" s="39"/>
      <c r="B209" s="40"/>
      <c r="C209" s="41"/>
      <c r="D209" s="233" t="s">
        <v>222</v>
      </c>
      <c r="E209" s="41"/>
      <c r="F209" s="234" t="s">
        <v>5558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222</v>
      </c>
      <c r="AU209" s="18" t="s">
        <v>90</v>
      </c>
    </row>
    <row r="210" s="14" customFormat="1">
      <c r="A210" s="14"/>
      <c r="B210" s="260"/>
      <c r="C210" s="261"/>
      <c r="D210" s="233" t="s">
        <v>362</v>
      </c>
      <c r="E210" s="262" t="s">
        <v>1</v>
      </c>
      <c r="F210" s="263" t="s">
        <v>5560</v>
      </c>
      <c r="G210" s="261"/>
      <c r="H210" s="264">
        <v>37.332999999999998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0" t="s">
        <v>362</v>
      </c>
      <c r="AU210" s="270" t="s">
        <v>90</v>
      </c>
      <c r="AV210" s="14" t="s">
        <v>90</v>
      </c>
      <c r="AW210" s="14" t="s">
        <v>36</v>
      </c>
      <c r="AX210" s="14" t="s">
        <v>81</v>
      </c>
      <c r="AY210" s="270" t="s">
        <v>216</v>
      </c>
    </row>
    <row r="211" s="16" customFormat="1">
      <c r="A211" s="16"/>
      <c r="B211" s="282"/>
      <c r="C211" s="283"/>
      <c r="D211" s="233" t="s">
        <v>362</v>
      </c>
      <c r="E211" s="284" t="s">
        <v>1</v>
      </c>
      <c r="F211" s="285" t="s">
        <v>369</v>
      </c>
      <c r="G211" s="283"/>
      <c r="H211" s="286">
        <v>37.332999999999998</v>
      </c>
      <c r="I211" s="287"/>
      <c r="J211" s="283"/>
      <c r="K211" s="283"/>
      <c r="L211" s="288"/>
      <c r="M211" s="289"/>
      <c r="N211" s="290"/>
      <c r="O211" s="290"/>
      <c r="P211" s="290"/>
      <c r="Q211" s="290"/>
      <c r="R211" s="290"/>
      <c r="S211" s="290"/>
      <c r="T211" s="291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92" t="s">
        <v>362</v>
      </c>
      <c r="AU211" s="292" t="s">
        <v>90</v>
      </c>
      <c r="AV211" s="16" t="s">
        <v>215</v>
      </c>
      <c r="AW211" s="16" t="s">
        <v>36</v>
      </c>
      <c r="AX211" s="16" t="s">
        <v>88</v>
      </c>
      <c r="AY211" s="292" t="s">
        <v>216</v>
      </c>
    </row>
    <row r="212" s="2" customFormat="1" ht="24.15" customHeight="1">
      <c r="A212" s="39"/>
      <c r="B212" s="40"/>
      <c r="C212" s="220" t="s">
        <v>559</v>
      </c>
      <c r="D212" s="220" t="s">
        <v>217</v>
      </c>
      <c r="E212" s="221" t="s">
        <v>5561</v>
      </c>
      <c r="F212" s="222" t="s">
        <v>5562</v>
      </c>
      <c r="G212" s="223" t="s">
        <v>539</v>
      </c>
      <c r="H212" s="224">
        <v>15</v>
      </c>
      <c r="I212" s="225"/>
      <c r="J212" s="226">
        <f>ROUND(I212*H212,2)</f>
        <v>0</v>
      </c>
      <c r="K212" s="222" t="s">
        <v>359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0</v>
      </c>
      <c r="R212" s="229">
        <f>Q212*H212</f>
        <v>0</v>
      </c>
      <c r="S212" s="229">
        <v>0.16800000000000001</v>
      </c>
      <c r="T212" s="230">
        <f>S212*H212</f>
        <v>2.52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215</v>
      </c>
      <c r="AT212" s="231" t="s">
        <v>217</v>
      </c>
      <c r="AU212" s="231" t="s">
        <v>90</v>
      </c>
      <c r="AY212" s="18" t="s">
        <v>216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215</v>
      </c>
      <c r="BM212" s="231" t="s">
        <v>5563</v>
      </c>
    </row>
    <row r="213" s="2" customFormat="1">
      <c r="A213" s="39"/>
      <c r="B213" s="40"/>
      <c r="C213" s="41"/>
      <c r="D213" s="233" t="s">
        <v>222</v>
      </c>
      <c r="E213" s="41"/>
      <c r="F213" s="234" t="s">
        <v>5564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222</v>
      </c>
      <c r="AU213" s="18" t="s">
        <v>90</v>
      </c>
    </row>
    <row r="214" s="2" customFormat="1" ht="24.15" customHeight="1">
      <c r="A214" s="39"/>
      <c r="B214" s="40"/>
      <c r="C214" s="220" t="s">
        <v>569</v>
      </c>
      <c r="D214" s="220" t="s">
        <v>217</v>
      </c>
      <c r="E214" s="221" t="s">
        <v>5565</v>
      </c>
      <c r="F214" s="222" t="s">
        <v>5566</v>
      </c>
      <c r="G214" s="223" t="s">
        <v>539</v>
      </c>
      <c r="H214" s="224">
        <v>4</v>
      </c>
      <c r="I214" s="225"/>
      <c r="J214" s="226">
        <f>ROUND(I214*H214,2)</f>
        <v>0</v>
      </c>
      <c r="K214" s="222" t="s">
        <v>1</v>
      </c>
      <c r="L214" s="45"/>
      <c r="M214" s="227" t="s">
        <v>1</v>
      </c>
      <c r="N214" s="228" t="s">
        <v>46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0.16800000000000001</v>
      </c>
      <c r="T214" s="230">
        <f>S214*H214</f>
        <v>0.67200000000000004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215</v>
      </c>
      <c r="AT214" s="231" t="s">
        <v>217</v>
      </c>
      <c r="AU214" s="231" t="s">
        <v>90</v>
      </c>
      <c r="AY214" s="18" t="s">
        <v>216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88</v>
      </c>
      <c r="BK214" s="232">
        <f>ROUND(I214*H214,2)</f>
        <v>0</v>
      </c>
      <c r="BL214" s="18" t="s">
        <v>215</v>
      </c>
      <c r="BM214" s="231" t="s">
        <v>5567</v>
      </c>
    </row>
    <row r="215" s="2" customFormat="1" ht="24.15" customHeight="1">
      <c r="A215" s="39"/>
      <c r="B215" s="40"/>
      <c r="C215" s="220" t="s">
        <v>576</v>
      </c>
      <c r="D215" s="220" t="s">
        <v>217</v>
      </c>
      <c r="E215" s="221" t="s">
        <v>5568</v>
      </c>
      <c r="F215" s="222" t="s">
        <v>5569</v>
      </c>
      <c r="G215" s="223" t="s">
        <v>539</v>
      </c>
      <c r="H215" s="224">
        <v>52</v>
      </c>
      <c r="I215" s="225"/>
      <c r="J215" s="226">
        <f>ROUND(I215*H215,2)</f>
        <v>0</v>
      </c>
      <c r="K215" s="222" t="s">
        <v>359</v>
      </c>
      <c r="L215" s="45"/>
      <c r="M215" s="227" t="s">
        <v>1</v>
      </c>
      <c r="N215" s="228" t="s">
        <v>46</v>
      </c>
      <c r="O215" s="92"/>
      <c r="P215" s="229">
        <f>O215*H215</f>
        <v>0</v>
      </c>
      <c r="Q215" s="229">
        <v>0</v>
      </c>
      <c r="R215" s="229">
        <f>Q215*H215</f>
        <v>0</v>
      </c>
      <c r="S215" s="229">
        <v>0.16500000000000001</v>
      </c>
      <c r="T215" s="230">
        <f>S215*H215</f>
        <v>8.5800000000000001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215</v>
      </c>
      <c r="AT215" s="231" t="s">
        <v>217</v>
      </c>
      <c r="AU215" s="231" t="s">
        <v>90</v>
      </c>
      <c r="AY215" s="18" t="s">
        <v>216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215</v>
      </c>
      <c r="BM215" s="231" t="s">
        <v>5570</v>
      </c>
    </row>
    <row r="216" s="2" customFormat="1">
      <c r="A216" s="39"/>
      <c r="B216" s="40"/>
      <c r="C216" s="41"/>
      <c r="D216" s="233" t="s">
        <v>222</v>
      </c>
      <c r="E216" s="41"/>
      <c r="F216" s="234" t="s">
        <v>5571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222</v>
      </c>
      <c r="AU216" s="18" t="s">
        <v>90</v>
      </c>
    </row>
    <row r="217" s="13" customFormat="1">
      <c r="A217" s="13"/>
      <c r="B217" s="250"/>
      <c r="C217" s="251"/>
      <c r="D217" s="233" t="s">
        <v>362</v>
      </c>
      <c r="E217" s="252" t="s">
        <v>1</v>
      </c>
      <c r="F217" s="253" t="s">
        <v>5572</v>
      </c>
      <c r="G217" s="251"/>
      <c r="H217" s="252" t="s">
        <v>1</v>
      </c>
      <c r="I217" s="254"/>
      <c r="J217" s="251"/>
      <c r="K217" s="251"/>
      <c r="L217" s="255"/>
      <c r="M217" s="256"/>
      <c r="N217" s="257"/>
      <c r="O217" s="257"/>
      <c r="P217" s="257"/>
      <c r="Q217" s="257"/>
      <c r="R217" s="257"/>
      <c r="S217" s="257"/>
      <c r="T217" s="25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9" t="s">
        <v>362</v>
      </c>
      <c r="AU217" s="259" t="s">
        <v>90</v>
      </c>
      <c r="AV217" s="13" t="s">
        <v>88</v>
      </c>
      <c r="AW217" s="13" t="s">
        <v>36</v>
      </c>
      <c r="AX217" s="13" t="s">
        <v>81</v>
      </c>
      <c r="AY217" s="259" t="s">
        <v>216</v>
      </c>
    </row>
    <row r="218" s="14" customFormat="1">
      <c r="A218" s="14"/>
      <c r="B218" s="260"/>
      <c r="C218" s="261"/>
      <c r="D218" s="233" t="s">
        <v>362</v>
      </c>
      <c r="E218" s="262" t="s">
        <v>1</v>
      </c>
      <c r="F218" s="263" t="s">
        <v>90</v>
      </c>
      <c r="G218" s="261"/>
      <c r="H218" s="264">
        <v>2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0" t="s">
        <v>362</v>
      </c>
      <c r="AU218" s="270" t="s">
        <v>90</v>
      </c>
      <c r="AV218" s="14" t="s">
        <v>90</v>
      </c>
      <c r="AW218" s="14" t="s">
        <v>36</v>
      </c>
      <c r="AX218" s="14" t="s">
        <v>81</v>
      </c>
      <c r="AY218" s="270" t="s">
        <v>216</v>
      </c>
    </row>
    <row r="219" s="13" customFormat="1">
      <c r="A219" s="13"/>
      <c r="B219" s="250"/>
      <c r="C219" s="251"/>
      <c r="D219" s="233" t="s">
        <v>362</v>
      </c>
      <c r="E219" s="252" t="s">
        <v>1</v>
      </c>
      <c r="F219" s="253" t="s">
        <v>5573</v>
      </c>
      <c r="G219" s="251"/>
      <c r="H219" s="252" t="s">
        <v>1</v>
      </c>
      <c r="I219" s="254"/>
      <c r="J219" s="251"/>
      <c r="K219" s="251"/>
      <c r="L219" s="255"/>
      <c r="M219" s="256"/>
      <c r="N219" s="257"/>
      <c r="O219" s="257"/>
      <c r="P219" s="257"/>
      <c r="Q219" s="257"/>
      <c r="R219" s="257"/>
      <c r="S219" s="257"/>
      <c r="T219" s="25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9" t="s">
        <v>362</v>
      </c>
      <c r="AU219" s="259" t="s">
        <v>90</v>
      </c>
      <c r="AV219" s="13" t="s">
        <v>88</v>
      </c>
      <c r="AW219" s="13" t="s">
        <v>36</v>
      </c>
      <c r="AX219" s="13" t="s">
        <v>81</v>
      </c>
      <c r="AY219" s="259" t="s">
        <v>216</v>
      </c>
    </row>
    <row r="220" s="14" customFormat="1">
      <c r="A220" s="14"/>
      <c r="B220" s="260"/>
      <c r="C220" s="261"/>
      <c r="D220" s="233" t="s">
        <v>362</v>
      </c>
      <c r="E220" s="262" t="s">
        <v>1</v>
      </c>
      <c r="F220" s="263" t="s">
        <v>5574</v>
      </c>
      <c r="G220" s="261"/>
      <c r="H220" s="264">
        <v>50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0" t="s">
        <v>362</v>
      </c>
      <c r="AU220" s="270" t="s">
        <v>90</v>
      </c>
      <c r="AV220" s="14" t="s">
        <v>90</v>
      </c>
      <c r="AW220" s="14" t="s">
        <v>36</v>
      </c>
      <c r="AX220" s="14" t="s">
        <v>81</v>
      </c>
      <c r="AY220" s="270" t="s">
        <v>216</v>
      </c>
    </row>
    <row r="221" s="16" customFormat="1">
      <c r="A221" s="16"/>
      <c r="B221" s="282"/>
      <c r="C221" s="283"/>
      <c r="D221" s="233" t="s">
        <v>362</v>
      </c>
      <c r="E221" s="284" t="s">
        <v>1</v>
      </c>
      <c r="F221" s="285" t="s">
        <v>369</v>
      </c>
      <c r="G221" s="283"/>
      <c r="H221" s="286">
        <v>52</v>
      </c>
      <c r="I221" s="287"/>
      <c r="J221" s="283"/>
      <c r="K221" s="283"/>
      <c r="L221" s="288"/>
      <c r="M221" s="289"/>
      <c r="N221" s="290"/>
      <c r="O221" s="290"/>
      <c r="P221" s="290"/>
      <c r="Q221" s="290"/>
      <c r="R221" s="290"/>
      <c r="S221" s="290"/>
      <c r="T221" s="29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92" t="s">
        <v>362</v>
      </c>
      <c r="AU221" s="292" t="s">
        <v>90</v>
      </c>
      <c r="AV221" s="16" t="s">
        <v>215</v>
      </c>
      <c r="AW221" s="16" t="s">
        <v>36</v>
      </c>
      <c r="AX221" s="16" t="s">
        <v>88</v>
      </c>
      <c r="AY221" s="292" t="s">
        <v>216</v>
      </c>
    </row>
    <row r="222" s="2" customFormat="1" ht="24.15" customHeight="1">
      <c r="A222" s="39"/>
      <c r="B222" s="40"/>
      <c r="C222" s="220" t="s">
        <v>583</v>
      </c>
      <c r="D222" s="220" t="s">
        <v>217</v>
      </c>
      <c r="E222" s="221" t="s">
        <v>5575</v>
      </c>
      <c r="F222" s="222" t="s">
        <v>5576</v>
      </c>
      <c r="G222" s="223" t="s">
        <v>453</v>
      </c>
      <c r="H222" s="224">
        <v>120</v>
      </c>
      <c r="I222" s="225"/>
      <c r="J222" s="226">
        <f>ROUND(I222*H222,2)</f>
        <v>0</v>
      </c>
      <c r="K222" s="222" t="s">
        <v>359</v>
      </c>
      <c r="L222" s="45"/>
      <c r="M222" s="227" t="s">
        <v>1</v>
      </c>
      <c r="N222" s="228" t="s">
        <v>46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0.00348</v>
      </c>
      <c r="T222" s="230">
        <f>S222*H222</f>
        <v>0.41760000000000003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215</v>
      </c>
      <c r="AT222" s="231" t="s">
        <v>217</v>
      </c>
      <c r="AU222" s="231" t="s">
        <v>90</v>
      </c>
      <c r="AY222" s="18" t="s">
        <v>216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215</v>
      </c>
      <c r="BM222" s="231" t="s">
        <v>5577</v>
      </c>
    </row>
    <row r="223" s="2" customFormat="1">
      <c r="A223" s="39"/>
      <c r="B223" s="40"/>
      <c r="C223" s="41"/>
      <c r="D223" s="233" t="s">
        <v>222</v>
      </c>
      <c r="E223" s="41"/>
      <c r="F223" s="234" t="s">
        <v>5578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222</v>
      </c>
      <c r="AU223" s="18" t="s">
        <v>90</v>
      </c>
    </row>
    <row r="224" s="14" customFormat="1">
      <c r="A224" s="14"/>
      <c r="B224" s="260"/>
      <c r="C224" s="261"/>
      <c r="D224" s="233" t="s">
        <v>362</v>
      </c>
      <c r="E224" s="262" t="s">
        <v>1</v>
      </c>
      <c r="F224" s="263" t="s">
        <v>5579</v>
      </c>
      <c r="G224" s="261"/>
      <c r="H224" s="264">
        <v>120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362</v>
      </c>
      <c r="AU224" s="270" t="s">
        <v>90</v>
      </c>
      <c r="AV224" s="14" t="s">
        <v>90</v>
      </c>
      <c r="AW224" s="14" t="s">
        <v>36</v>
      </c>
      <c r="AX224" s="14" t="s">
        <v>81</v>
      </c>
      <c r="AY224" s="270" t="s">
        <v>216</v>
      </c>
    </row>
    <row r="225" s="16" customFormat="1">
      <c r="A225" s="16"/>
      <c r="B225" s="282"/>
      <c r="C225" s="283"/>
      <c r="D225" s="233" t="s">
        <v>362</v>
      </c>
      <c r="E225" s="284" t="s">
        <v>1</v>
      </c>
      <c r="F225" s="285" t="s">
        <v>369</v>
      </c>
      <c r="G225" s="283"/>
      <c r="H225" s="286">
        <v>120</v>
      </c>
      <c r="I225" s="287"/>
      <c r="J225" s="283"/>
      <c r="K225" s="283"/>
      <c r="L225" s="288"/>
      <c r="M225" s="289"/>
      <c r="N225" s="290"/>
      <c r="O225" s="290"/>
      <c r="P225" s="290"/>
      <c r="Q225" s="290"/>
      <c r="R225" s="290"/>
      <c r="S225" s="290"/>
      <c r="T225" s="29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92" t="s">
        <v>362</v>
      </c>
      <c r="AU225" s="292" t="s">
        <v>90</v>
      </c>
      <c r="AV225" s="16" t="s">
        <v>215</v>
      </c>
      <c r="AW225" s="16" t="s">
        <v>36</v>
      </c>
      <c r="AX225" s="16" t="s">
        <v>88</v>
      </c>
      <c r="AY225" s="292" t="s">
        <v>216</v>
      </c>
    </row>
    <row r="226" s="2" customFormat="1" ht="24.15" customHeight="1">
      <c r="A226" s="39"/>
      <c r="B226" s="40"/>
      <c r="C226" s="220" t="s">
        <v>597</v>
      </c>
      <c r="D226" s="220" t="s">
        <v>217</v>
      </c>
      <c r="E226" s="221" t="s">
        <v>5580</v>
      </c>
      <c r="F226" s="222" t="s">
        <v>5581</v>
      </c>
      <c r="G226" s="223" t="s">
        <v>453</v>
      </c>
      <c r="H226" s="224">
        <v>12</v>
      </c>
      <c r="I226" s="225"/>
      <c r="J226" s="226">
        <f>ROUND(I226*H226,2)</f>
        <v>0</v>
      </c>
      <c r="K226" s="222" t="s">
        <v>359</v>
      </c>
      <c r="L226" s="45"/>
      <c r="M226" s="227" t="s">
        <v>1</v>
      </c>
      <c r="N226" s="228" t="s">
        <v>46</v>
      </c>
      <c r="O226" s="92"/>
      <c r="P226" s="229">
        <f>O226*H226</f>
        <v>0</v>
      </c>
      <c r="Q226" s="229">
        <v>0</v>
      </c>
      <c r="R226" s="229">
        <f>Q226*H226</f>
        <v>0</v>
      </c>
      <c r="S226" s="229">
        <v>0.0092499999999999995</v>
      </c>
      <c r="T226" s="230">
        <f>S226*H226</f>
        <v>0.11099999999999999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215</v>
      </c>
      <c r="AT226" s="231" t="s">
        <v>217</v>
      </c>
      <c r="AU226" s="231" t="s">
        <v>90</v>
      </c>
      <c r="AY226" s="18" t="s">
        <v>216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215</v>
      </c>
      <c r="BM226" s="231" t="s">
        <v>5582</v>
      </c>
    </row>
    <row r="227" s="2" customFormat="1">
      <c r="A227" s="39"/>
      <c r="B227" s="40"/>
      <c r="C227" s="41"/>
      <c r="D227" s="233" t="s">
        <v>222</v>
      </c>
      <c r="E227" s="41"/>
      <c r="F227" s="234" t="s">
        <v>5583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222</v>
      </c>
      <c r="AU227" s="18" t="s">
        <v>90</v>
      </c>
    </row>
    <row r="228" s="13" customFormat="1">
      <c r="A228" s="13"/>
      <c r="B228" s="250"/>
      <c r="C228" s="251"/>
      <c r="D228" s="233" t="s">
        <v>362</v>
      </c>
      <c r="E228" s="252" t="s">
        <v>1</v>
      </c>
      <c r="F228" s="253" t="s">
        <v>5584</v>
      </c>
      <c r="G228" s="251"/>
      <c r="H228" s="252" t="s">
        <v>1</v>
      </c>
      <c r="I228" s="254"/>
      <c r="J228" s="251"/>
      <c r="K228" s="251"/>
      <c r="L228" s="255"/>
      <c r="M228" s="256"/>
      <c r="N228" s="257"/>
      <c r="O228" s="257"/>
      <c r="P228" s="257"/>
      <c r="Q228" s="257"/>
      <c r="R228" s="257"/>
      <c r="S228" s="257"/>
      <c r="T228" s="25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9" t="s">
        <v>362</v>
      </c>
      <c r="AU228" s="259" t="s">
        <v>90</v>
      </c>
      <c r="AV228" s="13" t="s">
        <v>88</v>
      </c>
      <c r="AW228" s="13" t="s">
        <v>36</v>
      </c>
      <c r="AX228" s="13" t="s">
        <v>81</v>
      </c>
      <c r="AY228" s="259" t="s">
        <v>216</v>
      </c>
    </row>
    <row r="229" s="14" customFormat="1">
      <c r="A229" s="14"/>
      <c r="B229" s="260"/>
      <c r="C229" s="261"/>
      <c r="D229" s="233" t="s">
        <v>362</v>
      </c>
      <c r="E229" s="262" t="s">
        <v>1</v>
      </c>
      <c r="F229" s="263" t="s">
        <v>272</v>
      </c>
      <c r="G229" s="261"/>
      <c r="H229" s="264">
        <v>12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362</v>
      </c>
      <c r="AU229" s="270" t="s">
        <v>90</v>
      </c>
      <c r="AV229" s="14" t="s">
        <v>90</v>
      </c>
      <c r="AW229" s="14" t="s">
        <v>36</v>
      </c>
      <c r="AX229" s="14" t="s">
        <v>81</v>
      </c>
      <c r="AY229" s="270" t="s">
        <v>216</v>
      </c>
    </row>
    <row r="230" s="16" customFormat="1">
      <c r="A230" s="16"/>
      <c r="B230" s="282"/>
      <c r="C230" s="283"/>
      <c r="D230" s="233" t="s">
        <v>362</v>
      </c>
      <c r="E230" s="284" t="s">
        <v>1</v>
      </c>
      <c r="F230" s="285" t="s">
        <v>369</v>
      </c>
      <c r="G230" s="283"/>
      <c r="H230" s="286">
        <v>12</v>
      </c>
      <c r="I230" s="287"/>
      <c r="J230" s="283"/>
      <c r="K230" s="283"/>
      <c r="L230" s="288"/>
      <c r="M230" s="289"/>
      <c r="N230" s="290"/>
      <c r="O230" s="290"/>
      <c r="P230" s="290"/>
      <c r="Q230" s="290"/>
      <c r="R230" s="290"/>
      <c r="S230" s="290"/>
      <c r="T230" s="29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92" t="s">
        <v>362</v>
      </c>
      <c r="AU230" s="292" t="s">
        <v>90</v>
      </c>
      <c r="AV230" s="16" t="s">
        <v>215</v>
      </c>
      <c r="AW230" s="16" t="s">
        <v>36</v>
      </c>
      <c r="AX230" s="16" t="s">
        <v>88</v>
      </c>
      <c r="AY230" s="292" t="s">
        <v>216</v>
      </c>
    </row>
    <row r="231" s="2" customFormat="1" ht="24.15" customHeight="1">
      <c r="A231" s="39"/>
      <c r="B231" s="40"/>
      <c r="C231" s="220" t="s">
        <v>610</v>
      </c>
      <c r="D231" s="220" t="s">
        <v>217</v>
      </c>
      <c r="E231" s="221" t="s">
        <v>5585</v>
      </c>
      <c r="F231" s="222" t="s">
        <v>5586</v>
      </c>
      <c r="G231" s="223" t="s">
        <v>358</v>
      </c>
      <c r="H231" s="224">
        <v>52.5</v>
      </c>
      <c r="I231" s="225"/>
      <c r="J231" s="226">
        <f>ROUND(I231*H231,2)</f>
        <v>0</v>
      </c>
      <c r="K231" s="222" t="s">
        <v>359</v>
      </c>
      <c r="L231" s="45"/>
      <c r="M231" s="227" t="s">
        <v>1</v>
      </c>
      <c r="N231" s="228" t="s">
        <v>46</v>
      </c>
      <c r="O231" s="92"/>
      <c r="P231" s="229">
        <f>O231*H231</f>
        <v>0</v>
      </c>
      <c r="Q231" s="229">
        <v>0</v>
      </c>
      <c r="R231" s="229">
        <f>Q231*H231</f>
        <v>0</v>
      </c>
      <c r="S231" s="229">
        <v>0.039</v>
      </c>
      <c r="T231" s="230">
        <f>S231*H231</f>
        <v>2.0474999999999999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215</v>
      </c>
      <c r="AT231" s="231" t="s">
        <v>217</v>
      </c>
      <c r="AU231" s="231" t="s">
        <v>90</v>
      </c>
      <c r="AY231" s="18" t="s">
        <v>216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88</v>
      </c>
      <c r="BK231" s="232">
        <f>ROUND(I231*H231,2)</f>
        <v>0</v>
      </c>
      <c r="BL231" s="18" t="s">
        <v>215</v>
      </c>
      <c r="BM231" s="231" t="s">
        <v>5587</v>
      </c>
    </row>
    <row r="232" s="2" customFormat="1">
      <c r="A232" s="39"/>
      <c r="B232" s="40"/>
      <c r="C232" s="41"/>
      <c r="D232" s="233" t="s">
        <v>222</v>
      </c>
      <c r="E232" s="41"/>
      <c r="F232" s="234" t="s">
        <v>5588</v>
      </c>
      <c r="G232" s="41"/>
      <c r="H232" s="41"/>
      <c r="I232" s="235"/>
      <c r="J232" s="41"/>
      <c r="K232" s="41"/>
      <c r="L232" s="45"/>
      <c r="M232" s="236"/>
      <c r="N232" s="23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222</v>
      </c>
      <c r="AU232" s="18" t="s">
        <v>90</v>
      </c>
    </row>
    <row r="233" s="14" customFormat="1">
      <c r="A233" s="14"/>
      <c r="B233" s="260"/>
      <c r="C233" s="261"/>
      <c r="D233" s="233" t="s">
        <v>362</v>
      </c>
      <c r="E233" s="262" t="s">
        <v>1</v>
      </c>
      <c r="F233" s="263" t="s">
        <v>5589</v>
      </c>
      <c r="G233" s="261"/>
      <c r="H233" s="264">
        <v>52.5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0" t="s">
        <v>362</v>
      </c>
      <c r="AU233" s="270" t="s">
        <v>90</v>
      </c>
      <c r="AV233" s="14" t="s">
        <v>90</v>
      </c>
      <c r="AW233" s="14" t="s">
        <v>36</v>
      </c>
      <c r="AX233" s="14" t="s">
        <v>81</v>
      </c>
      <c r="AY233" s="270" t="s">
        <v>216</v>
      </c>
    </row>
    <row r="234" s="16" customFormat="1">
      <c r="A234" s="16"/>
      <c r="B234" s="282"/>
      <c r="C234" s="283"/>
      <c r="D234" s="233" t="s">
        <v>362</v>
      </c>
      <c r="E234" s="284" t="s">
        <v>1</v>
      </c>
      <c r="F234" s="285" t="s">
        <v>369</v>
      </c>
      <c r="G234" s="283"/>
      <c r="H234" s="286">
        <v>52.5</v>
      </c>
      <c r="I234" s="287"/>
      <c r="J234" s="283"/>
      <c r="K234" s="283"/>
      <c r="L234" s="288"/>
      <c r="M234" s="289"/>
      <c r="N234" s="290"/>
      <c r="O234" s="290"/>
      <c r="P234" s="290"/>
      <c r="Q234" s="290"/>
      <c r="R234" s="290"/>
      <c r="S234" s="290"/>
      <c r="T234" s="29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92" t="s">
        <v>362</v>
      </c>
      <c r="AU234" s="292" t="s">
        <v>90</v>
      </c>
      <c r="AV234" s="16" t="s">
        <v>215</v>
      </c>
      <c r="AW234" s="16" t="s">
        <v>36</v>
      </c>
      <c r="AX234" s="16" t="s">
        <v>88</v>
      </c>
      <c r="AY234" s="292" t="s">
        <v>216</v>
      </c>
    </row>
    <row r="235" s="2" customFormat="1" ht="24.15" customHeight="1">
      <c r="A235" s="39"/>
      <c r="B235" s="40"/>
      <c r="C235" s="220" t="s">
        <v>617</v>
      </c>
      <c r="D235" s="220" t="s">
        <v>217</v>
      </c>
      <c r="E235" s="221" t="s">
        <v>5590</v>
      </c>
      <c r="F235" s="222" t="s">
        <v>5591</v>
      </c>
      <c r="G235" s="223" t="s">
        <v>358</v>
      </c>
      <c r="H235" s="224">
        <v>53.520000000000003</v>
      </c>
      <c r="I235" s="225"/>
      <c r="J235" s="226">
        <f>ROUND(I235*H235,2)</f>
        <v>0</v>
      </c>
      <c r="K235" s="222" t="s">
        <v>359</v>
      </c>
      <c r="L235" s="45"/>
      <c r="M235" s="227" t="s">
        <v>1</v>
      </c>
      <c r="N235" s="228" t="s">
        <v>46</v>
      </c>
      <c r="O235" s="92"/>
      <c r="P235" s="229">
        <f>O235*H235</f>
        <v>0</v>
      </c>
      <c r="Q235" s="229">
        <v>0</v>
      </c>
      <c r="R235" s="229">
        <f>Q235*H235</f>
        <v>0</v>
      </c>
      <c r="S235" s="229">
        <v>2.2000000000000002</v>
      </c>
      <c r="T235" s="230">
        <f>S235*H235</f>
        <v>117.74400000000001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215</v>
      </c>
      <c r="AT235" s="231" t="s">
        <v>217</v>
      </c>
      <c r="AU235" s="231" t="s">
        <v>90</v>
      </c>
      <c r="AY235" s="18" t="s">
        <v>216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215</v>
      </c>
      <c r="BM235" s="231" t="s">
        <v>5592</v>
      </c>
    </row>
    <row r="236" s="2" customFormat="1">
      <c r="A236" s="39"/>
      <c r="B236" s="40"/>
      <c r="C236" s="41"/>
      <c r="D236" s="233" t="s">
        <v>222</v>
      </c>
      <c r="E236" s="41"/>
      <c r="F236" s="234" t="s">
        <v>5593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90</v>
      </c>
    </row>
    <row r="237" s="13" customFormat="1">
      <c r="A237" s="13"/>
      <c r="B237" s="250"/>
      <c r="C237" s="251"/>
      <c r="D237" s="233" t="s">
        <v>362</v>
      </c>
      <c r="E237" s="252" t="s">
        <v>1</v>
      </c>
      <c r="F237" s="253" t="s">
        <v>5594</v>
      </c>
      <c r="G237" s="251"/>
      <c r="H237" s="252" t="s">
        <v>1</v>
      </c>
      <c r="I237" s="254"/>
      <c r="J237" s="251"/>
      <c r="K237" s="251"/>
      <c r="L237" s="255"/>
      <c r="M237" s="256"/>
      <c r="N237" s="257"/>
      <c r="O237" s="257"/>
      <c r="P237" s="257"/>
      <c r="Q237" s="257"/>
      <c r="R237" s="257"/>
      <c r="S237" s="257"/>
      <c r="T237" s="25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9" t="s">
        <v>362</v>
      </c>
      <c r="AU237" s="259" t="s">
        <v>90</v>
      </c>
      <c r="AV237" s="13" t="s">
        <v>88</v>
      </c>
      <c r="AW237" s="13" t="s">
        <v>36</v>
      </c>
      <c r="AX237" s="13" t="s">
        <v>81</v>
      </c>
      <c r="AY237" s="259" t="s">
        <v>216</v>
      </c>
    </row>
    <row r="238" s="14" customFormat="1">
      <c r="A238" s="14"/>
      <c r="B238" s="260"/>
      <c r="C238" s="261"/>
      <c r="D238" s="233" t="s">
        <v>362</v>
      </c>
      <c r="E238" s="262" t="s">
        <v>1</v>
      </c>
      <c r="F238" s="263" t="s">
        <v>5595</v>
      </c>
      <c r="G238" s="261"/>
      <c r="H238" s="264">
        <v>4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0" t="s">
        <v>362</v>
      </c>
      <c r="AU238" s="270" t="s">
        <v>90</v>
      </c>
      <c r="AV238" s="14" t="s">
        <v>90</v>
      </c>
      <c r="AW238" s="14" t="s">
        <v>36</v>
      </c>
      <c r="AX238" s="14" t="s">
        <v>81</v>
      </c>
      <c r="AY238" s="270" t="s">
        <v>216</v>
      </c>
    </row>
    <row r="239" s="13" customFormat="1">
      <c r="A239" s="13"/>
      <c r="B239" s="250"/>
      <c r="C239" s="251"/>
      <c r="D239" s="233" t="s">
        <v>362</v>
      </c>
      <c r="E239" s="252" t="s">
        <v>1</v>
      </c>
      <c r="F239" s="253" t="s">
        <v>5573</v>
      </c>
      <c r="G239" s="251"/>
      <c r="H239" s="252" t="s">
        <v>1</v>
      </c>
      <c r="I239" s="254"/>
      <c r="J239" s="251"/>
      <c r="K239" s="251"/>
      <c r="L239" s="255"/>
      <c r="M239" s="256"/>
      <c r="N239" s="257"/>
      <c r="O239" s="257"/>
      <c r="P239" s="257"/>
      <c r="Q239" s="257"/>
      <c r="R239" s="257"/>
      <c r="S239" s="257"/>
      <c r="T239" s="25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9" t="s">
        <v>362</v>
      </c>
      <c r="AU239" s="259" t="s">
        <v>90</v>
      </c>
      <c r="AV239" s="13" t="s">
        <v>88</v>
      </c>
      <c r="AW239" s="13" t="s">
        <v>36</v>
      </c>
      <c r="AX239" s="13" t="s">
        <v>81</v>
      </c>
      <c r="AY239" s="259" t="s">
        <v>216</v>
      </c>
    </row>
    <row r="240" s="14" customFormat="1">
      <c r="A240" s="14"/>
      <c r="B240" s="260"/>
      <c r="C240" s="261"/>
      <c r="D240" s="233" t="s">
        <v>362</v>
      </c>
      <c r="E240" s="262" t="s">
        <v>1</v>
      </c>
      <c r="F240" s="263" t="s">
        <v>5596</v>
      </c>
      <c r="G240" s="261"/>
      <c r="H240" s="264">
        <v>38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362</v>
      </c>
      <c r="AU240" s="270" t="s">
        <v>90</v>
      </c>
      <c r="AV240" s="14" t="s">
        <v>90</v>
      </c>
      <c r="AW240" s="14" t="s">
        <v>36</v>
      </c>
      <c r="AX240" s="14" t="s">
        <v>81</v>
      </c>
      <c r="AY240" s="270" t="s">
        <v>216</v>
      </c>
    </row>
    <row r="241" s="13" customFormat="1">
      <c r="A241" s="13"/>
      <c r="B241" s="250"/>
      <c r="C241" s="251"/>
      <c r="D241" s="233" t="s">
        <v>362</v>
      </c>
      <c r="E241" s="252" t="s">
        <v>1</v>
      </c>
      <c r="F241" s="253" t="s">
        <v>5597</v>
      </c>
      <c r="G241" s="251"/>
      <c r="H241" s="252" t="s">
        <v>1</v>
      </c>
      <c r="I241" s="254"/>
      <c r="J241" s="251"/>
      <c r="K241" s="251"/>
      <c r="L241" s="255"/>
      <c r="M241" s="256"/>
      <c r="N241" s="257"/>
      <c r="O241" s="257"/>
      <c r="P241" s="257"/>
      <c r="Q241" s="257"/>
      <c r="R241" s="257"/>
      <c r="S241" s="257"/>
      <c r="T241" s="25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9" t="s">
        <v>362</v>
      </c>
      <c r="AU241" s="259" t="s">
        <v>90</v>
      </c>
      <c r="AV241" s="13" t="s">
        <v>88</v>
      </c>
      <c r="AW241" s="13" t="s">
        <v>36</v>
      </c>
      <c r="AX241" s="13" t="s">
        <v>81</v>
      </c>
      <c r="AY241" s="259" t="s">
        <v>216</v>
      </c>
    </row>
    <row r="242" s="14" customFormat="1">
      <c r="A242" s="14"/>
      <c r="B242" s="260"/>
      <c r="C242" s="261"/>
      <c r="D242" s="233" t="s">
        <v>362</v>
      </c>
      <c r="E242" s="262" t="s">
        <v>1</v>
      </c>
      <c r="F242" s="263" t="s">
        <v>5598</v>
      </c>
      <c r="G242" s="261"/>
      <c r="H242" s="264">
        <v>11.52</v>
      </c>
      <c r="I242" s="265"/>
      <c r="J242" s="261"/>
      <c r="K242" s="261"/>
      <c r="L242" s="266"/>
      <c r="M242" s="267"/>
      <c r="N242" s="268"/>
      <c r="O242" s="268"/>
      <c r="P242" s="268"/>
      <c r="Q242" s="268"/>
      <c r="R242" s="268"/>
      <c r="S242" s="268"/>
      <c r="T242" s="26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0" t="s">
        <v>362</v>
      </c>
      <c r="AU242" s="270" t="s">
        <v>90</v>
      </c>
      <c r="AV242" s="14" t="s">
        <v>90</v>
      </c>
      <c r="AW242" s="14" t="s">
        <v>36</v>
      </c>
      <c r="AX242" s="14" t="s">
        <v>81</v>
      </c>
      <c r="AY242" s="270" t="s">
        <v>216</v>
      </c>
    </row>
    <row r="243" s="16" customFormat="1">
      <c r="A243" s="16"/>
      <c r="B243" s="282"/>
      <c r="C243" s="283"/>
      <c r="D243" s="233" t="s">
        <v>362</v>
      </c>
      <c r="E243" s="284" t="s">
        <v>1</v>
      </c>
      <c r="F243" s="285" t="s">
        <v>369</v>
      </c>
      <c r="G243" s="283"/>
      <c r="H243" s="286">
        <v>53.519999999999996</v>
      </c>
      <c r="I243" s="287"/>
      <c r="J243" s="283"/>
      <c r="K243" s="283"/>
      <c r="L243" s="288"/>
      <c r="M243" s="289"/>
      <c r="N243" s="290"/>
      <c r="O243" s="290"/>
      <c r="P243" s="290"/>
      <c r="Q243" s="290"/>
      <c r="R243" s="290"/>
      <c r="S243" s="290"/>
      <c r="T243" s="29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2" t="s">
        <v>362</v>
      </c>
      <c r="AU243" s="292" t="s">
        <v>90</v>
      </c>
      <c r="AV243" s="16" t="s">
        <v>215</v>
      </c>
      <c r="AW243" s="16" t="s">
        <v>36</v>
      </c>
      <c r="AX243" s="16" t="s">
        <v>88</v>
      </c>
      <c r="AY243" s="292" t="s">
        <v>216</v>
      </c>
    </row>
    <row r="244" s="11" customFormat="1" ht="22.8" customHeight="1">
      <c r="A244" s="11"/>
      <c r="B244" s="206"/>
      <c r="C244" s="207"/>
      <c r="D244" s="208" t="s">
        <v>80</v>
      </c>
      <c r="E244" s="248" t="s">
        <v>5599</v>
      </c>
      <c r="F244" s="248" t="s">
        <v>5600</v>
      </c>
      <c r="G244" s="207"/>
      <c r="H244" s="207"/>
      <c r="I244" s="210"/>
      <c r="J244" s="249">
        <f>BK244</f>
        <v>0</v>
      </c>
      <c r="K244" s="207"/>
      <c r="L244" s="212"/>
      <c r="M244" s="213"/>
      <c r="N244" s="214"/>
      <c r="O244" s="214"/>
      <c r="P244" s="215">
        <f>SUM(P245:P260)</f>
        <v>0</v>
      </c>
      <c r="Q244" s="214"/>
      <c r="R244" s="215">
        <f>SUM(R245:R260)</f>
        <v>0</v>
      </c>
      <c r="S244" s="214"/>
      <c r="T244" s="216">
        <f>SUM(T245:T260)</f>
        <v>0</v>
      </c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R244" s="217" t="s">
        <v>88</v>
      </c>
      <c r="AT244" s="218" t="s">
        <v>80</v>
      </c>
      <c r="AU244" s="218" t="s">
        <v>88</v>
      </c>
      <c r="AY244" s="217" t="s">
        <v>216</v>
      </c>
      <c r="BK244" s="219">
        <f>SUM(BK245:BK260)</f>
        <v>0</v>
      </c>
    </row>
    <row r="245" s="2" customFormat="1" ht="24.15" customHeight="1">
      <c r="A245" s="39"/>
      <c r="B245" s="40"/>
      <c r="C245" s="220" t="s">
        <v>630</v>
      </c>
      <c r="D245" s="220" t="s">
        <v>217</v>
      </c>
      <c r="E245" s="221" t="s">
        <v>5601</v>
      </c>
      <c r="F245" s="222" t="s">
        <v>5602</v>
      </c>
      <c r="G245" s="223" t="s">
        <v>435</v>
      </c>
      <c r="H245" s="224">
        <v>584.34799999999996</v>
      </c>
      <c r="I245" s="225"/>
      <c r="J245" s="226">
        <f>ROUND(I245*H245,2)</f>
        <v>0</v>
      </c>
      <c r="K245" s="222" t="s">
        <v>359</v>
      </c>
      <c r="L245" s="45"/>
      <c r="M245" s="227" t="s">
        <v>1</v>
      </c>
      <c r="N245" s="228" t="s">
        <v>46</v>
      </c>
      <c r="O245" s="92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215</v>
      </c>
      <c r="AT245" s="231" t="s">
        <v>217</v>
      </c>
      <c r="AU245" s="231" t="s">
        <v>90</v>
      </c>
      <c r="AY245" s="18" t="s">
        <v>216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88</v>
      </c>
      <c r="BK245" s="232">
        <f>ROUND(I245*H245,2)</f>
        <v>0</v>
      </c>
      <c r="BL245" s="18" t="s">
        <v>215</v>
      </c>
      <c r="BM245" s="231" t="s">
        <v>5603</v>
      </c>
    </row>
    <row r="246" s="2" customFormat="1">
      <c r="A246" s="39"/>
      <c r="B246" s="40"/>
      <c r="C246" s="41"/>
      <c r="D246" s="233" t="s">
        <v>222</v>
      </c>
      <c r="E246" s="41"/>
      <c r="F246" s="234" t="s">
        <v>5604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222</v>
      </c>
      <c r="AU246" s="18" t="s">
        <v>90</v>
      </c>
    </row>
    <row r="247" s="2" customFormat="1" ht="24.15" customHeight="1">
      <c r="A247" s="39"/>
      <c r="B247" s="40"/>
      <c r="C247" s="220" t="s">
        <v>636</v>
      </c>
      <c r="D247" s="220" t="s">
        <v>217</v>
      </c>
      <c r="E247" s="221" t="s">
        <v>5605</v>
      </c>
      <c r="F247" s="222" t="s">
        <v>5606</v>
      </c>
      <c r="G247" s="223" t="s">
        <v>435</v>
      </c>
      <c r="H247" s="224">
        <v>9933.9159999999993</v>
      </c>
      <c r="I247" s="225"/>
      <c r="J247" s="226">
        <f>ROUND(I247*H247,2)</f>
        <v>0</v>
      </c>
      <c r="K247" s="222" t="s">
        <v>359</v>
      </c>
      <c r="L247" s="45"/>
      <c r="M247" s="227" t="s">
        <v>1</v>
      </c>
      <c r="N247" s="228" t="s">
        <v>46</v>
      </c>
      <c r="O247" s="92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215</v>
      </c>
      <c r="AT247" s="231" t="s">
        <v>217</v>
      </c>
      <c r="AU247" s="231" t="s">
        <v>90</v>
      </c>
      <c r="AY247" s="18" t="s">
        <v>216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88</v>
      </c>
      <c r="BK247" s="232">
        <f>ROUND(I247*H247,2)</f>
        <v>0</v>
      </c>
      <c r="BL247" s="18" t="s">
        <v>215</v>
      </c>
      <c r="BM247" s="231" t="s">
        <v>5607</v>
      </c>
    </row>
    <row r="248" s="2" customFormat="1">
      <c r="A248" s="39"/>
      <c r="B248" s="40"/>
      <c r="C248" s="41"/>
      <c r="D248" s="233" t="s">
        <v>222</v>
      </c>
      <c r="E248" s="41"/>
      <c r="F248" s="234" t="s">
        <v>5608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222</v>
      </c>
      <c r="AU248" s="18" t="s">
        <v>90</v>
      </c>
    </row>
    <row r="249" s="14" customFormat="1">
      <c r="A249" s="14"/>
      <c r="B249" s="260"/>
      <c r="C249" s="261"/>
      <c r="D249" s="233" t="s">
        <v>362</v>
      </c>
      <c r="E249" s="262" t="s">
        <v>1</v>
      </c>
      <c r="F249" s="263" t="s">
        <v>5609</v>
      </c>
      <c r="G249" s="261"/>
      <c r="H249" s="264">
        <v>9933.9159999999993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0" t="s">
        <v>362</v>
      </c>
      <c r="AU249" s="270" t="s">
        <v>90</v>
      </c>
      <c r="AV249" s="14" t="s">
        <v>90</v>
      </c>
      <c r="AW249" s="14" t="s">
        <v>36</v>
      </c>
      <c r="AX249" s="14" t="s">
        <v>81</v>
      </c>
      <c r="AY249" s="270" t="s">
        <v>216</v>
      </c>
    </row>
    <row r="250" s="16" customFormat="1">
      <c r="A250" s="16"/>
      <c r="B250" s="282"/>
      <c r="C250" s="283"/>
      <c r="D250" s="233" t="s">
        <v>362</v>
      </c>
      <c r="E250" s="284" t="s">
        <v>1</v>
      </c>
      <c r="F250" s="285" t="s">
        <v>369</v>
      </c>
      <c r="G250" s="283"/>
      <c r="H250" s="286">
        <v>9933.9159999999993</v>
      </c>
      <c r="I250" s="287"/>
      <c r="J250" s="283"/>
      <c r="K250" s="283"/>
      <c r="L250" s="288"/>
      <c r="M250" s="289"/>
      <c r="N250" s="290"/>
      <c r="O250" s="290"/>
      <c r="P250" s="290"/>
      <c r="Q250" s="290"/>
      <c r="R250" s="290"/>
      <c r="S250" s="290"/>
      <c r="T250" s="291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92" t="s">
        <v>362</v>
      </c>
      <c r="AU250" s="292" t="s">
        <v>90</v>
      </c>
      <c r="AV250" s="16" t="s">
        <v>215</v>
      </c>
      <c r="AW250" s="16" t="s">
        <v>36</v>
      </c>
      <c r="AX250" s="16" t="s">
        <v>88</v>
      </c>
      <c r="AY250" s="292" t="s">
        <v>216</v>
      </c>
    </row>
    <row r="251" s="2" customFormat="1" ht="49.05" customHeight="1">
      <c r="A251" s="39"/>
      <c r="B251" s="40"/>
      <c r="C251" s="220" t="s">
        <v>644</v>
      </c>
      <c r="D251" s="220" t="s">
        <v>217</v>
      </c>
      <c r="E251" s="221" t="s">
        <v>5610</v>
      </c>
      <c r="F251" s="222" t="s">
        <v>5611</v>
      </c>
      <c r="G251" s="223" t="s">
        <v>435</v>
      </c>
      <c r="H251" s="224">
        <v>48.067</v>
      </c>
      <c r="I251" s="225"/>
      <c r="J251" s="226">
        <f>ROUND(I251*H251,2)</f>
        <v>0</v>
      </c>
      <c r="K251" s="222" t="s">
        <v>359</v>
      </c>
      <c r="L251" s="45"/>
      <c r="M251" s="227" t="s">
        <v>1</v>
      </c>
      <c r="N251" s="228" t="s">
        <v>46</v>
      </c>
      <c r="O251" s="92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215</v>
      </c>
      <c r="AT251" s="231" t="s">
        <v>217</v>
      </c>
      <c r="AU251" s="231" t="s">
        <v>90</v>
      </c>
      <c r="AY251" s="18" t="s">
        <v>216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88</v>
      </c>
      <c r="BK251" s="232">
        <f>ROUND(I251*H251,2)</f>
        <v>0</v>
      </c>
      <c r="BL251" s="18" t="s">
        <v>215</v>
      </c>
      <c r="BM251" s="231" t="s">
        <v>5612</v>
      </c>
    </row>
    <row r="252" s="2" customFormat="1">
      <c r="A252" s="39"/>
      <c r="B252" s="40"/>
      <c r="C252" s="41"/>
      <c r="D252" s="233" t="s">
        <v>222</v>
      </c>
      <c r="E252" s="41"/>
      <c r="F252" s="234" t="s">
        <v>5613</v>
      </c>
      <c r="G252" s="41"/>
      <c r="H252" s="41"/>
      <c r="I252" s="235"/>
      <c r="J252" s="41"/>
      <c r="K252" s="41"/>
      <c r="L252" s="45"/>
      <c r="M252" s="236"/>
      <c r="N252" s="23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222</v>
      </c>
      <c r="AU252" s="18" t="s">
        <v>90</v>
      </c>
    </row>
    <row r="253" s="14" customFormat="1">
      <c r="A253" s="14"/>
      <c r="B253" s="260"/>
      <c r="C253" s="261"/>
      <c r="D253" s="233" t="s">
        <v>362</v>
      </c>
      <c r="E253" s="262" t="s">
        <v>1</v>
      </c>
      <c r="F253" s="263" t="s">
        <v>5614</v>
      </c>
      <c r="G253" s="261"/>
      <c r="H253" s="264">
        <v>584.34799999999996</v>
      </c>
      <c r="I253" s="265"/>
      <c r="J253" s="261"/>
      <c r="K253" s="261"/>
      <c r="L253" s="266"/>
      <c r="M253" s="267"/>
      <c r="N253" s="268"/>
      <c r="O253" s="268"/>
      <c r="P253" s="268"/>
      <c r="Q253" s="268"/>
      <c r="R253" s="268"/>
      <c r="S253" s="268"/>
      <c r="T253" s="26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0" t="s">
        <v>362</v>
      </c>
      <c r="AU253" s="270" t="s">
        <v>90</v>
      </c>
      <c r="AV253" s="14" t="s">
        <v>90</v>
      </c>
      <c r="AW253" s="14" t="s">
        <v>36</v>
      </c>
      <c r="AX253" s="14" t="s">
        <v>81</v>
      </c>
      <c r="AY253" s="270" t="s">
        <v>216</v>
      </c>
    </row>
    <row r="254" s="14" customFormat="1">
      <c r="A254" s="14"/>
      <c r="B254" s="260"/>
      <c r="C254" s="261"/>
      <c r="D254" s="233" t="s">
        <v>362</v>
      </c>
      <c r="E254" s="262" t="s">
        <v>1</v>
      </c>
      <c r="F254" s="263" t="s">
        <v>5615</v>
      </c>
      <c r="G254" s="261"/>
      <c r="H254" s="264">
        <v>-103.68000000000001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0" t="s">
        <v>362</v>
      </c>
      <c r="AU254" s="270" t="s">
        <v>90</v>
      </c>
      <c r="AV254" s="14" t="s">
        <v>90</v>
      </c>
      <c r="AW254" s="14" t="s">
        <v>36</v>
      </c>
      <c r="AX254" s="14" t="s">
        <v>81</v>
      </c>
      <c r="AY254" s="270" t="s">
        <v>216</v>
      </c>
    </row>
    <row r="255" s="16" customFormat="1">
      <c r="A255" s="16"/>
      <c r="B255" s="282"/>
      <c r="C255" s="283"/>
      <c r="D255" s="233" t="s">
        <v>362</v>
      </c>
      <c r="E255" s="284" t="s">
        <v>1</v>
      </c>
      <c r="F255" s="285" t="s">
        <v>369</v>
      </c>
      <c r="G255" s="283"/>
      <c r="H255" s="286">
        <v>480.66799999999995</v>
      </c>
      <c r="I255" s="287"/>
      <c r="J255" s="283"/>
      <c r="K255" s="283"/>
      <c r="L255" s="288"/>
      <c r="M255" s="289"/>
      <c r="N255" s="290"/>
      <c r="O255" s="290"/>
      <c r="P255" s="290"/>
      <c r="Q255" s="290"/>
      <c r="R255" s="290"/>
      <c r="S255" s="290"/>
      <c r="T255" s="291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92" t="s">
        <v>362</v>
      </c>
      <c r="AU255" s="292" t="s">
        <v>90</v>
      </c>
      <c r="AV255" s="16" t="s">
        <v>215</v>
      </c>
      <c r="AW255" s="16" t="s">
        <v>36</v>
      </c>
      <c r="AX255" s="16" t="s">
        <v>88</v>
      </c>
      <c r="AY255" s="292" t="s">
        <v>216</v>
      </c>
    </row>
    <row r="256" s="14" customFormat="1">
      <c r="A256" s="14"/>
      <c r="B256" s="260"/>
      <c r="C256" s="261"/>
      <c r="D256" s="233" t="s">
        <v>362</v>
      </c>
      <c r="E256" s="261"/>
      <c r="F256" s="263" t="s">
        <v>5616</v>
      </c>
      <c r="G256" s="261"/>
      <c r="H256" s="264">
        <v>48.067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0" t="s">
        <v>362</v>
      </c>
      <c r="AU256" s="270" t="s">
        <v>90</v>
      </c>
      <c r="AV256" s="14" t="s">
        <v>90</v>
      </c>
      <c r="AW256" s="14" t="s">
        <v>4</v>
      </c>
      <c r="AX256" s="14" t="s">
        <v>88</v>
      </c>
      <c r="AY256" s="270" t="s">
        <v>216</v>
      </c>
    </row>
    <row r="257" s="2" customFormat="1" ht="21.75" customHeight="1">
      <c r="A257" s="39"/>
      <c r="B257" s="40"/>
      <c r="C257" s="220" t="s">
        <v>649</v>
      </c>
      <c r="D257" s="220" t="s">
        <v>217</v>
      </c>
      <c r="E257" s="221" t="s">
        <v>5617</v>
      </c>
      <c r="F257" s="222" t="s">
        <v>5618</v>
      </c>
      <c r="G257" s="223" t="s">
        <v>435</v>
      </c>
      <c r="H257" s="224">
        <v>103.68000000000001</v>
      </c>
      <c r="I257" s="225"/>
      <c r="J257" s="226">
        <f>ROUND(I257*H257,2)</f>
        <v>0</v>
      </c>
      <c r="K257" s="222" t="s">
        <v>1</v>
      </c>
      <c r="L257" s="45"/>
      <c r="M257" s="227" t="s">
        <v>1</v>
      </c>
      <c r="N257" s="228" t="s">
        <v>46</v>
      </c>
      <c r="O257" s="92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215</v>
      </c>
      <c r="AT257" s="231" t="s">
        <v>217</v>
      </c>
      <c r="AU257" s="231" t="s">
        <v>90</v>
      </c>
      <c r="AY257" s="18" t="s">
        <v>216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215</v>
      </c>
      <c r="BM257" s="231" t="s">
        <v>5619</v>
      </c>
    </row>
    <row r="258" s="2" customFormat="1" ht="44.25" customHeight="1">
      <c r="A258" s="39"/>
      <c r="B258" s="40"/>
      <c r="C258" s="220" t="s">
        <v>658</v>
      </c>
      <c r="D258" s="220" t="s">
        <v>217</v>
      </c>
      <c r="E258" s="221" t="s">
        <v>5620</v>
      </c>
      <c r="F258" s="222" t="s">
        <v>5621</v>
      </c>
      <c r="G258" s="223" t="s">
        <v>435</v>
      </c>
      <c r="H258" s="224">
        <v>432.601</v>
      </c>
      <c r="I258" s="225"/>
      <c r="J258" s="226">
        <f>ROUND(I258*H258,2)</f>
        <v>0</v>
      </c>
      <c r="K258" s="222" t="s">
        <v>359</v>
      </c>
      <c r="L258" s="45"/>
      <c r="M258" s="227" t="s">
        <v>1</v>
      </c>
      <c r="N258" s="228" t="s">
        <v>46</v>
      </c>
      <c r="O258" s="92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215</v>
      </c>
      <c r="AT258" s="231" t="s">
        <v>217</v>
      </c>
      <c r="AU258" s="231" t="s">
        <v>90</v>
      </c>
      <c r="AY258" s="18" t="s">
        <v>216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88</v>
      </c>
      <c r="BK258" s="232">
        <f>ROUND(I258*H258,2)</f>
        <v>0</v>
      </c>
      <c r="BL258" s="18" t="s">
        <v>215</v>
      </c>
      <c r="BM258" s="231" t="s">
        <v>5622</v>
      </c>
    </row>
    <row r="259" s="2" customFormat="1">
      <c r="A259" s="39"/>
      <c r="B259" s="40"/>
      <c r="C259" s="41"/>
      <c r="D259" s="233" t="s">
        <v>222</v>
      </c>
      <c r="E259" s="41"/>
      <c r="F259" s="234" t="s">
        <v>5623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222</v>
      </c>
      <c r="AU259" s="18" t="s">
        <v>90</v>
      </c>
    </row>
    <row r="260" s="14" customFormat="1">
      <c r="A260" s="14"/>
      <c r="B260" s="260"/>
      <c r="C260" s="261"/>
      <c r="D260" s="233" t="s">
        <v>362</v>
      </c>
      <c r="E260" s="261"/>
      <c r="F260" s="263" t="s">
        <v>5624</v>
      </c>
      <c r="G260" s="261"/>
      <c r="H260" s="264">
        <v>432.601</v>
      </c>
      <c r="I260" s="265"/>
      <c r="J260" s="261"/>
      <c r="K260" s="261"/>
      <c r="L260" s="266"/>
      <c r="M260" s="311"/>
      <c r="N260" s="312"/>
      <c r="O260" s="312"/>
      <c r="P260" s="312"/>
      <c r="Q260" s="312"/>
      <c r="R260" s="312"/>
      <c r="S260" s="312"/>
      <c r="T260" s="31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0" t="s">
        <v>362</v>
      </c>
      <c r="AU260" s="270" t="s">
        <v>90</v>
      </c>
      <c r="AV260" s="14" t="s">
        <v>90</v>
      </c>
      <c r="AW260" s="14" t="s">
        <v>4</v>
      </c>
      <c r="AX260" s="14" t="s">
        <v>88</v>
      </c>
      <c r="AY260" s="270" t="s">
        <v>216</v>
      </c>
    </row>
    <row r="261" s="2" customFormat="1" ht="6.96" customHeight="1">
      <c r="A261" s="39"/>
      <c r="B261" s="67"/>
      <c r="C261" s="68"/>
      <c r="D261" s="68"/>
      <c r="E261" s="68"/>
      <c r="F261" s="68"/>
      <c r="G261" s="68"/>
      <c r="H261" s="68"/>
      <c r="I261" s="68"/>
      <c r="J261" s="68"/>
      <c r="K261" s="68"/>
      <c r="L261" s="45"/>
      <c r="M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</sheetData>
  <sheetProtection sheet="1" autoFilter="0" formatColumns="0" formatRows="0" objects="1" scenarios="1" spinCount="100000" saltValue="Za1qqFECkT9kL9GmRD+bg65zzxI6L1FFs6xqGSeZzjO3oKwm6vCflt0dO2/vAWdmnwV7q1CkKRAmvWgjtkBflQ==" hashValue="ZifXE2wrU4LaS4e4e302ybemgpF1m5Bukno2bYXkgbgjKmeVwKn5CBXPBIZcRvKpEXj2L5PPWdc/gck7ZdbU9A==" algorithmName="SHA-512" password="CC35"/>
  <autoFilter ref="C123:K2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5625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5626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135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50.5" customHeight="1">
      <c r="A29" s="155"/>
      <c r="B29" s="156"/>
      <c r="C29" s="155"/>
      <c r="D29" s="155"/>
      <c r="E29" s="157" t="s">
        <v>5627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ROUND((SUM(BE123:BE177)),  2)</f>
        <v>0</v>
      </c>
      <c r="G35" s="39"/>
      <c r="H35" s="39"/>
      <c r="I35" s="165">
        <v>0.20999999999999999</v>
      </c>
      <c r="J35" s="164">
        <f>ROUND(((SUM(BE123:BE177))*I35),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ROUND((SUM(BF123:BF177)),  2)</f>
        <v>0</v>
      </c>
      <c r="G36" s="39"/>
      <c r="H36" s="39"/>
      <c r="I36" s="165">
        <v>0.14999999999999999</v>
      </c>
      <c r="J36" s="164">
        <f>ROUND(((SUM(BF123:BF177))*I36),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ROUND((SUM(BG123:BG177)),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ROUND((SUM(BH123:BH177)),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ROUND((SUM(BI123:BI177)),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5625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03_01 - Sadové a čisté terénní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320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321</v>
      </c>
      <c r="E100" s="245"/>
      <c r="F100" s="245"/>
      <c r="G100" s="245"/>
      <c r="H100" s="245"/>
      <c r="I100" s="245"/>
      <c r="J100" s="246">
        <f>J125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334</v>
      </c>
      <c r="E101" s="245"/>
      <c r="F101" s="245"/>
      <c r="G101" s="245"/>
      <c r="H101" s="245"/>
      <c r="I101" s="245"/>
      <c r="J101" s="246">
        <f>J175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201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ZZS Kraje Vysočina – výjezdové stanoviště Telč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190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5625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03_01 - Sadové a čisté terénní úpravy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Telč, ul. Na Kotnově</v>
      </c>
      <c r="G117" s="41"/>
      <c r="H117" s="41"/>
      <c r="I117" s="33" t="s">
        <v>22</v>
      </c>
      <c r="J117" s="80" t="str">
        <f>IF(J14="","",J14)</f>
        <v>1. 6. 2023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Kraj Vysočina</v>
      </c>
      <c r="G119" s="41"/>
      <c r="H119" s="41"/>
      <c r="I119" s="33" t="s">
        <v>32</v>
      </c>
      <c r="J119" s="37" t="str">
        <f>E23</f>
        <v>PROJEKT CENTRUM NOVA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0" customFormat="1" ht="29.28" customHeight="1">
      <c r="A122" s="195"/>
      <c r="B122" s="196"/>
      <c r="C122" s="197" t="s">
        <v>202</v>
      </c>
      <c r="D122" s="198" t="s">
        <v>66</v>
      </c>
      <c r="E122" s="198" t="s">
        <v>62</v>
      </c>
      <c r="F122" s="198" t="s">
        <v>63</v>
      </c>
      <c r="G122" s="198" t="s">
        <v>203</v>
      </c>
      <c r="H122" s="198" t="s">
        <v>204</v>
      </c>
      <c r="I122" s="198" t="s">
        <v>205</v>
      </c>
      <c r="J122" s="198" t="s">
        <v>197</v>
      </c>
      <c r="K122" s="199" t="s">
        <v>206</v>
      </c>
      <c r="L122" s="200"/>
      <c r="M122" s="101" t="s">
        <v>1</v>
      </c>
      <c r="N122" s="102" t="s">
        <v>45</v>
      </c>
      <c r="O122" s="102" t="s">
        <v>207</v>
      </c>
      <c r="P122" s="102" t="s">
        <v>208</v>
      </c>
      <c r="Q122" s="102" t="s">
        <v>209</v>
      </c>
      <c r="R122" s="102" t="s">
        <v>210</v>
      </c>
      <c r="S122" s="102" t="s">
        <v>211</v>
      </c>
      <c r="T122" s="103" t="s">
        <v>212</v>
      </c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</row>
    <row r="123" s="2" customFormat="1" ht="22.8" customHeight="1">
      <c r="A123" s="39"/>
      <c r="B123" s="40"/>
      <c r="C123" s="108" t="s">
        <v>213</v>
      </c>
      <c r="D123" s="41"/>
      <c r="E123" s="41"/>
      <c r="F123" s="41"/>
      <c r="G123" s="41"/>
      <c r="H123" s="41"/>
      <c r="I123" s="41"/>
      <c r="J123" s="201">
        <f>BK123</f>
        <v>0</v>
      </c>
      <c r="K123" s="41"/>
      <c r="L123" s="45"/>
      <c r="M123" s="104"/>
      <c r="N123" s="202"/>
      <c r="O123" s="105"/>
      <c r="P123" s="203">
        <f>P124</f>
        <v>0</v>
      </c>
      <c r="Q123" s="105"/>
      <c r="R123" s="203">
        <f>R124</f>
        <v>0.37565299999999996</v>
      </c>
      <c r="S123" s="105"/>
      <c r="T123" s="204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80</v>
      </c>
      <c r="AU123" s="18" t="s">
        <v>199</v>
      </c>
      <c r="BK123" s="205">
        <f>BK124</f>
        <v>0</v>
      </c>
    </row>
    <row r="124" s="11" customFormat="1" ht="25.92" customHeight="1">
      <c r="A124" s="11"/>
      <c r="B124" s="206"/>
      <c r="C124" s="207"/>
      <c r="D124" s="208" t="s">
        <v>80</v>
      </c>
      <c r="E124" s="209" t="s">
        <v>353</v>
      </c>
      <c r="F124" s="209" t="s">
        <v>354</v>
      </c>
      <c r="G124" s="207"/>
      <c r="H124" s="207"/>
      <c r="I124" s="210"/>
      <c r="J124" s="211">
        <f>BK124</f>
        <v>0</v>
      </c>
      <c r="K124" s="207"/>
      <c r="L124" s="212"/>
      <c r="M124" s="213"/>
      <c r="N124" s="214"/>
      <c r="O124" s="214"/>
      <c r="P124" s="215">
        <f>P125+P175</f>
        <v>0</v>
      </c>
      <c r="Q124" s="214"/>
      <c r="R124" s="215">
        <f>R125+R175</f>
        <v>0.37565299999999996</v>
      </c>
      <c r="S124" s="214"/>
      <c r="T124" s="216">
        <f>T125+T175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7" t="s">
        <v>88</v>
      </c>
      <c r="AT124" s="218" t="s">
        <v>80</v>
      </c>
      <c r="AU124" s="218" t="s">
        <v>81</v>
      </c>
      <c r="AY124" s="217" t="s">
        <v>216</v>
      </c>
      <c r="BK124" s="219">
        <f>BK125+BK175</f>
        <v>0</v>
      </c>
    </row>
    <row r="125" s="11" customFormat="1" ht="22.8" customHeight="1">
      <c r="A125" s="11"/>
      <c r="B125" s="206"/>
      <c r="C125" s="207"/>
      <c r="D125" s="208" t="s">
        <v>80</v>
      </c>
      <c r="E125" s="248" t="s">
        <v>88</v>
      </c>
      <c r="F125" s="248" t="s">
        <v>355</v>
      </c>
      <c r="G125" s="207"/>
      <c r="H125" s="207"/>
      <c r="I125" s="210"/>
      <c r="J125" s="249">
        <f>BK125</f>
        <v>0</v>
      </c>
      <c r="K125" s="207"/>
      <c r="L125" s="212"/>
      <c r="M125" s="213"/>
      <c r="N125" s="214"/>
      <c r="O125" s="214"/>
      <c r="P125" s="215">
        <f>SUM(P126:P174)</f>
        <v>0</v>
      </c>
      <c r="Q125" s="214"/>
      <c r="R125" s="215">
        <f>SUM(R126:R174)</f>
        <v>0.37565299999999996</v>
      </c>
      <c r="S125" s="214"/>
      <c r="T125" s="216">
        <f>SUM(T126:T174)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88</v>
      </c>
      <c r="AT125" s="218" t="s">
        <v>80</v>
      </c>
      <c r="AU125" s="218" t="s">
        <v>88</v>
      </c>
      <c r="AY125" s="217" t="s">
        <v>216</v>
      </c>
      <c r="BK125" s="219">
        <f>SUM(BK126:BK174)</f>
        <v>0</v>
      </c>
    </row>
    <row r="126" s="2" customFormat="1" ht="24.15" customHeight="1">
      <c r="A126" s="39"/>
      <c r="B126" s="40"/>
      <c r="C126" s="220" t="s">
        <v>88</v>
      </c>
      <c r="D126" s="220" t="s">
        <v>217</v>
      </c>
      <c r="E126" s="221" t="s">
        <v>5628</v>
      </c>
      <c r="F126" s="222" t="s">
        <v>5629</v>
      </c>
      <c r="G126" s="223" t="s">
        <v>303</v>
      </c>
      <c r="H126" s="224">
        <v>34</v>
      </c>
      <c r="I126" s="225"/>
      <c r="J126" s="226">
        <f>ROUND(I126*H126,2)</f>
        <v>0</v>
      </c>
      <c r="K126" s="222" t="s">
        <v>359</v>
      </c>
      <c r="L126" s="45"/>
      <c r="M126" s="227" t="s">
        <v>1</v>
      </c>
      <c r="N126" s="228" t="s">
        <v>46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215</v>
      </c>
      <c r="AT126" s="231" t="s">
        <v>217</v>
      </c>
      <c r="AU126" s="231" t="s">
        <v>90</v>
      </c>
      <c r="AY126" s="18" t="s">
        <v>216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88</v>
      </c>
      <c r="BK126" s="232">
        <f>ROUND(I126*H126,2)</f>
        <v>0</v>
      </c>
      <c r="BL126" s="18" t="s">
        <v>215</v>
      </c>
      <c r="BM126" s="231" t="s">
        <v>5630</v>
      </c>
    </row>
    <row r="127" s="2" customFormat="1">
      <c r="A127" s="39"/>
      <c r="B127" s="40"/>
      <c r="C127" s="41"/>
      <c r="D127" s="233" t="s">
        <v>222</v>
      </c>
      <c r="E127" s="41"/>
      <c r="F127" s="234" t="s">
        <v>5631</v>
      </c>
      <c r="G127" s="41"/>
      <c r="H127" s="41"/>
      <c r="I127" s="235"/>
      <c r="J127" s="41"/>
      <c r="K127" s="41"/>
      <c r="L127" s="45"/>
      <c r="M127" s="236"/>
      <c r="N127" s="237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222</v>
      </c>
      <c r="AU127" s="18" t="s">
        <v>90</v>
      </c>
    </row>
    <row r="128" s="2" customFormat="1" ht="24.15" customHeight="1">
      <c r="A128" s="39"/>
      <c r="B128" s="40"/>
      <c r="C128" s="220" t="s">
        <v>90</v>
      </c>
      <c r="D128" s="220" t="s">
        <v>217</v>
      </c>
      <c r="E128" s="221" t="s">
        <v>5632</v>
      </c>
      <c r="F128" s="222" t="s">
        <v>5633</v>
      </c>
      <c r="G128" s="223" t="s">
        <v>358</v>
      </c>
      <c r="H128" s="224">
        <v>13.6</v>
      </c>
      <c r="I128" s="225"/>
      <c r="J128" s="226">
        <f>ROUND(I128*H128,2)</f>
        <v>0</v>
      </c>
      <c r="K128" s="222" t="s">
        <v>359</v>
      </c>
      <c r="L128" s="45"/>
      <c r="M128" s="227" t="s">
        <v>1</v>
      </c>
      <c r="N128" s="228" t="s">
        <v>46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215</v>
      </c>
      <c r="AT128" s="231" t="s">
        <v>217</v>
      </c>
      <c r="AU128" s="231" t="s">
        <v>90</v>
      </c>
      <c r="AY128" s="18" t="s">
        <v>216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88</v>
      </c>
      <c r="BK128" s="232">
        <f>ROUND(I128*H128,2)</f>
        <v>0</v>
      </c>
      <c r="BL128" s="18" t="s">
        <v>215</v>
      </c>
      <c r="BM128" s="231" t="s">
        <v>5634</v>
      </c>
    </row>
    <row r="129" s="2" customFormat="1">
      <c r="A129" s="39"/>
      <c r="B129" s="40"/>
      <c r="C129" s="41"/>
      <c r="D129" s="233" t="s">
        <v>222</v>
      </c>
      <c r="E129" s="41"/>
      <c r="F129" s="234" t="s">
        <v>5635</v>
      </c>
      <c r="G129" s="41"/>
      <c r="H129" s="41"/>
      <c r="I129" s="235"/>
      <c r="J129" s="41"/>
      <c r="K129" s="41"/>
      <c r="L129" s="45"/>
      <c r="M129" s="236"/>
      <c r="N129" s="23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222</v>
      </c>
      <c r="AU129" s="18" t="s">
        <v>90</v>
      </c>
    </row>
    <row r="130" s="14" customFormat="1">
      <c r="A130" s="14"/>
      <c r="B130" s="260"/>
      <c r="C130" s="261"/>
      <c r="D130" s="233" t="s">
        <v>362</v>
      </c>
      <c r="E130" s="262" t="s">
        <v>1</v>
      </c>
      <c r="F130" s="263" t="s">
        <v>5636</v>
      </c>
      <c r="G130" s="261"/>
      <c r="H130" s="264">
        <v>6.7999999999999998</v>
      </c>
      <c r="I130" s="265"/>
      <c r="J130" s="261"/>
      <c r="K130" s="261"/>
      <c r="L130" s="266"/>
      <c r="M130" s="267"/>
      <c r="N130" s="268"/>
      <c r="O130" s="268"/>
      <c r="P130" s="268"/>
      <c r="Q130" s="268"/>
      <c r="R130" s="268"/>
      <c r="S130" s="268"/>
      <c r="T130" s="26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0" t="s">
        <v>362</v>
      </c>
      <c r="AU130" s="270" t="s">
        <v>90</v>
      </c>
      <c r="AV130" s="14" t="s">
        <v>90</v>
      </c>
      <c r="AW130" s="14" t="s">
        <v>36</v>
      </c>
      <c r="AX130" s="14" t="s">
        <v>81</v>
      </c>
      <c r="AY130" s="270" t="s">
        <v>216</v>
      </c>
    </row>
    <row r="131" s="14" customFormat="1">
      <c r="A131" s="14"/>
      <c r="B131" s="260"/>
      <c r="C131" s="261"/>
      <c r="D131" s="233" t="s">
        <v>362</v>
      </c>
      <c r="E131" s="262" t="s">
        <v>1</v>
      </c>
      <c r="F131" s="263" t="s">
        <v>5636</v>
      </c>
      <c r="G131" s="261"/>
      <c r="H131" s="264">
        <v>6.7999999999999998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362</v>
      </c>
      <c r="AU131" s="270" t="s">
        <v>90</v>
      </c>
      <c r="AV131" s="14" t="s">
        <v>90</v>
      </c>
      <c r="AW131" s="14" t="s">
        <v>36</v>
      </c>
      <c r="AX131" s="14" t="s">
        <v>81</v>
      </c>
      <c r="AY131" s="270" t="s">
        <v>216</v>
      </c>
    </row>
    <row r="132" s="16" customFormat="1">
      <c r="A132" s="16"/>
      <c r="B132" s="282"/>
      <c r="C132" s="283"/>
      <c r="D132" s="233" t="s">
        <v>362</v>
      </c>
      <c r="E132" s="284" t="s">
        <v>1</v>
      </c>
      <c r="F132" s="285" t="s">
        <v>369</v>
      </c>
      <c r="G132" s="283"/>
      <c r="H132" s="286">
        <v>13.6</v>
      </c>
      <c r="I132" s="287"/>
      <c r="J132" s="283"/>
      <c r="K132" s="283"/>
      <c r="L132" s="288"/>
      <c r="M132" s="289"/>
      <c r="N132" s="290"/>
      <c r="O132" s="290"/>
      <c r="P132" s="290"/>
      <c r="Q132" s="290"/>
      <c r="R132" s="290"/>
      <c r="S132" s="290"/>
      <c r="T132" s="291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92" t="s">
        <v>362</v>
      </c>
      <c r="AU132" s="292" t="s">
        <v>90</v>
      </c>
      <c r="AV132" s="16" t="s">
        <v>215</v>
      </c>
      <c r="AW132" s="16" t="s">
        <v>36</v>
      </c>
      <c r="AX132" s="16" t="s">
        <v>88</v>
      </c>
      <c r="AY132" s="292" t="s">
        <v>216</v>
      </c>
    </row>
    <row r="133" s="2" customFormat="1" ht="37.8" customHeight="1">
      <c r="A133" s="39"/>
      <c r="B133" s="40"/>
      <c r="C133" s="220" t="s">
        <v>228</v>
      </c>
      <c r="D133" s="220" t="s">
        <v>217</v>
      </c>
      <c r="E133" s="221" t="s">
        <v>5637</v>
      </c>
      <c r="F133" s="222" t="s">
        <v>5638</v>
      </c>
      <c r="G133" s="223" t="s">
        <v>358</v>
      </c>
      <c r="H133" s="224">
        <v>13.6</v>
      </c>
      <c r="I133" s="225"/>
      <c r="J133" s="226">
        <f>ROUND(I133*H133,2)</f>
        <v>0</v>
      </c>
      <c r="K133" s="222" t="s">
        <v>359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215</v>
      </c>
      <c r="AT133" s="231" t="s">
        <v>217</v>
      </c>
      <c r="AU133" s="231" t="s">
        <v>90</v>
      </c>
      <c r="AY133" s="18" t="s">
        <v>216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215</v>
      </c>
      <c r="BM133" s="231" t="s">
        <v>5639</v>
      </c>
    </row>
    <row r="134" s="2" customFormat="1">
      <c r="A134" s="39"/>
      <c r="B134" s="40"/>
      <c r="C134" s="41"/>
      <c r="D134" s="233" t="s">
        <v>222</v>
      </c>
      <c r="E134" s="41"/>
      <c r="F134" s="234" t="s">
        <v>5640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90</v>
      </c>
    </row>
    <row r="135" s="13" customFormat="1">
      <c r="A135" s="13"/>
      <c r="B135" s="250"/>
      <c r="C135" s="251"/>
      <c r="D135" s="233" t="s">
        <v>362</v>
      </c>
      <c r="E135" s="252" t="s">
        <v>1</v>
      </c>
      <c r="F135" s="253" t="s">
        <v>5641</v>
      </c>
      <c r="G135" s="251"/>
      <c r="H135" s="252" t="s">
        <v>1</v>
      </c>
      <c r="I135" s="254"/>
      <c r="J135" s="251"/>
      <c r="K135" s="251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362</v>
      </c>
      <c r="AU135" s="259" t="s">
        <v>90</v>
      </c>
      <c r="AV135" s="13" t="s">
        <v>88</v>
      </c>
      <c r="AW135" s="13" t="s">
        <v>36</v>
      </c>
      <c r="AX135" s="13" t="s">
        <v>81</v>
      </c>
      <c r="AY135" s="259" t="s">
        <v>216</v>
      </c>
    </row>
    <row r="136" s="14" customFormat="1">
      <c r="A136" s="14"/>
      <c r="B136" s="260"/>
      <c r="C136" s="261"/>
      <c r="D136" s="233" t="s">
        <v>362</v>
      </c>
      <c r="E136" s="262" t="s">
        <v>1</v>
      </c>
      <c r="F136" s="263" t="s">
        <v>5642</v>
      </c>
      <c r="G136" s="261"/>
      <c r="H136" s="264">
        <v>6.7999999999999998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362</v>
      </c>
      <c r="AU136" s="270" t="s">
        <v>90</v>
      </c>
      <c r="AV136" s="14" t="s">
        <v>90</v>
      </c>
      <c r="AW136" s="14" t="s">
        <v>36</v>
      </c>
      <c r="AX136" s="14" t="s">
        <v>81</v>
      </c>
      <c r="AY136" s="270" t="s">
        <v>216</v>
      </c>
    </row>
    <row r="137" s="13" customFormat="1">
      <c r="A137" s="13"/>
      <c r="B137" s="250"/>
      <c r="C137" s="251"/>
      <c r="D137" s="233" t="s">
        <v>362</v>
      </c>
      <c r="E137" s="252" t="s">
        <v>1</v>
      </c>
      <c r="F137" s="253" t="s">
        <v>5643</v>
      </c>
      <c r="G137" s="251"/>
      <c r="H137" s="252" t="s">
        <v>1</v>
      </c>
      <c r="I137" s="254"/>
      <c r="J137" s="251"/>
      <c r="K137" s="251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362</v>
      </c>
      <c r="AU137" s="259" t="s">
        <v>90</v>
      </c>
      <c r="AV137" s="13" t="s">
        <v>88</v>
      </c>
      <c r="AW137" s="13" t="s">
        <v>36</v>
      </c>
      <c r="AX137" s="13" t="s">
        <v>81</v>
      </c>
      <c r="AY137" s="259" t="s">
        <v>216</v>
      </c>
    </row>
    <row r="138" s="14" customFormat="1">
      <c r="A138" s="14"/>
      <c r="B138" s="260"/>
      <c r="C138" s="261"/>
      <c r="D138" s="233" t="s">
        <v>362</v>
      </c>
      <c r="E138" s="262" t="s">
        <v>1</v>
      </c>
      <c r="F138" s="263" t="s">
        <v>5642</v>
      </c>
      <c r="G138" s="261"/>
      <c r="H138" s="264">
        <v>6.7999999999999998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362</v>
      </c>
      <c r="AU138" s="270" t="s">
        <v>90</v>
      </c>
      <c r="AV138" s="14" t="s">
        <v>90</v>
      </c>
      <c r="AW138" s="14" t="s">
        <v>36</v>
      </c>
      <c r="AX138" s="14" t="s">
        <v>81</v>
      </c>
      <c r="AY138" s="270" t="s">
        <v>216</v>
      </c>
    </row>
    <row r="139" s="16" customFormat="1">
      <c r="A139" s="16"/>
      <c r="B139" s="282"/>
      <c r="C139" s="283"/>
      <c r="D139" s="233" t="s">
        <v>362</v>
      </c>
      <c r="E139" s="284" t="s">
        <v>1</v>
      </c>
      <c r="F139" s="285" t="s">
        <v>369</v>
      </c>
      <c r="G139" s="283"/>
      <c r="H139" s="286">
        <v>13.6</v>
      </c>
      <c r="I139" s="287"/>
      <c r="J139" s="283"/>
      <c r="K139" s="283"/>
      <c r="L139" s="288"/>
      <c r="M139" s="289"/>
      <c r="N139" s="290"/>
      <c r="O139" s="290"/>
      <c r="P139" s="290"/>
      <c r="Q139" s="290"/>
      <c r="R139" s="290"/>
      <c r="S139" s="290"/>
      <c r="T139" s="29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92" t="s">
        <v>362</v>
      </c>
      <c r="AU139" s="292" t="s">
        <v>90</v>
      </c>
      <c r="AV139" s="16" t="s">
        <v>215</v>
      </c>
      <c r="AW139" s="16" t="s">
        <v>36</v>
      </c>
      <c r="AX139" s="16" t="s">
        <v>88</v>
      </c>
      <c r="AY139" s="292" t="s">
        <v>216</v>
      </c>
    </row>
    <row r="140" s="2" customFormat="1" ht="16.5" customHeight="1">
      <c r="A140" s="39"/>
      <c r="B140" s="40"/>
      <c r="C140" s="220" t="s">
        <v>215</v>
      </c>
      <c r="D140" s="220" t="s">
        <v>217</v>
      </c>
      <c r="E140" s="221" t="s">
        <v>5644</v>
      </c>
      <c r="F140" s="222" t="s">
        <v>5645</v>
      </c>
      <c r="G140" s="223" t="s">
        <v>358</v>
      </c>
      <c r="H140" s="224">
        <v>6.7999999999999998</v>
      </c>
      <c r="I140" s="225"/>
      <c r="J140" s="226">
        <f>ROUND(I140*H140,2)</f>
        <v>0</v>
      </c>
      <c r="K140" s="222" t="s">
        <v>359</v>
      </c>
      <c r="L140" s="45"/>
      <c r="M140" s="227" t="s">
        <v>1</v>
      </c>
      <c r="N140" s="228" t="s">
        <v>46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215</v>
      </c>
      <c r="AT140" s="231" t="s">
        <v>217</v>
      </c>
      <c r="AU140" s="231" t="s">
        <v>90</v>
      </c>
      <c r="AY140" s="18" t="s">
        <v>216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215</v>
      </c>
      <c r="BM140" s="231" t="s">
        <v>5646</v>
      </c>
    </row>
    <row r="141" s="2" customFormat="1">
      <c r="A141" s="39"/>
      <c r="B141" s="40"/>
      <c r="C141" s="41"/>
      <c r="D141" s="233" t="s">
        <v>222</v>
      </c>
      <c r="E141" s="41"/>
      <c r="F141" s="234" t="s">
        <v>5647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90</v>
      </c>
    </row>
    <row r="142" s="2" customFormat="1" ht="24.15" customHeight="1">
      <c r="A142" s="39"/>
      <c r="B142" s="40"/>
      <c r="C142" s="220" t="s">
        <v>237</v>
      </c>
      <c r="D142" s="220" t="s">
        <v>217</v>
      </c>
      <c r="E142" s="221" t="s">
        <v>5648</v>
      </c>
      <c r="F142" s="222" t="s">
        <v>5649</v>
      </c>
      <c r="G142" s="223" t="s">
        <v>303</v>
      </c>
      <c r="H142" s="224">
        <v>34</v>
      </c>
      <c r="I142" s="225"/>
      <c r="J142" s="226">
        <f>ROUND(I142*H142,2)</f>
        <v>0</v>
      </c>
      <c r="K142" s="222" t="s">
        <v>359</v>
      </c>
      <c r="L142" s="45"/>
      <c r="M142" s="227" t="s">
        <v>1</v>
      </c>
      <c r="N142" s="228" t="s">
        <v>46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215</v>
      </c>
      <c r="AT142" s="231" t="s">
        <v>217</v>
      </c>
      <c r="AU142" s="231" t="s">
        <v>90</v>
      </c>
      <c r="AY142" s="18" t="s">
        <v>216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88</v>
      </c>
      <c r="BK142" s="232">
        <f>ROUND(I142*H142,2)</f>
        <v>0</v>
      </c>
      <c r="BL142" s="18" t="s">
        <v>215</v>
      </c>
      <c r="BM142" s="231" t="s">
        <v>5650</v>
      </c>
    </row>
    <row r="143" s="2" customFormat="1">
      <c r="A143" s="39"/>
      <c r="B143" s="40"/>
      <c r="C143" s="41"/>
      <c r="D143" s="233" t="s">
        <v>222</v>
      </c>
      <c r="E143" s="41"/>
      <c r="F143" s="234" t="s">
        <v>5651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222</v>
      </c>
      <c r="AU143" s="18" t="s">
        <v>90</v>
      </c>
    </row>
    <row r="144" s="2" customFormat="1" ht="37.8" customHeight="1">
      <c r="A144" s="39"/>
      <c r="B144" s="40"/>
      <c r="C144" s="220" t="s">
        <v>242</v>
      </c>
      <c r="D144" s="220" t="s">
        <v>217</v>
      </c>
      <c r="E144" s="221" t="s">
        <v>5652</v>
      </c>
      <c r="F144" s="222" t="s">
        <v>5653</v>
      </c>
      <c r="G144" s="223" t="s">
        <v>303</v>
      </c>
      <c r="H144" s="224">
        <v>34</v>
      </c>
      <c r="I144" s="225"/>
      <c r="J144" s="226">
        <f>ROUND(I144*H144,2)</f>
        <v>0</v>
      </c>
      <c r="K144" s="222" t="s">
        <v>359</v>
      </c>
      <c r="L144" s="45"/>
      <c r="M144" s="227" t="s">
        <v>1</v>
      </c>
      <c r="N144" s="228" t="s">
        <v>46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215</v>
      </c>
      <c r="AT144" s="231" t="s">
        <v>217</v>
      </c>
      <c r="AU144" s="231" t="s">
        <v>90</v>
      </c>
      <c r="AY144" s="18" t="s">
        <v>216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215</v>
      </c>
      <c r="BM144" s="231" t="s">
        <v>5654</v>
      </c>
    </row>
    <row r="145" s="2" customFormat="1">
      <c r="A145" s="39"/>
      <c r="B145" s="40"/>
      <c r="C145" s="41"/>
      <c r="D145" s="233" t="s">
        <v>222</v>
      </c>
      <c r="E145" s="41"/>
      <c r="F145" s="234" t="s">
        <v>5655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90</v>
      </c>
    </row>
    <row r="146" s="2" customFormat="1" ht="24.15" customHeight="1">
      <c r="A146" s="39"/>
      <c r="B146" s="40"/>
      <c r="C146" s="220" t="s">
        <v>247</v>
      </c>
      <c r="D146" s="220" t="s">
        <v>217</v>
      </c>
      <c r="E146" s="221" t="s">
        <v>5656</v>
      </c>
      <c r="F146" s="222" t="s">
        <v>5657</v>
      </c>
      <c r="G146" s="223" t="s">
        <v>303</v>
      </c>
      <c r="H146" s="224">
        <v>34</v>
      </c>
      <c r="I146" s="225"/>
      <c r="J146" s="226">
        <f>ROUND(I146*H146,2)</f>
        <v>0</v>
      </c>
      <c r="K146" s="222" t="s">
        <v>359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215</v>
      </c>
      <c r="AT146" s="231" t="s">
        <v>217</v>
      </c>
      <c r="AU146" s="231" t="s">
        <v>90</v>
      </c>
      <c r="AY146" s="18" t="s">
        <v>216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215</v>
      </c>
      <c r="BM146" s="231" t="s">
        <v>5658</v>
      </c>
    </row>
    <row r="147" s="2" customFormat="1">
      <c r="A147" s="39"/>
      <c r="B147" s="40"/>
      <c r="C147" s="41"/>
      <c r="D147" s="233" t="s">
        <v>222</v>
      </c>
      <c r="E147" s="41"/>
      <c r="F147" s="234" t="s">
        <v>5659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90</v>
      </c>
    </row>
    <row r="148" s="2" customFormat="1" ht="16.5" customHeight="1">
      <c r="A148" s="39"/>
      <c r="B148" s="40"/>
      <c r="C148" s="293" t="s">
        <v>252</v>
      </c>
      <c r="D148" s="293" t="s">
        <v>467</v>
      </c>
      <c r="E148" s="294" t="s">
        <v>5660</v>
      </c>
      <c r="F148" s="295" t="s">
        <v>5661</v>
      </c>
      <c r="G148" s="296" t="s">
        <v>941</v>
      </c>
      <c r="H148" s="297">
        <v>0.68000000000000005</v>
      </c>
      <c r="I148" s="298"/>
      <c r="J148" s="299">
        <f>ROUND(I148*H148,2)</f>
        <v>0</v>
      </c>
      <c r="K148" s="295" t="s">
        <v>359</v>
      </c>
      <c r="L148" s="300"/>
      <c r="M148" s="301" t="s">
        <v>1</v>
      </c>
      <c r="N148" s="302" t="s">
        <v>46</v>
      </c>
      <c r="O148" s="92"/>
      <c r="P148" s="229">
        <f>O148*H148</f>
        <v>0</v>
      </c>
      <c r="Q148" s="229">
        <v>0.001</v>
      </c>
      <c r="R148" s="229">
        <f>Q148*H148</f>
        <v>0.00068000000000000005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252</v>
      </c>
      <c r="AT148" s="231" t="s">
        <v>467</v>
      </c>
      <c r="AU148" s="231" t="s">
        <v>90</v>
      </c>
      <c r="AY148" s="18" t="s">
        <v>216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88</v>
      </c>
      <c r="BK148" s="232">
        <f>ROUND(I148*H148,2)</f>
        <v>0</v>
      </c>
      <c r="BL148" s="18" t="s">
        <v>215</v>
      </c>
      <c r="BM148" s="231" t="s">
        <v>5662</v>
      </c>
    </row>
    <row r="149" s="2" customFormat="1">
      <c r="A149" s="39"/>
      <c r="B149" s="40"/>
      <c r="C149" s="41"/>
      <c r="D149" s="233" t="s">
        <v>222</v>
      </c>
      <c r="E149" s="41"/>
      <c r="F149" s="234" t="s">
        <v>5661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90</v>
      </c>
    </row>
    <row r="150" s="14" customFormat="1">
      <c r="A150" s="14"/>
      <c r="B150" s="260"/>
      <c r="C150" s="261"/>
      <c r="D150" s="233" t="s">
        <v>362</v>
      </c>
      <c r="E150" s="261"/>
      <c r="F150" s="263" t="s">
        <v>5663</v>
      </c>
      <c r="G150" s="261"/>
      <c r="H150" s="264">
        <v>0.68000000000000005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362</v>
      </c>
      <c r="AU150" s="270" t="s">
        <v>90</v>
      </c>
      <c r="AV150" s="14" t="s">
        <v>90</v>
      </c>
      <c r="AW150" s="14" t="s">
        <v>4</v>
      </c>
      <c r="AX150" s="14" t="s">
        <v>88</v>
      </c>
      <c r="AY150" s="270" t="s">
        <v>216</v>
      </c>
    </row>
    <row r="151" s="2" customFormat="1" ht="33" customHeight="1">
      <c r="A151" s="39"/>
      <c r="B151" s="40"/>
      <c r="C151" s="220" t="s">
        <v>257</v>
      </c>
      <c r="D151" s="220" t="s">
        <v>217</v>
      </c>
      <c r="E151" s="221" t="s">
        <v>5664</v>
      </c>
      <c r="F151" s="222" t="s">
        <v>5665</v>
      </c>
      <c r="G151" s="223" t="s">
        <v>303</v>
      </c>
      <c r="H151" s="224">
        <v>34</v>
      </c>
      <c r="I151" s="225"/>
      <c r="J151" s="226">
        <f>ROUND(I151*H151,2)</f>
        <v>0</v>
      </c>
      <c r="K151" s="222" t="s">
        <v>359</v>
      </c>
      <c r="L151" s="45"/>
      <c r="M151" s="227" t="s">
        <v>1</v>
      </c>
      <c r="N151" s="228" t="s">
        <v>46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215</v>
      </c>
      <c r="AT151" s="231" t="s">
        <v>217</v>
      </c>
      <c r="AU151" s="231" t="s">
        <v>90</v>
      </c>
      <c r="AY151" s="18" t="s">
        <v>216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88</v>
      </c>
      <c r="BK151" s="232">
        <f>ROUND(I151*H151,2)</f>
        <v>0</v>
      </c>
      <c r="BL151" s="18" t="s">
        <v>215</v>
      </c>
      <c r="BM151" s="231" t="s">
        <v>5666</v>
      </c>
    </row>
    <row r="152" s="2" customFormat="1">
      <c r="A152" s="39"/>
      <c r="B152" s="40"/>
      <c r="C152" s="41"/>
      <c r="D152" s="233" t="s">
        <v>222</v>
      </c>
      <c r="E152" s="41"/>
      <c r="F152" s="234" t="s">
        <v>5667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222</v>
      </c>
      <c r="AU152" s="18" t="s">
        <v>90</v>
      </c>
    </row>
    <row r="153" s="2" customFormat="1" ht="16.5" customHeight="1">
      <c r="A153" s="39"/>
      <c r="B153" s="40"/>
      <c r="C153" s="293" t="s">
        <v>262</v>
      </c>
      <c r="D153" s="293" t="s">
        <v>467</v>
      </c>
      <c r="E153" s="294" t="s">
        <v>5668</v>
      </c>
      <c r="F153" s="295" t="s">
        <v>5669</v>
      </c>
      <c r="G153" s="296" t="s">
        <v>358</v>
      </c>
      <c r="H153" s="297">
        <v>1.7849999999999999</v>
      </c>
      <c r="I153" s="298"/>
      <c r="J153" s="299">
        <f>ROUND(I153*H153,2)</f>
        <v>0</v>
      </c>
      <c r="K153" s="295" t="s">
        <v>359</v>
      </c>
      <c r="L153" s="300"/>
      <c r="M153" s="301" t="s">
        <v>1</v>
      </c>
      <c r="N153" s="302" t="s">
        <v>46</v>
      </c>
      <c r="O153" s="92"/>
      <c r="P153" s="229">
        <f>O153*H153</f>
        <v>0</v>
      </c>
      <c r="Q153" s="229">
        <v>0.20999999999999999</v>
      </c>
      <c r="R153" s="229">
        <f>Q153*H153</f>
        <v>0.37484999999999996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252</v>
      </c>
      <c r="AT153" s="231" t="s">
        <v>467</v>
      </c>
      <c r="AU153" s="231" t="s">
        <v>90</v>
      </c>
      <c r="AY153" s="18" t="s">
        <v>216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88</v>
      </c>
      <c r="BK153" s="232">
        <f>ROUND(I153*H153,2)</f>
        <v>0</v>
      </c>
      <c r="BL153" s="18" t="s">
        <v>215</v>
      </c>
      <c r="BM153" s="231" t="s">
        <v>5670</v>
      </c>
    </row>
    <row r="154" s="2" customFormat="1">
      <c r="A154" s="39"/>
      <c r="B154" s="40"/>
      <c r="C154" s="41"/>
      <c r="D154" s="233" t="s">
        <v>222</v>
      </c>
      <c r="E154" s="41"/>
      <c r="F154" s="234" t="s">
        <v>5671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222</v>
      </c>
      <c r="AU154" s="18" t="s">
        <v>90</v>
      </c>
    </row>
    <row r="155" s="14" customFormat="1">
      <c r="A155" s="14"/>
      <c r="B155" s="260"/>
      <c r="C155" s="261"/>
      <c r="D155" s="233" t="s">
        <v>362</v>
      </c>
      <c r="E155" s="262" t="s">
        <v>1</v>
      </c>
      <c r="F155" s="263" t="s">
        <v>5672</v>
      </c>
      <c r="G155" s="261"/>
      <c r="H155" s="264">
        <v>1.7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362</v>
      </c>
      <c r="AU155" s="270" t="s">
        <v>90</v>
      </c>
      <c r="AV155" s="14" t="s">
        <v>90</v>
      </c>
      <c r="AW155" s="14" t="s">
        <v>36</v>
      </c>
      <c r="AX155" s="14" t="s">
        <v>81</v>
      </c>
      <c r="AY155" s="270" t="s">
        <v>216</v>
      </c>
    </row>
    <row r="156" s="14" customFormat="1">
      <c r="A156" s="14"/>
      <c r="B156" s="260"/>
      <c r="C156" s="261"/>
      <c r="D156" s="233" t="s">
        <v>362</v>
      </c>
      <c r="E156" s="262" t="s">
        <v>1</v>
      </c>
      <c r="F156" s="263" t="s">
        <v>5673</v>
      </c>
      <c r="G156" s="261"/>
      <c r="H156" s="264">
        <v>0.085000000000000006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0" t="s">
        <v>362</v>
      </c>
      <c r="AU156" s="270" t="s">
        <v>90</v>
      </c>
      <c r="AV156" s="14" t="s">
        <v>90</v>
      </c>
      <c r="AW156" s="14" t="s">
        <v>36</v>
      </c>
      <c r="AX156" s="14" t="s">
        <v>81</v>
      </c>
      <c r="AY156" s="270" t="s">
        <v>216</v>
      </c>
    </row>
    <row r="157" s="16" customFormat="1">
      <c r="A157" s="16"/>
      <c r="B157" s="282"/>
      <c r="C157" s="283"/>
      <c r="D157" s="233" t="s">
        <v>362</v>
      </c>
      <c r="E157" s="284" t="s">
        <v>1</v>
      </c>
      <c r="F157" s="285" t="s">
        <v>369</v>
      </c>
      <c r="G157" s="283"/>
      <c r="H157" s="286">
        <v>1.7849999999999999</v>
      </c>
      <c r="I157" s="287"/>
      <c r="J157" s="283"/>
      <c r="K157" s="283"/>
      <c r="L157" s="288"/>
      <c r="M157" s="289"/>
      <c r="N157" s="290"/>
      <c r="O157" s="290"/>
      <c r="P157" s="290"/>
      <c r="Q157" s="290"/>
      <c r="R157" s="290"/>
      <c r="S157" s="290"/>
      <c r="T157" s="29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92" t="s">
        <v>362</v>
      </c>
      <c r="AU157" s="292" t="s">
        <v>90</v>
      </c>
      <c r="AV157" s="16" t="s">
        <v>215</v>
      </c>
      <c r="AW157" s="16" t="s">
        <v>36</v>
      </c>
      <c r="AX157" s="16" t="s">
        <v>88</v>
      </c>
      <c r="AY157" s="292" t="s">
        <v>216</v>
      </c>
    </row>
    <row r="158" s="2" customFormat="1" ht="21.75" customHeight="1">
      <c r="A158" s="39"/>
      <c r="B158" s="40"/>
      <c r="C158" s="220" t="s">
        <v>267</v>
      </c>
      <c r="D158" s="220" t="s">
        <v>217</v>
      </c>
      <c r="E158" s="221" t="s">
        <v>5674</v>
      </c>
      <c r="F158" s="222" t="s">
        <v>5675</v>
      </c>
      <c r="G158" s="223" t="s">
        <v>303</v>
      </c>
      <c r="H158" s="224">
        <v>34</v>
      </c>
      <c r="I158" s="225"/>
      <c r="J158" s="226">
        <f>ROUND(I158*H158,2)</f>
        <v>0</v>
      </c>
      <c r="K158" s="222" t="s">
        <v>359</v>
      </c>
      <c r="L158" s="45"/>
      <c r="M158" s="227" t="s">
        <v>1</v>
      </c>
      <c r="N158" s="228" t="s">
        <v>46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215</v>
      </c>
      <c r="AT158" s="231" t="s">
        <v>217</v>
      </c>
      <c r="AU158" s="231" t="s">
        <v>90</v>
      </c>
      <c r="AY158" s="18" t="s">
        <v>216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88</v>
      </c>
      <c r="BK158" s="232">
        <f>ROUND(I158*H158,2)</f>
        <v>0</v>
      </c>
      <c r="BL158" s="18" t="s">
        <v>215</v>
      </c>
      <c r="BM158" s="231" t="s">
        <v>5676</v>
      </c>
    </row>
    <row r="159" s="2" customFormat="1">
      <c r="A159" s="39"/>
      <c r="B159" s="40"/>
      <c r="C159" s="41"/>
      <c r="D159" s="233" t="s">
        <v>222</v>
      </c>
      <c r="E159" s="41"/>
      <c r="F159" s="234" t="s">
        <v>5677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222</v>
      </c>
      <c r="AU159" s="18" t="s">
        <v>90</v>
      </c>
    </row>
    <row r="160" s="2" customFormat="1" ht="21.75" customHeight="1">
      <c r="A160" s="39"/>
      <c r="B160" s="40"/>
      <c r="C160" s="220" t="s">
        <v>272</v>
      </c>
      <c r="D160" s="220" t="s">
        <v>217</v>
      </c>
      <c r="E160" s="221" t="s">
        <v>5678</v>
      </c>
      <c r="F160" s="222" t="s">
        <v>5679</v>
      </c>
      <c r="G160" s="223" t="s">
        <v>303</v>
      </c>
      <c r="H160" s="224">
        <v>34</v>
      </c>
      <c r="I160" s="225"/>
      <c r="J160" s="226">
        <f>ROUND(I160*H160,2)</f>
        <v>0</v>
      </c>
      <c r="K160" s="222" t="s">
        <v>359</v>
      </c>
      <c r="L160" s="45"/>
      <c r="M160" s="227" t="s">
        <v>1</v>
      </c>
      <c r="N160" s="228" t="s">
        <v>46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215</v>
      </c>
      <c r="AT160" s="231" t="s">
        <v>217</v>
      </c>
      <c r="AU160" s="231" t="s">
        <v>90</v>
      </c>
      <c r="AY160" s="18" t="s">
        <v>216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215</v>
      </c>
      <c r="BM160" s="231" t="s">
        <v>5680</v>
      </c>
    </row>
    <row r="161" s="2" customFormat="1">
      <c r="A161" s="39"/>
      <c r="B161" s="40"/>
      <c r="C161" s="41"/>
      <c r="D161" s="233" t="s">
        <v>222</v>
      </c>
      <c r="E161" s="41"/>
      <c r="F161" s="234" t="s">
        <v>5681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222</v>
      </c>
      <c r="AU161" s="18" t="s">
        <v>90</v>
      </c>
    </row>
    <row r="162" s="2" customFormat="1" ht="16.5" customHeight="1">
      <c r="A162" s="39"/>
      <c r="B162" s="40"/>
      <c r="C162" s="220" t="s">
        <v>277</v>
      </c>
      <c r="D162" s="220" t="s">
        <v>217</v>
      </c>
      <c r="E162" s="221" t="s">
        <v>5682</v>
      </c>
      <c r="F162" s="222" t="s">
        <v>5683</v>
      </c>
      <c r="G162" s="223" t="s">
        <v>303</v>
      </c>
      <c r="H162" s="224">
        <v>34</v>
      </c>
      <c r="I162" s="225"/>
      <c r="J162" s="226">
        <f>ROUND(I162*H162,2)</f>
        <v>0</v>
      </c>
      <c r="K162" s="222" t="s">
        <v>359</v>
      </c>
      <c r="L162" s="45"/>
      <c r="M162" s="227" t="s">
        <v>1</v>
      </c>
      <c r="N162" s="228" t="s">
        <v>46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215</v>
      </c>
      <c r="AT162" s="231" t="s">
        <v>217</v>
      </c>
      <c r="AU162" s="231" t="s">
        <v>90</v>
      </c>
      <c r="AY162" s="18" t="s">
        <v>216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88</v>
      </c>
      <c r="BK162" s="232">
        <f>ROUND(I162*H162,2)</f>
        <v>0</v>
      </c>
      <c r="BL162" s="18" t="s">
        <v>215</v>
      </c>
      <c r="BM162" s="231" t="s">
        <v>5684</v>
      </c>
    </row>
    <row r="163" s="2" customFormat="1">
      <c r="A163" s="39"/>
      <c r="B163" s="40"/>
      <c r="C163" s="41"/>
      <c r="D163" s="233" t="s">
        <v>222</v>
      </c>
      <c r="E163" s="41"/>
      <c r="F163" s="234" t="s">
        <v>5685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222</v>
      </c>
      <c r="AU163" s="18" t="s">
        <v>90</v>
      </c>
    </row>
    <row r="164" s="2" customFormat="1" ht="21.75" customHeight="1">
      <c r="A164" s="39"/>
      <c r="B164" s="40"/>
      <c r="C164" s="220" t="s">
        <v>282</v>
      </c>
      <c r="D164" s="220" t="s">
        <v>217</v>
      </c>
      <c r="E164" s="221" t="s">
        <v>5686</v>
      </c>
      <c r="F164" s="222" t="s">
        <v>5687</v>
      </c>
      <c r="G164" s="223" t="s">
        <v>5688</v>
      </c>
      <c r="H164" s="224">
        <v>0.0070000000000000001</v>
      </c>
      <c r="I164" s="225"/>
      <c r="J164" s="226">
        <f>ROUND(I164*H164,2)</f>
        <v>0</v>
      </c>
      <c r="K164" s="222" t="s">
        <v>359</v>
      </c>
      <c r="L164" s="45"/>
      <c r="M164" s="227" t="s">
        <v>1</v>
      </c>
      <c r="N164" s="228" t="s">
        <v>46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215</v>
      </c>
      <c r="AT164" s="231" t="s">
        <v>217</v>
      </c>
      <c r="AU164" s="231" t="s">
        <v>90</v>
      </c>
      <c r="AY164" s="18" t="s">
        <v>216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215</v>
      </c>
      <c r="BM164" s="231" t="s">
        <v>5689</v>
      </c>
    </row>
    <row r="165" s="2" customFormat="1">
      <c r="A165" s="39"/>
      <c r="B165" s="40"/>
      <c r="C165" s="41"/>
      <c r="D165" s="233" t="s">
        <v>222</v>
      </c>
      <c r="E165" s="41"/>
      <c r="F165" s="234" t="s">
        <v>5690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222</v>
      </c>
      <c r="AU165" s="18" t="s">
        <v>90</v>
      </c>
    </row>
    <row r="166" s="14" customFormat="1">
      <c r="A166" s="14"/>
      <c r="B166" s="260"/>
      <c r="C166" s="261"/>
      <c r="D166" s="233" t="s">
        <v>362</v>
      </c>
      <c r="E166" s="262" t="s">
        <v>1</v>
      </c>
      <c r="F166" s="263" t="s">
        <v>5691</v>
      </c>
      <c r="G166" s="261"/>
      <c r="H166" s="264">
        <v>0.0070000000000000001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362</v>
      </c>
      <c r="AU166" s="270" t="s">
        <v>90</v>
      </c>
      <c r="AV166" s="14" t="s">
        <v>90</v>
      </c>
      <c r="AW166" s="14" t="s">
        <v>36</v>
      </c>
      <c r="AX166" s="14" t="s">
        <v>81</v>
      </c>
      <c r="AY166" s="270" t="s">
        <v>216</v>
      </c>
    </row>
    <row r="167" s="16" customFormat="1">
      <c r="A167" s="16"/>
      <c r="B167" s="282"/>
      <c r="C167" s="283"/>
      <c r="D167" s="233" t="s">
        <v>362</v>
      </c>
      <c r="E167" s="284" t="s">
        <v>1</v>
      </c>
      <c r="F167" s="285" t="s">
        <v>369</v>
      </c>
      <c r="G167" s="283"/>
      <c r="H167" s="286">
        <v>0.0070000000000000001</v>
      </c>
      <c r="I167" s="287"/>
      <c r="J167" s="283"/>
      <c r="K167" s="283"/>
      <c r="L167" s="288"/>
      <c r="M167" s="289"/>
      <c r="N167" s="290"/>
      <c r="O167" s="290"/>
      <c r="P167" s="290"/>
      <c r="Q167" s="290"/>
      <c r="R167" s="290"/>
      <c r="S167" s="290"/>
      <c r="T167" s="291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92" t="s">
        <v>362</v>
      </c>
      <c r="AU167" s="292" t="s">
        <v>90</v>
      </c>
      <c r="AV167" s="16" t="s">
        <v>215</v>
      </c>
      <c r="AW167" s="16" t="s">
        <v>36</v>
      </c>
      <c r="AX167" s="16" t="s">
        <v>88</v>
      </c>
      <c r="AY167" s="292" t="s">
        <v>216</v>
      </c>
    </row>
    <row r="168" s="2" customFormat="1" ht="16.5" customHeight="1">
      <c r="A168" s="39"/>
      <c r="B168" s="40"/>
      <c r="C168" s="293" t="s">
        <v>8</v>
      </c>
      <c r="D168" s="293" t="s">
        <v>467</v>
      </c>
      <c r="E168" s="294" t="s">
        <v>5692</v>
      </c>
      <c r="F168" s="295" t="s">
        <v>5693</v>
      </c>
      <c r="G168" s="296" t="s">
        <v>2863</v>
      </c>
      <c r="H168" s="297">
        <v>0.123</v>
      </c>
      <c r="I168" s="298"/>
      <c r="J168" s="299">
        <f>ROUND(I168*H168,2)</f>
        <v>0</v>
      </c>
      <c r="K168" s="295" t="s">
        <v>359</v>
      </c>
      <c r="L168" s="300"/>
      <c r="M168" s="301" t="s">
        <v>1</v>
      </c>
      <c r="N168" s="302" t="s">
        <v>46</v>
      </c>
      <c r="O168" s="92"/>
      <c r="P168" s="229">
        <f>O168*H168</f>
        <v>0</v>
      </c>
      <c r="Q168" s="229">
        <v>0.001</v>
      </c>
      <c r="R168" s="229">
        <f>Q168*H168</f>
        <v>0.00012300000000000001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252</v>
      </c>
      <c r="AT168" s="231" t="s">
        <v>467</v>
      </c>
      <c r="AU168" s="231" t="s">
        <v>90</v>
      </c>
      <c r="AY168" s="18" t="s">
        <v>216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88</v>
      </c>
      <c r="BK168" s="232">
        <f>ROUND(I168*H168,2)</f>
        <v>0</v>
      </c>
      <c r="BL168" s="18" t="s">
        <v>215</v>
      </c>
      <c r="BM168" s="231" t="s">
        <v>5694</v>
      </c>
    </row>
    <row r="169" s="2" customFormat="1">
      <c r="A169" s="39"/>
      <c r="B169" s="40"/>
      <c r="C169" s="41"/>
      <c r="D169" s="233" t="s">
        <v>222</v>
      </c>
      <c r="E169" s="41"/>
      <c r="F169" s="234" t="s">
        <v>5693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222</v>
      </c>
      <c r="AU169" s="18" t="s">
        <v>90</v>
      </c>
    </row>
    <row r="170" s="2" customFormat="1" ht="16.5" customHeight="1">
      <c r="A170" s="39"/>
      <c r="B170" s="40"/>
      <c r="C170" s="220" t="s">
        <v>292</v>
      </c>
      <c r="D170" s="220" t="s">
        <v>217</v>
      </c>
      <c r="E170" s="221" t="s">
        <v>5695</v>
      </c>
      <c r="F170" s="222" t="s">
        <v>5696</v>
      </c>
      <c r="G170" s="223" t="s">
        <v>358</v>
      </c>
      <c r="H170" s="224">
        <v>0.51000000000000001</v>
      </c>
      <c r="I170" s="225"/>
      <c r="J170" s="226">
        <f>ROUND(I170*H170,2)</f>
        <v>0</v>
      </c>
      <c r="K170" s="222" t="s">
        <v>359</v>
      </c>
      <c r="L170" s="45"/>
      <c r="M170" s="227" t="s">
        <v>1</v>
      </c>
      <c r="N170" s="228" t="s">
        <v>46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215</v>
      </c>
      <c r="AT170" s="231" t="s">
        <v>217</v>
      </c>
      <c r="AU170" s="231" t="s">
        <v>90</v>
      </c>
      <c r="AY170" s="18" t="s">
        <v>216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215</v>
      </c>
      <c r="BM170" s="231" t="s">
        <v>5697</v>
      </c>
    </row>
    <row r="171" s="2" customFormat="1">
      <c r="A171" s="39"/>
      <c r="B171" s="40"/>
      <c r="C171" s="41"/>
      <c r="D171" s="233" t="s">
        <v>222</v>
      </c>
      <c r="E171" s="41"/>
      <c r="F171" s="234" t="s">
        <v>5698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222</v>
      </c>
      <c r="AU171" s="18" t="s">
        <v>90</v>
      </c>
    </row>
    <row r="172" s="13" customFormat="1">
      <c r="A172" s="13"/>
      <c r="B172" s="250"/>
      <c r="C172" s="251"/>
      <c r="D172" s="233" t="s">
        <v>362</v>
      </c>
      <c r="E172" s="252" t="s">
        <v>1</v>
      </c>
      <c r="F172" s="253" t="s">
        <v>5699</v>
      </c>
      <c r="G172" s="251"/>
      <c r="H172" s="252" t="s">
        <v>1</v>
      </c>
      <c r="I172" s="254"/>
      <c r="J172" s="251"/>
      <c r="K172" s="251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362</v>
      </c>
      <c r="AU172" s="259" t="s">
        <v>90</v>
      </c>
      <c r="AV172" s="13" t="s">
        <v>88</v>
      </c>
      <c r="AW172" s="13" t="s">
        <v>36</v>
      </c>
      <c r="AX172" s="13" t="s">
        <v>81</v>
      </c>
      <c r="AY172" s="259" t="s">
        <v>216</v>
      </c>
    </row>
    <row r="173" s="14" customFormat="1">
      <c r="A173" s="14"/>
      <c r="B173" s="260"/>
      <c r="C173" s="261"/>
      <c r="D173" s="233" t="s">
        <v>362</v>
      </c>
      <c r="E173" s="262" t="s">
        <v>1</v>
      </c>
      <c r="F173" s="263" t="s">
        <v>5700</v>
      </c>
      <c r="G173" s="261"/>
      <c r="H173" s="264">
        <v>0.51000000000000001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362</v>
      </c>
      <c r="AU173" s="270" t="s">
        <v>90</v>
      </c>
      <c r="AV173" s="14" t="s">
        <v>90</v>
      </c>
      <c r="AW173" s="14" t="s">
        <v>36</v>
      </c>
      <c r="AX173" s="14" t="s">
        <v>81</v>
      </c>
      <c r="AY173" s="270" t="s">
        <v>216</v>
      </c>
    </row>
    <row r="174" s="16" customFormat="1">
      <c r="A174" s="16"/>
      <c r="B174" s="282"/>
      <c r="C174" s="283"/>
      <c r="D174" s="233" t="s">
        <v>362</v>
      </c>
      <c r="E174" s="284" t="s">
        <v>1</v>
      </c>
      <c r="F174" s="285" t="s">
        <v>369</v>
      </c>
      <c r="G174" s="283"/>
      <c r="H174" s="286">
        <v>0.51000000000000001</v>
      </c>
      <c r="I174" s="287"/>
      <c r="J174" s="283"/>
      <c r="K174" s="283"/>
      <c r="L174" s="288"/>
      <c r="M174" s="289"/>
      <c r="N174" s="290"/>
      <c r="O174" s="290"/>
      <c r="P174" s="290"/>
      <c r="Q174" s="290"/>
      <c r="R174" s="290"/>
      <c r="S174" s="290"/>
      <c r="T174" s="29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2" t="s">
        <v>362</v>
      </c>
      <c r="AU174" s="292" t="s">
        <v>90</v>
      </c>
      <c r="AV174" s="16" t="s">
        <v>215</v>
      </c>
      <c r="AW174" s="16" t="s">
        <v>36</v>
      </c>
      <c r="AX174" s="16" t="s">
        <v>88</v>
      </c>
      <c r="AY174" s="292" t="s">
        <v>216</v>
      </c>
    </row>
    <row r="175" s="11" customFormat="1" ht="22.8" customHeight="1">
      <c r="A175" s="11"/>
      <c r="B175" s="206"/>
      <c r="C175" s="207"/>
      <c r="D175" s="208" t="s">
        <v>80</v>
      </c>
      <c r="E175" s="248" t="s">
        <v>1626</v>
      </c>
      <c r="F175" s="248" t="s">
        <v>1627</v>
      </c>
      <c r="G175" s="207"/>
      <c r="H175" s="207"/>
      <c r="I175" s="210"/>
      <c r="J175" s="249">
        <f>BK175</f>
        <v>0</v>
      </c>
      <c r="K175" s="207"/>
      <c r="L175" s="212"/>
      <c r="M175" s="213"/>
      <c r="N175" s="214"/>
      <c r="O175" s="214"/>
      <c r="P175" s="215">
        <f>SUM(P176:P177)</f>
        <v>0</v>
      </c>
      <c r="Q175" s="214"/>
      <c r="R175" s="215">
        <f>SUM(R176:R177)</f>
        <v>0</v>
      </c>
      <c r="S175" s="214"/>
      <c r="T175" s="216">
        <f>SUM(T176:T177)</f>
        <v>0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217" t="s">
        <v>88</v>
      </c>
      <c r="AT175" s="218" t="s">
        <v>80</v>
      </c>
      <c r="AU175" s="218" t="s">
        <v>88</v>
      </c>
      <c r="AY175" s="217" t="s">
        <v>216</v>
      </c>
      <c r="BK175" s="219">
        <f>SUM(BK176:BK177)</f>
        <v>0</v>
      </c>
    </row>
    <row r="176" s="2" customFormat="1" ht="24.15" customHeight="1">
      <c r="A176" s="39"/>
      <c r="B176" s="40"/>
      <c r="C176" s="220" t="s">
        <v>297</v>
      </c>
      <c r="D176" s="220" t="s">
        <v>217</v>
      </c>
      <c r="E176" s="221" t="s">
        <v>5701</v>
      </c>
      <c r="F176" s="222" t="s">
        <v>5702</v>
      </c>
      <c r="G176" s="223" t="s">
        <v>435</v>
      </c>
      <c r="H176" s="224">
        <v>0.376</v>
      </c>
      <c r="I176" s="225"/>
      <c r="J176" s="226">
        <f>ROUND(I176*H176,2)</f>
        <v>0</v>
      </c>
      <c r="K176" s="222" t="s">
        <v>359</v>
      </c>
      <c r="L176" s="45"/>
      <c r="M176" s="227" t="s">
        <v>1</v>
      </c>
      <c r="N176" s="228" t="s">
        <v>46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215</v>
      </c>
      <c r="AT176" s="231" t="s">
        <v>217</v>
      </c>
      <c r="AU176" s="231" t="s">
        <v>90</v>
      </c>
      <c r="AY176" s="18" t="s">
        <v>216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215</v>
      </c>
      <c r="BM176" s="231" t="s">
        <v>5703</v>
      </c>
    </row>
    <row r="177" s="2" customFormat="1">
      <c r="A177" s="39"/>
      <c r="B177" s="40"/>
      <c r="C177" s="41"/>
      <c r="D177" s="233" t="s">
        <v>222</v>
      </c>
      <c r="E177" s="41"/>
      <c r="F177" s="234" t="s">
        <v>5704</v>
      </c>
      <c r="G177" s="41"/>
      <c r="H177" s="41"/>
      <c r="I177" s="235"/>
      <c r="J177" s="41"/>
      <c r="K177" s="41"/>
      <c r="L177" s="45"/>
      <c r="M177" s="238"/>
      <c r="N177" s="239"/>
      <c r="O177" s="240"/>
      <c r="P177" s="240"/>
      <c r="Q177" s="240"/>
      <c r="R177" s="240"/>
      <c r="S177" s="240"/>
      <c r="T177" s="241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222</v>
      </c>
      <c r="AU177" s="18" t="s">
        <v>90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4AbONeIQHLkqf0TGCXfl5q5wMCQpZM0HQ1IoIeU7hlaXCcfYU/9wXDe09roWmoaB1X3BJC6guCq9RLKMEA5ZMQ==" hashValue="TKT43mQq1o23OWkYtA+/YNK0yqekdGEHVz7pZbIRvpWoIGaEhuoLRGR6EfC25rlGA4DEbCwoCBLN0X++Bz83ag==" algorithmName="SHA-512" password="CC35"/>
  <autoFilter ref="C122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5705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5706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142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5707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ROUND((SUM(BE128:BE291)),  2)</f>
        <v>0</v>
      </c>
      <c r="G35" s="39"/>
      <c r="H35" s="39"/>
      <c r="I35" s="165">
        <v>0.20999999999999999</v>
      </c>
      <c r="J35" s="164">
        <f>ROUND(((SUM(BE128:BE291))*I35),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ROUND((SUM(BF128:BF291)),  2)</f>
        <v>0</v>
      </c>
      <c r="G36" s="39"/>
      <c r="H36" s="39"/>
      <c r="I36" s="165">
        <v>0.14999999999999999</v>
      </c>
      <c r="J36" s="164">
        <f>ROUND(((SUM(BF128:BF291))*I36),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ROUND((SUM(BG128:BG291)),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ROUND((SUM(BH128:BH291)),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ROUND((SUM(BI128:BI291)),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04_01 - FVE technologie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335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2829</v>
      </c>
      <c r="E100" s="245"/>
      <c r="F100" s="245"/>
      <c r="G100" s="245"/>
      <c r="H100" s="245"/>
      <c r="I100" s="245"/>
      <c r="J100" s="246">
        <f>J130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5708</v>
      </c>
      <c r="E101" s="245"/>
      <c r="F101" s="245"/>
      <c r="G101" s="245"/>
      <c r="H101" s="245"/>
      <c r="I101" s="245"/>
      <c r="J101" s="246">
        <f>J154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3"/>
      <c r="C102" s="134"/>
      <c r="D102" s="244" t="s">
        <v>5709</v>
      </c>
      <c r="E102" s="245"/>
      <c r="F102" s="245"/>
      <c r="G102" s="245"/>
      <c r="H102" s="245"/>
      <c r="I102" s="245"/>
      <c r="J102" s="246">
        <f>J168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3"/>
      <c r="C103" s="134"/>
      <c r="D103" s="244" t="s">
        <v>5710</v>
      </c>
      <c r="E103" s="245"/>
      <c r="F103" s="245"/>
      <c r="G103" s="245"/>
      <c r="H103" s="245"/>
      <c r="I103" s="245"/>
      <c r="J103" s="246">
        <f>J176</f>
        <v>0</v>
      </c>
      <c r="K103" s="134"/>
      <c r="L103" s="247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3"/>
      <c r="C104" s="134"/>
      <c r="D104" s="244" t="s">
        <v>5711</v>
      </c>
      <c r="E104" s="245"/>
      <c r="F104" s="245"/>
      <c r="G104" s="245"/>
      <c r="H104" s="245"/>
      <c r="I104" s="245"/>
      <c r="J104" s="246">
        <f>J215</f>
        <v>0</v>
      </c>
      <c r="K104" s="134"/>
      <c r="L104" s="247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3"/>
      <c r="C105" s="134"/>
      <c r="D105" s="244" t="s">
        <v>5712</v>
      </c>
      <c r="E105" s="245"/>
      <c r="F105" s="245"/>
      <c r="G105" s="245"/>
      <c r="H105" s="245"/>
      <c r="I105" s="245"/>
      <c r="J105" s="246">
        <f>J278</f>
        <v>0</v>
      </c>
      <c r="K105" s="134"/>
      <c r="L105" s="247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43"/>
      <c r="C106" s="134"/>
      <c r="D106" s="244" t="s">
        <v>4217</v>
      </c>
      <c r="E106" s="245"/>
      <c r="F106" s="245"/>
      <c r="G106" s="245"/>
      <c r="H106" s="245"/>
      <c r="I106" s="245"/>
      <c r="J106" s="246">
        <f>J287</f>
        <v>0</v>
      </c>
      <c r="K106" s="134"/>
      <c r="L106" s="247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201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ZZS Kraje Vysočina – výjezdové stanoviště Telč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190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5705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04_01 - FVE technologie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Telč, ul. Na Kotnově</v>
      </c>
      <c r="G122" s="41"/>
      <c r="H122" s="41"/>
      <c r="I122" s="33" t="s">
        <v>22</v>
      </c>
      <c r="J122" s="80" t="str">
        <f>IF(J14="","",J14)</f>
        <v>1. 6. 2023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E17</f>
        <v>Kraj Vysočina</v>
      </c>
      <c r="G124" s="41"/>
      <c r="H124" s="41"/>
      <c r="I124" s="33" t="s">
        <v>32</v>
      </c>
      <c r="J124" s="37" t="str">
        <f>E23</f>
        <v>PROJEKT CENTRUM NOVA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IF(E20="","",E20)</f>
        <v>Vyplň údaj</v>
      </c>
      <c r="G125" s="41"/>
      <c r="H125" s="41"/>
      <c r="I125" s="33" t="s">
        <v>37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0" customFormat="1" ht="29.28" customHeight="1">
      <c r="A127" s="195"/>
      <c r="B127" s="196"/>
      <c r="C127" s="197" t="s">
        <v>202</v>
      </c>
      <c r="D127" s="198" t="s">
        <v>66</v>
      </c>
      <c r="E127" s="198" t="s">
        <v>62</v>
      </c>
      <c r="F127" s="198" t="s">
        <v>63</v>
      </c>
      <c r="G127" s="198" t="s">
        <v>203</v>
      </c>
      <c r="H127" s="198" t="s">
        <v>204</v>
      </c>
      <c r="I127" s="198" t="s">
        <v>205</v>
      </c>
      <c r="J127" s="198" t="s">
        <v>197</v>
      </c>
      <c r="K127" s="199" t="s">
        <v>206</v>
      </c>
      <c r="L127" s="200"/>
      <c r="M127" s="101" t="s">
        <v>1</v>
      </c>
      <c r="N127" s="102" t="s">
        <v>45</v>
      </c>
      <c r="O127" s="102" t="s">
        <v>207</v>
      </c>
      <c r="P127" s="102" t="s">
        <v>208</v>
      </c>
      <c r="Q127" s="102" t="s">
        <v>209</v>
      </c>
      <c r="R127" s="102" t="s">
        <v>210</v>
      </c>
      <c r="S127" s="102" t="s">
        <v>211</v>
      </c>
      <c r="T127" s="103" t="s">
        <v>212</v>
      </c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</row>
    <row r="128" s="2" customFormat="1" ht="22.8" customHeight="1">
      <c r="A128" s="39"/>
      <c r="B128" s="40"/>
      <c r="C128" s="108" t="s">
        <v>213</v>
      </c>
      <c r="D128" s="41"/>
      <c r="E128" s="41"/>
      <c r="F128" s="41"/>
      <c r="G128" s="41"/>
      <c r="H128" s="41"/>
      <c r="I128" s="41"/>
      <c r="J128" s="201">
        <f>BK128</f>
        <v>0</v>
      </c>
      <c r="K128" s="41"/>
      <c r="L128" s="45"/>
      <c r="M128" s="104"/>
      <c r="N128" s="202"/>
      <c r="O128" s="105"/>
      <c r="P128" s="203">
        <f>P129</f>
        <v>0</v>
      </c>
      <c r="Q128" s="105"/>
      <c r="R128" s="203">
        <f>R129</f>
        <v>0.77397499999999997</v>
      </c>
      <c r="S128" s="105"/>
      <c r="T128" s="204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80</v>
      </c>
      <c r="AU128" s="18" t="s">
        <v>199</v>
      </c>
      <c r="BK128" s="205">
        <f>BK129</f>
        <v>0</v>
      </c>
    </row>
    <row r="129" s="11" customFormat="1" ht="25.92" customHeight="1">
      <c r="A129" s="11"/>
      <c r="B129" s="206"/>
      <c r="C129" s="207"/>
      <c r="D129" s="208" t="s">
        <v>80</v>
      </c>
      <c r="E129" s="209" t="s">
        <v>1633</v>
      </c>
      <c r="F129" s="209" t="s">
        <v>1634</v>
      </c>
      <c r="G129" s="207"/>
      <c r="H129" s="207"/>
      <c r="I129" s="210"/>
      <c r="J129" s="211">
        <f>BK129</f>
        <v>0</v>
      </c>
      <c r="K129" s="207"/>
      <c r="L129" s="212"/>
      <c r="M129" s="213"/>
      <c r="N129" s="214"/>
      <c r="O129" s="214"/>
      <c r="P129" s="215">
        <f>P130+P154+P168+P176+P215+P278+P287</f>
        <v>0</v>
      </c>
      <c r="Q129" s="214"/>
      <c r="R129" s="215">
        <f>R130+R154+R168+R176+R215+R278+R287</f>
        <v>0.77397499999999997</v>
      </c>
      <c r="S129" s="214"/>
      <c r="T129" s="216">
        <f>T130+T154+T168+T176+T215+T278+T287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7" t="s">
        <v>90</v>
      </c>
      <c r="AT129" s="218" t="s">
        <v>80</v>
      </c>
      <c r="AU129" s="218" t="s">
        <v>81</v>
      </c>
      <c r="AY129" s="217" t="s">
        <v>216</v>
      </c>
      <c r="BK129" s="219">
        <f>BK130+BK154+BK168+BK176+BK215+BK278+BK287</f>
        <v>0</v>
      </c>
    </row>
    <row r="130" s="11" customFormat="1" ht="22.8" customHeight="1">
      <c r="A130" s="11"/>
      <c r="B130" s="206"/>
      <c r="C130" s="207"/>
      <c r="D130" s="208" t="s">
        <v>80</v>
      </c>
      <c r="E130" s="248" t="s">
        <v>3208</v>
      </c>
      <c r="F130" s="248" t="s">
        <v>3209</v>
      </c>
      <c r="G130" s="207"/>
      <c r="H130" s="207"/>
      <c r="I130" s="210"/>
      <c r="J130" s="249">
        <f>BK130</f>
        <v>0</v>
      </c>
      <c r="K130" s="207"/>
      <c r="L130" s="212"/>
      <c r="M130" s="213"/>
      <c r="N130" s="214"/>
      <c r="O130" s="214"/>
      <c r="P130" s="215">
        <f>SUM(P131:P153)</f>
        <v>0</v>
      </c>
      <c r="Q130" s="214"/>
      <c r="R130" s="215">
        <f>SUM(R131:R153)</f>
        <v>0.41000000000000003</v>
      </c>
      <c r="S130" s="214"/>
      <c r="T130" s="216">
        <f>SUM(T131:T153)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17" t="s">
        <v>90</v>
      </c>
      <c r="AT130" s="218" t="s">
        <v>80</v>
      </c>
      <c r="AU130" s="218" t="s">
        <v>88</v>
      </c>
      <c r="AY130" s="217" t="s">
        <v>216</v>
      </c>
      <c r="BK130" s="219">
        <f>SUM(BK131:BK153)</f>
        <v>0</v>
      </c>
    </row>
    <row r="131" s="2" customFormat="1" ht="24.15" customHeight="1">
      <c r="A131" s="39"/>
      <c r="B131" s="40"/>
      <c r="C131" s="220" t="s">
        <v>88</v>
      </c>
      <c r="D131" s="220" t="s">
        <v>217</v>
      </c>
      <c r="E131" s="221" t="s">
        <v>5713</v>
      </c>
      <c r="F131" s="222" t="s">
        <v>5714</v>
      </c>
      <c r="G131" s="223" t="s">
        <v>453</v>
      </c>
      <c r="H131" s="224">
        <v>362</v>
      </c>
      <c r="I131" s="225"/>
      <c r="J131" s="226">
        <f>ROUND(I131*H131,2)</f>
        <v>0</v>
      </c>
      <c r="K131" s="222" t="s">
        <v>359</v>
      </c>
      <c r="L131" s="45"/>
      <c r="M131" s="227" t="s">
        <v>1</v>
      </c>
      <c r="N131" s="228" t="s">
        <v>46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292</v>
      </c>
      <c r="AT131" s="231" t="s">
        <v>217</v>
      </c>
      <c r="AU131" s="231" t="s">
        <v>90</v>
      </c>
      <c r="AY131" s="18" t="s">
        <v>216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292</v>
      </c>
      <c r="BM131" s="231" t="s">
        <v>5715</v>
      </c>
    </row>
    <row r="132" s="2" customFormat="1">
      <c r="A132" s="39"/>
      <c r="B132" s="40"/>
      <c r="C132" s="41"/>
      <c r="D132" s="233" t="s">
        <v>222</v>
      </c>
      <c r="E132" s="41"/>
      <c r="F132" s="234" t="s">
        <v>5716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222</v>
      </c>
      <c r="AU132" s="18" t="s">
        <v>90</v>
      </c>
    </row>
    <row r="133" s="2" customFormat="1" ht="21.75" customHeight="1">
      <c r="A133" s="39"/>
      <c r="B133" s="40"/>
      <c r="C133" s="293" t="s">
        <v>90</v>
      </c>
      <c r="D133" s="293" t="s">
        <v>467</v>
      </c>
      <c r="E133" s="294" t="s">
        <v>5717</v>
      </c>
      <c r="F133" s="295" t="s">
        <v>5718</v>
      </c>
      <c r="G133" s="296" t="s">
        <v>453</v>
      </c>
      <c r="H133" s="297">
        <v>434.39999999999998</v>
      </c>
      <c r="I133" s="298"/>
      <c r="J133" s="299">
        <f>ROUND(I133*H133,2)</f>
        <v>0</v>
      </c>
      <c r="K133" s="295" t="s">
        <v>359</v>
      </c>
      <c r="L133" s="300"/>
      <c r="M133" s="301" t="s">
        <v>1</v>
      </c>
      <c r="N133" s="302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569</v>
      </c>
      <c r="AT133" s="231" t="s">
        <v>467</v>
      </c>
      <c r="AU133" s="231" t="s">
        <v>90</v>
      </c>
      <c r="AY133" s="18" t="s">
        <v>216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292</v>
      </c>
      <c r="BM133" s="231" t="s">
        <v>5719</v>
      </c>
    </row>
    <row r="134" s="2" customFormat="1">
      <c r="A134" s="39"/>
      <c r="B134" s="40"/>
      <c r="C134" s="41"/>
      <c r="D134" s="233" t="s">
        <v>222</v>
      </c>
      <c r="E134" s="41"/>
      <c r="F134" s="234" t="s">
        <v>5718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90</v>
      </c>
    </row>
    <row r="135" s="14" customFormat="1">
      <c r="A135" s="14"/>
      <c r="B135" s="260"/>
      <c r="C135" s="261"/>
      <c r="D135" s="233" t="s">
        <v>362</v>
      </c>
      <c r="E135" s="262" t="s">
        <v>1</v>
      </c>
      <c r="F135" s="263" t="s">
        <v>5720</v>
      </c>
      <c r="G135" s="261"/>
      <c r="H135" s="264">
        <v>152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0" t="s">
        <v>362</v>
      </c>
      <c r="AU135" s="270" t="s">
        <v>90</v>
      </c>
      <c r="AV135" s="14" t="s">
        <v>90</v>
      </c>
      <c r="AW135" s="14" t="s">
        <v>36</v>
      </c>
      <c r="AX135" s="14" t="s">
        <v>81</v>
      </c>
      <c r="AY135" s="270" t="s">
        <v>216</v>
      </c>
    </row>
    <row r="136" s="14" customFormat="1">
      <c r="A136" s="14"/>
      <c r="B136" s="260"/>
      <c r="C136" s="261"/>
      <c r="D136" s="233" t="s">
        <v>362</v>
      </c>
      <c r="E136" s="262" t="s">
        <v>1</v>
      </c>
      <c r="F136" s="263" t="s">
        <v>5268</v>
      </c>
      <c r="G136" s="261"/>
      <c r="H136" s="264">
        <v>70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362</v>
      </c>
      <c r="AU136" s="270" t="s">
        <v>90</v>
      </c>
      <c r="AV136" s="14" t="s">
        <v>90</v>
      </c>
      <c r="AW136" s="14" t="s">
        <v>36</v>
      </c>
      <c r="AX136" s="14" t="s">
        <v>81</v>
      </c>
      <c r="AY136" s="270" t="s">
        <v>216</v>
      </c>
    </row>
    <row r="137" s="15" customFormat="1">
      <c r="A137" s="15"/>
      <c r="B137" s="271"/>
      <c r="C137" s="272"/>
      <c r="D137" s="233" t="s">
        <v>362</v>
      </c>
      <c r="E137" s="273" t="s">
        <v>1</v>
      </c>
      <c r="F137" s="274" t="s">
        <v>367</v>
      </c>
      <c r="G137" s="272"/>
      <c r="H137" s="275">
        <v>222</v>
      </c>
      <c r="I137" s="276"/>
      <c r="J137" s="272"/>
      <c r="K137" s="272"/>
      <c r="L137" s="277"/>
      <c r="M137" s="278"/>
      <c r="N137" s="279"/>
      <c r="O137" s="279"/>
      <c r="P137" s="279"/>
      <c r="Q137" s="279"/>
      <c r="R137" s="279"/>
      <c r="S137" s="279"/>
      <c r="T137" s="28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1" t="s">
        <v>362</v>
      </c>
      <c r="AU137" s="281" t="s">
        <v>90</v>
      </c>
      <c r="AV137" s="15" t="s">
        <v>228</v>
      </c>
      <c r="AW137" s="15" t="s">
        <v>36</v>
      </c>
      <c r="AX137" s="15" t="s">
        <v>81</v>
      </c>
      <c r="AY137" s="281" t="s">
        <v>216</v>
      </c>
    </row>
    <row r="138" s="14" customFormat="1">
      <c r="A138" s="14"/>
      <c r="B138" s="260"/>
      <c r="C138" s="261"/>
      <c r="D138" s="233" t="s">
        <v>362</v>
      </c>
      <c r="E138" s="262" t="s">
        <v>1</v>
      </c>
      <c r="F138" s="263" t="s">
        <v>5721</v>
      </c>
      <c r="G138" s="261"/>
      <c r="H138" s="264">
        <v>70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362</v>
      </c>
      <c r="AU138" s="270" t="s">
        <v>90</v>
      </c>
      <c r="AV138" s="14" t="s">
        <v>90</v>
      </c>
      <c r="AW138" s="14" t="s">
        <v>36</v>
      </c>
      <c r="AX138" s="14" t="s">
        <v>81</v>
      </c>
      <c r="AY138" s="270" t="s">
        <v>216</v>
      </c>
    </row>
    <row r="139" s="14" customFormat="1">
      <c r="A139" s="14"/>
      <c r="B139" s="260"/>
      <c r="C139" s="261"/>
      <c r="D139" s="233" t="s">
        <v>362</v>
      </c>
      <c r="E139" s="262" t="s">
        <v>1</v>
      </c>
      <c r="F139" s="263" t="s">
        <v>5268</v>
      </c>
      <c r="G139" s="261"/>
      <c r="H139" s="264">
        <v>70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362</v>
      </c>
      <c r="AU139" s="270" t="s">
        <v>90</v>
      </c>
      <c r="AV139" s="14" t="s">
        <v>90</v>
      </c>
      <c r="AW139" s="14" t="s">
        <v>36</v>
      </c>
      <c r="AX139" s="14" t="s">
        <v>81</v>
      </c>
      <c r="AY139" s="270" t="s">
        <v>216</v>
      </c>
    </row>
    <row r="140" s="16" customFormat="1">
      <c r="A140" s="16"/>
      <c r="B140" s="282"/>
      <c r="C140" s="283"/>
      <c r="D140" s="233" t="s">
        <v>362</v>
      </c>
      <c r="E140" s="284" t="s">
        <v>1</v>
      </c>
      <c r="F140" s="285" t="s">
        <v>369</v>
      </c>
      <c r="G140" s="283"/>
      <c r="H140" s="286">
        <v>362</v>
      </c>
      <c r="I140" s="287"/>
      <c r="J140" s="283"/>
      <c r="K140" s="283"/>
      <c r="L140" s="288"/>
      <c r="M140" s="289"/>
      <c r="N140" s="290"/>
      <c r="O140" s="290"/>
      <c r="P140" s="290"/>
      <c r="Q140" s="290"/>
      <c r="R140" s="290"/>
      <c r="S140" s="290"/>
      <c r="T140" s="291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92" t="s">
        <v>362</v>
      </c>
      <c r="AU140" s="292" t="s">
        <v>90</v>
      </c>
      <c r="AV140" s="16" t="s">
        <v>215</v>
      </c>
      <c r="AW140" s="16" t="s">
        <v>36</v>
      </c>
      <c r="AX140" s="16" t="s">
        <v>88</v>
      </c>
      <c r="AY140" s="292" t="s">
        <v>216</v>
      </c>
    </row>
    <row r="141" s="14" customFormat="1">
      <c r="A141" s="14"/>
      <c r="B141" s="260"/>
      <c r="C141" s="261"/>
      <c r="D141" s="233" t="s">
        <v>362</v>
      </c>
      <c r="E141" s="261"/>
      <c r="F141" s="263" t="s">
        <v>5722</v>
      </c>
      <c r="G141" s="261"/>
      <c r="H141" s="264">
        <v>434.39999999999998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362</v>
      </c>
      <c r="AU141" s="270" t="s">
        <v>90</v>
      </c>
      <c r="AV141" s="14" t="s">
        <v>90</v>
      </c>
      <c r="AW141" s="14" t="s">
        <v>4</v>
      </c>
      <c r="AX141" s="14" t="s">
        <v>88</v>
      </c>
      <c r="AY141" s="270" t="s">
        <v>216</v>
      </c>
    </row>
    <row r="142" s="2" customFormat="1" ht="24.15" customHeight="1">
      <c r="A142" s="39"/>
      <c r="B142" s="40"/>
      <c r="C142" s="220" t="s">
        <v>228</v>
      </c>
      <c r="D142" s="220" t="s">
        <v>217</v>
      </c>
      <c r="E142" s="221" t="s">
        <v>5723</v>
      </c>
      <c r="F142" s="222" t="s">
        <v>5724</v>
      </c>
      <c r="G142" s="223" t="s">
        <v>539</v>
      </c>
      <c r="H142" s="224">
        <v>10</v>
      </c>
      <c r="I142" s="225"/>
      <c r="J142" s="226">
        <f>ROUND(I142*H142,2)</f>
        <v>0</v>
      </c>
      <c r="K142" s="222" t="s">
        <v>359</v>
      </c>
      <c r="L142" s="45"/>
      <c r="M142" s="227" t="s">
        <v>1</v>
      </c>
      <c r="N142" s="228" t="s">
        <v>46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292</v>
      </c>
      <c r="AT142" s="231" t="s">
        <v>217</v>
      </c>
      <c r="AU142" s="231" t="s">
        <v>90</v>
      </c>
      <c r="AY142" s="18" t="s">
        <v>216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88</v>
      </c>
      <c r="BK142" s="232">
        <f>ROUND(I142*H142,2)</f>
        <v>0</v>
      </c>
      <c r="BL142" s="18" t="s">
        <v>292</v>
      </c>
      <c r="BM142" s="231" t="s">
        <v>5725</v>
      </c>
    </row>
    <row r="143" s="2" customFormat="1">
      <c r="A143" s="39"/>
      <c r="B143" s="40"/>
      <c r="C143" s="41"/>
      <c r="D143" s="233" t="s">
        <v>222</v>
      </c>
      <c r="E143" s="41"/>
      <c r="F143" s="234" t="s">
        <v>5726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222</v>
      </c>
      <c r="AU143" s="18" t="s">
        <v>90</v>
      </c>
    </row>
    <row r="144" s="2" customFormat="1" ht="24.15" customHeight="1">
      <c r="A144" s="39"/>
      <c r="B144" s="40"/>
      <c r="C144" s="293" t="s">
        <v>215</v>
      </c>
      <c r="D144" s="293" t="s">
        <v>467</v>
      </c>
      <c r="E144" s="294" t="s">
        <v>5727</v>
      </c>
      <c r="F144" s="295" t="s">
        <v>5728</v>
      </c>
      <c r="G144" s="296" t="s">
        <v>539</v>
      </c>
      <c r="H144" s="297">
        <v>20</v>
      </c>
      <c r="I144" s="298"/>
      <c r="J144" s="299">
        <f>ROUND(I144*H144,2)</f>
        <v>0</v>
      </c>
      <c r="K144" s="295" t="s">
        <v>1</v>
      </c>
      <c r="L144" s="300"/>
      <c r="M144" s="301" t="s">
        <v>1</v>
      </c>
      <c r="N144" s="302" t="s">
        <v>46</v>
      </c>
      <c r="O144" s="92"/>
      <c r="P144" s="229">
        <f>O144*H144</f>
        <v>0</v>
      </c>
      <c r="Q144" s="229">
        <v>0.02</v>
      </c>
      <c r="R144" s="229">
        <f>Q144*H144</f>
        <v>0.40000000000000002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252</v>
      </c>
      <c r="AT144" s="231" t="s">
        <v>467</v>
      </c>
      <c r="AU144" s="231" t="s">
        <v>90</v>
      </c>
      <c r="AY144" s="18" t="s">
        <v>216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215</v>
      </c>
      <c r="BM144" s="231" t="s">
        <v>5729</v>
      </c>
    </row>
    <row r="145" s="2" customFormat="1" ht="16.5" customHeight="1">
      <c r="A145" s="39"/>
      <c r="B145" s="40"/>
      <c r="C145" s="293" t="s">
        <v>237</v>
      </c>
      <c r="D145" s="293" t="s">
        <v>467</v>
      </c>
      <c r="E145" s="294" t="s">
        <v>5730</v>
      </c>
      <c r="F145" s="295" t="s">
        <v>5731</v>
      </c>
      <c r="G145" s="296" t="s">
        <v>539</v>
      </c>
      <c r="H145" s="297">
        <v>52</v>
      </c>
      <c r="I145" s="298"/>
      <c r="J145" s="299">
        <f>ROUND(I145*H145,2)</f>
        <v>0</v>
      </c>
      <c r="K145" s="295" t="s">
        <v>1</v>
      </c>
      <c r="L145" s="300"/>
      <c r="M145" s="301" t="s">
        <v>1</v>
      </c>
      <c r="N145" s="302" t="s">
        <v>46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252</v>
      </c>
      <c r="AT145" s="231" t="s">
        <v>467</v>
      </c>
      <c r="AU145" s="231" t="s">
        <v>90</v>
      </c>
      <c r="AY145" s="18" t="s">
        <v>216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215</v>
      </c>
      <c r="BM145" s="231" t="s">
        <v>5732</v>
      </c>
    </row>
    <row r="146" s="2" customFormat="1">
      <c r="A146" s="39"/>
      <c r="B146" s="40"/>
      <c r="C146" s="41"/>
      <c r="D146" s="233" t="s">
        <v>222</v>
      </c>
      <c r="E146" s="41"/>
      <c r="F146" s="234" t="s">
        <v>5731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222</v>
      </c>
      <c r="AU146" s="18" t="s">
        <v>90</v>
      </c>
    </row>
    <row r="147" s="14" customFormat="1">
      <c r="A147" s="14"/>
      <c r="B147" s="260"/>
      <c r="C147" s="261"/>
      <c r="D147" s="233" t="s">
        <v>362</v>
      </c>
      <c r="E147" s="262" t="s">
        <v>1</v>
      </c>
      <c r="F147" s="263" t="s">
        <v>5733</v>
      </c>
      <c r="G147" s="261"/>
      <c r="H147" s="264">
        <v>52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362</v>
      </c>
      <c r="AU147" s="270" t="s">
        <v>90</v>
      </c>
      <c r="AV147" s="14" t="s">
        <v>90</v>
      </c>
      <c r="AW147" s="14" t="s">
        <v>36</v>
      </c>
      <c r="AX147" s="14" t="s">
        <v>88</v>
      </c>
      <c r="AY147" s="270" t="s">
        <v>216</v>
      </c>
    </row>
    <row r="148" s="2" customFormat="1" ht="24.15" customHeight="1">
      <c r="A148" s="39"/>
      <c r="B148" s="40"/>
      <c r="C148" s="220" t="s">
        <v>242</v>
      </c>
      <c r="D148" s="220" t="s">
        <v>217</v>
      </c>
      <c r="E148" s="221" t="s">
        <v>5734</v>
      </c>
      <c r="F148" s="222" t="s">
        <v>5735</v>
      </c>
      <c r="G148" s="223" t="s">
        <v>539</v>
      </c>
      <c r="H148" s="224">
        <v>10</v>
      </c>
      <c r="I148" s="225"/>
      <c r="J148" s="226">
        <f>ROUND(I148*H148,2)</f>
        <v>0</v>
      </c>
      <c r="K148" s="222" t="s">
        <v>359</v>
      </c>
      <c r="L148" s="45"/>
      <c r="M148" s="227" t="s">
        <v>1</v>
      </c>
      <c r="N148" s="228" t="s">
        <v>46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292</v>
      </c>
      <c r="AT148" s="231" t="s">
        <v>217</v>
      </c>
      <c r="AU148" s="231" t="s">
        <v>90</v>
      </c>
      <c r="AY148" s="18" t="s">
        <v>216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88</v>
      </c>
      <c r="BK148" s="232">
        <f>ROUND(I148*H148,2)</f>
        <v>0</v>
      </c>
      <c r="BL148" s="18" t="s">
        <v>292</v>
      </c>
      <c r="BM148" s="231" t="s">
        <v>5736</v>
      </c>
    </row>
    <row r="149" s="2" customFormat="1">
      <c r="A149" s="39"/>
      <c r="B149" s="40"/>
      <c r="C149" s="41"/>
      <c r="D149" s="233" t="s">
        <v>222</v>
      </c>
      <c r="E149" s="41"/>
      <c r="F149" s="234" t="s">
        <v>5737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90</v>
      </c>
    </row>
    <row r="150" s="2" customFormat="1" ht="21.75" customHeight="1">
      <c r="A150" s="39"/>
      <c r="B150" s="40"/>
      <c r="C150" s="293" t="s">
        <v>247</v>
      </c>
      <c r="D150" s="293" t="s">
        <v>467</v>
      </c>
      <c r="E150" s="294" t="s">
        <v>5738</v>
      </c>
      <c r="F150" s="295" t="s">
        <v>5739</v>
      </c>
      <c r="G150" s="296" t="s">
        <v>539</v>
      </c>
      <c r="H150" s="297">
        <v>10</v>
      </c>
      <c r="I150" s="298"/>
      <c r="J150" s="299">
        <f>ROUND(I150*H150,2)</f>
        <v>0</v>
      </c>
      <c r="K150" s="295" t="s">
        <v>359</v>
      </c>
      <c r="L150" s="300"/>
      <c r="M150" s="301" t="s">
        <v>1</v>
      </c>
      <c r="N150" s="302" t="s">
        <v>46</v>
      </c>
      <c r="O150" s="92"/>
      <c r="P150" s="229">
        <f>O150*H150</f>
        <v>0</v>
      </c>
      <c r="Q150" s="229">
        <v>0.001</v>
      </c>
      <c r="R150" s="229">
        <f>Q150*H150</f>
        <v>0.01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569</v>
      </c>
      <c r="AT150" s="231" t="s">
        <v>467</v>
      </c>
      <c r="AU150" s="231" t="s">
        <v>90</v>
      </c>
      <c r="AY150" s="18" t="s">
        <v>216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292</v>
      </c>
      <c r="BM150" s="231" t="s">
        <v>5740</v>
      </c>
    </row>
    <row r="151" s="2" customFormat="1">
      <c r="A151" s="39"/>
      <c r="B151" s="40"/>
      <c r="C151" s="41"/>
      <c r="D151" s="233" t="s">
        <v>222</v>
      </c>
      <c r="E151" s="41"/>
      <c r="F151" s="234" t="s">
        <v>5739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90</v>
      </c>
    </row>
    <row r="152" s="2" customFormat="1" ht="24.15" customHeight="1">
      <c r="A152" s="39"/>
      <c r="B152" s="40"/>
      <c r="C152" s="220" t="s">
        <v>252</v>
      </c>
      <c r="D152" s="220" t="s">
        <v>217</v>
      </c>
      <c r="E152" s="221" t="s">
        <v>5741</v>
      </c>
      <c r="F152" s="222" t="s">
        <v>5742</v>
      </c>
      <c r="G152" s="223" t="s">
        <v>435</v>
      </c>
      <c r="H152" s="224">
        <v>0.01</v>
      </c>
      <c r="I152" s="225"/>
      <c r="J152" s="226">
        <f>ROUND(I152*H152,2)</f>
        <v>0</v>
      </c>
      <c r="K152" s="222" t="s">
        <v>359</v>
      </c>
      <c r="L152" s="45"/>
      <c r="M152" s="227" t="s">
        <v>1</v>
      </c>
      <c r="N152" s="228" t="s">
        <v>46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292</v>
      </c>
      <c r="AT152" s="231" t="s">
        <v>217</v>
      </c>
      <c r="AU152" s="231" t="s">
        <v>90</v>
      </c>
      <c r="AY152" s="18" t="s">
        <v>216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292</v>
      </c>
      <c r="BM152" s="231" t="s">
        <v>5743</v>
      </c>
    </row>
    <row r="153" s="2" customFormat="1">
      <c r="A153" s="39"/>
      <c r="B153" s="40"/>
      <c r="C153" s="41"/>
      <c r="D153" s="233" t="s">
        <v>222</v>
      </c>
      <c r="E153" s="41"/>
      <c r="F153" s="234" t="s">
        <v>5744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90</v>
      </c>
    </row>
    <row r="154" s="11" customFormat="1" ht="22.8" customHeight="1">
      <c r="A154" s="11"/>
      <c r="B154" s="206"/>
      <c r="C154" s="207"/>
      <c r="D154" s="208" t="s">
        <v>80</v>
      </c>
      <c r="E154" s="248" t="s">
        <v>5745</v>
      </c>
      <c r="F154" s="248" t="s">
        <v>5746</v>
      </c>
      <c r="G154" s="207"/>
      <c r="H154" s="207"/>
      <c r="I154" s="210"/>
      <c r="J154" s="249">
        <f>BK154</f>
        <v>0</v>
      </c>
      <c r="K154" s="207"/>
      <c r="L154" s="212"/>
      <c r="M154" s="213"/>
      <c r="N154" s="214"/>
      <c r="O154" s="214"/>
      <c r="P154" s="215">
        <f>SUM(P155:P167)</f>
        <v>0</v>
      </c>
      <c r="Q154" s="214"/>
      <c r="R154" s="215">
        <f>SUM(R155:R167)</f>
        <v>0.31</v>
      </c>
      <c r="S154" s="214"/>
      <c r="T154" s="216">
        <f>SUM(T155:T167)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17" t="s">
        <v>90</v>
      </c>
      <c r="AT154" s="218" t="s">
        <v>80</v>
      </c>
      <c r="AU154" s="218" t="s">
        <v>88</v>
      </c>
      <c r="AY154" s="217" t="s">
        <v>216</v>
      </c>
      <c r="BK154" s="219">
        <f>SUM(BK155:BK167)</f>
        <v>0</v>
      </c>
    </row>
    <row r="155" s="2" customFormat="1" ht="24.15" customHeight="1">
      <c r="A155" s="39"/>
      <c r="B155" s="40"/>
      <c r="C155" s="220" t="s">
        <v>257</v>
      </c>
      <c r="D155" s="220" t="s">
        <v>217</v>
      </c>
      <c r="E155" s="221" t="s">
        <v>5747</v>
      </c>
      <c r="F155" s="222" t="s">
        <v>5748</v>
      </c>
      <c r="G155" s="223" t="s">
        <v>539</v>
      </c>
      <c r="H155" s="224">
        <v>10</v>
      </c>
      <c r="I155" s="225"/>
      <c r="J155" s="226">
        <f>ROUND(I155*H155,2)</f>
        <v>0</v>
      </c>
      <c r="K155" s="222" t="s">
        <v>359</v>
      </c>
      <c r="L155" s="45"/>
      <c r="M155" s="227" t="s">
        <v>1</v>
      </c>
      <c r="N155" s="228" t="s">
        <v>46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292</v>
      </c>
      <c r="AT155" s="231" t="s">
        <v>217</v>
      </c>
      <c r="AU155" s="231" t="s">
        <v>90</v>
      </c>
      <c r="AY155" s="18" t="s">
        <v>216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292</v>
      </c>
      <c r="BM155" s="231" t="s">
        <v>5749</v>
      </c>
    </row>
    <row r="156" s="2" customFormat="1">
      <c r="A156" s="39"/>
      <c r="B156" s="40"/>
      <c r="C156" s="41"/>
      <c r="D156" s="233" t="s">
        <v>222</v>
      </c>
      <c r="E156" s="41"/>
      <c r="F156" s="234" t="s">
        <v>5023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222</v>
      </c>
      <c r="AU156" s="18" t="s">
        <v>90</v>
      </c>
    </row>
    <row r="157" s="2" customFormat="1" ht="37.8" customHeight="1">
      <c r="A157" s="39"/>
      <c r="B157" s="40"/>
      <c r="C157" s="293" t="s">
        <v>262</v>
      </c>
      <c r="D157" s="293" t="s">
        <v>467</v>
      </c>
      <c r="E157" s="294" t="s">
        <v>5750</v>
      </c>
      <c r="F157" s="295" t="s">
        <v>5751</v>
      </c>
      <c r="G157" s="296" t="s">
        <v>2253</v>
      </c>
      <c r="H157" s="297">
        <v>10</v>
      </c>
      <c r="I157" s="298"/>
      <c r="J157" s="299">
        <f>ROUND(I157*H157,2)</f>
        <v>0</v>
      </c>
      <c r="K157" s="295" t="s">
        <v>1</v>
      </c>
      <c r="L157" s="300"/>
      <c r="M157" s="301" t="s">
        <v>1</v>
      </c>
      <c r="N157" s="302" t="s">
        <v>46</v>
      </c>
      <c r="O157" s="92"/>
      <c r="P157" s="229">
        <f>O157*H157</f>
        <v>0</v>
      </c>
      <c r="Q157" s="229">
        <v>0.027</v>
      </c>
      <c r="R157" s="229">
        <f>Q157*H157</f>
        <v>0.27000000000000002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569</v>
      </c>
      <c r="AT157" s="231" t="s">
        <v>467</v>
      </c>
      <c r="AU157" s="231" t="s">
        <v>90</v>
      </c>
      <c r="AY157" s="18" t="s">
        <v>216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292</v>
      </c>
      <c r="BM157" s="231" t="s">
        <v>5752</v>
      </c>
    </row>
    <row r="158" s="2" customFormat="1">
      <c r="A158" s="39"/>
      <c r="B158" s="40"/>
      <c r="C158" s="41"/>
      <c r="D158" s="233" t="s">
        <v>222</v>
      </c>
      <c r="E158" s="41"/>
      <c r="F158" s="234" t="s">
        <v>5753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222</v>
      </c>
      <c r="AU158" s="18" t="s">
        <v>90</v>
      </c>
    </row>
    <row r="159" s="2" customFormat="1" ht="16.5" customHeight="1">
      <c r="A159" s="39"/>
      <c r="B159" s="40"/>
      <c r="C159" s="293" t="s">
        <v>267</v>
      </c>
      <c r="D159" s="293" t="s">
        <v>467</v>
      </c>
      <c r="E159" s="294" t="s">
        <v>5754</v>
      </c>
      <c r="F159" s="295" t="s">
        <v>5755</v>
      </c>
      <c r="G159" s="296" t="s">
        <v>539</v>
      </c>
      <c r="H159" s="297">
        <v>40</v>
      </c>
      <c r="I159" s="298"/>
      <c r="J159" s="299">
        <f>ROUND(I159*H159,2)</f>
        <v>0</v>
      </c>
      <c r="K159" s="295" t="s">
        <v>1</v>
      </c>
      <c r="L159" s="300"/>
      <c r="M159" s="301" t="s">
        <v>1</v>
      </c>
      <c r="N159" s="302" t="s">
        <v>46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252</v>
      </c>
      <c r="AT159" s="231" t="s">
        <v>467</v>
      </c>
      <c r="AU159" s="231" t="s">
        <v>90</v>
      </c>
      <c r="AY159" s="18" t="s">
        <v>216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215</v>
      </c>
      <c r="BM159" s="231" t="s">
        <v>5756</v>
      </c>
    </row>
    <row r="160" s="2" customFormat="1">
      <c r="A160" s="39"/>
      <c r="B160" s="40"/>
      <c r="C160" s="41"/>
      <c r="D160" s="233" t="s">
        <v>222</v>
      </c>
      <c r="E160" s="41"/>
      <c r="F160" s="234" t="s">
        <v>5755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222</v>
      </c>
      <c r="AU160" s="18" t="s">
        <v>90</v>
      </c>
    </row>
    <row r="161" s="2" customFormat="1" ht="16.5" customHeight="1">
      <c r="A161" s="39"/>
      <c r="B161" s="40"/>
      <c r="C161" s="293" t="s">
        <v>272</v>
      </c>
      <c r="D161" s="293" t="s">
        <v>467</v>
      </c>
      <c r="E161" s="294" t="s">
        <v>5757</v>
      </c>
      <c r="F161" s="295" t="s">
        <v>5758</v>
      </c>
      <c r="G161" s="296" t="s">
        <v>539</v>
      </c>
      <c r="H161" s="297">
        <v>20</v>
      </c>
      <c r="I161" s="298"/>
      <c r="J161" s="299">
        <f>ROUND(I161*H161,2)</f>
        <v>0</v>
      </c>
      <c r="K161" s="295" t="s">
        <v>1</v>
      </c>
      <c r="L161" s="300"/>
      <c r="M161" s="301" t="s">
        <v>1</v>
      </c>
      <c r="N161" s="302" t="s">
        <v>46</v>
      </c>
      <c r="O161" s="92"/>
      <c r="P161" s="229">
        <f>O161*H161</f>
        <v>0</v>
      </c>
      <c r="Q161" s="229">
        <v>0.002</v>
      </c>
      <c r="R161" s="229">
        <f>Q161*H161</f>
        <v>0.040000000000000001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252</v>
      </c>
      <c r="AT161" s="231" t="s">
        <v>467</v>
      </c>
      <c r="AU161" s="231" t="s">
        <v>90</v>
      </c>
      <c r="AY161" s="18" t="s">
        <v>216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215</v>
      </c>
      <c r="BM161" s="231" t="s">
        <v>5759</v>
      </c>
    </row>
    <row r="162" s="2" customFormat="1">
      <c r="A162" s="39"/>
      <c r="B162" s="40"/>
      <c r="C162" s="41"/>
      <c r="D162" s="233" t="s">
        <v>222</v>
      </c>
      <c r="E162" s="41"/>
      <c r="F162" s="234" t="s">
        <v>5758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222</v>
      </c>
      <c r="AU162" s="18" t="s">
        <v>90</v>
      </c>
    </row>
    <row r="163" s="2" customFormat="1" ht="16.5" customHeight="1">
      <c r="A163" s="39"/>
      <c r="B163" s="40"/>
      <c r="C163" s="293" t="s">
        <v>277</v>
      </c>
      <c r="D163" s="293" t="s">
        <v>467</v>
      </c>
      <c r="E163" s="294" t="s">
        <v>5760</v>
      </c>
      <c r="F163" s="295" t="s">
        <v>5761</v>
      </c>
      <c r="G163" s="296" t="s">
        <v>539</v>
      </c>
      <c r="H163" s="297">
        <v>20</v>
      </c>
      <c r="I163" s="298"/>
      <c r="J163" s="299">
        <f>ROUND(I163*H163,2)</f>
        <v>0</v>
      </c>
      <c r="K163" s="295" t="s">
        <v>1</v>
      </c>
      <c r="L163" s="300"/>
      <c r="M163" s="301" t="s">
        <v>1</v>
      </c>
      <c r="N163" s="302" t="s">
        <v>46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252</v>
      </c>
      <c r="AT163" s="231" t="s">
        <v>467</v>
      </c>
      <c r="AU163" s="231" t="s">
        <v>90</v>
      </c>
      <c r="AY163" s="18" t="s">
        <v>216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215</v>
      </c>
      <c r="BM163" s="231" t="s">
        <v>5762</v>
      </c>
    </row>
    <row r="164" s="2" customFormat="1">
      <c r="A164" s="39"/>
      <c r="B164" s="40"/>
      <c r="C164" s="41"/>
      <c r="D164" s="233" t="s">
        <v>222</v>
      </c>
      <c r="E164" s="41"/>
      <c r="F164" s="234" t="s">
        <v>5761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90</v>
      </c>
    </row>
    <row r="165" s="2" customFormat="1" ht="24.15" customHeight="1">
      <c r="A165" s="39"/>
      <c r="B165" s="40"/>
      <c r="C165" s="293" t="s">
        <v>282</v>
      </c>
      <c r="D165" s="293" t="s">
        <v>467</v>
      </c>
      <c r="E165" s="294" t="s">
        <v>5763</v>
      </c>
      <c r="F165" s="295" t="s">
        <v>5764</v>
      </c>
      <c r="G165" s="296" t="s">
        <v>539</v>
      </c>
      <c r="H165" s="297">
        <v>150</v>
      </c>
      <c r="I165" s="298"/>
      <c r="J165" s="299">
        <f>ROUND(I165*H165,2)</f>
        <v>0</v>
      </c>
      <c r="K165" s="295" t="s">
        <v>1</v>
      </c>
      <c r="L165" s="300"/>
      <c r="M165" s="301" t="s">
        <v>1</v>
      </c>
      <c r="N165" s="302" t="s">
        <v>46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252</v>
      </c>
      <c r="AT165" s="231" t="s">
        <v>467</v>
      </c>
      <c r="AU165" s="231" t="s">
        <v>90</v>
      </c>
      <c r="AY165" s="18" t="s">
        <v>216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215</v>
      </c>
      <c r="BM165" s="231" t="s">
        <v>5765</v>
      </c>
    </row>
    <row r="166" s="2" customFormat="1">
      <c r="A166" s="39"/>
      <c r="B166" s="40"/>
      <c r="C166" s="41"/>
      <c r="D166" s="233" t="s">
        <v>222</v>
      </c>
      <c r="E166" s="41"/>
      <c r="F166" s="234" t="s">
        <v>5766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222</v>
      </c>
      <c r="AU166" s="18" t="s">
        <v>90</v>
      </c>
    </row>
    <row r="167" s="14" customFormat="1">
      <c r="A167" s="14"/>
      <c r="B167" s="260"/>
      <c r="C167" s="261"/>
      <c r="D167" s="233" t="s">
        <v>362</v>
      </c>
      <c r="E167" s="262" t="s">
        <v>1</v>
      </c>
      <c r="F167" s="263" t="s">
        <v>5767</v>
      </c>
      <c r="G167" s="261"/>
      <c r="H167" s="264">
        <v>150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362</v>
      </c>
      <c r="AU167" s="270" t="s">
        <v>90</v>
      </c>
      <c r="AV167" s="14" t="s">
        <v>90</v>
      </c>
      <c r="AW167" s="14" t="s">
        <v>36</v>
      </c>
      <c r="AX167" s="14" t="s">
        <v>88</v>
      </c>
      <c r="AY167" s="270" t="s">
        <v>216</v>
      </c>
    </row>
    <row r="168" s="11" customFormat="1" ht="22.8" customHeight="1">
      <c r="A168" s="11"/>
      <c r="B168" s="206"/>
      <c r="C168" s="207"/>
      <c r="D168" s="208" t="s">
        <v>80</v>
      </c>
      <c r="E168" s="248" t="s">
        <v>5768</v>
      </c>
      <c r="F168" s="248" t="s">
        <v>5769</v>
      </c>
      <c r="G168" s="207"/>
      <c r="H168" s="207"/>
      <c r="I168" s="210"/>
      <c r="J168" s="249">
        <f>BK168</f>
        <v>0</v>
      </c>
      <c r="K168" s="207"/>
      <c r="L168" s="212"/>
      <c r="M168" s="213"/>
      <c r="N168" s="214"/>
      <c r="O168" s="214"/>
      <c r="P168" s="215">
        <f>SUM(P169:P175)</f>
        <v>0</v>
      </c>
      <c r="Q168" s="214"/>
      <c r="R168" s="215">
        <f>SUM(R169:R175)</f>
        <v>0</v>
      </c>
      <c r="S168" s="214"/>
      <c r="T168" s="216">
        <f>SUM(T169:T175)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17" t="s">
        <v>90</v>
      </c>
      <c r="AT168" s="218" t="s">
        <v>80</v>
      </c>
      <c r="AU168" s="218" t="s">
        <v>88</v>
      </c>
      <c r="AY168" s="217" t="s">
        <v>216</v>
      </c>
      <c r="BK168" s="219">
        <f>SUM(BK169:BK175)</f>
        <v>0</v>
      </c>
    </row>
    <row r="169" s="2" customFormat="1" ht="37.8" customHeight="1">
      <c r="A169" s="39"/>
      <c r="B169" s="40"/>
      <c r="C169" s="220" t="s">
        <v>8</v>
      </c>
      <c r="D169" s="220" t="s">
        <v>217</v>
      </c>
      <c r="E169" s="221" t="s">
        <v>5770</v>
      </c>
      <c r="F169" s="222" t="s">
        <v>5771</v>
      </c>
      <c r="G169" s="223" t="s">
        <v>539</v>
      </c>
      <c r="H169" s="224">
        <v>1</v>
      </c>
      <c r="I169" s="225"/>
      <c r="J169" s="226">
        <f>ROUND(I169*H169,2)</f>
        <v>0</v>
      </c>
      <c r="K169" s="222" t="s">
        <v>359</v>
      </c>
      <c r="L169" s="45"/>
      <c r="M169" s="227" t="s">
        <v>1</v>
      </c>
      <c r="N169" s="228" t="s">
        <v>46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292</v>
      </c>
      <c r="AT169" s="231" t="s">
        <v>217</v>
      </c>
      <c r="AU169" s="231" t="s">
        <v>90</v>
      </c>
      <c r="AY169" s="18" t="s">
        <v>216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292</v>
      </c>
      <c r="BM169" s="231" t="s">
        <v>5772</v>
      </c>
    </row>
    <row r="170" s="2" customFormat="1">
      <c r="A170" s="39"/>
      <c r="B170" s="40"/>
      <c r="C170" s="41"/>
      <c r="D170" s="233" t="s">
        <v>222</v>
      </c>
      <c r="E170" s="41"/>
      <c r="F170" s="234" t="s">
        <v>5773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90</v>
      </c>
    </row>
    <row r="171" s="2" customFormat="1" ht="24.15" customHeight="1">
      <c r="A171" s="39"/>
      <c r="B171" s="40"/>
      <c r="C171" s="293" t="s">
        <v>292</v>
      </c>
      <c r="D171" s="293" t="s">
        <v>467</v>
      </c>
      <c r="E171" s="294" t="s">
        <v>5774</v>
      </c>
      <c r="F171" s="295" t="s">
        <v>5775</v>
      </c>
      <c r="G171" s="296" t="s">
        <v>539</v>
      </c>
      <c r="H171" s="297">
        <v>1</v>
      </c>
      <c r="I171" s="298"/>
      <c r="J171" s="299">
        <f>ROUND(I171*H171,2)</f>
        <v>0</v>
      </c>
      <c r="K171" s="295" t="s">
        <v>1</v>
      </c>
      <c r="L171" s="300"/>
      <c r="M171" s="301" t="s">
        <v>1</v>
      </c>
      <c r="N171" s="302" t="s">
        <v>46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252</v>
      </c>
      <c r="AT171" s="231" t="s">
        <v>467</v>
      </c>
      <c r="AU171" s="231" t="s">
        <v>90</v>
      </c>
      <c r="AY171" s="18" t="s">
        <v>216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88</v>
      </c>
      <c r="BK171" s="232">
        <f>ROUND(I171*H171,2)</f>
        <v>0</v>
      </c>
      <c r="BL171" s="18" t="s">
        <v>215</v>
      </c>
      <c r="BM171" s="231" t="s">
        <v>5776</v>
      </c>
    </row>
    <row r="172" s="2" customFormat="1" ht="16.5" customHeight="1">
      <c r="A172" s="39"/>
      <c r="B172" s="40"/>
      <c r="C172" s="220" t="s">
        <v>297</v>
      </c>
      <c r="D172" s="220" t="s">
        <v>217</v>
      </c>
      <c r="E172" s="221" t="s">
        <v>5777</v>
      </c>
      <c r="F172" s="222" t="s">
        <v>5778</v>
      </c>
      <c r="G172" s="223" t="s">
        <v>539</v>
      </c>
      <c r="H172" s="224">
        <v>1</v>
      </c>
      <c r="I172" s="225"/>
      <c r="J172" s="226">
        <f>ROUND(I172*H172,2)</f>
        <v>0</v>
      </c>
      <c r="K172" s="222" t="s">
        <v>1</v>
      </c>
      <c r="L172" s="45"/>
      <c r="M172" s="227" t="s">
        <v>1</v>
      </c>
      <c r="N172" s="228" t="s">
        <v>46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292</v>
      </c>
      <c r="AT172" s="231" t="s">
        <v>217</v>
      </c>
      <c r="AU172" s="231" t="s">
        <v>90</v>
      </c>
      <c r="AY172" s="18" t="s">
        <v>216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88</v>
      </c>
      <c r="BK172" s="232">
        <f>ROUND(I172*H172,2)</f>
        <v>0</v>
      </c>
      <c r="BL172" s="18" t="s">
        <v>292</v>
      </c>
      <c r="BM172" s="231" t="s">
        <v>5779</v>
      </c>
    </row>
    <row r="173" s="2" customFormat="1" ht="16.5" customHeight="1">
      <c r="A173" s="39"/>
      <c r="B173" s="40"/>
      <c r="C173" s="293" t="s">
        <v>472</v>
      </c>
      <c r="D173" s="293" t="s">
        <v>467</v>
      </c>
      <c r="E173" s="294" t="s">
        <v>5780</v>
      </c>
      <c r="F173" s="295" t="s">
        <v>5781</v>
      </c>
      <c r="G173" s="296" t="s">
        <v>539</v>
      </c>
      <c r="H173" s="297">
        <v>1</v>
      </c>
      <c r="I173" s="298"/>
      <c r="J173" s="299">
        <f>ROUND(I173*H173,2)</f>
        <v>0</v>
      </c>
      <c r="K173" s="295" t="s">
        <v>1</v>
      </c>
      <c r="L173" s="300"/>
      <c r="M173" s="301" t="s">
        <v>1</v>
      </c>
      <c r="N173" s="302" t="s">
        <v>46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252</v>
      </c>
      <c r="AT173" s="231" t="s">
        <v>467</v>
      </c>
      <c r="AU173" s="231" t="s">
        <v>90</v>
      </c>
      <c r="AY173" s="18" t="s">
        <v>216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215</v>
      </c>
      <c r="BM173" s="231" t="s">
        <v>5782</v>
      </c>
    </row>
    <row r="174" s="2" customFormat="1">
      <c r="A174" s="39"/>
      <c r="B174" s="40"/>
      <c r="C174" s="41"/>
      <c r="D174" s="233" t="s">
        <v>222</v>
      </c>
      <c r="E174" s="41"/>
      <c r="F174" s="234" t="s">
        <v>5781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222</v>
      </c>
      <c r="AU174" s="18" t="s">
        <v>90</v>
      </c>
    </row>
    <row r="175" s="2" customFormat="1" ht="16.5" customHeight="1">
      <c r="A175" s="39"/>
      <c r="B175" s="40"/>
      <c r="C175" s="220" t="s">
        <v>479</v>
      </c>
      <c r="D175" s="220" t="s">
        <v>217</v>
      </c>
      <c r="E175" s="221" t="s">
        <v>5783</v>
      </c>
      <c r="F175" s="222" t="s">
        <v>5784</v>
      </c>
      <c r="G175" s="223" t="s">
        <v>220</v>
      </c>
      <c r="H175" s="224">
        <v>1</v>
      </c>
      <c r="I175" s="225"/>
      <c r="J175" s="226">
        <f>ROUND(I175*H175,2)</f>
        <v>0</v>
      </c>
      <c r="K175" s="222" t="s">
        <v>1</v>
      </c>
      <c r="L175" s="45"/>
      <c r="M175" s="227" t="s">
        <v>1</v>
      </c>
      <c r="N175" s="228" t="s">
        <v>46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292</v>
      </c>
      <c r="AT175" s="231" t="s">
        <v>217</v>
      </c>
      <c r="AU175" s="231" t="s">
        <v>90</v>
      </c>
      <c r="AY175" s="18" t="s">
        <v>216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88</v>
      </c>
      <c r="BK175" s="232">
        <f>ROUND(I175*H175,2)</f>
        <v>0</v>
      </c>
      <c r="BL175" s="18" t="s">
        <v>292</v>
      </c>
      <c r="BM175" s="231" t="s">
        <v>5785</v>
      </c>
    </row>
    <row r="176" s="11" customFormat="1" ht="22.8" customHeight="1">
      <c r="A176" s="11"/>
      <c r="B176" s="206"/>
      <c r="C176" s="207"/>
      <c r="D176" s="208" t="s">
        <v>80</v>
      </c>
      <c r="E176" s="248" t="s">
        <v>5786</v>
      </c>
      <c r="F176" s="248" t="s">
        <v>5787</v>
      </c>
      <c r="G176" s="207"/>
      <c r="H176" s="207"/>
      <c r="I176" s="210"/>
      <c r="J176" s="249">
        <f>BK176</f>
        <v>0</v>
      </c>
      <c r="K176" s="207"/>
      <c r="L176" s="212"/>
      <c r="M176" s="213"/>
      <c r="N176" s="214"/>
      <c r="O176" s="214"/>
      <c r="P176" s="215">
        <f>SUM(P177:P214)</f>
        <v>0</v>
      </c>
      <c r="Q176" s="214"/>
      <c r="R176" s="215">
        <f>SUM(R177:R214)</f>
        <v>0.0014499999999999999</v>
      </c>
      <c r="S176" s="214"/>
      <c r="T176" s="216">
        <f>SUM(T177:T214)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17" t="s">
        <v>90</v>
      </c>
      <c r="AT176" s="218" t="s">
        <v>80</v>
      </c>
      <c r="AU176" s="218" t="s">
        <v>88</v>
      </c>
      <c r="AY176" s="217" t="s">
        <v>216</v>
      </c>
      <c r="BK176" s="219">
        <f>SUM(BK177:BK214)</f>
        <v>0</v>
      </c>
    </row>
    <row r="177" s="2" customFormat="1" ht="24.15" customHeight="1">
      <c r="A177" s="39"/>
      <c r="B177" s="40"/>
      <c r="C177" s="220" t="s">
        <v>486</v>
      </c>
      <c r="D177" s="220" t="s">
        <v>217</v>
      </c>
      <c r="E177" s="221" t="s">
        <v>5788</v>
      </c>
      <c r="F177" s="222" t="s">
        <v>5789</v>
      </c>
      <c r="G177" s="223" t="s">
        <v>539</v>
      </c>
      <c r="H177" s="224">
        <v>1</v>
      </c>
      <c r="I177" s="225"/>
      <c r="J177" s="226">
        <f>ROUND(I177*H177,2)</f>
        <v>0</v>
      </c>
      <c r="K177" s="222" t="s">
        <v>359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292</v>
      </c>
      <c r="AT177" s="231" t="s">
        <v>217</v>
      </c>
      <c r="AU177" s="231" t="s">
        <v>90</v>
      </c>
      <c r="AY177" s="18" t="s">
        <v>216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292</v>
      </c>
      <c r="BM177" s="231" t="s">
        <v>5790</v>
      </c>
    </row>
    <row r="178" s="2" customFormat="1">
      <c r="A178" s="39"/>
      <c r="B178" s="40"/>
      <c r="C178" s="41"/>
      <c r="D178" s="233" t="s">
        <v>222</v>
      </c>
      <c r="E178" s="41"/>
      <c r="F178" s="234" t="s">
        <v>5791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222</v>
      </c>
      <c r="AU178" s="18" t="s">
        <v>90</v>
      </c>
    </row>
    <row r="179" s="2" customFormat="1" ht="24.15" customHeight="1">
      <c r="A179" s="39"/>
      <c r="B179" s="40"/>
      <c r="C179" s="293" t="s">
        <v>7</v>
      </c>
      <c r="D179" s="293" t="s">
        <v>467</v>
      </c>
      <c r="E179" s="294" t="s">
        <v>5792</v>
      </c>
      <c r="F179" s="295" t="s">
        <v>5793</v>
      </c>
      <c r="G179" s="296" t="s">
        <v>539</v>
      </c>
      <c r="H179" s="297">
        <v>1</v>
      </c>
      <c r="I179" s="298"/>
      <c r="J179" s="299">
        <f>ROUND(I179*H179,2)</f>
        <v>0</v>
      </c>
      <c r="K179" s="295" t="s">
        <v>1</v>
      </c>
      <c r="L179" s="300"/>
      <c r="M179" s="301" t="s">
        <v>1</v>
      </c>
      <c r="N179" s="302" t="s">
        <v>46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252</v>
      </c>
      <c r="AT179" s="231" t="s">
        <v>467</v>
      </c>
      <c r="AU179" s="231" t="s">
        <v>90</v>
      </c>
      <c r="AY179" s="18" t="s">
        <v>216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88</v>
      </c>
      <c r="BK179" s="232">
        <f>ROUND(I179*H179,2)</f>
        <v>0</v>
      </c>
      <c r="BL179" s="18" t="s">
        <v>215</v>
      </c>
      <c r="BM179" s="231" t="s">
        <v>5794</v>
      </c>
    </row>
    <row r="180" s="2" customFormat="1">
      <c r="A180" s="39"/>
      <c r="B180" s="40"/>
      <c r="C180" s="41"/>
      <c r="D180" s="233" t="s">
        <v>222</v>
      </c>
      <c r="E180" s="41"/>
      <c r="F180" s="234" t="s">
        <v>5793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222</v>
      </c>
      <c r="AU180" s="18" t="s">
        <v>90</v>
      </c>
    </row>
    <row r="181" s="2" customFormat="1" ht="16.5" customHeight="1">
      <c r="A181" s="39"/>
      <c r="B181" s="40"/>
      <c r="C181" s="293" t="s">
        <v>498</v>
      </c>
      <c r="D181" s="293" t="s">
        <v>467</v>
      </c>
      <c r="E181" s="294" t="s">
        <v>5795</v>
      </c>
      <c r="F181" s="295" t="s">
        <v>5796</v>
      </c>
      <c r="G181" s="296" t="s">
        <v>285</v>
      </c>
      <c r="H181" s="297">
        <v>1</v>
      </c>
      <c r="I181" s="298"/>
      <c r="J181" s="299">
        <f>ROUND(I181*H181,2)</f>
        <v>0</v>
      </c>
      <c r="K181" s="295" t="s">
        <v>1</v>
      </c>
      <c r="L181" s="300"/>
      <c r="M181" s="301" t="s">
        <v>1</v>
      </c>
      <c r="N181" s="302" t="s">
        <v>46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252</v>
      </c>
      <c r="AT181" s="231" t="s">
        <v>467</v>
      </c>
      <c r="AU181" s="231" t="s">
        <v>90</v>
      </c>
      <c r="AY181" s="18" t="s">
        <v>216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215</v>
      </c>
      <c r="BM181" s="231" t="s">
        <v>5797</v>
      </c>
    </row>
    <row r="182" s="2" customFormat="1">
      <c r="A182" s="39"/>
      <c r="B182" s="40"/>
      <c r="C182" s="41"/>
      <c r="D182" s="233" t="s">
        <v>222</v>
      </c>
      <c r="E182" s="41"/>
      <c r="F182" s="234" t="s">
        <v>5796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222</v>
      </c>
      <c r="AU182" s="18" t="s">
        <v>90</v>
      </c>
    </row>
    <row r="183" s="2" customFormat="1" ht="24.15" customHeight="1">
      <c r="A183" s="39"/>
      <c r="B183" s="40"/>
      <c r="C183" s="220" t="s">
        <v>503</v>
      </c>
      <c r="D183" s="220" t="s">
        <v>217</v>
      </c>
      <c r="E183" s="221" t="s">
        <v>4535</v>
      </c>
      <c r="F183" s="222" t="s">
        <v>4536</v>
      </c>
      <c r="G183" s="223" t="s">
        <v>539</v>
      </c>
      <c r="H183" s="224">
        <v>1</v>
      </c>
      <c r="I183" s="225"/>
      <c r="J183" s="226">
        <f>ROUND(I183*H183,2)</f>
        <v>0</v>
      </c>
      <c r="K183" s="222" t="s">
        <v>359</v>
      </c>
      <c r="L183" s="45"/>
      <c r="M183" s="227" t="s">
        <v>1</v>
      </c>
      <c r="N183" s="228" t="s">
        <v>46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292</v>
      </c>
      <c r="AT183" s="231" t="s">
        <v>217</v>
      </c>
      <c r="AU183" s="231" t="s">
        <v>90</v>
      </c>
      <c r="AY183" s="18" t="s">
        <v>216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88</v>
      </c>
      <c r="BK183" s="232">
        <f>ROUND(I183*H183,2)</f>
        <v>0</v>
      </c>
      <c r="BL183" s="18" t="s">
        <v>292</v>
      </c>
      <c r="BM183" s="231" t="s">
        <v>5798</v>
      </c>
    </row>
    <row r="184" s="2" customFormat="1">
      <c r="A184" s="39"/>
      <c r="B184" s="40"/>
      <c r="C184" s="41"/>
      <c r="D184" s="233" t="s">
        <v>222</v>
      </c>
      <c r="E184" s="41"/>
      <c r="F184" s="234" t="s">
        <v>4538</v>
      </c>
      <c r="G184" s="41"/>
      <c r="H184" s="41"/>
      <c r="I184" s="235"/>
      <c r="J184" s="41"/>
      <c r="K184" s="41"/>
      <c r="L184" s="45"/>
      <c r="M184" s="236"/>
      <c r="N184" s="23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222</v>
      </c>
      <c r="AU184" s="18" t="s">
        <v>90</v>
      </c>
    </row>
    <row r="185" s="2" customFormat="1" ht="24.15" customHeight="1">
      <c r="A185" s="39"/>
      <c r="B185" s="40"/>
      <c r="C185" s="293" t="s">
        <v>509</v>
      </c>
      <c r="D185" s="293" t="s">
        <v>467</v>
      </c>
      <c r="E185" s="294" t="s">
        <v>4543</v>
      </c>
      <c r="F185" s="295" t="s">
        <v>4544</v>
      </c>
      <c r="G185" s="296" t="s">
        <v>539</v>
      </c>
      <c r="H185" s="297">
        <v>1</v>
      </c>
      <c r="I185" s="298"/>
      <c r="J185" s="299">
        <f>ROUND(I185*H185,2)</f>
        <v>0</v>
      </c>
      <c r="K185" s="295" t="s">
        <v>359</v>
      </c>
      <c r="L185" s="300"/>
      <c r="M185" s="301" t="s">
        <v>1</v>
      </c>
      <c r="N185" s="302" t="s">
        <v>46</v>
      </c>
      <c r="O185" s="92"/>
      <c r="P185" s="229">
        <f>O185*H185</f>
        <v>0</v>
      </c>
      <c r="Q185" s="229">
        <v>0.00040000000000000002</v>
      </c>
      <c r="R185" s="229">
        <f>Q185*H185</f>
        <v>0.00040000000000000002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252</v>
      </c>
      <c r="AT185" s="231" t="s">
        <v>467</v>
      </c>
      <c r="AU185" s="231" t="s">
        <v>90</v>
      </c>
      <c r="AY185" s="18" t="s">
        <v>216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215</v>
      </c>
      <c r="BM185" s="231" t="s">
        <v>5799</v>
      </c>
    </row>
    <row r="186" s="2" customFormat="1">
      <c r="A186" s="39"/>
      <c r="B186" s="40"/>
      <c r="C186" s="41"/>
      <c r="D186" s="233" t="s">
        <v>222</v>
      </c>
      <c r="E186" s="41"/>
      <c r="F186" s="234" t="s">
        <v>4544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222</v>
      </c>
      <c r="AU186" s="18" t="s">
        <v>90</v>
      </c>
    </row>
    <row r="187" s="2" customFormat="1" ht="24.15" customHeight="1">
      <c r="A187" s="39"/>
      <c r="B187" s="40"/>
      <c r="C187" s="220" t="s">
        <v>525</v>
      </c>
      <c r="D187" s="220" t="s">
        <v>217</v>
      </c>
      <c r="E187" s="221" t="s">
        <v>5800</v>
      </c>
      <c r="F187" s="222" t="s">
        <v>5801</v>
      </c>
      <c r="G187" s="223" t="s">
        <v>539</v>
      </c>
      <c r="H187" s="224">
        <v>12</v>
      </c>
      <c r="I187" s="225"/>
      <c r="J187" s="226">
        <f>ROUND(I187*H187,2)</f>
        <v>0</v>
      </c>
      <c r="K187" s="222" t="s">
        <v>359</v>
      </c>
      <c r="L187" s="45"/>
      <c r="M187" s="227" t="s">
        <v>1</v>
      </c>
      <c r="N187" s="228" t="s">
        <v>46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292</v>
      </c>
      <c r="AT187" s="231" t="s">
        <v>217</v>
      </c>
      <c r="AU187" s="231" t="s">
        <v>90</v>
      </c>
      <c r="AY187" s="18" t="s">
        <v>216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292</v>
      </c>
      <c r="BM187" s="231" t="s">
        <v>5802</v>
      </c>
    </row>
    <row r="188" s="2" customFormat="1">
      <c r="A188" s="39"/>
      <c r="B188" s="40"/>
      <c r="C188" s="41"/>
      <c r="D188" s="233" t="s">
        <v>222</v>
      </c>
      <c r="E188" s="41"/>
      <c r="F188" s="234" t="s">
        <v>5803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222</v>
      </c>
      <c r="AU188" s="18" t="s">
        <v>90</v>
      </c>
    </row>
    <row r="189" s="14" customFormat="1">
      <c r="A189" s="14"/>
      <c r="B189" s="260"/>
      <c r="C189" s="261"/>
      <c r="D189" s="233" t="s">
        <v>362</v>
      </c>
      <c r="E189" s="262" t="s">
        <v>1</v>
      </c>
      <c r="F189" s="263" t="s">
        <v>5804</v>
      </c>
      <c r="G189" s="261"/>
      <c r="H189" s="264">
        <v>12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362</v>
      </c>
      <c r="AU189" s="270" t="s">
        <v>90</v>
      </c>
      <c r="AV189" s="14" t="s">
        <v>90</v>
      </c>
      <c r="AW189" s="14" t="s">
        <v>36</v>
      </c>
      <c r="AX189" s="14" t="s">
        <v>88</v>
      </c>
      <c r="AY189" s="270" t="s">
        <v>216</v>
      </c>
    </row>
    <row r="190" s="2" customFormat="1" ht="16.5" customHeight="1">
      <c r="A190" s="39"/>
      <c r="B190" s="40"/>
      <c r="C190" s="293" t="s">
        <v>531</v>
      </c>
      <c r="D190" s="293" t="s">
        <v>467</v>
      </c>
      <c r="E190" s="294" t="s">
        <v>5805</v>
      </c>
      <c r="F190" s="295" t="s">
        <v>5806</v>
      </c>
      <c r="G190" s="296" t="s">
        <v>539</v>
      </c>
      <c r="H190" s="297">
        <v>4</v>
      </c>
      <c r="I190" s="298"/>
      <c r="J190" s="299">
        <f>ROUND(I190*H190,2)</f>
        <v>0</v>
      </c>
      <c r="K190" s="295" t="s">
        <v>1</v>
      </c>
      <c r="L190" s="300"/>
      <c r="M190" s="301" t="s">
        <v>1</v>
      </c>
      <c r="N190" s="302" t="s">
        <v>46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252</v>
      </c>
      <c r="AT190" s="231" t="s">
        <v>467</v>
      </c>
      <c r="AU190" s="231" t="s">
        <v>90</v>
      </c>
      <c r="AY190" s="18" t="s">
        <v>216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215</v>
      </c>
      <c r="BM190" s="231" t="s">
        <v>5807</v>
      </c>
    </row>
    <row r="191" s="2" customFormat="1">
      <c r="A191" s="39"/>
      <c r="B191" s="40"/>
      <c r="C191" s="41"/>
      <c r="D191" s="233" t="s">
        <v>222</v>
      </c>
      <c r="E191" s="41"/>
      <c r="F191" s="234" t="s">
        <v>5806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222</v>
      </c>
      <c r="AU191" s="18" t="s">
        <v>90</v>
      </c>
    </row>
    <row r="192" s="2" customFormat="1" ht="16.5" customHeight="1">
      <c r="A192" s="39"/>
      <c r="B192" s="40"/>
      <c r="C192" s="293" t="s">
        <v>536</v>
      </c>
      <c r="D192" s="293" t="s">
        <v>467</v>
      </c>
      <c r="E192" s="294" t="s">
        <v>5808</v>
      </c>
      <c r="F192" s="295" t="s">
        <v>5809</v>
      </c>
      <c r="G192" s="296" t="s">
        <v>539</v>
      </c>
      <c r="H192" s="297">
        <v>4</v>
      </c>
      <c r="I192" s="298"/>
      <c r="J192" s="299">
        <f>ROUND(I192*H192,2)</f>
        <v>0</v>
      </c>
      <c r="K192" s="295" t="s">
        <v>1</v>
      </c>
      <c r="L192" s="300"/>
      <c r="M192" s="301" t="s">
        <v>1</v>
      </c>
      <c r="N192" s="302" t="s">
        <v>46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252</v>
      </c>
      <c r="AT192" s="231" t="s">
        <v>467</v>
      </c>
      <c r="AU192" s="231" t="s">
        <v>90</v>
      </c>
      <c r="AY192" s="18" t="s">
        <v>216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215</v>
      </c>
      <c r="BM192" s="231" t="s">
        <v>5810</v>
      </c>
    </row>
    <row r="193" s="2" customFormat="1">
      <c r="A193" s="39"/>
      <c r="B193" s="40"/>
      <c r="C193" s="41"/>
      <c r="D193" s="233" t="s">
        <v>222</v>
      </c>
      <c r="E193" s="41"/>
      <c r="F193" s="234" t="s">
        <v>5811</v>
      </c>
      <c r="G193" s="41"/>
      <c r="H193" s="41"/>
      <c r="I193" s="235"/>
      <c r="J193" s="41"/>
      <c r="K193" s="41"/>
      <c r="L193" s="45"/>
      <c r="M193" s="236"/>
      <c r="N193" s="23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222</v>
      </c>
      <c r="AU193" s="18" t="s">
        <v>90</v>
      </c>
    </row>
    <row r="194" s="2" customFormat="1" ht="16.5" customHeight="1">
      <c r="A194" s="39"/>
      <c r="B194" s="40"/>
      <c r="C194" s="293" t="s">
        <v>542</v>
      </c>
      <c r="D194" s="293" t="s">
        <v>467</v>
      </c>
      <c r="E194" s="294" t="s">
        <v>5812</v>
      </c>
      <c r="F194" s="295" t="s">
        <v>5813</v>
      </c>
      <c r="G194" s="296" t="s">
        <v>539</v>
      </c>
      <c r="H194" s="297">
        <v>4</v>
      </c>
      <c r="I194" s="298"/>
      <c r="J194" s="299">
        <f>ROUND(I194*H194,2)</f>
        <v>0</v>
      </c>
      <c r="K194" s="295" t="s">
        <v>1</v>
      </c>
      <c r="L194" s="300"/>
      <c r="M194" s="301" t="s">
        <v>1</v>
      </c>
      <c r="N194" s="302" t="s">
        <v>46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569</v>
      </c>
      <c r="AT194" s="231" t="s">
        <v>467</v>
      </c>
      <c r="AU194" s="231" t="s">
        <v>90</v>
      </c>
      <c r="AY194" s="18" t="s">
        <v>216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292</v>
      </c>
      <c r="BM194" s="231" t="s">
        <v>5814</v>
      </c>
    </row>
    <row r="195" s="14" customFormat="1">
      <c r="A195" s="14"/>
      <c r="B195" s="260"/>
      <c r="C195" s="261"/>
      <c r="D195" s="233" t="s">
        <v>362</v>
      </c>
      <c r="E195" s="262" t="s">
        <v>1</v>
      </c>
      <c r="F195" s="263" t="s">
        <v>3952</v>
      </c>
      <c r="G195" s="261"/>
      <c r="H195" s="264">
        <v>4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362</v>
      </c>
      <c r="AU195" s="270" t="s">
        <v>90</v>
      </c>
      <c r="AV195" s="14" t="s">
        <v>90</v>
      </c>
      <c r="AW195" s="14" t="s">
        <v>36</v>
      </c>
      <c r="AX195" s="14" t="s">
        <v>88</v>
      </c>
      <c r="AY195" s="270" t="s">
        <v>216</v>
      </c>
    </row>
    <row r="196" s="2" customFormat="1" ht="16.5" customHeight="1">
      <c r="A196" s="39"/>
      <c r="B196" s="40"/>
      <c r="C196" s="293" t="s">
        <v>547</v>
      </c>
      <c r="D196" s="293" t="s">
        <v>467</v>
      </c>
      <c r="E196" s="294" t="s">
        <v>5815</v>
      </c>
      <c r="F196" s="295" t="s">
        <v>5816</v>
      </c>
      <c r="G196" s="296" t="s">
        <v>539</v>
      </c>
      <c r="H196" s="297">
        <v>4</v>
      </c>
      <c r="I196" s="298"/>
      <c r="J196" s="299">
        <f>ROUND(I196*H196,2)</f>
        <v>0</v>
      </c>
      <c r="K196" s="295" t="s">
        <v>1</v>
      </c>
      <c r="L196" s="300"/>
      <c r="M196" s="301" t="s">
        <v>1</v>
      </c>
      <c r="N196" s="302" t="s">
        <v>46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569</v>
      </c>
      <c r="AT196" s="231" t="s">
        <v>467</v>
      </c>
      <c r="AU196" s="231" t="s">
        <v>90</v>
      </c>
      <c r="AY196" s="18" t="s">
        <v>216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292</v>
      </c>
      <c r="BM196" s="231" t="s">
        <v>5817</v>
      </c>
    </row>
    <row r="197" s="2" customFormat="1" ht="24.15" customHeight="1">
      <c r="A197" s="39"/>
      <c r="B197" s="40"/>
      <c r="C197" s="220" t="s">
        <v>553</v>
      </c>
      <c r="D197" s="220" t="s">
        <v>217</v>
      </c>
      <c r="E197" s="221" t="s">
        <v>4562</v>
      </c>
      <c r="F197" s="222" t="s">
        <v>4563</v>
      </c>
      <c r="G197" s="223" t="s">
        <v>539</v>
      </c>
      <c r="H197" s="224">
        <v>1</v>
      </c>
      <c r="I197" s="225"/>
      <c r="J197" s="226">
        <f>ROUND(I197*H197,2)</f>
        <v>0</v>
      </c>
      <c r="K197" s="222" t="s">
        <v>359</v>
      </c>
      <c r="L197" s="45"/>
      <c r="M197" s="227" t="s">
        <v>1</v>
      </c>
      <c r="N197" s="228" t="s">
        <v>46</v>
      </c>
      <c r="O197" s="92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292</v>
      </c>
      <c r="AT197" s="231" t="s">
        <v>217</v>
      </c>
      <c r="AU197" s="231" t="s">
        <v>90</v>
      </c>
      <c r="AY197" s="18" t="s">
        <v>216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88</v>
      </c>
      <c r="BK197" s="232">
        <f>ROUND(I197*H197,2)</f>
        <v>0</v>
      </c>
      <c r="BL197" s="18" t="s">
        <v>292</v>
      </c>
      <c r="BM197" s="231" t="s">
        <v>5818</v>
      </c>
    </row>
    <row r="198" s="2" customFormat="1">
      <c r="A198" s="39"/>
      <c r="B198" s="40"/>
      <c r="C198" s="41"/>
      <c r="D198" s="233" t="s">
        <v>222</v>
      </c>
      <c r="E198" s="41"/>
      <c r="F198" s="234" t="s">
        <v>4565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222</v>
      </c>
      <c r="AU198" s="18" t="s">
        <v>90</v>
      </c>
    </row>
    <row r="199" s="2" customFormat="1" ht="24.15" customHeight="1">
      <c r="A199" s="39"/>
      <c r="B199" s="40"/>
      <c r="C199" s="293" t="s">
        <v>559</v>
      </c>
      <c r="D199" s="293" t="s">
        <v>467</v>
      </c>
      <c r="E199" s="294" t="s">
        <v>4566</v>
      </c>
      <c r="F199" s="295" t="s">
        <v>4567</v>
      </c>
      <c r="G199" s="296" t="s">
        <v>539</v>
      </c>
      <c r="H199" s="297">
        <v>1</v>
      </c>
      <c r="I199" s="298"/>
      <c r="J199" s="299">
        <f>ROUND(I199*H199,2)</f>
        <v>0</v>
      </c>
      <c r="K199" s="295" t="s">
        <v>359</v>
      </c>
      <c r="L199" s="300"/>
      <c r="M199" s="301" t="s">
        <v>1</v>
      </c>
      <c r="N199" s="302" t="s">
        <v>46</v>
      </c>
      <c r="O199" s="92"/>
      <c r="P199" s="229">
        <f>O199*H199</f>
        <v>0</v>
      </c>
      <c r="Q199" s="229">
        <v>0.0010499999999999999</v>
      </c>
      <c r="R199" s="229">
        <f>Q199*H199</f>
        <v>0.0010499999999999999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252</v>
      </c>
      <c r="AT199" s="231" t="s">
        <v>467</v>
      </c>
      <c r="AU199" s="231" t="s">
        <v>90</v>
      </c>
      <c r="AY199" s="18" t="s">
        <v>216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215</v>
      </c>
      <c r="BM199" s="231" t="s">
        <v>5819</v>
      </c>
    </row>
    <row r="200" s="2" customFormat="1">
      <c r="A200" s="39"/>
      <c r="B200" s="40"/>
      <c r="C200" s="41"/>
      <c r="D200" s="233" t="s">
        <v>222</v>
      </c>
      <c r="E200" s="41"/>
      <c r="F200" s="234" t="s">
        <v>4567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222</v>
      </c>
      <c r="AU200" s="18" t="s">
        <v>90</v>
      </c>
    </row>
    <row r="201" s="2" customFormat="1" ht="24.15" customHeight="1">
      <c r="A201" s="39"/>
      <c r="B201" s="40"/>
      <c r="C201" s="220" t="s">
        <v>569</v>
      </c>
      <c r="D201" s="220" t="s">
        <v>217</v>
      </c>
      <c r="E201" s="221" t="s">
        <v>5820</v>
      </c>
      <c r="F201" s="222" t="s">
        <v>5821</v>
      </c>
      <c r="G201" s="223" t="s">
        <v>539</v>
      </c>
      <c r="H201" s="224">
        <v>2</v>
      </c>
      <c r="I201" s="225"/>
      <c r="J201" s="226">
        <f>ROUND(I201*H201,2)</f>
        <v>0</v>
      </c>
      <c r="K201" s="222" t="s">
        <v>359</v>
      </c>
      <c r="L201" s="45"/>
      <c r="M201" s="227" t="s">
        <v>1</v>
      </c>
      <c r="N201" s="228" t="s">
        <v>46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292</v>
      </c>
      <c r="AT201" s="231" t="s">
        <v>217</v>
      </c>
      <c r="AU201" s="231" t="s">
        <v>90</v>
      </c>
      <c r="AY201" s="18" t="s">
        <v>216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292</v>
      </c>
      <c r="BM201" s="231" t="s">
        <v>5822</v>
      </c>
    </row>
    <row r="202" s="2" customFormat="1">
      <c r="A202" s="39"/>
      <c r="B202" s="40"/>
      <c r="C202" s="41"/>
      <c r="D202" s="233" t="s">
        <v>222</v>
      </c>
      <c r="E202" s="41"/>
      <c r="F202" s="234" t="s">
        <v>5823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222</v>
      </c>
      <c r="AU202" s="18" t="s">
        <v>90</v>
      </c>
    </row>
    <row r="203" s="2" customFormat="1" ht="24.15" customHeight="1">
      <c r="A203" s="39"/>
      <c r="B203" s="40"/>
      <c r="C203" s="293" t="s">
        <v>576</v>
      </c>
      <c r="D203" s="293" t="s">
        <v>467</v>
      </c>
      <c r="E203" s="294" t="s">
        <v>5824</v>
      </c>
      <c r="F203" s="295" t="s">
        <v>5825</v>
      </c>
      <c r="G203" s="296" t="s">
        <v>539</v>
      </c>
      <c r="H203" s="297">
        <v>2</v>
      </c>
      <c r="I203" s="298"/>
      <c r="J203" s="299">
        <f>ROUND(I203*H203,2)</f>
        <v>0</v>
      </c>
      <c r="K203" s="295" t="s">
        <v>1</v>
      </c>
      <c r="L203" s="300"/>
      <c r="M203" s="301" t="s">
        <v>1</v>
      </c>
      <c r="N203" s="302" t="s">
        <v>46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252</v>
      </c>
      <c r="AT203" s="231" t="s">
        <v>467</v>
      </c>
      <c r="AU203" s="231" t="s">
        <v>90</v>
      </c>
      <c r="AY203" s="18" t="s">
        <v>216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88</v>
      </c>
      <c r="BK203" s="232">
        <f>ROUND(I203*H203,2)</f>
        <v>0</v>
      </c>
      <c r="BL203" s="18" t="s">
        <v>215</v>
      </c>
      <c r="BM203" s="231" t="s">
        <v>5826</v>
      </c>
    </row>
    <row r="204" s="2" customFormat="1">
      <c r="A204" s="39"/>
      <c r="B204" s="40"/>
      <c r="C204" s="41"/>
      <c r="D204" s="233" t="s">
        <v>222</v>
      </c>
      <c r="E204" s="41"/>
      <c r="F204" s="234" t="s">
        <v>5825</v>
      </c>
      <c r="G204" s="41"/>
      <c r="H204" s="41"/>
      <c r="I204" s="235"/>
      <c r="J204" s="41"/>
      <c r="K204" s="41"/>
      <c r="L204" s="45"/>
      <c r="M204" s="236"/>
      <c r="N204" s="23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222</v>
      </c>
      <c r="AU204" s="18" t="s">
        <v>90</v>
      </c>
    </row>
    <row r="205" s="2" customFormat="1" ht="24.15" customHeight="1">
      <c r="A205" s="39"/>
      <c r="B205" s="40"/>
      <c r="C205" s="220" t="s">
        <v>583</v>
      </c>
      <c r="D205" s="220" t="s">
        <v>217</v>
      </c>
      <c r="E205" s="221" t="s">
        <v>5827</v>
      </c>
      <c r="F205" s="222" t="s">
        <v>5828</v>
      </c>
      <c r="G205" s="223" t="s">
        <v>539</v>
      </c>
      <c r="H205" s="224">
        <v>1</v>
      </c>
      <c r="I205" s="225"/>
      <c r="J205" s="226">
        <f>ROUND(I205*H205,2)</f>
        <v>0</v>
      </c>
      <c r="K205" s="222" t="s">
        <v>359</v>
      </c>
      <c r="L205" s="45"/>
      <c r="M205" s="227" t="s">
        <v>1</v>
      </c>
      <c r="N205" s="228" t="s">
        <v>46</v>
      </c>
      <c r="O205" s="92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292</v>
      </c>
      <c r="AT205" s="231" t="s">
        <v>217</v>
      </c>
      <c r="AU205" s="231" t="s">
        <v>90</v>
      </c>
      <c r="AY205" s="18" t="s">
        <v>216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88</v>
      </c>
      <c r="BK205" s="232">
        <f>ROUND(I205*H205,2)</f>
        <v>0</v>
      </c>
      <c r="BL205" s="18" t="s">
        <v>292</v>
      </c>
      <c r="BM205" s="231" t="s">
        <v>5829</v>
      </c>
    </row>
    <row r="206" s="2" customFormat="1">
      <c r="A206" s="39"/>
      <c r="B206" s="40"/>
      <c r="C206" s="41"/>
      <c r="D206" s="233" t="s">
        <v>222</v>
      </c>
      <c r="E206" s="41"/>
      <c r="F206" s="234" t="s">
        <v>5830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222</v>
      </c>
      <c r="AU206" s="18" t="s">
        <v>90</v>
      </c>
    </row>
    <row r="207" s="2" customFormat="1" ht="24.15" customHeight="1">
      <c r="A207" s="39"/>
      <c r="B207" s="40"/>
      <c r="C207" s="293" t="s">
        <v>597</v>
      </c>
      <c r="D207" s="293" t="s">
        <v>467</v>
      </c>
      <c r="E207" s="294" t="s">
        <v>5831</v>
      </c>
      <c r="F207" s="295" t="s">
        <v>5832</v>
      </c>
      <c r="G207" s="296" t="s">
        <v>539</v>
      </c>
      <c r="H207" s="297">
        <v>1</v>
      </c>
      <c r="I207" s="298"/>
      <c r="J207" s="299">
        <f>ROUND(I207*H207,2)</f>
        <v>0</v>
      </c>
      <c r="K207" s="295" t="s">
        <v>1</v>
      </c>
      <c r="L207" s="300"/>
      <c r="M207" s="301" t="s">
        <v>1</v>
      </c>
      <c r="N207" s="302" t="s">
        <v>46</v>
      </c>
      <c r="O207" s="92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252</v>
      </c>
      <c r="AT207" s="231" t="s">
        <v>467</v>
      </c>
      <c r="AU207" s="231" t="s">
        <v>90</v>
      </c>
      <c r="AY207" s="18" t="s">
        <v>216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88</v>
      </c>
      <c r="BK207" s="232">
        <f>ROUND(I207*H207,2)</f>
        <v>0</v>
      </c>
      <c r="BL207" s="18" t="s">
        <v>215</v>
      </c>
      <c r="BM207" s="231" t="s">
        <v>5833</v>
      </c>
    </row>
    <row r="208" s="2" customFormat="1">
      <c r="A208" s="39"/>
      <c r="B208" s="40"/>
      <c r="C208" s="41"/>
      <c r="D208" s="233" t="s">
        <v>222</v>
      </c>
      <c r="E208" s="41"/>
      <c r="F208" s="234" t="s">
        <v>5832</v>
      </c>
      <c r="G208" s="41"/>
      <c r="H208" s="41"/>
      <c r="I208" s="235"/>
      <c r="J208" s="41"/>
      <c r="K208" s="41"/>
      <c r="L208" s="45"/>
      <c r="M208" s="236"/>
      <c r="N208" s="23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222</v>
      </c>
      <c r="AU208" s="18" t="s">
        <v>90</v>
      </c>
    </row>
    <row r="209" s="2" customFormat="1" ht="24.15" customHeight="1">
      <c r="A209" s="39"/>
      <c r="B209" s="40"/>
      <c r="C209" s="220" t="s">
        <v>610</v>
      </c>
      <c r="D209" s="220" t="s">
        <v>217</v>
      </c>
      <c r="E209" s="221" t="s">
        <v>5834</v>
      </c>
      <c r="F209" s="222" t="s">
        <v>5835</v>
      </c>
      <c r="G209" s="223" t="s">
        <v>539</v>
      </c>
      <c r="H209" s="224">
        <v>1</v>
      </c>
      <c r="I209" s="225"/>
      <c r="J209" s="226">
        <f>ROUND(I209*H209,2)</f>
        <v>0</v>
      </c>
      <c r="K209" s="222" t="s">
        <v>359</v>
      </c>
      <c r="L209" s="45"/>
      <c r="M209" s="227" t="s">
        <v>1</v>
      </c>
      <c r="N209" s="228" t="s">
        <v>46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292</v>
      </c>
      <c r="AT209" s="231" t="s">
        <v>217</v>
      </c>
      <c r="AU209" s="231" t="s">
        <v>90</v>
      </c>
      <c r="AY209" s="18" t="s">
        <v>216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292</v>
      </c>
      <c r="BM209" s="231" t="s">
        <v>5836</v>
      </c>
    </row>
    <row r="210" s="2" customFormat="1">
      <c r="A210" s="39"/>
      <c r="B210" s="40"/>
      <c r="C210" s="41"/>
      <c r="D210" s="233" t="s">
        <v>222</v>
      </c>
      <c r="E210" s="41"/>
      <c r="F210" s="234" t="s">
        <v>5837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222</v>
      </c>
      <c r="AU210" s="18" t="s">
        <v>90</v>
      </c>
    </row>
    <row r="211" s="2" customFormat="1" ht="16.5" customHeight="1">
      <c r="A211" s="39"/>
      <c r="B211" s="40"/>
      <c r="C211" s="293" t="s">
        <v>617</v>
      </c>
      <c r="D211" s="293" t="s">
        <v>467</v>
      </c>
      <c r="E211" s="294" t="s">
        <v>5838</v>
      </c>
      <c r="F211" s="295" t="s">
        <v>5839</v>
      </c>
      <c r="G211" s="296" t="s">
        <v>539</v>
      </c>
      <c r="H211" s="297">
        <v>1</v>
      </c>
      <c r="I211" s="298"/>
      <c r="J211" s="299">
        <f>ROUND(I211*H211,2)</f>
        <v>0</v>
      </c>
      <c r="K211" s="295" t="s">
        <v>1</v>
      </c>
      <c r="L211" s="300"/>
      <c r="M211" s="301" t="s">
        <v>1</v>
      </c>
      <c r="N211" s="302" t="s">
        <v>46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252</v>
      </c>
      <c r="AT211" s="231" t="s">
        <v>467</v>
      </c>
      <c r="AU211" s="231" t="s">
        <v>90</v>
      </c>
      <c r="AY211" s="18" t="s">
        <v>216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88</v>
      </c>
      <c r="BK211" s="232">
        <f>ROUND(I211*H211,2)</f>
        <v>0</v>
      </c>
      <c r="BL211" s="18" t="s">
        <v>215</v>
      </c>
      <c r="BM211" s="231" t="s">
        <v>5840</v>
      </c>
    </row>
    <row r="212" s="2" customFormat="1">
      <c r="A212" s="39"/>
      <c r="B212" s="40"/>
      <c r="C212" s="41"/>
      <c r="D212" s="233" t="s">
        <v>222</v>
      </c>
      <c r="E212" s="41"/>
      <c r="F212" s="234" t="s">
        <v>5841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222</v>
      </c>
      <c r="AU212" s="18" t="s">
        <v>90</v>
      </c>
    </row>
    <row r="213" s="2" customFormat="1" ht="16.5" customHeight="1">
      <c r="A213" s="39"/>
      <c r="B213" s="40"/>
      <c r="C213" s="220" t="s">
        <v>630</v>
      </c>
      <c r="D213" s="220" t="s">
        <v>217</v>
      </c>
      <c r="E213" s="221" t="s">
        <v>4756</v>
      </c>
      <c r="F213" s="222" t="s">
        <v>4757</v>
      </c>
      <c r="G213" s="223" t="s">
        <v>539</v>
      </c>
      <c r="H213" s="224">
        <v>1</v>
      </c>
      <c r="I213" s="225"/>
      <c r="J213" s="226">
        <f>ROUND(I213*H213,2)</f>
        <v>0</v>
      </c>
      <c r="K213" s="222" t="s">
        <v>1</v>
      </c>
      <c r="L213" s="45"/>
      <c r="M213" s="227" t="s">
        <v>1</v>
      </c>
      <c r="N213" s="228" t="s">
        <v>46</v>
      </c>
      <c r="O213" s="92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292</v>
      </c>
      <c r="AT213" s="231" t="s">
        <v>217</v>
      </c>
      <c r="AU213" s="231" t="s">
        <v>90</v>
      </c>
      <c r="AY213" s="18" t="s">
        <v>216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88</v>
      </c>
      <c r="BK213" s="232">
        <f>ROUND(I213*H213,2)</f>
        <v>0</v>
      </c>
      <c r="BL213" s="18" t="s">
        <v>292</v>
      </c>
      <c r="BM213" s="231" t="s">
        <v>5842</v>
      </c>
    </row>
    <row r="214" s="2" customFormat="1" ht="16.5" customHeight="1">
      <c r="A214" s="39"/>
      <c r="B214" s="40"/>
      <c r="C214" s="293" t="s">
        <v>636</v>
      </c>
      <c r="D214" s="293" t="s">
        <v>467</v>
      </c>
      <c r="E214" s="294" t="s">
        <v>4759</v>
      </c>
      <c r="F214" s="295" t="s">
        <v>4895</v>
      </c>
      <c r="G214" s="296" t="s">
        <v>539</v>
      </c>
      <c r="H214" s="297">
        <v>1</v>
      </c>
      <c r="I214" s="298"/>
      <c r="J214" s="299">
        <f>ROUND(I214*H214,2)</f>
        <v>0</v>
      </c>
      <c r="K214" s="295" t="s">
        <v>1</v>
      </c>
      <c r="L214" s="300"/>
      <c r="M214" s="301" t="s">
        <v>1</v>
      </c>
      <c r="N214" s="302" t="s">
        <v>46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569</v>
      </c>
      <c r="AT214" s="231" t="s">
        <v>467</v>
      </c>
      <c r="AU214" s="231" t="s">
        <v>90</v>
      </c>
      <c r="AY214" s="18" t="s">
        <v>216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88</v>
      </c>
      <c r="BK214" s="232">
        <f>ROUND(I214*H214,2)</f>
        <v>0</v>
      </c>
      <c r="BL214" s="18" t="s">
        <v>292</v>
      </c>
      <c r="BM214" s="231" t="s">
        <v>5843</v>
      </c>
    </row>
    <row r="215" s="11" customFormat="1" ht="22.8" customHeight="1">
      <c r="A215" s="11"/>
      <c r="B215" s="206"/>
      <c r="C215" s="207"/>
      <c r="D215" s="208" t="s">
        <v>80</v>
      </c>
      <c r="E215" s="248" t="s">
        <v>5844</v>
      </c>
      <c r="F215" s="248" t="s">
        <v>5845</v>
      </c>
      <c r="G215" s="207"/>
      <c r="H215" s="207"/>
      <c r="I215" s="210"/>
      <c r="J215" s="249">
        <f>BK215</f>
        <v>0</v>
      </c>
      <c r="K215" s="207"/>
      <c r="L215" s="212"/>
      <c r="M215" s="213"/>
      <c r="N215" s="214"/>
      <c r="O215" s="214"/>
      <c r="P215" s="215">
        <f>SUM(P216:P277)</f>
        <v>0</v>
      </c>
      <c r="Q215" s="214"/>
      <c r="R215" s="215">
        <f>SUM(R216:R277)</f>
        <v>0.052525000000000002</v>
      </c>
      <c r="S215" s="214"/>
      <c r="T215" s="216">
        <f>SUM(T216:T277)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217" t="s">
        <v>90</v>
      </c>
      <c r="AT215" s="218" t="s">
        <v>80</v>
      </c>
      <c r="AU215" s="218" t="s">
        <v>88</v>
      </c>
      <c r="AY215" s="217" t="s">
        <v>216</v>
      </c>
      <c r="BK215" s="219">
        <f>SUM(BK216:BK277)</f>
        <v>0</v>
      </c>
    </row>
    <row r="216" s="2" customFormat="1" ht="24.15" customHeight="1">
      <c r="A216" s="39"/>
      <c r="B216" s="40"/>
      <c r="C216" s="220" t="s">
        <v>644</v>
      </c>
      <c r="D216" s="220" t="s">
        <v>217</v>
      </c>
      <c r="E216" s="221" t="s">
        <v>5846</v>
      </c>
      <c r="F216" s="222" t="s">
        <v>5847</v>
      </c>
      <c r="G216" s="223" t="s">
        <v>453</v>
      </c>
      <c r="H216" s="224">
        <v>5</v>
      </c>
      <c r="I216" s="225"/>
      <c r="J216" s="226">
        <f>ROUND(I216*H216,2)</f>
        <v>0</v>
      </c>
      <c r="K216" s="222" t="s">
        <v>359</v>
      </c>
      <c r="L216" s="45"/>
      <c r="M216" s="227" t="s">
        <v>1</v>
      </c>
      <c r="N216" s="228" t="s">
        <v>46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292</v>
      </c>
      <c r="AT216" s="231" t="s">
        <v>217</v>
      </c>
      <c r="AU216" s="231" t="s">
        <v>90</v>
      </c>
      <c r="AY216" s="18" t="s">
        <v>216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88</v>
      </c>
      <c r="BK216" s="232">
        <f>ROUND(I216*H216,2)</f>
        <v>0</v>
      </c>
      <c r="BL216" s="18" t="s">
        <v>292</v>
      </c>
      <c r="BM216" s="231" t="s">
        <v>5848</v>
      </c>
    </row>
    <row r="217" s="2" customFormat="1">
      <c r="A217" s="39"/>
      <c r="B217" s="40"/>
      <c r="C217" s="41"/>
      <c r="D217" s="233" t="s">
        <v>222</v>
      </c>
      <c r="E217" s="41"/>
      <c r="F217" s="234" t="s">
        <v>5849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222</v>
      </c>
      <c r="AU217" s="18" t="s">
        <v>90</v>
      </c>
    </row>
    <row r="218" s="2" customFormat="1" ht="24.15" customHeight="1">
      <c r="A218" s="39"/>
      <c r="B218" s="40"/>
      <c r="C218" s="293" t="s">
        <v>649</v>
      </c>
      <c r="D218" s="293" t="s">
        <v>467</v>
      </c>
      <c r="E218" s="294" t="s">
        <v>5850</v>
      </c>
      <c r="F218" s="295" t="s">
        <v>5851</v>
      </c>
      <c r="G218" s="296" t="s">
        <v>453</v>
      </c>
      <c r="H218" s="297">
        <v>5</v>
      </c>
      <c r="I218" s="298"/>
      <c r="J218" s="299">
        <f>ROUND(I218*H218,2)</f>
        <v>0</v>
      </c>
      <c r="K218" s="295" t="s">
        <v>359</v>
      </c>
      <c r="L218" s="300"/>
      <c r="M218" s="301" t="s">
        <v>1</v>
      </c>
      <c r="N218" s="302" t="s">
        <v>46</v>
      </c>
      <c r="O218" s="92"/>
      <c r="P218" s="229">
        <f>O218*H218</f>
        <v>0</v>
      </c>
      <c r="Q218" s="229">
        <v>0.00031</v>
      </c>
      <c r="R218" s="229">
        <f>Q218*H218</f>
        <v>0.00155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569</v>
      </c>
      <c r="AT218" s="231" t="s">
        <v>467</v>
      </c>
      <c r="AU218" s="231" t="s">
        <v>90</v>
      </c>
      <c r="AY218" s="18" t="s">
        <v>216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88</v>
      </c>
      <c r="BK218" s="232">
        <f>ROUND(I218*H218,2)</f>
        <v>0</v>
      </c>
      <c r="BL218" s="18" t="s">
        <v>292</v>
      </c>
      <c r="BM218" s="231" t="s">
        <v>5852</v>
      </c>
    </row>
    <row r="219" s="2" customFormat="1">
      <c r="A219" s="39"/>
      <c r="B219" s="40"/>
      <c r="C219" s="41"/>
      <c r="D219" s="233" t="s">
        <v>222</v>
      </c>
      <c r="E219" s="41"/>
      <c r="F219" s="234" t="s">
        <v>5851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222</v>
      </c>
      <c r="AU219" s="18" t="s">
        <v>90</v>
      </c>
    </row>
    <row r="220" s="2" customFormat="1" ht="24.15" customHeight="1">
      <c r="A220" s="39"/>
      <c r="B220" s="40"/>
      <c r="C220" s="220" t="s">
        <v>658</v>
      </c>
      <c r="D220" s="220" t="s">
        <v>217</v>
      </c>
      <c r="E220" s="221" t="s">
        <v>5853</v>
      </c>
      <c r="F220" s="222" t="s">
        <v>5854</v>
      </c>
      <c r="G220" s="223" t="s">
        <v>453</v>
      </c>
      <c r="H220" s="224">
        <v>105</v>
      </c>
      <c r="I220" s="225"/>
      <c r="J220" s="226">
        <f>ROUND(I220*H220,2)</f>
        <v>0</v>
      </c>
      <c r="K220" s="222" t="s">
        <v>359</v>
      </c>
      <c r="L220" s="45"/>
      <c r="M220" s="227" t="s">
        <v>1</v>
      </c>
      <c r="N220" s="228" t="s">
        <v>46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292</v>
      </c>
      <c r="AT220" s="231" t="s">
        <v>217</v>
      </c>
      <c r="AU220" s="231" t="s">
        <v>90</v>
      </c>
      <c r="AY220" s="18" t="s">
        <v>216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292</v>
      </c>
      <c r="BM220" s="231" t="s">
        <v>5855</v>
      </c>
    </row>
    <row r="221" s="2" customFormat="1">
      <c r="A221" s="39"/>
      <c r="B221" s="40"/>
      <c r="C221" s="41"/>
      <c r="D221" s="233" t="s">
        <v>222</v>
      </c>
      <c r="E221" s="41"/>
      <c r="F221" s="234" t="s">
        <v>5856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222</v>
      </c>
      <c r="AU221" s="18" t="s">
        <v>90</v>
      </c>
    </row>
    <row r="222" s="14" customFormat="1">
      <c r="A222" s="14"/>
      <c r="B222" s="260"/>
      <c r="C222" s="261"/>
      <c r="D222" s="233" t="s">
        <v>362</v>
      </c>
      <c r="E222" s="262" t="s">
        <v>1</v>
      </c>
      <c r="F222" s="263" t="s">
        <v>5857</v>
      </c>
      <c r="G222" s="261"/>
      <c r="H222" s="264">
        <v>105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362</v>
      </c>
      <c r="AU222" s="270" t="s">
        <v>90</v>
      </c>
      <c r="AV222" s="14" t="s">
        <v>90</v>
      </c>
      <c r="AW222" s="14" t="s">
        <v>36</v>
      </c>
      <c r="AX222" s="14" t="s">
        <v>88</v>
      </c>
      <c r="AY222" s="270" t="s">
        <v>216</v>
      </c>
    </row>
    <row r="223" s="2" customFormat="1" ht="16.5" customHeight="1">
      <c r="A223" s="39"/>
      <c r="B223" s="40"/>
      <c r="C223" s="293" t="s">
        <v>661</v>
      </c>
      <c r="D223" s="293" t="s">
        <v>467</v>
      </c>
      <c r="E223" s="294" t="s">
        <v>4818</v>
      </c>
      <c r="F223" s="295" t="s">
        <v>4819</v>
      </c>
      <c r="G223" s="296" t="s">
        <v>941</v>
      </c>
      <c r="H223" s="297">
        <v>14.175000000000001</v>
      </c>
      <c r="I223" s="298"/>
      <c r="J223" s="299">
        <f>ROUND(I223*H223,2)</f>
        <v>0</v>
      </c>
      <c r="K223" s="295" t="s">
        <v>359</v>
      </c>
      <c r="L223" s="300"/>
      <c r="M223" s="301" t="s">
        <v>1</v>
      </c>
      <c r="N223" s="302" t="s">
        <v>46</v>
      </c>
      <c r="O223" s="92"/>
      <c r="P223" s="229">
        <f>O223*H223</f>
        <v>0</v>
      </c>
      <c r="Q223" s="229">
        <v>0.001</v>
      </c>
      <c r="R223" s="229">
        <f>Q223*H223</f>
        <v>0.014175000000000002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569</v>
      </c>
      <c r="AT223" s="231" t="s">
        <v>467</v>
      </c>
      <c r="AU223" s="231" t="s">
        <v>90</v>
      </c>
      <c r="AY223" s="18" t="s">
        <v>216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88</v>
      </c>
      <c r="BK223" s="232">
        <f>ROUND(I223*H223,2)</f>
        <v>0</v>
      </c>
      <c r="BL223" s="18" t="s">
        <v>292</v>
      </c>
      <c r="BM223" s="231" t="s">
        <v>5858</v>
      </c>
    </row>
    <row r="224" s="2" customFormat="1">
      <c r="A224" s="39"/>
      <c r="B224" s="40"/>
      <c r="C224" s="41"/>
      <c r="D224" s="233" t="s">
        <v>222</v>
      </c>
      <c r="E224" s="41"/>
      <c r="F224" s="234" t="s">
        <v>4819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222</v>
      </c>
      <c r="AU224" s="18" t="s">
        <v>90</v>
      </c>
    </row>
    <row r="225" s="14" customFormat="1">
      <c r="A225" s="14"/>
      <c r="B225" s="260"/>
      <c r="C225" s="261"/>
      <c r="D225" s="233" t="s">
        <v>362</v>
      </c>
      <c r="E225" s="262" t="s">
        <v>1</v>
      </c>
      <c r="F225" s="263" t="s">
        <v>5859</v>
      </c>
      <c r="G225" s="261"/>
      <c r="H225" s="264">
        <v>14.175000000000001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0" t="s">
        <v>362</v>
      </c>
      <c r="AU225" s="270" t="s">
        <v>90</v>
      </c>
      <c r="AV225" s="14" t="s">
        <v>90</v>
      </c>
      <c r="AW225" s="14" t="s">
        <v>36</v>
      </c>
      <c r="AX225" s="14" t="s">
        <v>88</v>
      </c>
      <c r="AY225" s="270" t="s">
        <v>216</v>
      </c>
    </row>
    <row r="226" s="2" customFormat="1" ht="24.15" customHeight="1">
      <c r="A226" s="39"/>
      <c r="B226" s="40"/>
      <c r="C226" s="293" t="s">
        <v>668</v>
      </c>
      <c r="D226" s="293" t="s">
        <v>467</v>
      </c>
      <c r="E226" s="294" t="s">
        <v>4822</v>
      </c>
      <c r="F226" s="295" t="s">
        <v>4823</v>
      </c>
      <c r="G226" s="296" t="s">
        <v>539</v>
      </c>
      <c r="H226" s="297">
        <v>55</v>
      </c>
      <c r="I226" s="298"/>
      <c r="J226" s="299">
        <f>ROUND(I226*H226,2)</f>
        <v>0</v>
      </c>
      <c r="K226" s="295" t="s">
        <v>359</v>
      </c>
      <c r="L226" s="300"/>
      <c r="M226" s="301" t="s">
        <v>1</v>
      </c>
      <c r="N226" s="302" t="s">
        <v>46</v>
      </c>
      <c r="O226" s="92"/>
      <c r="P226" s="229">
        <f>O226*H226</f>
        <v>0</v>
      </c>
      <c r="Q226" s="229">
        <v>0.00025000000000000001</v>
      </c>
      <c r="R226" s="229">
        <f>Q226*H226</f>
        <v>0.01375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569</v>
      </c>
      <c r="AT226" s="231" t="s">
        <v>467</v>
      </c>
      <c r="AU226" s="231" t="s">
        <v>90</v>
      </c>
      <c r="AY226" s="18" t="s">
        <v>216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292</v>
      </c>
      <c r="BM226" s="231" t="s">
        <v>5860</v>
      </c>
    </row>
    <row r="227" s="2" customFormat="1">
      <c r="A227" s="39"/>
      <c r="B227" s="40"/>
      <c r="C227" s="41"/>
      <c r="D227" s="233" t="s">
        <v>222</v>
      </c>
      <c r="E227" s="41"/>
      <c r="F227" s="234" t="s">
        <v>4823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222</v>
      </c>
      <c r="AU227" s="18" t="s">
        <v>90</v>
      </c>
    </row>
    <row r="228" s="2" customFormat="1" ht="16.5" customHeight="1">
      <c r="A228" s="39"/>
      <c r="B228" s="40"/>
      <c r="C228" s="220" t="s">
        <v>674</v>
      </c>
      <c r="D228" s="220" t="s">
        <v>217</v>
      </c>
      <c r="E228" s="221" t="s">
        <v>5861</v>
      </c>
      <c r="F228" s="222" t="s">
        <v>5862</v>
      </c>
      <c r="G228" s="223" t="s">
        <v>539</v>
      </c>
      <c r="H228" s="224">
        <v>25</v>
      </c>
      <c r="I228" s="225"/>
      <c r="J228" s="226">
        <f>ROUND(I228*H228,2)</f>
        <v>0</v>
      </c>
      <c r="K228" s="222" t="s">
        <v>359</v>
      </c>
      <c r="L228" s="45"/>
      <c r="M228" s="227" t="s">
        <v>1</v>
      </c>
      <c r="N228" s="228" t="s">
        <v>46</v>
      </c>
      <c r="O228" s="92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292</v>
      </c>
      <c r="AT228" s="231" t="s">
        <v>217</v>
      </c>
      <c r="AU228" s="231" t="s">
        <v>90</v>
      </c>
      <c r="AY228" s="18" t="s">
        <v>216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88</v>
      </c>
      <c r="BK228" s="232">
        <f>ROUND(I228*H228,2)</f>
        <v>0</v>
      </c>
      <c r="BL228" s="18" t="s">
        <v>292</v>
      </c>
      <c r="BM228" s="231" t="s">
        <v>5863</v>
      </c>
    </row>
    <row r="229" s="2" customFormat="1">
      <c r="A229" s="39"/>
      <c r="B229" s="40"/>
      <c r="C229" s="41"/>
      <c r="D229" s="233" t="s">
        <v>222</v>
      </c>
      <c r="E229" s="41"/>
      <c r="F229" s="234" t="s">
        <v>5864</v>
      </c>
      <c r="G229" s="41"/>
      <c r="H229" s="41"/>
      <c r="I229" s="235"/>
      <c r="J229" s="41"/>
      <c r="K229" s="41"/>
      <c r="L229" s="45"/>
      <c r="M229" s="236"/>
      <c r="N229" s="23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222</v>
      </c>
      <c r="AU229" s="18" t="s">
        <v>90</v>
      </c>
    </row>
    <row r="230" s="2" customFormat="1" ht="16.5" customHeight="1">
      <c r="A230" s="39"/>
      <c r="B230" s="40"/>
      <c r="C230" s="293" t="s">
        <v>681</v>
      </c>
      <c r="D230" s="293" t="s">
        <v>467</v>
      </c>
      <c r="E230" s="294" t="s">
        <v>5865</v>
      </c>
      <c r="F230" s="295" t="s">
        <v>5866</v>
      </c>
      <c r="G230" s="296" t="s">
        <v>539</v>
      </c>
      <c r="H230" s="297">
        <v>25</v>
      </c>
      <c r="I230" s="298"/>
      <c r="J230" s="299">
        <f>ROUND(I230*H230,2)</f>
        <v>0</v>
      </c>
      <c r="K230" s="295" t="s">
        <v>359</v>
      </c>
      <c r="L230" s="300"/>
      <c r="M230" s="301" t="s">
        <v>1</v>
      </c>
      <c r="N230" s="302" t="s">
        <v>46</v>
      </c>
      <c r="O230" s="92"/>
      <c r="P230" s="229">
        <f>O230*H230</f>
        <v>0</v>
      </c>
      <c r="Q230" s="229">
        <v>0.00013999999999999999</v>
      </c>
      <c r="R230" s="229">
        <f>Q230*H230</f>
        <v>0.0034999999999999996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569</v>
      </c>
      <c r="AT230" s="231" t="s">
        <v>467</v>
      </c>
      <c r="AU230" s="231" t="s">
        <v>90</v>
      </c>
      <c r="AY230" s="18" t="s">
        <v>216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88</v>
      </c>
      <c r="BK230" s="232">
        <f>ROUND(I230*H230,2)</f>
        <v>0</v>
      </c>
      <c r="BL230" s="18" t="s">
        <v>292</v>
      </c>
      <c r="BM230" s="231" t="s">
        <v>5867</v>
      </c>
    </row>
    <row r="231" s="2" customFormat="1">
      <c r="A231" s="39"/>
      <c r="B231" s="40"/>
      <c r="C231" s="41"/>
      <c r="D231" s="233" t="s">
        <v>222</v>
      </c>
      <c r="E231" s="41"/>
      <c r="F231" s="234" t="s">
        <v>5866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222</v>
      </c>
      <c r="AU231" s="18" t="s">
        <v>90</v>
      </c>
    </row>
    <row r="232" s="14" customFormat="1">
      <c r="A232" s="14"/>
      <c r="B232" s="260"/>
      <c r="C232" s="261"/>
      <c r="D232" s="233" t="s">
        <v>362</v>
      </c>
      <c r="E232" s="262" t="s">
        <v>1</v>
      </c>
      <c r="F232" s="263" t="s">
        <v>525</v>
      </c>
      <c r="G232" s="261"/>
      <c r="H232" s="264">
        <v>25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362</v>
      </c>
      <c r="AU232" s="270" t="s">
        <v>90</v>
      </c>
      <c r="AV232" s="14" t="s">
        <v>90</v>
      </c>
      <c r="AW232" s="14" t="s">
        <v>36</v>
      </c>
      <c r="AX232" s="14" t="s">
        <v>88</v>
      </c>
      <c r="AY232" s="270" t="s">
        <v>216</v>
      </c>
    </row>
    <row r="233" s="2" customFormat="1" ht="16.5" customHeight="1">
      <c r="A233" s="39"/>
      <c r="B233" s="40"/>
      <c r="C233" s="220" t="s">
        <v>692</v>
      </c>
      <c r="D233" s="220" t="s">
        <v>217</v>
      </c>
      <c r="E233" s="221" t="s">
        <v>4837</v>
      </c>
      <c r="F233" s="222" t="s">
        <v>4838</v>
      </c>
      <c r="G233" s="223" t="s">
        <v>539</v>
      </c>
      <c r="H233" s="224">
        <v>25</v>
      </c>
      <c r="I233" s="225"/>
      <c r="J233" s="226">
        <f>ROUND(I233*H233,2)</f>
        <v>0</v>
      </c>
      <c r="K233" s="222" t="s">
        <v>359</v>
      </c>
      <c r="L233" s="45"/>
      <c r="M233" s="227" t="s">
        <v>1</v>
      </c>
      <c r="N233" s="228" t="s">
        <v>46</v>
      </c>
      <c r="O233" s="92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292</v>
      </c>
      <c r="AT233" s="231" t="s">
        <v>217</v>
      </c>
      <c r="AU233" s="231" t="s">
        <v>90</v>
      </c>
      <c r="AY233" s="18" t="s">
        <v>216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88</v>
      </c>
      <c r="BK233" s="232">
        <f>ROUND(I233*H233,2)</f>
        <v>0</v>
      </c>
      <c r="BL233" s="18" t="s">
        <v>292</v>
      </c>
      <c r="BM233" s="231" t="s">
        <v>5868</v>
      </c>
    </row>
    <row r="234" s="2" customFormat="1">
      <c r="A234" s="39"/>
      <c r="B234" s="40"/>
      <c r="C234" s="41"/>
      <c r="D234" s="233" t="s">
        <v>222</v>
      </c>
      <c r="E234" s="41"/>
      <c r="F234" s="234" t="s">
        <v>4840</v>
      </c>
      <c r="G234" s="41"/>
      <c r="H234" s="41"/>
      <c r="I234" s="235"/>
      <c r="J234" s="41"/>
      <c r="K234" s="41"/>
      <c r="L234" s="45"/>
      <c r="M234" s="236"/>
      <c r="N234" s="23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222</v>
      </c>
      <c r="AU234" s="18" t="s">
        <v>90</v>
      </c>
    </row>
    <row r="235" s="2" customFormat="1" ht="16.5" customHeight="1">
      <c r="A235" s="39"/>
      <c r="B235" s="40"/>
      <c r="C235" s="293" t="s">
        <v>696</v>
      </c>
      <c r="D235" s="293" t="s">
        <v>467</v>
      </c>
      <c r="E235" s="294" t="s">
        <v>5869</v>
      </c>
      <c r="F235" s="295" t="s">
        <v>5870</v>
      </c>
      <c r="G235" s="296" t="s">
        <v>539</v>
      </c>
      <c r="H235" s="297">
        <v>25</v>
      </c>
      <c r="I235" s="298"/>
      <c r="J235" s="299">
        <f>ROUND(I235*H235,2)</f>
        <v>0</v>
      </c>
      <c r="K235" s="295" t="s">
        <v>359</v>
      </c>
      <c r="L235" s="300"/>
      <c r="M235" s="301" t="s">
        <v>1</v>
      </c>
      <c r="N235" s="302" t="s">
        <v>46</v>
      </c>
      <c r="O235" s="92"/>
      <c r="P235" s="229">
        <f>O235*H235</f>
        <v>0</v>
      </c>
      <c r="Q235" s="229">
        <v>0.00023000000000000001</v>
      </c>
      <c r="R235" s="229">
        <f>Q235*H235</f>
        <v>0.0057499999999999999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569</v>
      </c>
      <c r="AT235" s="231" t="s">
        <v>467</v>
      </c>
      <c r="AU235" s="231" t="s">
        <v>90</v>
      </c>
      <c r="AY235" s="18" t="s">
        <v>216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292</v>
      </c>
      <c r="BM235" s="231" t="s">
        <v>5871</v>
      </c>
    </row>
    <row r="236" s="2" customFormat="1">
      <c r="A236" s="39"/>
      <c r="B236" s="40"/>
      <c r="C236" s="41"/>
      <c r="D236" s="233" t="s">
        <v>222</v>
      </c>
      <c r="E236" s="41"/>
      <c r="F236" s="234" t="s">
        <v>5870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90</v>
      </c>
    </row>
    <row r="237" s="14" customFormat="1">
      <c r="A237" s="14"/>
      <c r="B237" s="260"/>
      <c r="C237" s="261"/>
      <c r="D237" s="233" t="s">
        <v>362</v>
      </c>
      <c r="E237" s="262" t="s">
        <v>1</v>
      </c>
      <c r="F237" s="263" t="s">
        <v>5872</v>
      </c>
      <c r="G237" s="261"/>
      <c r="H237" s="264">
        <v>25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0" t="s">
        <v>362</v>
      </c>
      <c r="AU237" s="270" t="s">
        <v>90</v>
      </c>
      <c r="AV237" s="14" t="s">
        <v>90</v>
      </c>
      <c r="AW237" s="14" t="s">
        <v>36</v>
      </c>
      <c r="AX237" s="14" t="s">
        <v>88</v>
      </c>
      <c r="AY237" s="270" t="s">
        <v>216</v>
      </c>
    </row>
    <row r="238" s="2" customFormat="1" ht="24.15" customHeight="1">
      <c r="A238" s="39"/>
      <c r="B238" s="40"/>
      <c r="C238" s="220" t="s">
        <v>700</v>
      </c>
      <c r="D238" s="220" t="s">
        <v>217</v>
      </c>
      <c r="E238" s="221" t="s">
        <v>5873</v>
      </c>
      <c r="F238" s="222" t="s">
        <v>5874</v>
      </c>
      <c r="G238" s="223" t="s">
        <v>453</v>
      </c>
      <c r="H238" s="224">
        <v>10</v>
      </c>
      <c r="I238" s="225"/>
      <c r="J238" s="226">
        <f>ROUND(I238*H238,2)</f>
        <v>0</v>
      </c>
      <c r="K238" s="222" t="s">
        <v>359</v>
      </c>
      <c r="L238" s="45"/>
      <c r="M238" s="227" t="s">
        <v>1</v>
      </c>
      <c r="N238" s="228" t="s">
        <v>46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292</v>
      </c>
      <c r="AT238" s="231" t="s">
        <v>217</v>
      </c>
      <c r="AU238" s="231" t="s">
        <v>90</v>
      </c>
      <c r="AY238" s="18" t="s">
        <v>216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292</v>
      </c>
      <c r="BM238" s="231" t="s">
        <v>5875</v>
      </c>
    </row>
    <row r="239" s="2" customFormat="1">
      <c r="A239" s="39"/>
      <c r="B239" s="40"/>
      <c r="C239" s="41"/>
      <c r="D239" s="233" t="s">
        <v>222</v>
      </c>
      <c r="E239" s="41"/>
      <c r="F239" s="234" t="s">
        <v>5876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222</v>
      </c>
      <c r="AU239" s="18" t="s">
        <v>90</v>
      </c>
    </row>
    <row r="240" s="2" customFormat="1" ht="16.5" customHeight="1">
      <c r="A240" s="39"/>
      <c r="B240" s="40"/>
      <c r="C240" s="293" t="s">
        <v>706</v>
      </c>
      <c r="D240" s="293" t="s">
        <v>467</v>
      </c>
      <c r="E240" s="294" t="s">
        <v>5877</v>
      </c>
      <c r="F240" s="295" t="s">
        <v>5878</v>
      </c>
      <c r="G240" s="296" t="s">
        <v>453</v>
      </c>
      <c r="H240" s="297">
        <v>10</v>
      </c>
      <c r="I240" s="298"/>
      <c r="J240" s="299">
        <f>ROUND(I240*H240,2)</f>
        <v>0</v>
      </c>
      <c r="K240" s="295" t="s">
        <v>1</v>
      </c>
      <c r="L240" s="300"/>
      <c r="M240" s="301" t="s">
        <v>1</v>
      </c>
      <c r="N240" s="302" t="s">
        <v>46</v>
      </c>
      <c r="O240" s="92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252</v>
      </c>
      <c r="AT240" s="231" t="s">
        <v>467</v>
      </c>
      <c r="AU240" s="231" t="s">
        <v>90</v>
      </c>
      <c r="AY240" s="18" t="s">
        <v>216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88</v>
      </c>
      <c r="BK240" s="232">
        <f>ROUND(I240*H240,2)</f>
        <v>0</v>
      </c>
      <c r="BL240" s="18" t="s">
        <v>215</v>
      </c>
      <c r="BM240" s="231" t="s">
        <v>5879</v>
      </c>
    </row>
    <row r="241" s="2" customFormat="1">
      <c r="A241" s="39"/>
      <c r="B241" s="40"/>
      <c r="C241" s="41"/>
      <c r="D241" s="233" t="s">
        <v>222</v>
      </c>
      <c r="E241" s="41"/>
      <c r="F241" s="234" t="s">
        <v>5878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222</v>
      </c>
      <c r="AU241" s="18" t="s">
        <v>90</v>
      </c>
    </row>
    <row r="242" s="14" customFormat="1">
      <c r="A242" s="14"/>
      <c r="B242" s="260"/>
      <c r="C242" s="261"/>
      <c r="D242" s="233" t="s">
        <v>362</v>
      </c>
      <c r="E242" s="262" t="s">
        <v>1</v>
      </c>
      <c r="F242" s="263" t="s">
        <v>262</v>
      </c>
      <c r="G242" s="261"/>
      <c r="H242" s="264">
        <v>10</v>
      </c>
      <c r="I242" s="265"/>
      <c r="J242" s="261"/>
      <c r="K242" s="261"/>
      <c r="L242" s="266"/>
      <c r="M242" s="267"/>
      <c r="N242" s="268"/>
      <c r="O242" s="268"/>
      <c r="P242" s="268"/>
      <c r="Q242" s="268"/>
      <c r="R242" s="268"/>
      <c r="S242" s="268"/>
      <c r="T242" s="26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0" t="s">
        <v>362</v>
      </c>
      <c r="AU242" s="270" t="s">
        <v>90</v>
      </c>
      <c r="AV242" s="14" t="s">
        <v>90</v>
      </c>
      <c r="AW242" s="14" t="s">
        <v>36</v>
      </c>
      <c r="AX242" s="14" t="s">
        <v>88</v>
      </c>
      <c r="AY242" s="270" t="s">
        <v>216</v>
      </c>
    </row>
    <row r="243" s="2" customFormat="1" ht="24.15" customHeight="1">
      <c r="A243" s="39"/>
      <c r="B243" s="40"/>
      <c r="C243" s="220" t="s">
        <v>713</v>
      </c>
      <c r="D243" s="220" t="s">
        <v>217</v>
      </c>
      <c r="E243" s="221" t="s">
        <v>5880</v>
      </c>
      <c r="F243" s="222" t="s">
        <v>5881</v>
      </c>
      <c r="G243" s="223" t="s">
        <v>453</v>
      </c>
      <c r="H243" s="224">
        <v>40</v>
      </c>
      <c r="I243" s="225"/>
      <c r="J243" s="226">
        <f>ROUND(I243*H243,2)</f>
        <v>0</v>
      </c>
      <c r="K243" s="222" t="s">
        <v>359</v>
      </c>
      <c r="L243" s="45"/>
      <c r="M243" s="227" t="s">
        <v>1</v>
      </c>
      <c r="N243" s="228" t="s">
        <v>46</v>
      </c>
      <c r="O243" s="92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292</v>
      </c>
      <c r="AT243" s="231" t="s">
        <v>217</v>
      </c>
      <c r="AU243" s="231" t="s">
        <v>90</v>
      </c>
      <c r="AY243" s="18" t="s">
        <v>216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88</v>
      </c>
      <c r="BK243" s="232">
        <f>ROUND(I243*H243,2)</f>
        <v>0</v>
      </c>
      <c r="BL243" s="18" t="s">
        <v>292</v>
      </c>
      <c r="BM243" s="231" t="s">
        <v>5882</v>
      </c>
    </row>
    <row r="244" s="2" customFormat="1">
      <c r="A244" s="39"/>
      <c r="B244" s="40"/>
      <c r="C244" s="41"/>
      <c r="D244" s="233" t="s">
        <v>222</v>
      </c>
      <c r="E244" s="41"/>
      <c r="F244" s="234" t="s">
        <v>5883</v>
      </c>
      <c r="G244" s="41"/>
      <c r="H244" s="41"/>
      <c r="I244" s="235"/>
      <c r="J244" s="41"/>
      <c r="K244" s="41"/>
      <c r="L244" s="45"/>
      <c r="M244" s="236"/>
      <c r="N244" s="23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222</v>
      </c>
      <c r="AU244" s="18" t="s">
        <v>90</v>
      </c>
    </row>
    <row r="245" s="2" customFormat="1" ht="16.5" customHeight="1">
      <c r="A245" s="39"/>
      <c r="B245" s="40"/>
      <c r="C245" s="293" t="s">
        <v>719</v>
      </c>
      <c r="D245" s="293" t="s">
        <v>467</v>
      </c>
      <c r="E245" s="294" t="s">
        <v>5884</v>
      </c>
      <c r="F245" s="295" t="s">
        <v>5885</v>
      </c>
      <c r="G245" s="296" t="s">
        <v>453</v>
      </c>
      <c r="H245" s="297">
        <v>40</v>
      </c>
      <c r="I245" s="298"/>
      <c r="J245" s="299">
        <f>ROUND(I245*H245,2)</f>
        <v>0</v>
      </c>
      <c r="K245" s="295" t="s">
        <v>1</v>
      </c>
      <c r="L245" s="300"/>
      <c r="M245" s="301" t="s">
        <v>1</v>
      </c>
      <c r="N245" s="302" t="s">
        <v>46</v>
      </c>
      <c r="O245" s="92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252</v>
      </c>
      <c r="AT245" s="231" t="s">
        <v>467</v>
      </c>
      <c r="AU245" s="231" t="s">
        <v>90</v>
      </c>
      <c r="AY245" s="18" t="s">
        <v>216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88</v>
      </c>
      <c r="BK245" s="232">
        <f>ROUND(I245*H245,2)</f>
        <v>0</v>
      </c>
      <c r="BL245" s="18" t="s">
        <v>215</v>
      </c>
      <c r="BM245" s="231" t="s">
        <v>5886</v>
      </c>
    </row>
    <row r="246" s="2" customFormat="1">
      <c r="A246" s="39"/>
      <c r="B246" s="40"/>
      <c r="C246" s="41"/>
      <c r="D246" s="233" t="s">
        <v>222</v>
      </c>
      <c r="E246" s="41"/>
      <c r="F246" s="234" t="s">
        <v>5885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222</v>
      </c>
      <c r="AU246" s="18" t="s">
        <v>90</v>
      </c>
    </row>
    <row r="247" s="14" customFormat="1">
      <c r="A247" s="14"/>
      <c r="B247" s="260"/>
      <c r="C247" s="261"/>
      <c r="D247" s="233" t="s">
        <v>362</v>
      </c>
      <c r="E247" s="262" t="s">
        <v>1</v>
      </c>
      <c r="F247" s="263" t="s">
        <v>5887</v>
      </c>
      <c r="G247" s="261"/>
      <c r="H247" s="264">
        <v>40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362</v>
      </c>
      <c r="AU247" s="270" t="s">
        <v>90</v>
      </c>
      <c r="AV247" s="14" t="s">
        <v>90</v>
      </c>
      <c r="AW247" s="14" t="s">
        <v>36</v>
      </c>
      <c r="AX247" s="14" t="s">
        <v>88</v>
      </c>
      <c r="AY247" s="270" t="s">
        <v>216</v>
      </c>
    </row>
    <row r="248" s="2" customFormat="1" ht="24.15" customHeight="1">
      <c r="A248" s="39"/>
      <c r="B248" s="40"/>
      <c r="C248" s="220" t="s">
        <v>728</v>
      </c>
      <c r="D248" s="220" t="s">
        <v>217</v>
      </c>
      <c r="E248" s="221" t="s">
        <v>4342</v>
      </c>
      <c r="F248" s="222" t="s">
        <v>4343</v>
      </c>
      <c r="G248" s="223" t="s">
        <v>453</v>
      </c>
      <c r="H248" s="224">
        <v>30</v>
      </c>
      <c r="I248" s="225"/>
      <c r="J248" s="226">
        <f>ROUND(I248*H248,2)</f>
        <v>0</v>
      </c>
      <c r="K248" s="222" t="s">
        <v>359</v>
      </c>
      <c r="L248" s="45"/>
      <c r="M248" s="227" t="s">
        <v>1</v>
      </c>
      <c r="N248" s="228" t="s">
        <v>46</v>
      </c>
      <c r="O248" s="92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292</v>
      </c>
      <c r="AT248" s="231" t="s">
        <v>217</v>
      </c>
      <c r="AU248" s="231" t="s">
        <v>90</v>
      </c>
      <c r="AY248" s="18" t="s">
        <v>216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88</v>
      </c>
      <c r="BK248" s="232">
        <f>ROUND(I248*H248,2)</f>
        <v>0</v>
      </c>
      <c r="BL248" s="18" t="s">
        <v>292</v>
      </c>
      <c r="BM248" s="231" t="s">
        <v>5888</v>
      </c>
    </row>
    <row r="249" s="2" customFormat="1">
      <c r="A249" s="39"/>
      <c r="B249" s="40"/>
      <c r="C249" s="41"/>
      <c r="D249" s="233" t="s">
        <v>222</v>
      </c>
      <c r="E249" s="41"/>
      <c r="F249" s="234" t="s">
        <v>4345</v>
      </c>
      <c r="G249" s="41"/>
      <c r="H249" s="41"/>
      <c r="I249" s="235"/>
      <c r="J249" s="41"/>
      <c r="K249" s="41"/>
      <c r="L249" s="45"/>
      <c r="M249" s="236"/>
      <c r="N249" s="237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222</v>
      </c>
      <c r="AU249" s="18" t="s">
        <v>90</v>
      </c>
    </row>
    <row r="250" s="2" customFormat="1" ht="24.15" customHeight="1">
      <c r="A250" s="39"/>
      <c r="B250" s="40"/>
      <c r="C250" s="293" t="s">
        <v>739</v>
      </c>
      <c r="D250" s="293" t="s">
        <v>467</v>
      </c>
      <c r="E250" s="294" t="s">
        <v>3221</v>
      </c>
      <c r="F250" s="295" t="s">
        <v>3222</v>
      </c>
      <c r="G250" s="296" t="s">
        <v>453</v>
      </c>
      <c r="H250" s="297">
        <v>30</v>
      </c>
      <c r="I250" s="298"/>
      <c r="J250" s="299">
        <f>ROUND(I250*H250,2)</f>
        <v>0</v>
      </c>
      <c r="K250" s="295" t="s">
        <v>359</v>
      </c>
      <c r="L250" s="300"/>
      <c r="M250" s="301" t="s">
        <v>1</v>
      </c>
      <c r="N250" s="302" t="s">
        <v>46</v>
      </c>
      <c r="O250" s="92"/>
      <c r="P250" s="229">
        <f>O250*H250</f>
        <v>0</v>
      </c>
      <c r="Q250" s="229">
        <v>0.00012</v>
      </c>
      <c r="R250" s="229">
        <f>Q250*H250</f>
        <v>0.0035999999999999999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569</v>
      </c>
      <c r="AT250" s="231" t="s">
        <v>467</v>
      </c>
      <c r="AU250" s="231" t="s">
        <v>90</v>
      </c>
      <c r="AY250" s="18" t="s">
        <v>216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88</v>
      </c>
      <c r="BK250" s="232">
        <f>ROUND(I250*H250,2)</f>
        <v>0</v>
      </c>
      <c r="BL250" s="18" t="s">
        <v>292</v>
      </c>
      <c r="BM250" s="231" t="s">
        <v>5889</v>
      </c>
    </row>
    <row r="251" s="2" customFormat="1">
      <c r="A251" s="39"/>
      <c r="B251" s="40"/>
      <c r="C251" s="41"/>
      <c r="D251" s="233" t="s">
        <v>222</v>
      </c>
      <c r="E251" s="41"/>
      <c r="F251" s="234" t="s">
        <v>3222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222</v>
      </c>
      <c r="AU251" s="18" t="s">
        <v>90</v>
      </c>
    </row>
    <row r="252" s="2" customFormat="1" ht="24.15" customHeight="1">
      <c r="A252" s="39"/>
      <c r="B252" s="40"/>
      <c r="C252" s="220" t="s">
        <v>750</v>
      </c>
      <c r="D252" s="220" t="s">
        <v>217</v>
      </c>
      <c r="E252" s="221" t="s">
        <v>4388</v>
      </c>
      <c r="F252" s="222" t="s">
        <v>4389</v>
      </c>
      <c r="G252" s="223" t="s">
        <v>453</v>
      </c>
      <c r="H252" s="224">
        <v>30</v>
      </c>
      <c r="I252" s="225"/>
      <c r="J252" s="226">
        <f>ROUND(I252*H252,2)</f>
        <v>0</v>
      </c>
      <c r="K252" s="222" t="s">
        <v>359</v>
      </c>
      <c r="L252" s="45"/>
      <c r="M252" s="227" t="s">
        <v>1</v>
      </c>
      <c r="N252" s="228" t="s">
        <v>46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292</v>
      </c>
      <c r="AT252" s="231" t="s">
        <v>217</v>
      </c>
      <c r="AU252" s="231" t="s">
        <v>90</v>
      </c>
      <c r="AY252" s="18" t="s">
        <v>216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88</v>
      </c>
      <c r="BK252" s="232">
        <f>ROUND(I252*H252,2)</f>
        <v>0</v>
      </c>
      <c r="BL252" s="18" t="s">
        <v>292</v>
      </c>
      <c r="BM252" s="231" t="s">
        <v>5890</v>
      </c>
    </row>
    <row r="253" s="2" customFormat="1">
      <c r="A253" s="39"/>
      <c r="B253" s="40"/>
      <c r="C253" s="41"/>
      <c r="D253" s="233" t="s">
        <v>222</v>
      </c>
      <c r="E253" s="41"/>
      <c r="F253" s="234" t="s">
        <v>4391</v>
      </c>
      <c r="G253" s="41"/>
      <c r="H253" s="41"/>
      <c r="I253" s="235"/>
      <c r="J253" s="41"/>
      <c r="K253" s="41"/>
      <c r="L253" s="45"/>
      <c r="M253" s="236"/>
      <c r="N253" s="23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222</v>
      </c>
      <c r="AU253" s="18" t="s">
        <v>90</v>
      </c>
    </row>
    <row r="254" s="2" customFormat="1" ht="24.15" customHeight="1">
      <c r="A254" s="39"/>
      <c r="B254" s="40"/>
      <c r="C254" s="293" t="s">
        <v>760</v>
      </c>
      <c r="D254" s="293" t="s">
        <v>467</v>
      </c>
      <c r="E254" s="294" t="s">
        <v>5274</v>
      </c>
      <c r="F254" s="295" t="s">
        <v>5275</v>
      </c>
      <c r="G254" s="296" t="s">
        <v>453</v>
      </c>
      <c r="H254" s="297">
        <v>30</v>
      </c>
      <c r="I254" s="298"/>
      <c r="J254" s="299">
        <f>ROUND(I254*H254,2)</f>
        <v>0</v>
      </c>
      <c r="K254" s="295" t="s">
        <v>359</v>
      </c>
      <c r="L254" s="300"/>
      <c r="M254" s="301" t="s">
        <v>1</v>
      </c>
      <c r="N254" s="302" t="s">
        <v>46</v>
      </c>
      <c r="O254" s="92"/>
      <c r="P254" s="229">
        <f>O254*H254</f>
        <v>0</v>
      </c>
      <c r="Q254" s="229">
        <v>0.00034000000000000002</v>
      </c>
      <c r="R254" s="229">
        <f>Q254*H254</f>
        <v>0.010200000000000001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252</v>
      </c>
      <c r="AT254" s="231" t="s">
        <v>467</v>
      </c>
      <c r="AU254" s="231" t="s">
        <v>90</v>
      </c>
      <c r="AY254" s="18" t="s">
        <v>216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88</v>
      </c>
      <c r="BK254" s="232">
        <f>ROUND(I254*H254,2)</f>
        <v>0</v>
      </c>
      <c r="BL254" s="18" t="s">
        <v>215</v>
      </c>
      <c r="BM254" s="231" t="s">
        <v>5891</v>
      </c>
    </row>
    <row r="255" s="2" customFormat="1">
      <c r="A255" s="39"/>
      <c r="B255" s="40"/>
      <c r="C255" s="41"/>
      <c r="D255" s="233" t="s">
        <v>222</v>
      </c>
      <c r="E255" s="41"/>
      <c r="F255" s="234" t="s">
        <v>5275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222</v>
      </c>
      <c r="AU255" s="18" t="s">
        <v>90</v>
      </c>
    </row>
    <row r="256" s="14" customFormat="1">
      <c r="A256" s="14"/>
      <c r="B256" s="260"/>
      <c r="C256" s="261"/>
      <c r="D256" s="233" t="s">
        <v>362</v>
      </c>
      <c r="E256" s="262" t="s">
        <v>1</v>
      </c>
      <c r="F256" s="263" t="s">
        <v>553</v>
      </c>
      <c r="G256" s="261"/>
      <c r="H256" s="264">
        <v>30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0" t="s">
        <v>362</v>
      </c>
      <c r="AU256" s="270" t="s">
        <v>90</v>
      </c>
      <c r="AV256" s="14" t="s">
        <v>90</v>
      </c>
      <c r="AW256" s="14" t="s">
        <v>36</v>
      </c>
      <c r="AX256" s="14" t="s">
        <v>88</v>
      </c>
      <c r="AY256" s="270" t="s">
        <v>216</v>
      </c>
    </row>
    <row r="257" s="2" customFormat="1" ht="24.15" customHeight="1">
      <c r="A257" s="39"/>
      <c r="B257" s="40"/>
      <c r="C257" s="220" t="s">
        <v>767</v>
      </c>
      <c r="D257" s="220" t="s">
        <v>217</v>
      </c>
      <c r="E257" s="221" t="s">
        <v>4949</v>
      </c>
      <c r="F257" s="222" t="s">
        <v>4950</v>
      </c>
      <c r="G257" s="223" t="s">
        <v>453</v>
      </c>
      <c r="H257" s="224">
        <v>40</v>
      </c>
      <c r="I257" s="225"/>
      <c r="J257" s="226">
        <f>ROUND(I257*H257,2)</f>
        <v>0</v>
      </c>
      <c r="K257" s="222" t="s">
        <v>359</v>
      </c>
      <c r="L257" s="45"/>
      <c r="M257" s="227" t="s">
        <v>1</v>
      </c>
      <c r="N257" s="228" t="s">
        <v>46</v>
      </c>
      <c r="O257" s="92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292</v>
      </c>
      <c r="AT257" s="231" t="s">
        <v>217</v>
      </c>
      <c r="AU257" s="231" t="s">
        <v>90</v>
      </c>
      <c r="AY257" s="18" t="s">
        <v>216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292</v>
      </c>
      <c r="BM257" s="231" t="s">
        <v>5892</v>
      </c>
    </row>
    <row r="258" s="2" customFormat="1">
      <c r="A258" s="39"/>
      <c r="B258" s="40"/>
      <c r="C258" s="41"/>
      <c r="D258" s="233" t="s">
        <v>222</v>
      </c>
      <c r="E258" s="41"/>
      <c r="F258" s="234" t="s">
        <v>4952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222</v>
      </c>
      <c r="AU258" s="18" t="s">
        <v>90</v>
      </c>
    </row>
    <row r="259" s="2" customFormat="1" ht="24.15" customHeight="1">
      <c r="A259" s="39"/>
      <c r="B259" s="40"/>
      <c r="C259" s="293" t="s">
        <v>773</v>
      </c>
      <c r="D259" s="293" t="s">
        <v>467</v>
      </c>
      <c r="E259" s="294" t="s">
        <v>5893</v>
      </c>
      <c r="F259" s="295" t="s">
        <v>5894</v>
      </c>
      <c r="G259" s="296" t="s">
        <v>453</v>
      </c>
      <c r="H259" s="297">
        <v>40</v>
      </c>
      <c r="I259" s="298"/>
      <c r="J259" s="299">
        <f>ROUND(I259*H259,2)</f>
        <v>0</v>
      </c>
      <c r="K259" s="295" t="s">
        <v>1</v>
      </c>
      <c r="L259" s="300"/>
      <c r="M259" s="301" t="s">
        <v>1</v>
      </c>
      <c r="N259" s="302" t="s">
        <v>46</v>
      </c>
      <c r="O259" s="92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252</v>
      </c>
      <c r="AT259" s="231" t="s">
        <v>467</v>
      </c>
      <c r="AU259" s="231" t="s">
        <v>90</v>
      </c>
      <c r="AY259" s="18" t="s">
        <v>216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88</v>
      </c>
      <c r="BK259" s="232">
        <f>ROUND(I259*H259,2)</f>
        <v>0</v>
      </c>
      <c r="BL259" s="18" t="s">
        <v>215</v>
      </c>
      <c r="BM259" s="231" t="s">
        <v>5895</v>
      </c>
    </row>
    <row r="260" s="2" customFormat="1" ht="16.5" customHeight="1">
      <c r="A260" s="39"/>
      <c r="B260" s="40"/>
      <c r="C260" s="293" t="s">
        <v>782</v>
      </c>
      <c r="D260" s="293" t="s">
        <v>467</v>
      </c>
      <c r="E260" s="294" t="s">
        <v>5896</v>
      </c>
      <c r="F260" s="295" t="s">
        <v>5897</v>
      </c>
      <c r="G260" s="296" t="s">
        <v>539</v>
      </c>
      <c r="H260" s="297">
        <v>20</v>
      </c>
      <c r="I260" s="298"/>
      <c r="J260" s="299">
        <f>ROUND(I260*H260,2)</f>
        <v>0</v>
      </c>
      <c r="K260" s="295" t="s">
        <v>1</v>
      </c>
      <c r="L260" s="300"/>
      <c r="M260" s="301" t="s">
        <v>1</v>
      </c>
      <c r="N260" s="302" t="s">
        <v>46</v>
      </c>
      <c r="O260" s="92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252</v>
      </c>
      <c r="AT260" s="231" t="s">
        <v>467</v>
      </c>
      <c r="AU260" s="231" t="s">
        <v>90</v>
      </c>
      <c r="AY260" s="18" t="s">
        <v>216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215</v>
      </c>
      <c r="BM260" s="231" t="s">
        <v>5898</v>
      </c>
    </row>
    <row r="261" s="2" customFormat="1">
      <c r="A261" s="39"/>
      <c r="B261" s="40"/>
      <c r="C261" s="41"/>
      <c r="D261" s="233" t="s">
        <v>222</v>
      </c>
      <c r="E261" s="41"/>
      <c r="F261" s="234" t="s">
        <v>5899</v>
      </c>
      <c r="G261" s="41"/>
      <c r="H261" s="41"/>
      <c r="I261" s="235"/>
      <c r="J261" s="41"/>
      <c r="K261" s="41"/>
      <c r="L261" s="45"/>
      <c r="M261" s="236"/>
      <c r="N261" s="23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222</v>
      </c>
      <c r="AU261" s="18" t="s">
        <v>90</v>
      </c>
    </row>
    <row r="262" s="14" customFormat="1">
      <c r="A262" s="14"/>
      <c r="B262" s="260"/>
      <c r="C262" s="261"/>
      <c r="D262" s="233" t="s">
        <v>362</v>
      </c>
      <c r="E262" s="262" t="s">
        <v>1</v>
      </c>
      <c r="F262" s="263" t="s">
        <v>486</v>
      </c>
      <c r="G262" s="261"/>
      <c r="H262" s="264">
        <v>20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0" t="s">
        <v>362</v>
      </c>
      <c r="AU262" s="270" t="s">
        <v>90</v>
      </c>
      <c r="AV262" s="14" t="s">
        <v>90</v>
      </c>
      <c r="AW262" s="14" t="s">
        <v>36</v>
      </c>
      <c r="AX262" s="14" t="s">
        <v>88</v>
      </c>
      <c r="AY262" s="270" t="s">
        <v>216</v>
      </c>
    </row>
    <row r="263" s="2" customFormat="1" ht="16.5" customHeight="1">
      <c r="A263" s="39"/>
      <c r="B263" s="40"/>
      <c r="C263" s="293" t="s">
        <v>789</v>
      </c>
      <c r="D263" s="293" t="s">
        <v>467</v>
      </c>
      <c r="E263" s="294" t="s">
        <v>5900</v>
      </c>
      <c r="F263" s="295" t="s">
        <v>5901</v>
      </c>
      <c r="G263" s="296" t="s">
        <v>539</v>
      </c>
      <c r="H263" s="297">
        <v>20</v>
      </c>
      <c r="I263" s="298"/>
      <c r="J263" s="299">
        <f>ROUND(I263*H263,2)</f>
        <v>0</v>
      </c>
      <c r="K263" s="295" t="s">
        <v>1</v>
      </c>
      <c r="L263" s="300"/>
      <c r="M263" s="301" t="s">
        <v>1</v>
      </c>
      <c r="N263" s="302" t="s">
        <v>46</v>
      </c>
      <c r="O263" s="92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252</v>
      </c>
      <c r="AT263" s="231" t="s">
        <v>467</v>
      </c>
      <c r="AU263" s="231" t="s">
        <v>90</v>
      </c>
      <c r="AY263" s="18" t="s">
        <v>216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88</v>
      </c>
      <c r="BK263" s="232">
        <f>ROUND(I263*H263,2)</f>
        <v>0</v>
      </c>
      <c r="BL263" s="18" t="s">
        <v>215</v>
      </c>
      <c r="BM263" s="231" t="s">
        <v>5902</v>
      </c>
    </row>
    <row r="264" s="2" customFormat="1">
      <c r="A264" s="39"/>
      <c r="B264" s="40"/>
      <c r="C264" s="41"/>
      <c r="D264" s="233" t="s">
        <v>222</v>
      </c>
      <c r="E264" s="41"/>
      <c r="F264" s="234" t="s">
        <v>5903</v>
      </c>
      <c r="G264" s="41"/>
      <c r="H264" s="41"/>
      <c r="I264" s="235"/>
      <c r="J264" s="41"/>
      <c r="K264" s="41"/>
      <c r="L264" s="45"/>
      <c r="M264" s="236"/>
      <c r="N264" s="237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222</v>
      </c>
      <c r="AU264" s="18" t="s">
        <v>90</v>
      </c>
    </row>
    <row r="265" s="2" customFormat="1" ht="24.15" customHeight="1">
      <c r="A265" s="39"/>
      <c r="B265" s="40"/>
      <c r="C265" s="220" t="s">
        <v>794</v>
      </c>
      <c r="D265" s="220" t="s">
        <v>217</v>
      </c>
      <c r="E265" s="221" t="s">
        <v>4974</v>
      </c>
      <c r="F265" s="222" t="s">
        <v>4975</v>
      </c>
      <c r="G265" s="223" t="s">
        <v>539</v>
      </c>
      <c r="H265" s="224">
        <v>35</v>
      </c>
      <c r="I265" s="225"/>
      <c r="J265" s="226">
        <f>ROUND(I265*H265,2)</f>
        <v>0</v>
      </c>
      <c r="K265" s="222" t="s">
        <v>359</v>
      </c>
      <c r="L265" s="45"/>
      <c r="M265" s="227" t="s">
        <v>1</v>
      </c>
      <c r="N265" s="228" t="s">
        <v>46</v>
      </c>
      <c r="O265" s="92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292</v>
      </c>
      <c r="AT265" s="231" t="s">
        <v>217</v>
      </c>
      <c r="AU265" s="231" t="s">
        <v>90</v>
      </c>
      <c r="AY265" s="18" t="s">
        <v>216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292</v>
      </c>
      <c r="BM265" s="231" t="s">
        <v>5904</v>
      </c>
    </row>
    <row r="266" s="2" customFormat="1">
      <c r="A266" s="39"/>
      <c r="B266" s="40"/>
      <c r="C266" s="41"/>
      <c r="D266" s="233" t="s">
        <v>222</v>
      </c>
      <c r="E266" s="41"/>
      <c r="F266" s="234" t="s">
        <v>4977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222</v>
      </c>
      <c r="AU266" s="18" t="s">
        <v>90</v>
      </c>
    </row>
    <row r="267" s="2" customFormat="1" ht="16.5" customHeight="1">
      <c r="A267" s="39"/>
      <c r="B267" s="40"/>
      <c r="C267" s="293" t="s">
        <v>801</v>
      </c>
      <c r="D267" s="293" t="s">
        <v>467</v>
      </c>
      <c r="E267" s="294" t="s">
        <v>5905</v>
      </c>
      <c r="F267" s="295" t="s">
        <v>5906</v>
      </c>
      <c r="G267" s="296" t="s">
        <v>539</v>
      </c>
      <c r="H267" s="297">
        <v>35</v>
      </c>
      <c r="I267" s="298"/>
      <c r="J267" s="299">
        <f>ROUND(I267*H267,2)</f>
        <v>0</v>
      </c>
      <c r="K267" s="295" t="s">
        <v>1</v>
      </c>
      <c r="L267" s="300"/>
      <c r="M267" s="301" t="s">
        <v>1</v>
      </c>
      <c r="N267" s="302" t="s">
        <v>46</v>
      </c>
      <c r="O267" s="92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252</v>
      </c>
      <c r="AT267" s="231" t="s">
        <v>467</v>
      </c>
      <c r="AU267" s="231" t="s">
        <v>90</v>
      </c>
      <c r="AY267" s="18" t="s">
        <v>216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88</v>
      </c>
      <c r="BK267" s="232">
        <f>ROUND(I267*H267,2)</f>
        <v>0</v>
      </c>
      <c r="BL267" s="18" t="s">
        <v>215</v>
      </c>
      <c r="BM267" s="231" t="s">
        <v>5907</v>
      </c>
    </row>
    <row r="268" s="14" customFormat="1">
      <c r="A268" s="14"/>
      <c r="B268" s="260"/>
      <c r="C268" s="261"/>
      <c r="D268" s="233" t="s">
        <v>362</v>
      </c>
      <c r="E268" s="262" t="s">
        <v>1</v>
      </c>
      <c r="F268" s="263" t="s">
        <v>597</v>
      </c>
      <c r="G268" s="261"/>
      <c r="H268" s="264">
        <v>35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0" t="s">
        <v>362</v>
      </c>
      <c r="AU268" s="270" t="s">
        <v>90</v>
      </c>
      <c r="AV268" s="14" t="s">
        <v>90</v>
      </c>
      <c r="AW268" s="14" t="s">
        <v>36</v>
      </c>
      <c r="AX268" s="14" t="s">
        <v>88</v>
      </c>
      <c r="AY268" s="270" t="s">
        <v>216</v>
      </c>
    </row>
    <row r="269" s="2" customFormat="1" ht="21.75" customHeight="1">
      <c r="A269" s="39"/>
      <c r="B269" s="40"/>
      <c r="C269" s="293" t="s">
        <v>806</v>
      </c>
      <c r="D269" s="293" t="s">
        <v>467</v>
      </c>
      <c r="E269" s="294" t="s">
        <v>5908</v>
      </c>
      <c r="F269" s="295" t="s">
        <v>5909</v>
      </c>
      <c r="G269" s="296" t="s">
        <v>539</v>
      </c>
      <c r="H269" s="297">
        <v>35</v>
      </c>
      <c r="I269" s="298"/>
      <c r="J269" s="299">
        <f>ROUND(I269*H269,2)</f>
        <v>0</v>
      </c>
      <c r="K269" s="295" t="s">
        <v>1</v>
      </c>
      <c r="L269" s="300"/>
      <c r="M269" s="301" t="s">
        <v>1</v>
      </c>
      <c r="N269" s="302" t="s">
        <v>46</v>
      </c>
      <c r="O269" s="92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252</v>
      </c>
      <c r="AT269" s="231" t="s">
        <v>467</v>
      </c>
      <c r="AU269" s="231" t="s">
        <v>90</v>
      </c>
      <c r="AY269" s="18" t="s">
        <v>216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88</v>
      </c>
      <c r="BK269" s="232">
        <f>ROUND(I269*H269,2)</f>
        <v>0</v>
      </c>
      <c r="BL269" s="18" t="s">
        <v>215</v>
      </c>
      <c r="BM269" s="231" t="s">
        <v>5910</v>
      </c>
    </row>
    <row r="270" s="2" customFormat="1">
      <c r="A270" s="39"/>
      <c r="B270" s="40"/>
      <c r="C270" s="41"/>
      <c r="D270" s="233" t="s">
        <v>222</v>
      </c>
      <c r="E270" s="41"/>
      <c r="F270" s="234" t="s">
        <v>5909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222</v>
      </c>
      <c r="AU270" s="18" t="s">
        <v>90</v>
      </c>
    </row>
    <row r="271" s="2" customFormat="1" ht="21.75" customHeight="1">
      <c r="A271" s="39"/>
      <c r="B271" s="40"/>
      <c r="C271" s="220" t="s">
        <v>813</v>
      </c>
      <c r="D271" s="220" t="s">
        <v>217</v>
      </c>
      <c r="E271" s="221" t="s">
        <v>4298</v>
      </c>
      <c r="F271" s="222" t="s">
        <v>4299</v>
      </c>
      <c r="G271" s="223" t="s">
        <v>453</v>
      </c>
      <c r="H271" s="224">
        <v>20</v>
      </c>
      <c r="I271" s="225"/>
      <c r="J271" s="226">
        <f>ROUND(I271*H271,2)</f>
        <v>0</v>
      </c>
      <c r="K271" s="222" t="s">
        <v>359</v>
      </c>
      <c r="L271" s="45"/>
      <c r="M271" s="227" t="s">
        <v>1</v>
      </c>
      <c r="N271" s="228" t="s">
        <v>46</v>
      </c>
      <c r="O271" s="92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292</v>
      </c>
      <c r="AT271" s="231" t="s">
        <v>217</v>
      </c>
      <c r="AU271" s="231" t="s">
        <v>90</v>
      </c>
      <c r="AY271" s="18" t="s">
        <v>216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88</v>
      </c>
      <c r="BK271" s="232">
        <f>ROUND(I271*H271,2)</f>
        <v>0</v>
      </c>
      <c r="BL271" s="18" t="s">
        <v>292</v>
      </c>
      <c r="BM271" s="231" t="s">
        <v>5911</v>
      </c>
    </row>
    <row r="272" s="2" customFormat="1">
      <c r="A272" s="39"/>
      <c r="B272" s="40"/>
      <c r="C272" s="41"/>
      <c r="D272" s="233" t="s">
        <v>222</v>
      </c>
      <c r="E272" s="41"/>
      <c r="F272" s="234" t="s">
        <v>4301</v>
      </c>
      <c r="G272" s="41"/>
      <c r="H272" s="41"/>
      <c r="I272" s="235"/>
      <c r="J272" s="41"/>
      <c r="K272" s="41"/>
      <c r="L272" s="45"/>
      <c r="M272" s="236"/>
      <c r="N272" s="23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222</v>
      </c>
      <c r="AU272" s="18" t="s">
        <v>90</v>
      </c>
    </row>
    <row r="273" s="2" customFormat="1" ht="16.5" customHeight="1">
      <c r="A273" s="39"/>
      <c r="B273" s="40"/>
      <c r="C273" s="293" t="s">
        <v>818</v>
      </c>
      <c r="D273" s="293" t="s">
        <v>467</v>
      </c>
      <c r="E273" s="294" t="s">
        <v>5912</v>
      </c>
      <c r="F273" s="295" t="s">
        <v>5913</v>
      </c>
      <c r="G273" s="296" t="s">
        <v>453</v>
      </c>
      <c r="H273" s="297">
        <v>20</v>
      </c>
      <c r="I273" s="298"/>
      <c r="J273" s="299">
        <f>ROUND(I273*H273,2)</f>
        <v>0</v>
      </c>
      <c r="K273" s="295" t="s">
        <v>1</v>
      </c>
      <c r="L273" s="300"/>
      <c r="M273" s="301" t="s">
        <v>1</v>
      </c>
      <c r="N273" s="302" t="s">
        <v>46</v>
      </c>
      <c r="O273" s="92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252</v>
      </c>
      <c r="AT273" s="231" t="s">
        <v>467</v>
      </c>
      <c r="AU273" s="231" t="s">
        <v>90</v>
      </c>
      <c r="AY273" s="18" t="s">
        <v>216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88</v>
      </c>
      <c r="BK273" s="232">
        <f>ROUND(I273*H273,2)</f>
        <v>0</v>
      </c>
      <c r="BL273" s="18" t="s">
        <v>215</v>
      </c>
      <c r="BM273" s="231" t="s">
        <v>5914</v>
      </c>
    </row>
    <row r="274" s="2" customFormat="1">
      <c r="A274" s="39"/>
      <c r="B274" s="40"/>
      <c r="C274" s="41"/>
      <c r="D274" s="233" t="s">
        <v>222</v>
      </c>
      <c r="E274" s="41"/>
      <c r="F274" s="234" t="s">
        <v>5915</v>
      </c>
      <c r="G274" s="41"/>
      <c r="H274" s="41"/>
      <c r="I274" s="235"/>
      <c r="J274" s="41"/>
      <c r="K274" s="41"/>
      <c r="L274" s="45"/>
      <c r="M274" s="236"/>
      <c r="N274" s="237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222</v>
      </c>
      <c r="AU274" s="18" t="s">
        <v>90</v>
      </c>
    </row>
    <row r="275" s="2" customFormat="1" ht="16.5" customHeight="1">
      <c r="A275" s="39"/>
      <c r="B275" s="40"/>
      <c r="C275" s="220" t="s">
        <v>823</v>
      </c>
      <c r="D275" s="220" t="s">
        <v>217</v>
      </c>
      <c r="E275" s="221" t="s">
        <v>5916</v>
      </c>
      <c r="F275" s="222" t="s">
        <v>5917</v>
      </c>
      <c r="G275" s="223" t="s">
        <v>539</v>
      </c>
      <c r="H275" s="224">
        <v>2</v>
      </c>
      <c r="I275" s="225"/>
      <c r="J275" s="226">
        <f>ROUND(I275*H275,2)</f>
        <v>0</v>
      </c>
      <c r="K275" s="222" t="s">
        <v>1</v>
      </c>
      <c r="L275" s="45"/>
      <c r="M275" s="227" t="s">
        <v>1</v>
      </c>
      <c r="N275" s="228" t="s">
        <v>46</v>
      </c>
      <c r="O275" s="92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292</v>
      </c>
      <c r="AT275" s="231" t="s">
        <v>217</v>
      </c>
      <c r="AU275" s="231" t="s">
        <v>90</v>
      </c>
      <c r="AY275" s="18" t="s">
        <v>216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88</v>
      </c>
      <c r="BK275" s="232">
        <f>ROUND(I275*H275,2)</f>
        <v>0</v>
      </c>
      <c r="BL275" s="18" t="s">
        <v>292</v>
      </c>
      <c r="BM275" s="231" t="s">
        <v>5918</v>
      </c>
    </row>
    <row r="276" s="2" customFormat="1" ht="16.5" customHeight="1">
      <c r="A276" s="39"/>
      <c r="B276" s="40"/>
      <c r="C276" s="293" t="s">
        <v>829</v>
      </c>
      <c r="D276" s="293" t="s">
        <v>467</v>
      </c>
      <c r="E276" s="294" t="s">
        <v>5919</v>
      </c>
      <c r="F276" s="295" t="s">
        <v>5920</v>
      </c>
      <c r="G276" s="296" t="s">
        <v>5921</v>
      </c>
      <c r="H276" s="297">
        <v>2</v>
      </c>
      <c r="I276" s="298"/>
      <c r="J276" s="299">
        <f>ROUND(I276*H276,2)</f>
        <v>0</v>
      </c>
      <c r="K276" s="295" t="s">
        <v>1</v>
      </c>
      <c r="L276" s="300"/>
      <c r="M276" s="301" t="s">
        <v>1</v>
      </c>
      <c r="N276" s="302" t="s">
        <v>46</v>
      </c>
      <c r="O276" s="92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252</v>
      </c>
      <c r="AT276" s="231" t="s">
        <v>467</v>
      </c>
      <c r="AU276" s="231" t="s">
        <v>90</v>
      </c>
      <c r="AY276" s="18" t="s">
        <v>216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88</v>
      </c>
      <c r="BK276" s="232">
        <f>ROUND(I276*H276,2)</f>
        <v>0</v>
      </c>
      <c r="BL276" s="18" t="s">
        <v>215</v>
      </c>
      <c r="BM276" s="231" t="s">
        <v>5922</v>
      </c>
    </row>
    <row r="277" s="2" customFormat="1">
      <c r="A277" s="39"/>
      <c r="B277" s="40"/>
      <c r="C277" s="41"/>
      <c r="D277" s="233" t="s">
        <v>222</v>
      </c>
      <c r="E277" s="41"/>
      <c r="F277" s="234" t="s">
        <v>5920</v>
      </c>
      <c r="G277" s="41"/>
      <c r="H277" s="41"/>
      <c r="I277" s="235"/>
      <c r="J277" s="41"/>
      <c r="K277" s="41"/>
      <c r="L277" s="45"/>
      <c r="M277" s="236"/>
      <c r="N277" s="23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222</v>
      </c>
      <c r="AU277" s="18" t="s">
        <v>90</v>
      </c>
    </row>
    <row r="278" s="11" customFormat="1" ht="22.8" customHeight="1">
      <c r="A278" s="11"/>
      <c r="B278" s="206"/>
      <c r="C278" s="207"/>
      <c r="D278" s="208" t="s">
        <v>80</v>
      </c>
      <c r="E278" s="248" t="s">
        <v>5923</v>
      </c>
      <c r="F278" s="248" t="s">
        <v>5924</v>
      </c>
      <c r="G278" s="207"/>
      <c r="H278" s="207"/>
      <c r="I278" s="210"/>
      <c r="J278" s="249">
        <f>BK278</f>
        <v>0</v>
      </c>
      <c r="K278" s="207"/>
      <c r="L278" s="212"/>
      <c r="M278" s="213"/>
      <c r="N278" s="214"/>
      <c r="O278" s="214"/>
      <c r="P278" s="215">
        <f>SUM(P279:P286)</f>
        <v>0</v>
      </c>
      <c r="Q278" s="214"/>
      <c r="R278" s="215">
        <f>SUM(R279:R286)</f>
        <v>0</v>
      </c>
      <c r="S278" s="214"/>
      <c r="T278" s="216">
        <f>SUM(T279:T286)</f>
        <v>0</v>
      </c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R278" s="217" t="s">
        <v>90</v>
      </c>
      <c r="AT278" s="218" t="s">
        <v>80</v>
      </c>
      <c r="AU278" s="218" t="s">
        <v>88</v>
      </c>
      <c r="AY278" s="217" t="s">
        <v>216</v>
      </c>
      <c r="BK278" s="219">
        <f>SUM(BK279:BK286)</f>
        <v>0</v>
      </c>
    </row>
    <row r="279" s="2" customFormat="1" ht="24.15" customHeight="1">
      <c r="A279" s="39"/>
      <c r="B279" s="40"/>
      <c r="C279" s="220" t="s">
        <v>838</v>
      </c>
      <c r="D279" s="220" t="s">
        <v>217</v>
      </c>
      <c r="E279" s="221" t="s">
        <v>4771</v>
      </c>
      <c r="F279" s="222" t="s">
        <v>4772</v>
      </c>
      <c r="G279" s="223" t="s">
        <v>539</v>
      </c>
      <c r="H279" s="224">
        <v>1</v>
      </c>
      <c r="I279" s="225"/>
      <c r="J279" s="226">
        <f>ROUND(I279*H279,2)</f>
        <v>0</v>
      </c>
      <c r="K279" s="222" t="s">
        <v>359</v>
      </c>
      <c r="L279" s="45"/>
      <c r="M279" s="227" t="s">
        <v>1</v>
      </c>
      <c r="N279" s="228" t="s">
        <v>46</v>
      </c>
      <c r="O279" s="92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292</v>
      </c>
      <c r="AT279" s="231" t="s">
        <v>217</v>
      </c>
      <c r="AU279" s="231" t="s">
        <v>90</v>
      </c>
      <c r="AY279" s="18" t="s">
        <v>216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88</v>
      </c>
      <c r="BK279" s="232">
        <f>ROUND(I279*H279,2)</f>
        <v>0</v>
      </c>
      <c r="BL279" s="18" t="s">
        <v>292</v>
      </c>
      <c r="BM279" s="231" t="s">
        <v>5925</v>
      </c>
    </row>
    <row r="280" s="2" customFormat="1">
      <c r="A280" s="39"/>
      <c r="B280" s="40"/>
      <c r="C280" s="41"/>
      <c r="D280" s="233" t="s">
        <v>222</v>
      </c>
      <c r="E280" s="41"/>
      <c r="F280" s="234" t="s">
        <v>4774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222</v>
      </c>
      <c r="AU280" s="18" t="s">
        <v>90</v>
      </c>
    </row>
    <row r="281" s="2" customFormat="1" ht="16.5" customHeight="1">
      <c r="A281" s="39"/>
      <c r="B281" s="40"/>
      <c r="C281" s="220" t="s">
        <v>845</v>
      </c>
      <c r="D281" s="220" t="s">
        <v>217</v>
      </c>
      <c r="E281" s="221" t="s">
        <v>5926</v>
      </c>
      <c r="F281" s="222" t="s">
        <v>5927</v>
      </c>
      <c r="G281" s="223" t="s">
        <v>3263</v>
      </c>
      <c r="H281" s="224">
        <v>16</v>
      </c>
      <c r="I281" s="225"/>
      <c r="J281" s="226">
        <f>ROUND(I281*H281,2)</f>
        <v>0</v>
      </c>
      <c r="K281" s="222" t="s">
        <v>1</v>
      </c>
      <c r="L281" s="45"/>
      <c r="M281" s="227" t="s">
        <v>1</v>
      </c>
      <c r="N281" s="228" t="s">
        <v>46</v>
      </c>
      <c r="O281" s="92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4780</v>
      </c>
      <c r="AT281" s="231" t="s">
        <v>217</v>
      </c>
      <c r="AU281" s="231" t="s">
        <v>90</v>
      </c>
      <c r="AY281" s="18" t="s">
        <v>216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88</v>
      </c>
      <c r="BK281" s="232">
        <f>ROUND(I281*H281,2)</f>
        <v>0</v>
      </c>
      <c r="BL281" s="18" t="s">
        <v>4780</v>
      </c>
      <c r="BM281" s="231" t="s">
        <v>5928</v>
      </c>
    </row>
    <row r="282" s="2" customFormat="1">
      <c r="A282" s="39"/>
      <c r="B282" s="40"/>
      <c r="C282" s="41"/>
      <c r="D282" s="233" t="s">
        <v>222</v>
      </c>
      <c r="E282" s="41"/>
      <c r="F282" s="234" t="s">
        <v>4782</v>
      </c>
      <c r="G282" s="41"/>
      <c r="H282" s="41"/>
      <c r="I282" s="235"/>
      <c r="J282" s="41"/>
      <c r="K282" s="41"/>
      <c r="L282" s="45"/>
      <c r="M282" s="236"/>
      <c r="N282" s="23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222</v>
      </c>
      <c r="AU282" s="18" t="s">
        <v>90</v>
      </c>
    </row>
    <row r="283" s="2" customFormat="1" ht="24.15" customHeight="1">
      <c r="A283" s="39"/>
      <c r="B283" s="40"/>
      <c r="C283" s="220" t="s">
        <v>855</v>
      </c>
      <c r="D283" s="220" t="s">
        <v>217</v>
      </c>
      <c r="E283" s="221" t="s">
        <v>5210</v>
      </c>
      <c r="F283" s="222" t="s">
        <v>5929</v>
      </c>
      <c r="G283" s="223" t="s">
        <v>3263</v>
      </c>
      <c r="H283" s="224">
        <v>8</v>
      </c>
      <c r="I283" s="225"/>
      <c r="J283" s="226">
        <f>ROUND(I283*H283,2)</f>
        <v>0</v>
      </c>
      <c r="K283" s="222" t="s">
        <v>1</v>
      </c>
      <c r="L283" s="45"/>
      <c r="M283" s="227" t="s">
        <v>1</v>
      </c>
      <c r="N283" s="228" t="s">
        <v>46</v>
      </c>
      <c r="O283" s="92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292</v>
      </c>
      <c r="AT283" s="231" t="s">
        <v>217</v>
      </c>
      <c r="AU283" s="231" t="s">
        <v>90</v>
      </c>
      <c r="AY283" s="18" t="s">
        <v>216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88</v>
      </c>
      <c r="BK283" s="232">
        <f>ROUND(I283*H283,2)</f>
        <v>0</v>
      </c>
      <c r="BL283" s="18" t="s">
        <v>292</v>
      </c>
      <c r="BM283" s="231" t="s">
        <v>5930</v>
      </c>
    </row>
    <row r="284" s="2" customFormat="1">
      <c r="A284" s="39"/>
      <c r="B284" s="40"/>
      <c r="C284" s="41"/>
      <c r="D284" s="233" t="s">
        <v>222</v>
      </c>
      <c r="E284" s="41"/>
      <c r="F284" s="234" t="s">
        <v>5931</v>
      </c>
      <c r="G284" s="41"/>
      <c r="H284" s="41"/>
      <c r="I284" s="235"/>
      <c r="J284" s="41"/>
      <c r="K284" s="41"/>
      <c r="L284" s="45"/>
      <c r="M284" s="236"/>
      <c r="N284" s="23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222</v>
      </c>
      <c r="AU284" s="18" t="s">
        <v>90</v>
      </c>
    </row>
    <row r="285" s="2" customFormat="1" ht="16.5" customHeight="1">
      <c r="A285" s="39"/>
      <c r="B285" s="40"/>
      <c r="C285" s="220" t="s">
        <v>867</v>
      </c>
      <c r="D285" s="220" t="s">
        <v>217</v>
      </c>
      <c r="E285" s="221" t="s">
        <v>5932</v>
      </c>
      <c r="F285" s="222" t="s">
        <v>5933</v>
      </c>
      <c r="G285" s="223" t="s">
        <v>3263</v>
      </c>
      <c r="H285" s="224">
        <v>8</v>
      </c>
      <c r="I285" s="225"/>
      <c r="J285" s="226">
        <f>ROUND(I285*H285,2)</f>
        <v>0</v>
      </c>
      <c r="K285" s="222" t="s">
        <v>1</v>
      </c>
      <c r="L285" s="45"/>
      <c r="M285" s="227" t="s">
        <v>1</v>
      </c>
      <c r="N285" s="228" t="s">
        <v>46</v>
      </c>
      <c r="O285" s="92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4780</v>
      </c>
      <c r="AT285" s="231" t="s">
        <v>217</v>
      </c>
      <c r="AU285" s="231" t="s">
        <v>90</v>
      </c>
      <c r="AY285" s="18" t="s">
        <v>216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88</v>
      </c>
      <c r="BK285" s="232">
        <f>ROUND(I285*H285,2)</f>
        <v>0</v>
      </c>
      <c r="BL285" s="18" t="s">
        <v>4780</v>
      </c>
      <c r="BM285" s="231" t="s">
        <v>5934</v>
      </c>
    </row>
    <row r="286" s="2" customFormat="1">
      <c r="A286" s="39"/>
      <c r="B286" s="40"/>
      <c r="C286" s="41"/>
      <c r="D286" s="233" t="s">
        <v>222</v>
      </c>
      <c r="E286" s="41"/>
      <c r="F286" s="234" t="s">
        <v>4782</v>
      </c>
      <c r="G286" s="41"/>
      <c r="H286" s="41"/>
      <c r="I286" s="235"/>
      <c r="J286" s="41"/>
      <c r="K286" s="41"/>
      <c r="L286" s="45"/>
      <c r="M286" s="236"/>
      <c r="N286" s="237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222</v>
      </c>
      <c r="AU286" s="18" t="s">
        <v>90</v>
      </c>
    </row>
    <row r="287" s="11" customFormat="1" ht="22.8" customHeight="1">
      <c r="A287" s="11"/>
      <c r="B287" s="206"/>
      <c r="C287" s="207"/>
      <c r="D287" s="208" t="s">
        <v>80</v>
      </c>
      <c r="E287" s="248" t="s">
        <v>4768</v>
      </c>
      <c r="F287" s="248" t="s">
        <v>4769</v>
      </c>
      <c r="G287" s="207"/>
      <c r="H287" s="207"/>
      <c r="I287" s="210"/>
      <c r="J287" s="249">
        <f>BK287</f>
        <v>0</v>
      </c>
      <c r="K287" s="207"/>
      <c r="L287" s="212"/>
      <c r="M287" s="213"/>
      <c r="N287" s="214"/>
      <c r="O287" s="214"/>
      <c r="P287" s="215">
        <f>SUM(P288:P291)</f>
        <v>0</v>
      </c>
      <c r="Q287" s="214"/>
      <c r="R287" s="215">
        <f>SUM(R288:R291)</f>
        <v>0</v>
      </c>
      <c r="S287" s="214"/>
      <c r="T287" s="216">
        <f>SUM(T288:T291)</f>
        <v>0</v>
      </c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R287" s="217" t="s">
        <v>90</v>
      </c>
      <c r="AT287" s="218" t="s">
        <v>80</v>
      </c>
      <c r="AU287" s="218" t="s">
        <v>88</v>
      </c>
      <c r="AY287" s="217" t="s">
        <v>216</v>
      </c>
      <c r="BK287" s="219">
        <f>SUM(BK288:BK291)</f>
        <v>0</v>
      </c>
    </row>
    <row r="288" s="2" customFormat="1" ht="21.75" customHeight="1">
      <c r="A288" s="39"/>
      <c r="B288" s="40"/>
      <c r="C288" s="220" t="s">
        <v>878</v>
      </c>
      <c r="D288" s="220" t="s">
        <v>217</v>
      </c>
      <c r="E288" s="221" t="s">
        <v>4984</v>
      </c>
      <c r="F288" s="222" t="s">
        <v>4985</v>
      </c>
      <c r="G288" s="223" t="s">
        <v>539</v>
      </c>
      <c r="H288" s="224">
        <v>1</v>
      </c>
      <c r="I288" s="225"/>
      <c r="J288" s="226">
        <f>ROUND(I288*H288,2)</f>
        <v>0</v>
      </c>
      <c r="K288" s="222" t="s">
        <v>359</v>
      </c>
      <c r="L288" s="45"/>
      <c r="M288" s="227" t="s">
        <v>1</v>
      </c>
      <c r="N288" s="228" t="s">
        <v>46</v>
      </c>
      <c r="O288" s="92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292</v>
      </c>
      <c r="AT288" s="231" t="s">
        <v>217</v>
      </c>
      <c r="AU288" s="231" t="s">
        <v>90</v>
      </c>
      <c r="AY288" s="18" t="s">
        <v>216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88</v>
      </c>
      <c r="BK288" s="232">
        <f>ROUND(I288*H288,2)</f>
        <v>0</v>
      </c>
      <c r="BL288" s="18" t="s">
        <v>292</v>
      </c>
      <c r="BM288" s="231" t="s">
        <v>5935</v>
      </c>
    </row>
    <row r="289" s="2" customFormat="1">
      <c r="A289" s="39"/>
      <c r="B289" s="40"/>
      <c r="C289" s="41"/>
      <c r="D289" s="233" t="s">
        <v>222</v>
      </c>
      <c r="E289" s="41"/>
      <c r="F289" s="234" t="s">
        <v>4985</v>
      </c>
      <c r="G289" s="41"/>
      <c r="H289" s="41"/>
      <c r="I289" s="235"/>
      <c r="J289" s="41"/>
      <c r="K289" s="41"/>
      <c r="L289" s="45"/>
      <c r="M289" s="236"/>
      <c r="N289" s="237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222</v>
      </c>
      <c r="AU289" s="18" t="s">
        <v>90</v>
      </c>
    </row>
    <row r="290" s="2" customFormat="1" ht="24.15" customHeight="1">
      <c r="A290" s="39"/>
      <c r="B290" s="40"/>
      <c r="C290" s="293" t="s">
        <v>884</v>
      </c>
      <c r="D290" s="293" t="s">
        <v>467</v>
      </c>
      <c r="E290" s="294" t="s">
        <v>5936</v>
      </c>
      <c r="F290" s="295" t="s">
        <v>5937</v>
      </c>
      <c r="G290" s="296" t="s">
        <v>539</v>
      </c>
      <c r="H290" s="297">
        <v>2</v>
      </c>
      <c r="I290" s="298"/>
      <c r="J290" s="299">
        <f>ROUND(I290*H290,2)</f>
        <v>0</v>
      </c>
      <c r="K290" s="295" t="s">
        <v>1</v>
      </c>
      <c r="L290" s="300"/>
      <c r="M290" s="301" t="s">
        <v>1</v>
      </c>
      <c r="N290" s="302" t="s">
        <v>46</v>
      </c>
      <c r="O290" s="92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569</v>
      </c>
      <c r="AT290" s="231" t="s">
        <v>467</v>
      </c>
      <c r="AU290" s="231" t="s">
        <v>90</v>
      </c>
      <c r="AY290" s="18" t="s">
        <v>216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88</v>
      </c>
      <c r="BK290" s="232">
        <f>ROUND(I290*H290,2)</f>
        <v>0</v>
      </c>
      <c r="BL290" s="18" t="s">
        <v>292</v>
      </c>
      <c r="BM290" s="231" t="s">
        <v>5938</v>
      </c>
    </row>
    <row r="291" s="2" customFormat="1">
      <c r="A291" s="39"/>
      <c r="B291" s="40"/>
      <c r="C291" s="41"/>
      <c r="D291" s="233" t="s">
        <v>222</v>
      </c>
      <c r="E291" s="41"/>
      <c r="F291" s="234" t="s">
        <v>5937</v>
      </c>
      <c r="G291" s="41"/>
      <c r="H291" s="41"/>
      <c r="I291" s="235"/>
      <c r="J291" s="41"/>
      <c r="K291" s="41"/>
      <c r="L291" s="45"/>
      <c r="M291" s="238"/>
      <c r="N291" s="239"/>
      <c r="O291" s="240"/>
      <c r="P291" s="240"/>
      <c r="Q291" s="240"/>
      <c r="R291" s="240"/>
      <c r="S291" s="240"/>
      <c r="T291" s="241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222</v>
      </c>
      <c r="AU291" s="18" t="s">
        <v>90</v>
      </c>
    </row>
    <row r="292" s="2" customFormat="1" ht="6.96" customHeight="1">
      <c r="A292" s="39"/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45"/>
      <c r="M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</sheetData>
  <sheetProtection sheet="1" autoFilter="0" formatColumns="0" formatRows="0" objects="1" scenarios="1" spinCount="100000" saltValue="zex5YeTQqmeWayK0UAzpVQOu4bgvgoRXIR9/ttigA9UShKzBptLYqh11Mt4zTd7HwS1EQJe7rDyAOaSESPn9/g==" hashValue="SFNmvuTQQL9ISTKDyF9XFnU+o88tTrDnFZpyrnzqQm5e9uF74MCgOa//9mmBNTC+DucahNWmGZTUDR6K906gvg==" algorithmName="SHA-512" password="CC35"/>
  <autoFilter ref="C127:K2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5939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5940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150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5941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ROUND((SUM(BE134:BE393)),  2)</f>
        <v>0</v>
      </c>
      <c r="G35" s="39"/>
      <c r="H35" s="39"/>
      <c r="I35" s="165">
        <v>0.20999999999999999</v>
      </c>
      <c r="J35" s="164">
        <f>ROUND(((SUM(BE134:BE393))*I35),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ROUND((SUM(BF134:BF393)),  2)</f>
        <v>0</v>
      </c>
      <c r="G36" s="39"/>
      <c r="H36" s="39"/>
      <c r="I36" s="165">
        <v>0.14999999999999999</v>
      </c>
      <c r="J36" s="164">
        <f>ROUND(((SUM(BF134:BF393))*I36),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ROUND((SUM(BG134:BG393)),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ROUND((SUM(BH134:BH393)),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ROUND((SUM(BI134:BI393)),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5939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IO-01a - Zpevněn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320</v>
      </c>
      <c r="E99" s="192"/>
      <c r="F99" s="192"/>
      <c r="G99" s="192"/>
      <c r="H99" s="192"/>
      <c r="I99" s="192"/>
      <c r="J99" s="193">
        <f>J135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321</v>
      </c>
      <c r="E100" s="245"/>
      <c r="F100" s="245"/>
      <c r="G100" s="245"/>
      <c r="H100" s="245"/>
      <c r="I100" s="245"/>
      <c r="J100" s="246">
        <f>J136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322</v>
      </c>
      <c r="E101" s="245"/>
      <c r="F101" s="245"/>
      <c r="G101" s="245"/>
      <c r="H101" s="245"/>
      <c r="I101" s="245"/>
      <c r="J101" s="246">
        <f>J197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3"/>
      <c r="C102" s="134"/>
      <c r="D102" s="244" t="s">
        <v>5942</v>
      </c>
      <c r="E102" s="245"/>
      <c r="F102" s="245"/>
      <c r="G102" s="245"/>
      <c r="H102" s="245"/>
      <c r="I102" s="245"/>
      <c r="J102" s="246">
        <f>J214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4.88" customHeight="1">
      <c r="A103" s="12"/>
      <c r="B103" s="243"/>
      <c r="C103" s="134"/>
      <c r="D103" s="244" t="s">
        <v>5943</v>
      </c>
      <c r="E103" s="245"/>
      <c r="F103" s="245"/>
      <c r="G103" s="245"/>
      <c r="H103" s="245"/>
      <c r="I103" s="245"/>
      <c r="J103" s="246">
        <f>J215</f>
        <v>0</v>
      </c>
      <c r="K103" s="134"/>
      <c r="L103" s="247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4.88" customHeight="1">
      <c r="A104" s="12"/>
      <c r="B104" s="243"/>
      <c r="C104" s="134"/>
      <c r="D104" s="244" t="s">
        <v>5944</v>
      </c>
      <c r="E104" s="245"/>
      <c r="F104" s="245"/>
      <c r="G104" s="245"/>
      <c r="H104" s="245"/>
      <c r="I104" s="245"/>
      <c r="J104" s="246">
        <f>J234</f>
        <v>0</v>
      </c>
      <c r="K104" s="134"/>
      <c r="L104" s="247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4.88" customHeight="1">
      <c r="A105" s="12"/>
      <c r="B105" s="243"/>
      <c r="C105" s="134"/>
      <c r="D105" s="244" t="s">
        <v>5945</v>
      </c>
      <c r="E105" s="245"/>
      <c r="F105" s="245"/>
      <c r="G105" s="245"/>
      <c r="H105" s="245"/>
      <c r="I105" s="245"/>
      <c r="J105" s="246">
        <f>J256</f>
        <v>0</v>
      </c>
      <c r="K105" s="134"/>
      <c r="L105" s="247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4.88" customHeight="1">
      <c r="A106" s="12"/>
      <c r="B106" s="243"/>
      <c r="C106" s="134"/>
      <c r="D106" s="244" t="s">
        <v>5946</v>
      </c>
      <c r="E106" s="245"/>
      <c r="F106" s="245"/>
      <c r="G106" s="245"/>
      <c r="H106" s="245"/>
      <c r="I106" s="245"/>
      <c r="J106" s="246">
        <f>J270</f>
        <v>0</v>
      </c>
      <c r="K106" s="134"/>
      <c r="L106" s="247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4.88" customHeight="1">
      <c r="A107" s="12"/>
      <c r="B107" s="243"/>
      <c r="C107" s="134"/>
      <c r="D107" s="244" t="s">
        <v>5947</v>
      </c>
      <c r="E107" s="245"/>
      <c r="F107" s="245"/>
      <c r="G107" s="245"/>
      <c r="H107" s="245"/>
      <c r="I107" s="245"/>
      <c r="J107" s="246">
        <f>J281</f>
        <v>0</v>
      </c>
      <c r="K107" s="134"/>
      <c r="L107" s="247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4.88" customHeight="1">
      <c r="A108" s="12"/>
      <c r="B108" s="243"/>
      <c r="C108" s="134"/>
      <c r="D108" s="244" t="s">
        <v>5948</v>
      </c>
      <c r="E108" s="245"/>
      <c r="F108" s="245"/>
      <c r="G108" s="245"/>
      <c r="H108" s="245"/>
      <c r="I108" s="245"/>
      <c r="J108" s="246">
        <f>J297</f>
        <v>0</v>
      </c>
      <c r="K108" s="134"/>
      <c r="L108" s="247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4.88" customHeight="1">
      <c r="A109" s="12"/>
      <c r="B109" s="243"/>
      <c r="C109" s="134"/>
      <c r="D109" s="244" t="s">
        <v>5949</v>
      </c>
      <c r="E109" s="245"/>
      <c r="F109" s="245"/>
      <c r="G109" s="245"/>
      <c r="H109" s="245"/>
      <c r="I109" s="245"/>
      <c r="J109" s="246">
        <f>J313</f>
        <v>0</v>
      </c>
      <c r="K109" s="134"/>
      <c r="L109" s="247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2" customFormat="1" ht="14.88" customHeight="1">
      <c r="A110" s="12"/>
      <c r="B110" s="243"/>
      <c r="C110" s="134"/>
      <c r="D110" s="244" t="s">
        <v>5950</v>
      </c>
      <c r="E110" s="245"/>
      <c r="F110" s="245"/>
      <c r="G110" s="245"/>
      <c r="H110" s="245"/>
      <c r="I110" s="245"/>
      <c r="J110" s="246">
        <f>J329</f>
        <v>0</v>
      </c>
      <c r="K110" s="134"/>
      <c r="L110" s="247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12" customFormat="1" ht="19.92" customHeight="1">
      <c r="A111" s="12"/>
      <c r="B111" s="243"/>
      <c r="C111" s="134"/>
      <c r="D111" s="244" t="s">
        <v>331</v>
      </c>
      <c r="E111" s="245"/>
      <c r="F111" s="245"/>
      <c r="G111" s="245"/>
      <c r="H111" s="245"/>
      <c r="I111" s="245"/>
      <c r="J111" s="246">
        <f>J337</f>
        <v>0</v>
      </c>
      <c r="K111" s="134"/>
      <c r="L111" s="247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="12" customFormat="1" ht="19.92" customHeight="1">
      <c r="A112" s="12"/>
      <c r="B112" s="243"/>
      <c r="C112" s="134"/>
      <c r="D112" s="244" t="s">
        <v>334</v>
      </c>
      <c r="E112" s="245"/>
      <c r="F112" s="245"/>
      <c r="G112" s="245"/>
      <c r="H112" s="245"/>
      <c r="I112" s="245"/>
      <c r="J112" s="246">
        <f>J386</f>
        <v>0</v>
      </c>
      <c r="K112" s="134"/>
      <c r="L112" s="247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201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4" t="str">
        <f>E7</f>
        <v>ZZS Kraje Vysočina – výjezdové stanoviště Telč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190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4" t="s">
        <v>5939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192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IO-01a - Zpevněn plochy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F14</f>
        <v>Telč, ul. Na Kotnově</v>
      </c>
      <c r="G128" s="41"/>
      <c r="H128" s="41"/>
      <c r="I128" s="33" t="s">
        <v>22</v>
      </c>
      <c r="J128" s="80" t="str">
        <f>IF(J14="","",J14)</f>
        <v>1. 6. 2023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5.65" customHeight="1">
      <c r="A130" s="39"/>
      <c r="B130" s="40"/>
      <c r="C130" s="33" t="s">
        <v>24</v>
      </c>
      <c r="D130" s="41"/>
      <c r="E130" s="41"/>
      <c r="F130" s="28" t="str">
        <f>E17</f>
        <v>Kraj Vysočina</v>
      </c>
      <c r="G130" s="41"/>
      <c r="H130" s="41"/>
      <c r="I130" s="33" t="s">
        <v>32</v>
      </c>
      <c r="J130" s="37" t="str">
        <f>E23</f>
        <v>PROJEKT CENTRUM NOVA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30</v>
      </c>
      <c r="D131" s="41"/>
      <c r="E131" s="41"/>
      <c r="F131" s="28" t="str">
        <f>IF(E20="","",E20)</f>
        <v>Vyplň údaj</v>
      </c>
      <c r="G131" s="41"/>
      <c r="H131" s="41"/>
      <c r="I131" s="33" t="s">
        <v>37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0" customFormat="1" ht="29.28" customHeight="1">
      <c r="A133" s="195"/>
      <c r="B133" s="196"/>
      <c r="C133" s="197" t="s">
        <v>202</v>
      </c>
      <c r="D133" s="198" t="s">
        <v>66</v>
      </c>
      <c r="E133" s="198" t="s">
        <v>62</v>
      </c>
      <c r="F133" s="198" t="s">
        <v>63</v>
      </c>
      <c r="G133" s="198" t="s">
        <v>203</v>
      </c>
      <c r="H133" s="198" t="s">
        <v>204</v>
      </c>
      <c r="I133" s="198" t="s">
        <v>205</v>
      </c>
      <c r="J133" s="198" t="s">
        <v>197</v>
      </c>
      <c r="K133" s="199" t="s">
        <v>206</v>
      </c>
      <c r="L133" s="200"/>
      <c r="M133" s="101" t="s">
        <v>1</v>
      </c>
      <c r="N133" s="102" t="s">
        <v>45</v>
      </c>
      <c r="O133" s="102" t="s">
        <v>207</v>
      </c>
      <c r="P133" s="102" t="s">
        <v>208</v>
      </c>
      <c r="Q133" s="102" t="s">
        <v>209</v>
      </c>
      <c r="R133" s="102" t="s">
        <v>210</v>
      </c>
      <c r="S133" s="102" t="s">
        <v>211</v>
      </c>
      <c r="T133" s="103" t="s">
        <v>212</v>
      </c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</row>
    <row r="134" s="2" customFormat="1" ht="22.8" customHeight="1">
      <c r="A134" s="39"/>
      <c r="B134" s="40"/>
      <c r="C134" s="108" t="s">
        <v>213</v>
      </c>
      <c r="D134" s="41"/>
      <c r="E134" s="41"/>
      <c r="F134" s="41"/>
      <c r="G134" s="41"/>
      <c r="H134" s="41"/>
      <c r="I134" s="41"/>
      <c r="J134" s="201">
        <f>BK134</f>
        <v>0</v>
      </c>
      <c r="K134" s="41"/>
      <c r="L134" s="45"/>
      <c r="M134" s="104"/>
      <c r="N134" s="202"/>
      <c r="O134" s="105"/>
      <c r="P134" s="203">
        <f>P135</f>
        <v>0</v>
      </c>
      <c r="Q134" s="105"/>
      <c r="R134" s="203">
        <f>R135</f>
        <v>910.10551779999992</v>
      </c>
      <c r="S134" s="105"/>
      <c r="T134" s="204">
        <f>T135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80</v>
      </c>
      <c r="AU134" s="18" t="s">
        <v>199</v>
      </c>
      <c r="BK134" s="205">
        <f>BK135</f>
        <v>0</v>
      </c>
    </row>
    <row r="135" s="11" customFormat="1" ht="25.92" customHeight="1">
      <c r="A135" s="11"/>
      <c r="B135" s="206"/>
      <c r="C135" s="207"/>
      <c r="D135" s="208" t="s">
        <v>80</v>
      </c>
      <c r="E135" s="209" t="s">
        <v>353</v>
      </c>
      <c r="F135" s="209" t="s">
        <v>354</v>
      </c>
      <c r="G135" s="207"/>
      <c r="H135" s="207"/>
      <c r="I135" s="210"/>
      <c r="J135" s="211">
        <f>BK135</f>
        <v>0</v>
      </c>
      <c r="K135" s="207"/>
      <c r="L135" s="212"/>
      <c r="M135" s="213"/>
      <c r="N135" s="214"/>
      <c r="O135" s="214"/>
      <c r="P135" s="215">
        <f>P136+P197+P214+P337+P386</f>
        <v>0</v>
      </c>
      <c r="Q135" s="214"/>
      <c r="R135" s="215">
        <f>R136+R197+R214+R337+R386</f>
        <v>910.10551779999992</v>
      </c>
      <c r="S135" s="214"/>
      <c r="T135" s="216">
        <f>T136+T197+T214+T337+T386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17" t="s">
        <v>88</v>
      </c>
      <c r="AT135" s="218" t="s">
        <v>80</v>
      </c>
      <c r="AU135" s="218" t="s">
        <v>81</v>
      </c>
      <c r="AY135" s="217" t="s">
        <v>216</v>
      </c>
      <c r="BK135" s="219">
        <f>BK136+BK197+BK214+BK337+BK386</f>
        <v>0</v>
      </c>
    </row>
    <row r="136" s="11" customFormat="1" ht="22.8" customHeight="1">
      <c r="A136" s="11"/>
      <c r="B136" s="206"/>
      <c r="C136" s="207"/>
      <c r="D136" s="208" t="s">
        <v>80</v>
      </c>
      <c r="E136" s="248" t="s">
        <v>88</v>
      </c>
      <c r="F136" s="248" t="s">
        <v>355</v>
      </c>
      <c r="G136" s="207"/>
      <c r="H136" s="207"/>
      <c r="I136" s="210"/>
      <c r="J136" s="249">
        <f>BK136</f>
        <v>0</v>
      </c>
      <c r="K136" s="207"/>
      <c r="L136" s="212"/>
      <c r="M136" s="213"/>
      <c r="N136" s="214"/>
      <c r="O136" s="214"/>
      <c r="P136" s="215">
        <f>SUM(P137:P196)</f>
        <v>0</v>
      </c>
      <c r="Q136" s="214"/>
      <c r="R136" s="215">
        <f>SUM(R137:R196)</f>
        <v>0</v>
      </c>
      <c r="S136" s="214"/>
      <c r="T136" s="216">
        <f>SUM(T137:T196)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17" t="s">
        <v>88</v>
      </c>
      <c r="AT136" s="218" t="s">
        <v>80</v>
      </c>
      <c r="AU136" s="218" t="s">
        <v>88</v>
      </c>
      <c r="AY136" s="217" t="s">
        <v>216</v>
      </c>
      <c r="BK136" s="219">
        <f>SUM(BK137:BK196)</f>
        <v>0</v>
      </c>
    </row>
    <row r="137" s="2" customFormat="1" ht="33" customHeight="1">
      <c r="A137" s="39"/>
      <c r="B137" s="40"/>
      <c r="C137" s="220" t="s">
        <v>88</v>
      </c>
      <c r="D137" s="220" t="s">
        <v>217</v>
      </c>
      <c r="E137" s="221" t="s">
        <v>5951</v>
      </c>
      <c r="F137" s="222" t="s">
        <v>5952</v>
      </c>
      <c r="G137" s="223" t="s">
        <v>358</v>
      </c>
      <c r="H137" s="224">
        <v>348.42500000000001</v>
      </c>
      <c r="I137" s="225"/>
      <c r="J137" s="226">
        <f>ROUND(I137*H137,2)</f>
        <v>0</v>
      </c>
      <c r="K137" s="222" t="s">
        <v>359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215</v>
      </c>
      <c r="AT137" s="231" t="s">
        <v>217</v>
      </c>
      <c r="AU137" s="231" t="s">
        <v>90</v>
      </c>
      <c r="AY137" s="18" t="s">
        <v>216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215</v>
      </c>
      <c r="BM137" s="231" t="s">
        <v>5953</v>
      </c>
    </row>
    <row r="138" s="2" customFormat="1">
      <c r="A138" s="39"/>
      <c r="B138" s="40"/>
      <c r="C138" s="41"/>
      <c r="D138" s="233" t="s">
        <v>222</v>
      </c>
      <c r="E138" s="41"/>
      <c r="F138" s="234" t="s">
        <v>5954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90</v>
      </c>
    </row>
    <row r="139" s="13" customFormat="1">
      <c r="A139" s="13"/>
      <c r="B139" s="250"/>
      <c r="C139" s="251"/>
      <c r="D139" s="233" t="s">
        <v>362</v>
      </c>
      <c r="E139" s="252" t="s">
        <v>1</v>
      </c>
      <c r="F139" s="253" t="s">
        <v>5955</v>
      </c>
      <c r="G139" s="251"/>
      <c r="H139" s="252" t="s">
        <v>1</v>
      </c>
      <c r="I139" s="254"/>
      <c r="J139" s="251"/>
      <c r="K139" s="251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362</v>
      </c>
      <c r="AU139" s="259" t="s">
        <v>90</v>
      </c>
      <c r="AV139" s="13" t="s">
        <v>88</v>
      </c>
      <c r="AW139" s="13" t="s">
        <v>36</v>
      </c>
      <c r="AX139" s="13" t="s">
        <v>81</v>
      </c>
      <c r="AY139" s="259" t="s">
        <v>216</v>
      </c>
    </row>
    <row r="140" s="14" customFormat="1">
      <c r="A140" s="14"/>
      <c r="B140" s="260"/>
      <c r="C140" s="261"/>
      <c r="D140" s="233" t="s">
        <v>362</v>
      </c>
      <c r="E140" s="262" t="s">
        <v>1</v>
      </c>
      <c r="F140" s="263" t="s">
        <v>5956</v>
      </c>
      <c r="G140" s="261"/>
      <c r="H140" s="264">
        <v>261.57999999999998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362</v>
      </c>
      <c r="AU140" s="270" t="s">
        <v>90</v>
      </c>
      <c r="AV140" s="14" t="s">
        <v>90</v>
      </c>
      <c r="AW140" s="14" t="s">
        <v>36</v>
      </c>
      <c r="AX140" s="14" t="s">
        <v>81</v>
      </c>
      <c r="AY140" s="270" t="s">
        <v>216</v>
      </c>
    </row>
    <row r="141" s="13" customFormat="1">
      <c r="A141" s="13"/>
      <c r="B141" s="250"/>
      <c r="C141" s="251"/>
      <c r="D141" s="233" t="s">
        <v>362</v>
      </c>
      <c r="E141" s="252" t="s">
        <v>1</v>
      </c>
      <c r="F141" s="253" t="s">
        <v>5957</v>
      </c>
      <c r="G141" s="251"/>
      <c r="H141" s="252" t="s">
        <v>1</v>
      </c>
      <c r="I141" s="254"/>
      <c r="J141" s="251"/>
      <c r="K141" s="251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362</v>
      </c>
      <c r="AU141" s="259" t="s">
        <v>90</v>
      </c>
      <c r="AV141" s="13" t="s">
        <v>88</v>
      </c>
      <c r="AW141" s="13" t="s">
        <v>36</v>
      </c>
      <c r="AX141" s="13" t="s">
        <v>81</v>
      </c>
      <c r="AY141" s="259" t="s">
        <v>216</v>
      </c>
    </row>
    <row r="142" s="14" customFormat="1">
      <c r="A142" s="14"/>
      <c r="B142" s="260"/>
      <c r="C142" s="261"/>
      <c r="D142" s="233" t="s">
        <v>362</v>
      </c>
      <c r="E142" s="262" t="s">
        <v>1</v>
      </c>
      <c r="F142" s="263" t="s">
        <v>5958</v>
      </c>
      <c r="G142" s="261"/>
      <c r="H142" s="264">
        <v>1.8040000000000001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362</v>
      </c>
      <c r="AU142" s="270" t="s">
        <v>90</v>
      </c>
      <c r="AV142" s="14" t="s">
        <v>90</v>
      </c>
      <c r="AW142" s="14" t="s">
        <v>36</v>
      </c>
      <c r="AX142" s="14" t="s">
        <v>81</v>
      </c>
      <c r="AY142" s="270" t="s">
        <v>216</v>
      </c>
    </row>
    <row r="143" s="13" customFormat="1">
      <c r="A143" s="13"/>
      <c r="B143" s="250"/>
      <c r="C143" s="251"/>
      <c r="D143" s="233" t="s">
        <v>362</v>
      </c>
      <c r="E143" s="252" t="s">
        <v>1</v>
      </c>
      <c r="F143" s="253" t="s">
        <v>986</v>
      </c>
      <c r="G143" s="251"/>
      <c r="H143" s="252" t="s">
        <v>1</v>
      </c>
      <c r="I143" s="254"/>
      <c r="J143" s="251"/>
      <c r="K143" s="251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362</v>
      </c>
      <c r="AU143" s="259" t="s">
        <v>90</v>
      </c>
      <c r="AV143" s="13" t="s">
        <v>88</v>
      </c>
      <c r="AW143" s="13" t="s">
        <v>36</v>
      </c>
      <c r="AX143" s="13" t="s">
        <v>81</v>
      </c>
      <c r="AY143" s="259" t="s">
        <v>216</v>
      </c>
    </row>
    <row r="144" s="14" customFormat="1">
      <c r="A144" s="14"/>
      <c r="B144" s="260"/>
      <c r="C144" s="261"/>
      <c r="D144" s="233" t="s">
        <v>362</v>
      </c>
      <c r="E144" s="262" t="s">
        <v>1</v>
      </c>
      <c r="F144" s="263" t="s">
        <v>5959</v>
      </c>
      <c r="G144" s="261"/>
      <c r="H144" s="264">
        <v>3.0800000000000001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362</v>
      </c>
      <c r="AU144" s="270" t="s">
        <v>90</v>
      </c>
      <c r="AV144" s="14" t="s">
        <v>90</v>
      </c>
      <c r="AW144" s="14" t="s">
        <v>36</v>
      </c>
      <c r="AX144" s="14" t="s">
        <v>81</v>
      </c>
      <c r="AY144" s="270" t="s">
        <v>216</v>
      </c>
    </row>
    <row r="145" s="13" customFormat="1">
      <c r="A145" s="13"/>
      <c r="B145" s="250"/>
      <c r="C145" s="251"/>
      <c r="D145" s="233" t="s">
        <v>362</v>
      </c>
      <c r="E145" s="252" t="s">
        <v>1</v>
      </c>
      <c r="F145" s="253" t="s">
        <v>5960</v>
      </c>
      <c r="G145" s="251"/>
      <c r="H145" s="252" t="s">
        <v>1</v>
      </c>
      <c r="I145" s="254"/>
      <c r="J145" s="251"/>
      <c r="K145" s="251"/>
      <c r="L145" s="255"/>
      <c r="M145" s="256"/>
      <c r="N145" s="257"/>
      <c r="O145" s="257"/>
      <c r="P145" s="257"/>
      <c r="Q145" s="257"/>
      <c r="R145" s="257"/>
      <c r="S145" s="257"/>
      <c r="T145" s="25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9" t="s">
        <v>362</v>
      </c>
      <c r="AU145" s="259" t="s">
        <v>90</v>
      </c>
      <c r="AV145" s="13" t="s">
        <v>88</v>
      </c>
      <c r="AW145" s="13" t="s">
        <v>36</v>
      </c>
      <c r="AX145" s="13" t="s">
        <v>81</v>
      </c>
      <c r="AY145" s="259" t="s">
        <v>216</v>
      </c>
    </row>
    <row r="146" s="14" customFormat="1">
      <c r="A146" s="14"/>
      <c r="B146" s="260"/>
      <c r="C146" s="261"/>
      <c r="D146" s="233" t="s">
        <v>362</v>
      </c>
      <c r="E146" s="262" t="s">
        <v>1</v>
      </c>
      <c r="F146" s="263" t="s">
        <v>5961</v>
      </c>
      <c r="G146" s="261"/>
      <c r="H146" s="264">
        <v>39.600000000000001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362</v>
      </c>
      <c r="AU146" s="270" t="s">
        <v>90</v>
      </c>
      <c r="AV146" s="14" t="s">
        <v>90</v>
      </c>
      <c r="AW146" s="14" t="s">
        <v>36</v>
      </c>
      <c r="AX146" s="14" t="s">
        <v>81</v>
      </c>
      <c r="AY146" s="270" t="s">
        <v>216</v>
      </c>
    </row>
    <row r="147" s="13" customFormat="1">
      <c r="A147" s="13"/>
      <c r="B147" s="250"/>
      <c r="C147" s="251"/>
      <c r="D147" s="233" t="s">
        <v>362</v>
      </c>
      <c r="E147" s="252" t="s">
        <v>1</v>
      </c>
      <c r="F147" s="253" t="s">
        <v>5962</v>
      </c>
      <c r="G147" s="251"/>
      <c r="H147" s="252" t="s">
        <v>1</v>
      </c>
      <c r="I147" s="254"/>
      <c r="J147" s="251"/>
      <c r="K147" s="251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362</v>
      </c>
      <c r="AU147" s="259" t="s">
        <v>90</v>
      </c>
      <c r="AV147" s="13" t="s">
        <v>88</v>
      </c>
      <c r="AW147" s="13" t="s">
        <v>36</v>
      </c>
      <c r="AX147" s="13" t="s">
        <v>81</v>
      </c>
      <c r="AY147" s="259" t="s">
        <v>216</v>
      </c>
    </row>
    <row r="148" s="14" customFormat="1">
      <c r="A148" s="14"/>
      <c r="B148" s="260"/>
      <c r="C148" s="261"/>
      <c r="D148" s="233" t="s">
        <v>362</v>
      </c>
      <c r="E148" s="262" t="s">
        <v>1</v>
      </c>
      <c r="F148" s="263" t="s">
        <v>5963</v>
      </c>
      <c r="G148" s="261"/>
      <c r="H148" s="264">
        <v>4.6529999999999996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362</v>
      </c>
      <c r="AU148" s="270" t="s">
        <v>90</v>
      </c>
      <c r="AV148" s="14" t="s">
        <v>90</v>
      </c>
      <c r="AW148" s="14" t="s">
        <v>36</v>
      </c>
      <c r="AX148" s="14" t="s">
        <v>81</v>
      </c>
      <c r="AY148" s="270" t="s">
        <v>216</v>
      </c>
    </row>
    <row r="149" s="13" customFormat="1">
      <c r="A149" s="13"/>
      <c r="B149" s="250"/>
      <c r="C149" s="251"/>
      <c r="D149" s="233" t="s">
        <v>362</v>
      </c>
      <c r="E149" s="252" t="s">
        <v>1</v>
      </c>
      <c r="F149" s="253" t="s">
        <v>5964</v>
      </c>
      <c r="G149" s="251"/>
      <c r="H149" s="252" t="s">
        <v>1</v>
      </c>
      <c r="I149" s="254"/>
      <c r="J149" s="251"/>
      <c r="K149" s="251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362</v>
      </c>
      <c r="AU149" s="259" t="s">
        <v>90</v>
      </c>
      <c r="AV149" s="13" t="s">
        <v>88</v>
      </c>
      <c r="AW149" s="13" t="s">
        <v>36</v>
      </c>
      <c r="AX149" s="13" t="s">
        <v>81</v>
      </c>
      <c r="AY149" s="259" t="s">
        <v>216</v>
      </c>
    </row>
    <row r="150" s="14" customFormat="1">
      <c r="A150" s="14"/>
      <c r="B150" s="260"/>
      <c r="C150" s="261"/>
      <c r="D150" s="233" t="s">
        <v>362</v>
      </c>
      <c r="E150" s="262" t="s">
        <v>1</v>
      </c>
      <c r="F150" s="263" t="s">
        <v>5965</v>
      </c>
      <c r="G150" s="261"/>
      <c r="H150" s="264">
        <v>5.6870000000000003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362</v>
      </c>
      <c r="AU150" s="270" t="s">
        <v>90</v>
      </c>
      <c r="AV150" s="14" t="s">
        <v>90</v>
      </c>
      <c r="AW150" s="14" t="s">
        <v>36</v>
      </c>
      <c r="AX150" s="14" t="s">
        <v>81</v>
      </c>
      <c r="AY150" s="270" t="s">
        <v>216</v>
      </c>
    </row>
    <row r="151" s="13" customFormat="1">
      <c r="A151" s="13"/>
      <c r="B151" s="250"/>
      <c r="C151" s="251"/>
      <c r="D151" s="233" t="s">
        <v>362</v>
      </c>
      <c r="E151" s="252" t="s">
        <v>1</v>
      </c>
      <c r="F151" s="253" t="s">
        <v>5966</v>
      </c>
      <c r="G151" s="251"/>
      <c r="H151" s="252" t="s">
        <v>1</v>
      </c>
      <c r="I151" s="254"/>
      <c r="J151" s="251"/>
      <c r="K151" s="251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362</v>
      </c>
      <c r="AU151" s="259" t="s">
        <v>90</v>
      </c>
      <c r="AV151" s="13" t="s">
        <v>88</v>
      </c>
      <c r="AW151" s="13" t="s">
        <v>36</v>
      </c>
      <c r="AX151" s="13" t="s">
        <v>81</v>
      </c>
      <c r="AY151" s="259" t="s">
        <v>216</v>
      </c>
    </row>
    <row r="152" s="14" customFormat="1">
      <c r="A152" s="14"/>
      <c r="B152" s="260"/>
      <c r="C152" s="261"/>
      <c r="D152" s="233" t="s">
        <v>362</v>
      </c>
      <c r="E152" s="262" t="s">
        <v>1</v>
      </c>
      <c r="F152" s="263" t="s">
        <v>5967</v>
      </c>
      <c r="G152" s="261"/>
      <c r="H152" s="264">
        <v>21.196999999999999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362</v>
      </c>
      <c r="AU152" s="270" t="s">
        <v>90</v>
      </c>
      <c r="AV152" s="14" t="s">
        <v>90</v>
      </c>
      <c r="AW152" s="14" t="s">
        <v>36</v>
      </c>
      <c r="AX152" s="14" t="s">
        <v>81</v>
      </c>
      <c r="AY152" s="270" t="s">
        <v>216</v>
      </c>
    </row>
    <row r="153" s="13" customFormat="1">
      <c r="A153" s="13"/>
      <c r="B153" s="250"/>
      <c r="C153" s="251"/>
      <c r="D153" s="233" t="s">
        <v>362</v>
      </c>
      <c r="E153" s="252" t="s">
        <v>1</v>
      </c>
      <c r="F153" s="253" t="s">
        <v>5968</v>
      </c>
      <c r="G153" s="251"/>
      <c r="H153" s="252" t="s">
        <v>1</v>
      </c>
      <c r="I153" s="254"/>
      <c r="J153" s="251"/>
      <c r="K153" s="251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362</v>
      </c>
      <c r="AU153" s="259" t="s">
        <v>90</v>
      </c>
      <c r="AV153" s="13" t="s">
        <v>88</v>
      </c>
      <c r="AW153" s="13" t="s">
        <v>36</v>
      </c>
      <c r="AX153" s="13" t="s">
        <v>81</v>
      </c>
      <c r="AY153" s="259" t="s">
        <v>216</v>
      </c>
    </row>
    <row r="154" s="14" customFormat="1">
      <c r="A154" s="14"/>
      <c r="B154" s="260"/>
      <c r="C154" s="261"/>
      <c r="D154" s="233" t="s">
        <v>362</v>
      </c>
      <c r="E154" s="262" t="s">
        <v>1</v>
      </c>
      <c r="F154" s="263" t="s">
        <v>5969</v>
      </c>
      <c r="G154" s="261"/>
      <c r="H154" s="264">
        <v>10.824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0" t="s">
        <v>362</v>
      </c>
      <c r="AU154" s="270" t="s">
        <v>90</v>
      </c>
      <c r="AV154" s="14" t="s">
        <v>90</v>
      </c>
      <c r="AW154" s="14" t="s">
        <v>36</v>
      </c>
      <c r="AX154" s="14" t="s">
        <v>81</v>
      </c>
      <c r="AY154" s="270" t="s">
        <v>216</v>
      </c>
    </row>
    <row r="155" s="16" customFormat="1">
      <c r="A155" s="16"/>
      <c r="B155" s="282"/>
      <c r="C155" s="283"/>
      <c r="D155" s="233" t="s">
        <v>362</v>
      </c>
      <c r="E155" s="284" t="s">
        <v>1</v>
      </c>
      <c r="F155" s="285" t="s">
        <v>369</v>
      </c>
      <c r="G155" s="283"/>
      <c r="H155" s="286">
        <v>348.42500000000001</v>
      </c>
      <c r="I155" s="287"/>
      <c r="J155" s="283"/>
      <c r="K155" s="283"/>
      <c r="L155" s="288"/>
      <c r="M155" s="289"/>
      <c r="N155" s="290"/>
      <c r="O155" s="290"/>
      <c r="P155" s="290"/>
      <c r="Q155" s="290"/>
      <c r="R155" s="290"/>
      <c r="S155" s="290"/>
      <c r="T155" s="29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92" t="s">
        <v>362</v>
      </c>
      <c r="AU155" s="292" t="s">
        <v>90</v>
      </c>
      <c r="AV155" s="16" t="s">
        <v>215</v>
      </c>
      <c r="AW155" s="16" t="s">
        <v>36</v>
      </c>
      <c r="AX155" s="16" t="s">
        <v>88</v>
      </c>
      <c r="AY155" s="292" t="s">
        <v>216</v>
      </c>
    </row>
    <row r="156" s="2" customFormat="1" ht="33" customHeight="1">
      <c r="A156" s="39"/>
      <c r="B156" s="40"/>
      <c r="C156" s="220" t="s">
        <v>90</v>
      </c>
      <c r="D156" s="220" t="s">
        <v>217</v>
      </c>
      <c r="E156" s="221" t="s">
        <v>5970</v>
      </c>
      <c r="F156" s="222" t="s">
        <v>5971</v>
      </c>
      <c r="G156" s="223" t="s">
        <v>358</v>
      </c>
      <c r="H156" s="224">
        <v>0.23000000000000001</v>
      </c>
      <c r="I156" s="225"/>
      <c r="J156" s="226">
        <f>ROUND(I156*H156,2)</f>
        <v>0</v>
      </c>
      <c r="K156" s="222" t="s">
        <v>359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215</v>
      </c>
      <c r="AT156" s="231" t="s">
        <v>217</v>
      </c>
      <c r="AU156" s="231" t="s">
        <v>90</v>
      </c>
      <c r="AY156" s="18" t="s">
        <v>216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215</v>
      </c>
      <c r="BM156" s="231" t="s">
        <v>5972</v>
      </c>
    </row>
    <row r="157" s="2" customFormat="1">
      <c r="A157" s="39"/>
      <c r="B157" s="40"/>
      <c r="C157" s="41"/>
      <c r="D157" s="233" t="s">
        <v>222</v>
      </c>
      <c r="E157" s="41"/>
      <c r="F157" s="234" t="s">
        <v>5973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90</v>
      </c>
    </row>
    <row r="158" s="13" customFormat="1">
      <c r="A158" s="13"/>
      <c r="B158" s="250"/>
      <c r="C158" s="251"/>
      <c r="D158" s="233" t="s">
        <v>362</v>
      </c>
      <c r="E158" s="252" t="s">
        <v>1</v>
      </c>
      <c r="F158" s="253" t="s">
        <v>1612</v>
      </c>
      <c r="G158" s="251"/>
      <c r="H158" s="252" t="s">
        <v>1</v>
      </c>
      <c r="I158" s="254"/>
      <c r="J158" s="251"/>
      <c r="K158" s="251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362</v>
      </c>
      <c r="AU158" s="259" t="s">
        <v>90</v>
      </c>
      <c r="AV158" s="13" t="s">
        <v>88</v>
      </c>
      <c r="AW158" s="13" t="s">
        <v>36</v>
      </c>
      <c r="AX158" s="13" t="s">
        <v>81</v>
      </c>
      <c r="AY158" s="259" t="s">
        <v>216</v>
      </c>
    </row>
    <row r="159" s="14" customFormat="1">
      <c r="A159" s="14"/>
      <c r="B159" s="260"/>
      <c r="C159" s="261"/>
      <c r="D159" s="233" t="s">
        <v>362</v>
      </c>
      <c r="E159" s="262" t="s">
        <v>1</v>
      </c>
      <c r="F159" s="263" t="s">
        <v>5974</v>
      </c>
      <c r="G159" s="261"/>
      <c r="H159" s="264">
        <v>0.080000000000000002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362</v>
      </c>
      <c r="AU159" s="270" t="s">
        <v>90</v>
      </c>
      <c r="AV159" s="14" t="s">
        <v>90</v>
      </c>
      <c r="AW159" s="14" t="s">
        <v>36</v>
      </c>
      <c r="AX159" s="14" t="s">
        <v>81</v>
      </c>
      <c r="AY159" s="270" t="s">
        <v>216</v>
      </c>
    </row>
    <row r="160" s="13" customFormat="1">
      <c r="A160" s="13"/>
      <c r="B160" s="250"/>
      <c r="C160" s="251"/>
      <c r="D160" s="233" t="s">
        <v>362</v>
      </c>
      <c r="E160" s="252" t="s">
        <v>1</v>
      </c>
      <c r="F160" s="253" t="s">
        <v>5975</v>
      </c>
      <c r="G160" s="251"/>
      <c r="H160" s="252" t="s">
        <v>1</v>
      </c>
      <c r="I160" s="254"/>
      <c r="J160" s="251"/>
      <c r="K160" s="251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362</v>
      </c>
      <c r="AU160" s="259" t="s">
        <v>90</v>
      </c>
      <c r="AV160" s="13" t="s">
        <v>88</v>
      </c>
      <c r="AW160" s="13" t="s">
        <v>36</v>
      </c>
      <c r="AX160" s="13" t="s">
        <v>81</v>
      </c>
      <c r="AY160" s="259" t="s">
        <v>216</v>
      </c>
    </row>
    <row r="161" s="14" customFormat="1">
      <c r="A161" s="14"/>
      <c r="B161" s="260"/>
      <c r="C161" s="261"/>
      <c r="D161" s="233" t="s">
        <v>362</v>
      </c>
      <c r="E161" s="262" t="s">
        <v>1</v>
      </c>
      <c r="F161" s="263" t="s">
        <v>5976</v>
      </c>
      <c r="G161" s="261"/>
      <c r="H161" s="264">
        <v>0.14999999999999999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362</v>
      </c>
      <c r="AU161" s="270" t="s">
        <v>90</v>
      </c>
      <c r="AV161" s="14" t="s">
        <v>90</v>
      </c>
      <c r="AW161" s="14" t="s">
        <v>36</v>
      </c>
      <c r="AX161" s="14" t="s">
        <v>81</v>
      </c>
      <c r="AY161" s="270" t="s">
        <v>216</v>
      </c>
    </row>
    <row r="162" s="16" customFormat="1">
      <c r="A162" s="16"/>
      <c r="B162" s="282"/>
      <c r="C162" s="283"/>
      <c r="D162" s="233" t="s">
        <v>362</v>
      </c>
      <c r="E162" s="284" t="s">
        <v>1</v>
      </c>
      <c r="F162" s="285" t="s">
        <v>369</v>
      </c>
      <c r="G162" s="283"/>
      <c r="H162" s="286">
        <v>0.22999999999999998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92" t="s">
        <v>362</v>
      </c>
      <c r="AU162" s="292" t="s">
        <v>90</v>
      </c>
      <c r="AV162" s="16" t="s">
        <v>215</v>
      </c>
      <c r="AW162" s="16" t="s">
        <v>36</v>
      </c>
      <c r="AX162" s="16" t="s">
        <v>88</v>
      </c>
      <c r="AY162" s="292" t="s">
        <v>216</v>
      </c>
    </row>
    <row r="163" s="2" customFormat="1" ht="37.8" customHeight="1">
      <c r="A163" s="39"/>
      <c r="B163" s="40"/>
      <c r="C163" s="220" t="s">
        <v>228</v>
      </c>
      <c r="D163" s="220" t="s">
        <v>217</v>
      </c>
      <c r="E163" s="221" t="s">
        <v>408</v>
      </c>
      <c r="F163" s="222" t="s">
        <v>409</v>
      </c>
      <c r="G163" s="223" t="s">
        <v>358</v>
      </c>
      <c r="H163" s="224">
        <v>348.65499999999997</v>
      </c>
      <c r="I163" s="225"/>
      <c r="J163" s="226">
        <f>ROUND(I163*H163,2)</f>
        <v>0</v>
      </c>
      <c r="K163" s="222" t="s">
        <v>359</v>
      </c>
      <c r="L163" s="45"/>
      <c r="M163" s="227" t="s">
        <v>1</v>
      </c>
      <c r="N163" s="228" t="s">
        <v>46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215</v>
      </c>
      <c r="AT163" s="231" t="s">
        <v>217</v>
      </c>
      <c r="AU163" s="231" t="s">
        <v>90</v>
      </c>
      <c r="AY163" s="18" t="s">
        <v>216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215</v>
      </c>
      <c r="BM163" s="231" t="s">
        <v>5977</v>
      </c>
    </row>
    <row r="164" s="2" customFormat="1">
      <c r="A164" s="39"/>
      <c r="B164" s="40"/>
      <c r="C164" s="41"/>
      <c r="D164" s="233" t="s">
        <v>222</v>
      </c>
      <c r="E164" s="41"/>
      <c r="F164" s="234" t="s">
        <v>411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90</v>
      </c>
    </row>
    <row r="165" s="14" customFormat="1">
      <c r="A165" s="14"/>
      <c r="B165" s="260"/>
      <c r="C165" s="261"/>
      <c r="D165" s="233" t="s">
        <v>362</v>
      </c>
      <c r="E165" s="262" t="s">
        <v>1</v>
      </c>
      <c r="F165" s="263" t="s">
        <v>5978</v>
      </c>
      <c r="G165" s="261"/>
      <c r="H165" s="264">
        <v>348.42500000000001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362</v>
      </c>
      <c r="AU165" s="270" t="s">
        <v>90</v>
      </c>
      <c r="AV165" s="14" t="s">
        <v>90</v>
      </c>
      <c r="AW165" s="14" t="s">
        <v>36</v>
      </c>
      <c r="AX165" s="14" t="s">
        <v>81</v>
      </c>
      <c r="AY165" s="270" t="s">
        <v>216</v>
      </c>
    </row>
    <row r="166" s="14" customFormat="1">
      <c r="A166" s="14"/>
      <c r="B166" s="260"/>
      <c r="C166" s="261"/>
      <c r="D166" s="233" t="s">
        <v>362</v>
      </c>
      <c r="E166" s="262" t="s">
        <v>1</v>
      </c>
      <c r="F166" s="263" t="s">
        <v>5979</v>
      </c>
      <c r="G166" s="261"/>
      <c r="H166" s="264">
        <v>0.23000000000000001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362</v>
      </c>
      <c r="AU166" s="270" t="s">
        <v>90</v>
      </c>
      <c r="AV166" s="14" t="s">
        <v>90</v>
      </c>
      <c r="AW166" s="14" t="s">
        <v>36</v>
      </c>
      <c r="AX166" s="14" t="s">
        <v>81</v>
      </c>
      <c r="AY166" s="270" t="s">
        <v>216</v>
      </c>
    </row>
    <row r="167" s="16" customFormat="1">
      <c r="A167" s="16"/>
      <c r="B167" s="282"/>
      <c r="C167" s="283"/>
      <c r="D167" s="233" t="s">
        <v>362</v>
      </c>
      <c r="E167" s="284" t="s">
        <v>1</v>
      </c>
      <c r="F167" s="285" t="s">
        <v>369</v>
      </c>
      <c r="G167" s="283"/>
      <c r="H167" s="286">
        <v>348.65500000000003</v>
      </c>
      <c r="I167" s="287"/>
      <c r="J167" s="283"/>
      <c r="K167" s="283"/>
      <c r="L167" s="288"/>
      <c r="M167" s="289"/>
      <c r="N167" s="290"/>
      <c r="O167" s="290"/>
      <c r="P167" s="290"/>
      <c r="Q167" s="290"/>
      <c r="R167" s="290"/>
      <c r="S167" s="290"/>
      <c r="T167" s="291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92" t="s">
        <v>362</v>
      </c>
      <c r="AU167" s="292" t="s">
        <v>90</v>
      </c>
      <c r="AV167" s="16" t="s">
        <v>215</v>
      </c>
      <c r="AW167" s="16" t="s">
        <v>36</v>
      </c>
      <c r="AX167" s="16" t="s">
        <v>88</v>
      </c>
      <c r="AY167" s="292" t="s">
        <v>216</v>
      </c>
    </row>
    <row r="168" s="2" customFormat="1" ht="37.8" customHeight="1">
      <c r="A168" s="39"/>
      <c r="B168" s="40"/>
      <c r="C168" s="220" t="s">
        <v>215</v>
      </c>
      <c r="D168" s="220" t="s">
        <v>217</v>
      </c>
      <c r="E168" s="221" t="s">
        <v>415</v>
      </c>
      <c r="F168" s="222" t="s">
        <v>416</v>
      </c>
      <c r="G168" s="223" t="s">
        <v>358</v>
      </c>
      <c r="H168" s="224">
        <v>2789.2399999999998</v>
      </c>
      <c r="I168" s="225"/>
      <c r="J168" s="226">
        <f>ROUND(I168*H168,2)</f>
        <v>0</v>
      </c>
      <c r="K168" s="222" t="s">
        <v>359</v>
      </c>
      <c r="L168" s="45"/>
      <c r="M168" s="227" t="s">
        <v>1</v>
      </c>
      <c r="N168" s="228" t="s">
        <v>46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215</v>
      </c>
      <c r="AT168" s="231" t="s">
        <v>217</v>
      </c>
      <c r="AU168" s="231" t="s">
        <v>90</v>
      </c>
      <c r="AY168" s="18" t="s">
        <v>216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88</v>
      </c>
      <c r="BK168" s="232">
        <f>ROUND(I168*H168,2)</f>
        <v>0</v>
      </c>
      <c r="BL168" s="18" t="s">
        <v>215</v>
      </c>
      <c r="BM168" s="231" t="s">
        <v>5980</v>
      </c>
    </row>
    <row r="169" s="2" customFormat="1">
      <c r="A169" s="39"/>
      <c r="B169" s="40"/>
      <c r="C169" s="41"/>
      <c r="D169" s="233" t="s">
        <v>222</v>
      </c>
      <c r="E169" s="41"/>
      <c r="F169" s="234" t="s">
        <v>418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222</v>
      </c>
      <c r="AU169" s="18" t="s">
        <v>90</v>
      </c>
    </row>
    <row r="170" s="14" customFormat="1">
      <c r="A170" s="14"/>
      <c r="B170" s="260"/>
      <c r="C170" s="261"/>
      <c r="D170" s="233" t="s">
        <v>362</v>
      </c>
      <c r="E170" s="262" t="s">
        <v>1</v>
      </c>
      <c r="F170" s="263" t="s">
        <v>5981</v>
      </c>
      <c r="G170" s="261"/>
      <c r="H170" s="264">
        <v>2789.2399999999998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0" t="s">
        <v>362</v>
      </c>
      <c r="AU170" s="270" t="s">
        <v>90</v>
      </c>
      <c r="AV170" s="14" t="s">
        <v>90</v>
      </c>
      <c r="AW170" s="14" t="s">
        <v>36</v>
      </c>
      <c r="AX170" s="14" t="s">
        <v>81</v>
      </c>
      <c r="AY170" s="270" t="s">
        <v>216</v>
      </c>
    </row>
    <row r="171" s="16" customFormat="1">
      <c r="A171" s="16"/>
      <c r="B171" s="282"/>
      <c r="C171" s="283"/>
      <c r="D171" s="233" t="s">
        <v>362</v>
      </c>
      <c r="E171" s="284" t="s">
        <v>1</v>
      </c>
      <c r="F171" s="285" t="s">
        <v>369</v>
      </c>
      <c r="G171" s="283"/>
      <c r="H171" s="286">
        <v>2789.2399999999998</v>
      </c>
      <c r="I171" s="287"/>
      <c r="J171" s="283"/>
      <c r="K171" s="283"/>
      <c r="L171" s="288"/>
      <c r="M171" s="289"/>
      <c r="N171" s="290"/>
      <c r="O171" s="290"/>
      <c r="P171" s="290"/>
      <c r="Q171" s="290"/>
      <c r="R171" s="290"/>
      <c r="S171" s="290"/>
      <c r="T171" s="29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92" t="s">
        <v>362</v>
      </c>
      <c r="AU171" s="292" t="s">
        <v>90</v>
      </c>
      <c r="AV171" s="16" t="s">
        <v>215</v>
      </c>
      <c r="AW171" s="16" t="s">
        <v>36</v>
      </c>
      <c r="AX171" s="16" t="s">
        <v>88</v>
      </c>
      <c r="AY171" s="292" t="s">
        <v>216</v>
      </c>
    </row>
    <row r="172" s="2" customFormat="1" ht="33" customHeight="1">
      <c r="A172" s="39"/>
      <c r="B172" s="40"/>
      <c r="C172" s="220" t="s">
        <v>237</v>
      </c>
      <c r="D172" s="220" t="s">
        <v>217</v>
      </c>
      <c r="E172" s="221" t="s">
        <v>433</v>
      </c>
      <c r="F172" s="222" t="s">
        <v>434</v>
      </c>
      <c r="G172" s="223" t="s">
        <v>435</v>
      </c>
      <c r="H172" s="224">
        <v>732.17600000000004</v>
      </c>
      <c r="I172" s="225"/>
      <c r="J172" s="226">
        <f>ROUND(I172*H172,2)</f>
        <v>0</v>
      </c>
      <c r="K172" s="222" t="s">
        <v>359</v>
      </c>
      <c r="L172" s="45"/>
      <c r="M172" s="227" t="s">
        <v>1</v>
      </c>
      <c r="N172" s="228" t="s">
        <v>46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215</v>
      </c>
      <c r="AT172" s="231" t="s">
        <v>217</v>
      </c>
      <c r="AU172" s="231" t="s">
        <v>90</v>
      </c>
      <c r="AY172" s="18" t="s">
        <v>216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88</v>
      </c>
      <c r="BK172" s="232">
        <f>ROUND(I172*H172,2)</f>
        <v>0</v>
      </c>
      <c r="BL172" s="18" t="s">
        <v>215</v>
      </c>
      <c r="BM172" s="231" t="s">
        <v>5982</v>
      </c>
    </row>
    <row r="173" s="2" customFormat="1">
      <c r="A173" s="39"/>
      <c r="B173" s="40"/>
      <c r="C173" s="41"/>
      <c r="D173" s="233" t="s">
        <v>222</v>
      </c>
      <c r="E173" s="41"/>
      <c r="F173" s="234" t="s">
        <v>437</v>
      </c>
      <c r="G173" s="41"/>
      <c r="H173" s="41"/>
      <c r="I173" s="235"/>
      <c r="J173" s="41"/>
      <c r="K173" s="41"/>
      <c r="L173" s="45"/>
      <c r="M173" s="236"/>
      <c r="N173" s="23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222</v>
      </c>
      <c r="AU173" s="18" t="s">
        <v>90</v>
      </c>
    </row>
    <row r="174" s="14" customFormat="1">
      <c r="A174" s="14"/>
      <c r="B174" s="260"/>
      <c r="C174" s="261"/>
      <c r="D174" s="233" t="s">
        <v>362</v>
      </c>
      <c r="E174" s="262" t="s">
        <v>1</v>
      </c>
      <c r="F174" s="263" t="s">
        <v>5983</v>
      </c>
      <c r="G174" s="261"/>
      <c r="H174" s="264">
        <v>732.17600000000004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362</v>
      </c>
      <c r="AU174" s="270" t="s">
        <v>90</v>
      </c>
      <c r="AV174" s="14" t="s">
        <v>90</v>
      </c>
      <c r="AW174" s="14" t="s">
        <v>36</v>
      </c>
      <c r="AX174" s="14" t="s">
        <v>81</v>
      </c>
      <c r="AY174" s="270" t="s">
        <v>216</v>
      </c>
    </row>
    <row r="175" s="16" customFormat="1">
      <c r="A175" s="16"/>
      <c r="B175" s="282"/>
      <c r="C175" s="283"/>
      <c r="D175" s="233" t="s">
        <v>362</v>
      </c>
      <c r="E175" s="284" t="s">
        <v>1</v>
      </c>
      <c r="F175" s="285" t="s">
        <v>369</v>
      </c>
      <c r="G175" s="283"/>
      <c r="H175" s="286">
        <v>732.17600000000004</v>
      </c>
      <c r="I175" s="287"/>
      <c r="J175" s="283"/>
      <c r="K175" s="283"/>
      <c r="L175" s="288"/>
      <c r="M175" s="289"/>
      <c r="N175" s="290"/>
      <c r="O175" s="290"/>
      <c r="P175" s="290"/>
      <c r="Q175" s="290"/>
      <c r="R175" s="290"/>
      <c r="S175" s="290"/>
      <c r="T175" s="291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92" t="s">
        <v>362</v>
      </c>
      <c r="AU175" s="292" t="s">
        <v>90</v>
      </c>
      <c r="AV175" s="16" t="s">
        <v>215</v>
      </c>
      <c r="AW175" s="16" t="s">
        <v>36</v>
      </c>
      <c r="AX175" s="16" t="s">
        <v>88</v>
      </c>
      <c r="AY175" s="292" t="s">
        <v>216</v>
      </c>
    </row>
    <row r="176" s="2" customFormat="1" ht="24.15" customHeight="1">
      <c r="A176" s="39"/>
      <c r="B176" s="40"/>
      <c r="C176" s="220" t="s">
        <v>242</v>
      </c>
      <c r="D176" s="220" t="s">
        <v>217</v>
      </c>
      <c r="E176" s="221" t="s">
        <v>445</v>
      </c>
      <c r="F176" s="222" t="s">
        <v>446</v>
      </c>
      <c r="G176" s="223" t="s">
        <v>303</v>
      </c>
      <c r="H176" s="224">
        <v>928.39999999999998</v>
      </c>
      <c r="I176" s="225"/>
      <c r="J176" s="226">
        <f>ROUND(I176*H176,2)</f>
        <v>0</v>
      </c>
      <c r="K176" s="222" t="s">
        <v>359</v>
      </c>
      <c r="L176" s="45"/>
      <c r="M176" s="227" t="s">
        <v>1</v>
      </c>
      <c r="N176" s="228" t="s">
        <v>46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215</v>
      </c>
      <c r="AT176" s="231" t="s">
        <v>217</v>
      </c>
      <c r="AU176" s="231" t="s">
        <v>90</v>
      </c>
      <c r="AY176" s="18" t="s">
        <v>216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215</v>
      </c>
      <c r="BM176" s="231" t="s">
        <v>5984</v>
      </c>
    </row>
    <row r="177" s="2" customFormat="1">
      <c r="A177" s="39"/>
      <c r="B177" s="40"/>
      <c r="C177" s="41"/>
      <c r="D177" s="233" t="s">
        <v>222</v>
      </c>
      <c r="E177" s="41"/>
      <c r="F177" s="234" t="s">
        <v>448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222</v>
      </c>
      <c r="AU177" s="18" t="s">
        <v>90</v>
      </c>
    </row>
    <row r="178" s="13" customFormat="1">
      <c r="A178" s="13"/>
      <c r="B178" s="250"/>
      <c r="C178" s="251"/>
      <c r="D178" s="233" t="s">
        <v>362</v>
      </c>
      <c r="E178" s="252" t="s">
        <v>1</v>
      </c>
      <c r="F178" s="253" t="s">
        <v>5955</v>
      </c>
      <c r="G178" s="251"/>
      <c r="H178" s="252" t="s">
        <v>1</v>
      </c>
      <c r="I178" s="254"/>
      <c r="J178" s="251"/>
      <c r="K178" s="251"/>
      <c r="L178" s="255"/>
      <c r="M178" s="256"/>
      <c r="N178" s="257"/>
      <c r="O178" s="257"/>
      <c r="P178" s="257"/>
      <c r="Q178" s="257"/>
      <c r="R178" s="257"/>
      <c r="S178" s="257"/>
      <c r="T178" s="25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9" t="s">
        <v>362</v>
      </c>
      <c r="AU178" s="259" t="s">
        <v>90</v>
      </c>
      <c r="AV178" s="13" t="s">
        <v>88</v>
      </c>
      <c r="AW178" s="13" t="s">
        <v>36</v>
      </c>
      <c r="AX178" s="13" t="s">
        <v>81</v>
      </c>
      <c r="AY178" s="259" t="s">
        <v>216</v>
      </c>
    </row>
    <row r="179" s="14" customFormat="1">
      <c r="A179" s="14"/>
      <c r="B179" s="260"/>
      <c r="C179" s="261"/>
      <c r="D179" s="233" t="s">
        <v>362</v>
      </c>
      <c r="E179" s="262" t="s">
        <v>1</v>
      </c>
      <c r="F179" s="263" t="s">
        <v>5985</v>
      </c>
      <c r="G179" s="261"/>
      <c r="H179" s="264">
        <v>638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362</v>
      </c>
      <c r="AU179" s="270" t="s">
        <v>90</v>
      </c>
      <c r="AV179" s="14" t="s">
        <v>90</v>
      </c>
      <c r="AW179" s="14" t="s">
        <v>36</v>
      </c>
      <c r="AX179" s="14" t="s">
        <v>81</v>
      </c>
      <c r="AY179" s="270" t="s">
        <v>216</v>
      </c>
    </row>
    <row r="180" s="13" customFormat="1">
      <c r="A180" s="13"/>
      <c r="B180" s="250"/>
      <c r="C180" s="251"/>
      <c r="D180" s="233" t="s">
        <v>362</v>
      </c>
      <c r="E180" s="252" t="s">
        <v>1</v>
      </c>
      <c r="F180" s="253" t="s">
        <v>5957</v>
      </c>
      <c r="G180" s="251"/>
      <c r="H180" s="252" t="s">
        <v>1</v>
      </c>
      <c r="I180" s="254"/>
      <c r="J180" s="251"/>
      <c r="K180" s="251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362</v>
      </c>
      <c r="AU180" s="259" t="s">
        <v>90</v>
      </c>
      <c r="AV180" s="13" t="s">
        <v>88</v>
      </c>
      <c r="AW180" s="13" t="s">
        <v>36</v>
      </c>
      <c r="AX180" s="13" t="s">
        <v>81</v>
      </c>
      <c r="AY180" s="259" t="s">
        <v>216</v>
      </c>
    </row>
    <row r="181" s="14" customFormat="1">
      <c r="A181" s="14"/>
      <c r="B181" s="260"/>
      <c r="C181" s="261"/>
      <c r="D181" s="233" t="s">
        <v>362</v>
      </c>
      <c r="E181" s="262" t="s">
        <v>1</v>
      </c>
      <c r="F181" s="263" t="s">
        <v>5986</v>
      </c>
      <c r="G181" s="261"/>
      <c r="H181" s="264">
        <v>4.4000000000000004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0" t="s">
        <v>362</v>
      </c>
      <c r="AU181" s="270" t="s">
        <v>90</v>
      </c>
      <c r="AV181" s="14" t="s">
        <v>90</v>
      </c>
      <c r="AW181" s="14" t="s">
        <v>36</v>
      </c>
      <c r="AX181" s="14" t="s">
        <v>81</v>
      </c>
      <c r="AY181" s="270" t="s">
        <v>216</v>
      </c>
    </row>
    <row r="182" s="13" customFormat="1">
      <c r="A182" s="13"/>
      <c r="B182" s="250"/>
      <c r="C182" s="251"/>
      <c r="D182" s="233" t="s">
        <v>362</v>
      </c>
      <c r="E182" s="252" t="s">
        <v>1</v>
      </c>
      <c r="F182" s="253" t="s">
        <v>986</v>
      </c>
      <c r="G182" s="251"/>
      <c r="H182" s="252" t="s">
        <v>1</v>
      </c>
      <c r="I182" s="254"/>
      <c r="J182" s="251"/>
      <c r="K182" s="251"/>
      <c r="L182" s="255"/>
      <c r="M182" s="256"/>
      <c r="N182" s="257"/>
      <c r="O182" s="257"/>
      <c r="P182" s="257"/>
      <c r="Q182" s="257"/>
      <c r="R182" s="257"/>
      <c r="S182" s="257"/>
      <c r="T182" s="25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9" t="s">
        <v>362</v>
      </c>
      <c r="AU182" s="259" t="s">
        <v>90</v>
      </c>
      <c r="AV182" s="13" t="s">
        <v>88</v>
      </c>
      <c r="AW182" s="13" t="s">
        <v>36</v>
      </c>
      <c r="AX182" s="13" t="s">
        <v>81</v>
      </c>
      <c r="AY182" s="259" t="s">
        <v>216</v>
      </c>
    </row>
    <row r="183" s="14" customFormat="1">
      <c r="A183" s="14"/>
      <c r="B183" s="260"/>
      <c r="C183" s="261"/>
      <c r="D183" s="233" t="s">
        <v>362</v>
      </c>
      <c r="E183" s="262" t="s">
        <v>1</v>
      </c>
      <c r="F183" s="263" t="s">
        <v>5987</v>
      </c>
      <c r="G183" s="261"/>
      <c r="H183" s="264">
        <v>8.8000000000000007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362</v>
      </c>
      <c r="AU183" s="270" t="s">
        <v>90</v>
      </c>
      <c r="AV183" s="14" t="s">
        <v>90</v>
      </c>
      <c r="AW183" s="14" t="s">
        <v>36</v>
      </c>
      <c r="AX183" s="14" t="s">
        <v>81</v>
      </c>
      <c r="AY183" s="270" t="s">
        <v>216</v>
      </c>
    </row>
    <row r="184" s="13" customFormat="1">
      <c r="A184" s="13"/>
      <c r="B184" s="250"/>
      <c r="C184" s="251"/>
      <c r="D184" s="233" t="s">
        <v>362</v>
      </c>
      <c r="E184" s="252" t="s">
        <v>1</v>
      </c>
      <c r="F184" s="253" t="s">
        <v>5960</v>
      </c>
      <c r="G184" s="251"/>
      <c r="H184" s="252" t="s">
        <v>1</v>
      </c>
      <c r="I184" s="254"/>
      <c r="J184" s="251"/>
      <c r="K184" s="251"/>
      <c r="L184" s="255"/>
      <c r="M184" s="256"/>
      <c r="N184" s="257"/>
      <c r="O184" s="257"/>
      <c r="P184" s="257"/>
      <c r="Q184" s="257"/>
      <c r="R184" s="257"/>
      <c r="S184" s="257"/>
      <c r="T184" s="25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9" t="s">
        <v>362</v>
      </c>
      <c r="AU184" s="259" t="s">
        <v>90</v>
      </c>
      <c r="AV184" s="13" t="s">
        <v>88</v>
      </c>
      <c r="AW184" s="13" t="s">
        <v>36</v>
      </c>
      <c r="AX184" s="13" t="s">
        <v>81</v>
      </c>
      <c r="AY184" s="259" t="s">
        <v>216</v>
      </c>
    </row>
    <row r="185" s="14" customFormat="1">
      <c r="A185" s="14"/>
      <c r="B185" s="260"/>
      <c r="C185" s="261"/>
      <c r="D185" s="233" t="s">
        <v>362</v>
      </c>
      <c r="E185" s="262" t="s">
        <v>1</v>
      </c>
      <c r="F185" s="263" t="s">
        <v>5988</v>
      </c>
      <c r="G185" s="261"/>
      <c r="H185" s="264">
        <v>165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362</v>
      </c>
      <c r="AU185" s="270" t="s">
        <v>90</v>
      </c>
      <c r="AV185" s="14" t="s">
        <v>90</v>
      </c>
      <c r="AW185" s="14" t="s">
        <v>36</v>
      </c>
      <c r="AX185" s="14" t="s">
        <v>81</v>
      </c>
      <c r="AY185" s="270" t="s">
        <v>216</v>
      </c>
    </row>
    <row r="186" s="13" customFormat="1">
      <c r="A186" s="13"/>
      <c r="B186" s="250"/>
      <c r="C186" s="251"/>
      <c r="D186" s="233" t="s">
        <v>362</v>
      </c>
      <c r="E186" s="252" t="s">
        <v>1</v>
      </c>
      <c r="F186" s="253" t="s">
        <v>5962</v>
      </c>
      <c r="G186" s="251"/>
      <c r="H186" s="252" t="s">
        <v>1</v>
      </c>
      <c r="I186" s="254"/>
      <c r="J186" s="251"/>
      <c r="K186" s="251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362</v>
      </c>
      <c r="AU186" s="259" t="s">
        <v>90</v>
      </c>
      <c r="AV186" s="13" t="s">
        <v>88</v>
      </c>
      <c r="AW186" s="13" t="s">
        <v>36</v>
      </c>
      <c r="AX186" s="13" t="s">
        <v>81</v>
      </c>
      <c r="AY186" s="259" t="s">
        <v>216</v>
      </c>
    </row>
    <row r="187" s="14" customFormat="1">
      <c r="A187" s="14"/>
      <c r="B187" s="260"/>
      <c r="C187" s="261"/>
      <c r="D187" s="233" t="s">
        <v>362</v>
      </c>
      <c r="E187" s="262" t="s">
        <v>1</v>
      </c>
      <c r="F187" s="263" t="s">
        <v>5989</v>
      </c>
      <c r="G187" s="261"/>
      <c r="H187" s="264">
        <v>9.9000000000000004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362</v>
      </c>
      <c r="AU187" s="270" t="s">
        <v>90</v>
      </c>
      <c r="AV187" s="14" t="s">
        <v>90</v>
      </c>
      <c r="AW187" s="14" t="s">
        <v>36</v>
      </c>
      <c r="AX187" s="14" t="s">
        <v>81</v>
      </c>
      <c r="AY187" s="270" t="s">
        <v>216</v>
      </c>
    </row>
    <row r="188" s="13" customFormat="1">
      <c r="A188" s="13"/>
      <c r="B188" s="250"/>
      <c r="C188" s="251"/>
      <c r="D188" s="233" t="s">
        <v>362</v>
      </c>
      <c r="E188" s="252" t="s">
        <v>1</v>
      </c>
      <c r="F188" s="253" t="s">
        <v>5964</v>
      </c>
      <c r="G188" s="251"/>
      <c r="H188" s="252" t="s">
        <v>1</v>
      </c>
      <c r="I188" s="254"/>
      <c r="J188" s="251"/>
      <c r="K188" s="251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362</v>
      </c>
      <c r="AU188" s="259" t="s">
        <v>90</v>
      </c>
      <c r="AV188" s="13" t="s">
        <v>88</v>
      </c>
      <c r="AW188" s="13" t="s">
        <v>36</v>
      </c>
      <c r="AX188" s="13" t="s">
        <v>81</v>
      </c>
      <c r="AY188" s="259" t="s">
        <v>216</v>
      </c>
    </row>
    <row r="189" s="14" customFormat="1">
      <c r="A189" s="14"/>
      <c r="B189" s="260"/>
      <c r="C189" s="261"/>
      <c r="D189" s="233" t="s">
        <v>362</v>
      </c>
      <c r="E189" s="262" t="s">
        <v>1</v>
      </c>
      <c r="F189" s="263" t="s">
        <v>5990</v>
      </c>
      <c r="G189" s="261"/>
      <c r="H189" s="264">
        <v>12.1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362</v>
      </c>
      <c r="AU189" s="270" t="s">
        <v>90</v>
      </c>
      <c r="AV189" s="14" t="s">
        <v>90</v>
      </c>
      <c r="AW189" s="14" t="s">
        <v>36</v>
      </c>
      <c r="AX189" s="14" t="s">
        <v>81</v>
      </c>
      <c r="AY189" s="270" t="s">
        <v>216</v>
      </c>
    </row>
    <row r="190" s="13" customFormat="1">
      <c r="A190" s="13"/>
      <c r="B190" s="250"/>
      <c r="C190" s="251"/>
      <c r="D190" s="233" t="s">
        <v>362</v>
      </c>
      <c r="E190" s="252" t="s">
        <v>1</v>
      </c>
      <c r="F190" s="253" t="s">
        <v>5966</v>
      </c>
      <c r="G190" s="251"/>
      <c r="H190" s="252" t="s">
        <v>1</v>
      </c>
      <c r="I190" s="254"/>
      <c r="J190" s="251"/>
      <c r="K190" s="251"/>
      <c r="L190" s="255"/>
      <c r="M190" s="256"/>
      <c r="N190" s="257"/>
      <c r="O190" s="257"/>
      <c r="P190" s="257"/>
      <c r="Q190" s="257"/>
      <c r="R190" s="257"/>
      <c r="S190" s="257"/>
      <c r="T190" s="25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9" t="s">
        <v>362</v>
      </c>
      <c r="AU190" s="259" t="s">
        <v>90</v>
      </c>
      <c r="AV190" s="13" t="s">
        <v>88</v>
      </c>
      <c r="AW190" s="13" t="s">
        <v>36</v>
      </c>
      <c r="AX190" s="13" t="s">
        <v>81</v>
      </c>
      <c r="AY190" s="259" t="s">
        <v>216</v>
      </c>
    </row>
    <row r="191" s="14" customFormat="1">
      <c r="A191" s="14"/>
      <c r="B191" s="260"/>
      <c r="C191" s="261"/>
      <c r="D191" s="233" t="s">
        <v>362</v>
      </c>
      <c r="E191" s="262" t="s">
        <v>1</v>
      </c>
      <c r="F191" s="263" t="s">
        <v>5991</v>
      </c>
      <c r="G191" s="261"/>
      <c r="H191" s="264">
        <v>45.100000000000001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362</v>
      </c>
      <c r="AU191" s="270" t="s">
        <v>90</v>
      </c>
      <c r="AV191" s="14" t="s">
        <v>90</v>
      </c>
      <c r="AW191" s="14" t="s">
        <v>36</v>
      </c>
      <c r="AX191" s="14" t="s">
        <v>81</v>
      </c>
      <c r="AY191" s="270" t="s">
        <v>216</v>
      </c>
    </row>
    <row r="192" s="13" customFormat="1">
      <c r="A192" s="13"/>
      <c r="B192" s="250"/>
      <c r="C192" s="251"/>
      <c r="D192" s="233" t="s">
        <v>362</v>
      </c>
      <c r="E192" s="252" t="s">
        <v>1</v>
      </c>
      <c r="F192" s="253" t="s">
        <v>5968</v>
      </c>
      <c r="G192" s="251"/>
      <c r="H192" s="252" t="s">
        <v>1</v>
      </c>
      <c r="I192" s="254"/>
      <c r="J192" s="251"/>
      <c r="K192" s="251"/>
      <c r="L192" s="255"/>
      <c r="M192" s="256"/>
      <c r="N192" s="257"/>
      <c r="O192" s="257"/>
      <c r="P192" s="257"/>
      <c r="Q192" s="257"/>
      <c r="R192" s="257"/>
      <c r="S192" s="257"/>
      <c r="T192" s="25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9" t="s">
        <v>362</v>
      </c>
      <c r="AU192" s="259" t="s">
        <v>90</v>
      </c>
      <c r="AV192" s="13" t="s">
        <v>88</v>
      </c>
      <c r="AW192" s="13" t="s">
        <v>36</v>
      </c>
      <c r="AX192" s="13" t="s">
        <v>81</v>
      </c>
      <c r="AY192" s="259" t="s">
        <v>216</v>
      </c>
    </row>
    <row r="193" s="14" customFormat="1">
      <c r="A193" s="14"/>
      <c r="B193" s="260"/>
      <c r="C193" s="261"/>
      <c r="D193" s="233" t="s">
        <v>362</v>
      </c>
      <c r="E193" s="262" t="s">
        <v>1</v>
      </c>
      <c r="F193" s="263" t="s">
        <v>5991</v>
      </c>
      <c r="G193" s="261"/>
      <c r="H193" s="264">
        <v>45.100000000000001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0" t="s">
        <v>362</v>
      </c>
      <c r="AU193" s="270" t="s">
        <v>90</v>
      </c>
      <c r="AV193" s="14" t="s">
        <v>90</v>
      </c>
      <c r="AW193" s="14" t="s">
        <v>36</v>
      </c>
      <c r="AX193" s="14" t="s">
        <v>81</v>
      </c>
      <c r="AY193" s="270" t="s">
        <v>216</v>
      </c>
    </row>
    <row r="194" s="16" customFormat="1">
      <c r="A194" s="16"/>
      <c r="B194" s="282"/>
      <c r="C194" s="283"/>
      <c r="D194" s="233" t="s">
        <v>362</v>
      </c>
      <c r="E194" s="284" t="s">
        <v>1</v>
      </c>
      <c r="F194" s="285" t="s">
        <v>369</v>
      </c>
      <c r="G194" s="283"/>
      <c r="H194" s="286">
        <v>928.39999999999998</v>
      </c>
      <c r="I194" s="287"/>
      <c r="J194" s="283"/>
      <c r="K194" s="283"/>
      <c r="L194" s="288"/>
      <c r="M194" s="289"/>
      <c r="N194" s="290"/>
      <c r="O194" s="290"/>
      <c r="P194" s="290"/>
      <c r="Q194" s="290"/>
      <c r="R194" s="290"/>
      <c r="S194" s="290"/>
      <c r="T194" s="29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92" t="s">
        <v>362</v>
      </c>
      <c r="AU194" s="292" t="s">
        <v>90</v>
      </c>
      <c r="AV194" s="16" t="s">
        <v>215</v>
      </c>
      <c r="AW194" s="16" t="s">
        <v>36</v>
      </c>
      <c r="AX194" s="16" t="s">
        <v>88</v>
      </c>
      <c r="AY194" s="292" t="s">
        <v>216</v>
      </c>
    </row>
    <row r="195" s="2" customFormat="1" ht="16.5" customHeight="1">
      <c r="A195" s="39"/>
      <c r="B195" s="40"/>
      <c r="C195" s="220" t="s">
        <v>247</v>
      </c>
      <c r="D195" s="220" t="s">
        <v>217</v>
      </c>
      <c r="E195" s="221" t="s">
        <v>5992</v>
      </c>
      <c r="F195" s="222" t="s">
        <v>5993</v>
      </c>
      <c r="G195" s="223" t="s">
        <v>5994</v>
      </c>
      <c r="H195" s="224">
        <v>2</v>
      </c>
      <c r="I195" s="225"/>
      <c r="J195" s="226">
        <f>ROUND(I195*H195,2)</f>
        <v>0</v>
      </c>
      <c r="K195" s="222" t="s">
        <v>359</v>
      </c>
      <c r="L195" s="45"/>
      <c r="M195" s="227" t="s">
        <v>1</v>
      </c>
      <c r="N195" s="228" t="s">
        <v>46</v>
      </c>
      <c r="O195" s="92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215</v>
      </c>
      <c r="AT195" s="231" t="s">
        <v>217</v>
      </c>
      <c r="AU195" s="231" t="s">
        <v>90</v>
      </c>
      <c r="AY195" s="18" t="s">
        <v>216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215</v>
      </c>
      <c r="BM195" s="231" t="s">
        <v>5995</v>
      </c>
    </row>
    <row r="196" s="2" customFormat="1">
      <c r="A196" s="39"/>
      <c r="B196" s="40"/>
      <c r="C196" s="41"/>
      <c r="D196" s="233" t="s">
        <v>222</v>
      </c>
      <c r="E196" s="41"/>
      <c r="F196" s="234" t="s">
        <v>5993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222</v>
      </c>
      <c r="AU196" s="18" t="s">
        <v>90</v>
      </c>
    </row>
    <row r="197" s="11" customFormat="1" ht="22.8" customHeight="1">
      <c r="A197" s="11"/>
      <c r="B197" s="206"/>
      <c r="C197" s="207"/>
      <c r="D197" s="208" t="s">
        <v>80</v>
      </c>
      <c r="E197" s="248" t="s">
        <v>90</v>
      </c>
      <c r="F197" s="248" t="s">
        <v>450</v>
      </c>
      <c r="G197" s="207"/>
      <c r="H197" s="207"/>
      <c r="I197" s="210"/>
      <c r="J197" s="249">
        <f>BK197</f>
        <v>0</v>
      </c>
      <c r="K197" s="207"/>
      <c r="L197" s="212"/>
      <c r="M197" s="213"/>
      <c r="N197" s="214"/>
      <c r="O197" s="214"/>
      <c r="P197" s="215">
        <f>SUM(P198:P213)</f>
        <v>0</v>
      </c>
      <c r="Q197" s="214"/>
      <c r="R197" s="215">
        <f>SUM(R198:R213)</f>
        <v>0.53557060000000001</v>
      </c>
      <c r="S197" s="214"/>
      <c r="T197" s="216">
        <f>SUM(T198:T213)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217" t="s">
        <v>88</v>
      </c>
      <c r="AT197" s="218" t="s">
        <v>80</v>
      </c>
      <c r="AU197" s="218" t="s">
        <v>88</v>
      </c>
      <c r="AY197" s="217" t="s">
        <v>216</v>
      </c>
      <c r="BK197" s="219">
        <f>SUM(BK198:BK213)</f>
        <v>0</v>
      </c>
    </row>
    <row r="198" s="2" customFormat="1" ht="16.5" customHeight="1">
      <c r="A198" s="39"/>
      <c r="B198" s="40"/>
      <c r="C198" s="220" t="s">
        <v>252</v>
      </c>
      <c r="D198" s="220" t="s">
        <v>217</v>
      </c>
      <c r="E198" s="221" t="s">
        <v>5996</v>
      </c>
      <c r="F198" s="222" t="s">
        <v>5997</v>
      </c>
      <c r="G198" s="223" t="s">
        <v>358</v>
      </c>
      <c r="H198" s="224">
        <v>0.23000000000000001</v>
      </c>
      <c r="I198" s="225"/>
      <c r="J198" s="226">
        <f>ROUND(I198*H198,2)</f>
        <v>0</v>
      </c>
      <c r="K198" s="222" t="s">
        <v>359</v>
      </c>
      <c r="L198" s="45"/>
      <c r="M198" s="227" t="s">
        <v>1</v>
      </c>
      <c r="N198" s="228" t="s">
        <v>46</v>
      </c>
      <c r="O198" s="92"/>
      <c r="P198" s="229">
        <f>O198*H198</f>
        <v>0</v>
      </c>
      <c r="Q198" s="229">
        <v>2.3010199999999998</v>
      </c>
      <c r="R198" s="229">
        <f>Q198*H198</f>
        <v>0.5292346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215</v>
      </c>
      <c r="AT198" s="231" t="s">
        <v>217</v>
      </c>
      <c r="AU198" s="231" t="s">
        <v>90</v>
      </c>
      <c r="AY198" s="18" t="s">
        <v>216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88</v>
      </c>
      <c r="BK198" s="232">
        <f>ROUND(I198*H198,2)</f>
        <v>0</v>
      </c>
      <c r="BL198" s="18" t="s">
        <v>215</v>
      </c>
      <c r="BM198" s="231" t="s">
        <v>5998</v>
      </c>
    </row>
    <row r="199" s="2" customFormat="1">
      <c r="A199" s="39"/>
      <c r="B199" s="40"/>
      <c r="C199" s="41"/>
      <c r="D199" s="233" t="s">
        <v>222</v>
      </c>
      <c r="E199" s="41"/>
      <c r="F199" s="234" t="s">
        <v>5999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222</v>
      </c>
      <c r="AU199" s="18" t="s">
        <v>90</v>
      </c>
    </row>
    <row r="200" s="13" customFormat="1">
      <c r="A200" s="13"/>
      <c r="B200" s="250"/>
      <c r="C200" s="251"/>
      <c r="D200" s="233" t="s">
        <v>362</v>
      </c>
      <c r="E200" s="252" t="s">
        <v>1</v>
      </c>
      <c r="F200" s="253" t="s">
        <v>1612</v>
      </c>
      <c r="G200" s="251"/>
      <c r="H200" s="252" t="s">
        <v>1</v>
      </c>
      <c r="I200" s="254"/>
      <c r="J200" s="251"/>
      <c r="K200" s="251"/>
      <c r="L200" s="255"/>
      <c r="M200" s="256"/>
      <c r="N200" s="257"/>
      <c r="O200" s="257"/>
      <c r="P200" s="257"/>
      <c r="Q200" s="257"/>
      <c r="R200" s="257"/>
      <c r="S200" s="257"/>
      <c r="T200" s="25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9" t="s">
        <v>362</v>
      </c>
      <c r="AU200" s="259" t="s">
        <v>90</v>
      </c>
      <c r="AV200" s="13" t="s">
        <v>88</v>
      </c>
      <c r="AW200" s="13" t="s">
        <v>36</v>
      </c>
      <c r="AX200" s="13" t="s">
        <v>81</v>
      </c>
      <c r="AY200" s="259" t="s">
        <v>216</v>
      </c>
    </row>
    <row r="201" s="14" customFormat="1">
      <c r="A201" s="14"/>
      <c r="B201" s="260"/>
      <c r="C201" s="261"/>
      <c r="D201" s="233" t="s">
        <v>362</v>
      </c>
      <c r="E201" s="262" t="s">
        <v>1</v>
      </c>
      <c r="F201" s="263" t="s">
        <v>5974</v>
      </c>
      <c r="G201" s="261"/>
      <c r="H201" s="264">
        <v>0.080000000000000002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0" t="s">
        <v>362</v>
      </c>
      <c r="AU201" s="270" t="s">
        <v>90</v>
      </c>
      <c r="AV201" s="14" t="s">
        <v>90</v>
      </c>
      <c r="AW201" s="14" t="s">
        <v>36</v>
      </c>
      <c r="AX201" s="14" t="s">
        <v>81</v>
      </c>
      <c r="AY201" s="270" t="s">
        <v>216</v>
      </c>
    </row>
    <row r="202" s="13" customFormat="1">
      <c r="A202" s="13"/>
      <c r="B202" s="250"/>
      <c r="C202" s="251"/>
      <c r="D202" s="233" t="s">
        <v>362</v>
      </c>
      <c r="E202" s="252" t="s">
        <v>1</v>
      </c>
      <c r="F202" s="253" t="s">
        <v>5975</v>
      </c>
      <c r="G202" s="251"/>
      <c r="H202" s="252" t="s">
        <v>1</v>
      </c>
      <c r="I202" s="254"/>
      <c r="J202" s="251"/>
      <c r="K202" s="251"/>
      <c r="L202" s="255"/>
      <c r="M202" s="256"/>
      <c r="N202" s="257"/>
      <c r="O202" s="257"/>
      <c r="P202" s="257"/>
      <c r="Q202" s="257"/>
      <c r="R202" s="257"/>
      <c r="S202" s="257"/>
      <c r="T202" s="25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9" t="s">
        <v>362</v>
      </c>
      <c r="AU202" s="259" t="s">
        <v>90</v>
      </c>
      <c r="AV202" s="13" t="s">
        <v>88</v>
      </c>
      <c r="AW202" s="13" t="s">
        <v>36</v>
      </c>
      <c r="AX202" s="13" t="s">
        <v>81</v>
      </c>
      <c r="AY202" s="259" t="s">
        <v>216</v>
      </c>
    </row>
    <row r="203" s="14" customFormat="1">
      <c r="A203" s="14"/>
      <c r="B203" s="260"/>
      <c r="C203" s="261"/>
      <c r="D203" s="233" t="s">
        <v>362</v>
      </c>
      <c r="E203" s="262" t="s">
        <v>1</v>
      </c>
      <c r="F203" s="263" t="s">
        <v>5976</v>
      </c>
      <c r="G203" s="261"/>
      <c r="H203" s="264">
        <v>0.14999999999999999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0" t="s">
        <v>362</v>
      </c>
      <c r="AU203" s="270" t="s">
        <v>90</v>
      </c>
      <c r="AV203" s="14" t="s">
        <v>90</v>
      </c>
      <c r="AW203" s="14" t="s">
        <v>36</v>
      </c>
      <c r="AX203" s="14" t="s">
        <v>81</v>
      </c>
      <c r="AY203" s="270" t="s">
        <v>216</v>
      </c>
    </row>
    <row r="204" s="16" customFormat="1">
      <c r="A204" s="16"/>
      <c r="B204" s="282"/>
      <c r="C204" s="283"/>
      <c r="D204" s="233" t="s">
        <v>362</v>
      </c>
      <c r="E204" s="284" t="s">
        <v>1</v>
      </c>
      <c r="F204" s="285" t="s">
        <v>369</v>
      </c>
      <c r="G204" s="283"/>
      <c r="H204" s="286">
        <v>0.22999999999999998</v>
      </c>
      <c r="I204" s="287"/>
      <c r="J204" s="283"/>
      <c r="K204" s="283"/>
      <c r="L204" s="288"/>
      <c r="M204" s="289"/>
      <c r="N204" s="290"/>
      <c r="O204" s="290"/>
      <c r="P204" s="290"/>
      <c r="Q204" s="290"/>
      <c r="R204" s="290"/>
      <c r="S204" s="290"/>
      <c r="T204" s="291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92" t="s">
        <v>362</v>
      </c>
      <c r="AU204" s="292" t="s">
        <v>90</v>
      </c>
      <c r="AV204" s="16" t="s">
        <v>215</v>
      </c>
      <c r="AW204" s="16" t="s">
        <v>36</v>
      </c>
      <c r="AX204" s="16" t="s">
        <v>88</v>
      </c>
      <c r="AY204" s="292" t="s">
        <v>216</v>
      </c>
    </row>
    <row r="205" s="2" customFormat="1" ht="16.5" customHeight="1">
      <c r="A205" s="39"/>
      <c r="B205" s="40"/>
      <c r="C205" s="220" t="s">
        <v>257</v>
      </c>
      <c r="D205" s="220" t="s">
        <v>217</v>
      </c>
      <c r="E205" s="221" t="s">
        <v>6000</v>
      </c>
      <c r="F205" s="222" t="s">
        <v>6001</v>
      </c>
      <c r="G205" s="223" t="s">
        <v>303</v>
      </c>
      <c r="H205" s="224">
        <v>2.3999999999999999</v>
      </c>
      <c r="I205" s="225"/>
      <c r="J205" s="226">
        <f>ROUND(I205*H205,2)</f>
        <v>0</v>
      </c>
      <c r="K205" s="222" t="s">
        <v>359</v>
      </c>
      <c r="L205" s="45"/>
      <c r="M205" s="227" t="s">
        <v>1</v>
      </c>
      <c r="N205" s="228" t="s">
        <v>46</v>
      </c>
      <c r="O205" s="92"/>
      <c r="P205" s="229">
        <f>O205*H205</f>
        <v>0</v>
      </c>
      <c r="Q205" s="229">
        <v>0.00264</v>
      </c>
      <c r="R205" s="229">
        <f>Q205*H205</f>
        <v>0.0063359999999999996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215</v>
      </c>
      <c r="AT205" s="231" t="s">
        <v>217</v>
      </c>
      <c r="AU205" s="231" t="s">
        <v>90</v>
      </c>
      <c r="AY205" s="18" t="s">
        <v>216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88</v>
      </c>
      <c r="BK205" s="232">
        <f>ROUND(I205*H205,2)</f>
        <v>0</v>
      </c>
      <c r="BL205" s="18" t="s">
        <v>215</v>
      </c>
      <c r="BM205" s="231" t="s">
        <v>6002</v>
      </c>
    </row>
    <row r="206" s="2" customFormat="1">
      <c r="A206" s="39"/>
      <c r="B206" s="40"/>
      <c r="C206" s="41"/>
      <c r="D206" s="233" t="s">
        <v>222</v>
      </c>
      <c r="E206" s="41"/>
      <c r="F206" s="234" t="s">
        <v>6003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222</v>
      </c>
      <c r="AU206" s="18" t="s">
        <v>90</v>
      </c>
    </row>
    <row r="207" s="13" customFormat="1">
      <c r="A207" s="13"/>
      <c r="B207" s="250"/>
      <c r="C207" s="251"/>
      <c r="D207" s="233" t="s">
        <v>362</v>
      </c>
      <c r="E207" s="252" t="s">
        <v>1</v>
      </c>
      <c r="F207" s="253" t="s">
        <v>1612</v>
      </c>
      <c r="G207" s="251"/>
      <c r="H207" s="252" t="s">
        <v>1</v>
      </c>
      <c r="I207" s="254"/>
      <c r="J207" s="251"/>
      <c r="K207" s="251"/>
      <c r="L207" s="255"/>
      <c r="M207" s="256"/>
      <c r="N207" s="257"/>
      <c r="O207" s="257"/>
      <c r="P207" s="257"/>
      <c r="Q207" s="257"/>
      <c r="R207" s="257"/>
      <c r="S207" s="257"/>
      <c r="T207" s="25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9" t="s">
        <v>362</v>
      </c>
      <c r="AU207" s="259" t="s">
        <v>90</v>
      </c>
      <c r="AV207" s="13" t="s">
        <v>88</v>
      </c>
      <c r="AW207" s="13" t="s">
        <v>36</v>
      </c>
      <c r="AX207" s="13" t="s">
        <v>81</v>
      </c>
      <c r="AY207" s="259" t="s">
        <v>216</v>
      </c>
    </row>
    <row r="208" s="14" customFormat="1">
      <c r="A208" s="14"/>
      <c r="B208" s="260"/>
      <c r="C208" s="261"/>
      <c r="D208" s="233" t="s">
        <v>362</v>
      </c>
      <c r="E208" s="262" t="s">
        <v>1</v>
      </c>
      <c r="F208" s="263" t="s">
        <v>6004</v>
      </c>
      <c r="G208" s="261"/>
      <c r="H208" s="264">
        <v>0.80000000000000004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0" t="s">
        <v>362</v>
      </c>
      <c r="AU208" s="270" t="s">
        <v>90</v>
      </c>
      <c r="AV208" s="14" t="s">
        <v>90</v>
      </c>
      <c r="AW208" s="14" t="s">
        <v>36</v>
      </c>
      <c r="AX208" s="14" t="s">
        <v>81</v>
      </c>
      <c r="AY208" s="270" t="s">
        <v>216</v>
      </c>
    </row>
    <row r="209" s="13" customFormat="1">
      <c r="A209" s="13"/>
      <c r="B209" s="250"/>
      <c r="C209" s="251"/>
      <c r="D209" s="233" t="s">
        <v>362</v>
      </c>
      <c r="E209" s="252" t="s">
        <v>1</v>
      </c>
      <c r="F209" s="253" t="s">
        <v>5975</v>
      </c>
      <c r="G209" s="251"/>
      <c r="H209" s="252" t="s">
        <v>1</v>
      </c>
      <c r="I209" s="254"/>
      <c r="J209" s="251"/>
      <c r="K209" s="251"/>
      <c r="L209" s="255"/>
      <c r="M209" s="256"/>
      <c r="N209" s="257"/>
      <c r="O209" s="257"/>
      <c r="P209" s="257"/>
      <c r="Q209" s="257"/>
      <c r="R209" s="257"/>
      <c r="S209" s="257"/>
      <c r="T209" s="25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9" t="s">
        <v>362</v>
      </c>
      <c r="AU209" s="259" t="s">
        <v>90</v>
      </c>
      <c r="AV209" s="13" t="s">
        <v>88</v>
      </c>
      <c r="AW209" s="13" t="s">
        <v>36</v>
      </c>
      <c r="AX209" s="13" t="s">
        <v>81</v>
      </c>
      <c r="AY209" s="259" t="s">
        <v>216</v>
      </c>
    </row>
    <row r="210" s="14" customFormat="1">
      <c r="A210" s="14"/>
      <c r="B210" s="260"/>
      <c r="C210" s="261"/>
      <c r="D210" s="233" t="s">
        <v>362</v>
      </c>
      <c r="E210" s="262" t="s">
        <v>1</v>
      </c>
      <c r="F210" s="263" t="s">
        <v>6005</v>
      </c>
      <c r="G210" s="261"/>
      <c r="H210" s="264">
        <v>1.6000000000000001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0" t="s">
        <v>362</v>
      </c>
      <c r="AU210" s="270" t="s">
        <v>90</v>
      </c>
      <c r="AV210" s="14" t="s">
        <v>90</v>
      </c>
      <c r="AW210" s="14" t="s">
        <v>36</v>
      </c>
      <c r="AX210" s="14" t="s">
        <v>81</v>
      </c>
      <c r="AY210" s="270" t="s">
        <v>216</v>
      </c>
    </row>
    <row r="211" s="16" customFormat="1">
      <c r="A211" s="16"/>
      <c r="B211" s="282"/>
      <c r="C211" s="283"/>
      <c r="D211" s="233" t="s">
        <v>362</v>
      </c>
      <c r="E211" s="284" t="s">
        <v>1</v>
      </c>
      <c r="F211" s="285" t="s">
        <v>369</v>
      </c>
      <c r="G211" s="283"/>
      <c r="H211" s="286">
        <v>2.4000000000000004</v>
      </c>
      <c r="I211" s="287"/>
      <c r="J211" s="283"/>
      <c r="K211" s="283"/>
      <c r="L211" s="288"/>
      <c r="M211" s="289"/>
      <c r="N211" s="290"/>
      <c r="O211" s="290"/>
      <c r="P211" s="290"/>
      <c r="Q211" s="290"/>
      <c r="R211" s="290"/>
      <c r="S211" s="290"/>
      <c r="T211" s="291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92" t="s">
        <v>362</v>
      </c>
      <c r="AU211" s="292" t="s">
        <v>90</v>
      </c>
      <c r="AV211" s="16" t="s">
        <v>215</v>
      </c>
      <c r="AW211" s="16" t="s">
        <v>36</v>
      </c>
      <c r="AX211" s="16" t="s">
        <v>88</v>
      </c>
      <c r="AY211" s="292" t="s">
        <v>216</v>
      </c>
    </row>
    <row r="212" s="2" customFormat="1" ht="16.5" customHeight="1">
      <c r="A212" s="39"/>
      <c r="B212" s="40"/>
      <c r="C212" s="220" t="s">
        <v>262</v>
      </c>
      <c r="D212" s="220" t="s">
        <v>217</v>
      </c>
      <c r="E212" s="221" t="s">
        <v>6006</v>
      </c>
      <c r="F212" s="222" t="s">
        <v>6007</v>
      </c>
      <c r="G212" s="223" t="s">
        <v>303</v>
      </c>
      <c r="H212" s="224">
        <v>2.3999999999999999</v>
      </c>
      <c r="I212" s="225"/>
      <c r="J212" s="226">
        <f>ROUND(I212*H212,2)</f>
        <v>0</v>
      </c>
      <c r="K212" s="222" t="s">
        <v>359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215</v>
      </c>
      <c r="AT212" s="231" t="s">
        <v>217</v>
      </c>
      <c r="AU212" s="231" t="s">
        <v>90</v>
      </c>
      <c r="AY212" s="18" t="s">
        <v>216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215</v>
      </c>
      <c r="BM212" s="231" t="s">
        <v>6008</v>
      </c>
    </row>
    <row r="213" s="2" customFormat="1">
      <c r="A213" s="39"/>
      <c r="B213" s="40"/>
      <c r="C213" s="41"/>
      <c r="D213" s="233" t="s">
        <v>222</v>
      </c>
      <c r="E213" s="41"/>
      <c r="F213" s="234" t="s">
        <v>6009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222</v>
      </c>
      <c r="AU213" s="18" t="s">
        <v>90</v>
      </c>
    </row>
    <row r="214" s="11" customFormat="1" ht="22.8" customHeight="1">
      <c r="A214" s="11"/>
      <c r="B214" s="206"/>
      <c r="C214" s="207"/>
      <c r="D214" s="208" t="s">
        <v>80</v>
      </c>
      <c r="E214" s="248" t="s">
        <v>237</v>
      </c>
      <c r="F214" s="248" t="s">
        <v>6010</v>
      </c>
      <c r="G214" s="207"/>
      <c r="H214" s="207"/>
      <c r="I214" s="210"/>
      <c r="J214" s="249">
        <f>BK214</f>
        <v>0</v>
      </c>
      <c r="K214" s="207"/>
      <c r="L214" s="212"/>
      <c r="M214" s="213"/>
      <c r="N214" s="214"/>
      <c r="O214" s="214"/>
      <c r="P214" s="215">
        <f>P215+P234+P256+P270+P281+P297+P313+P329</f>
        <v>0</v>
      </c>
      <c r="Q214" s="214"/>
      <c r="R214" s="215">
        <f>R215+R234+R256+R270+R281+R297+R313+R329</f>
        <v>777.46629999999993</v>
      </c>
      <c r="S214" s="214"/>
      <c r="T214" s="216">
        <f>T215+T234+T256+T270+T281+T297+T313+T329</f>
        <v>0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R214" s="217" t="s">
        <v>88</v>
      </c>
      <c r="AT214" s="218" t="s">
        <v>80</v>
      </c>
      <c r="AU214" s="218" t="s">
        <v>88</v>
      </c>
      <c r="AY214" s="217" t="s">
        <v>216</v>
      </c>
      <c r="BK214" s="219">
        <f>BK215+BK234+BK256+BK270+BK281+BK297+BK313+BK329</f>
        <v>0</v>
      </c>
    </row>
    <row r="215" s="11" customFormat="1" ht="20.88" customHeight="1">
      <c r="A215" s="11"/>
      <c r="B215" s="206"/>
      <c r="C215" s="207"/>
      <c r="D215" s="208" t="s">
        <v>80</v>
      </c>
      <c r="E215" s="248" t="s">
        <v>6011</v>
      </c>
      <c r="F215" s="248" t="s">
        <v>6012</v>
      </c>
      <c r="G215" s="207"/>
      <c r="H215" s="207"/>
      <c r="I215" s="210"/>
      <c r="J215" s="249">
        <f>BK215</f>
        <v>0</v>
      </c>
      <c r="K215" s="207"/>
      <c r="L215" s="212"/>
      <c r="M215" s="213"/>
      <c r="N215" s="214"/>
      <c r="O215" s="214"/>
      <c r="P215" s="215">
        <f>SUM(P216:P233)</f>
        <v>0</v>
      </c>
      <c r="Q215" s="214"/>
      <c r="R215" s="215">
        <f>SUM(R216:R233)</f>
        <v>587.83579999999995</v>
      </c>
      <c r="S215" s="214"/>
      <c r="T215" s="216">
        <f>SUM(T216:T233)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217" t="s">
        <v>88</v>
      </c>
      <c r="AT215" s="218" t="s">
        <v>80</v>
      </c>
      <c r="AU215" s="218" t="s">
        <v>90</v>
      </c>
      <c r="AY215" s="217" t="s">
        <v>216</v>
      </c>
      <c r="BK215" s="219">
        <f>SUM(BK216:BK233)</f>
        <v>0</v>
      </c>
    </row>
    <row r="216" s="2" customFormat="1" ht="24.15" customHeight="1">
      <c r="A216" s="39"/>
      <c r="B216" s="40"/>
      <c r="C216" s="220" t="s">
        <v>267</v>
      </c>
      <c r="D216" s="220" t="s">
        <v>217</v>
      </c>
      <c r="E216" s="221" t="s">
        <v>6013</v>
      </c>
      <c r="F216" s="222" t="s">
        <v>6014</v>
      </c>
      <c r="G216" s="223" t="s">
        <v>303</v>
      </c>
      <c r="H216" s="224">
        <v>638</v>
      </c>
      <c r="I216" s="225"/>
      <c r="J216" s="226">
        <f>ROUND(I216*H216,2)</f>
        <v>0</v>
      </c>
      <c r="K216" s="222" t="s">
        <v>359</v>
      </c>
      <c r="L216" s="45"/>
      <c r="M216" s="227" t="s">
        <v>1</v>
      </c>
      <c r="N216" s="228" t="s">
        <v>46</v>
      </c>
      <c r="O216" s="92"/>
      <c r="P216" s="229">
        <f>O216*H216</f>
        <v>0</v>
      </c>
      <c r="Q216" s="229">
        <v>0.34499999999999997</v>
      </c>
      <c r="R216" s="229">
        <f>Q216*H216</f>
        <v>220.10999999999999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215</v>
      </c>
      <c r="AT216" s="231" t="s">
        <v>217</v>
      </c>
      <c r="AU216" s="231" t="s">
        <v>228</v>
      </c>
      <c r="AY216" s="18" t="s">
        <v>216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88</v>
      </c>
      <c r="BK216" s="232">
        <f>ROUND(I216*H216,2)</f>
        <v>0</v>
      </c>
      <c r="BL216" s="18" t="s">
        <v>215</v>
      </c>
      <c r="BM216" s="231" t="s">
        <v>6015</v>
      </c>
    </row>
    <row r="217" s="2" customFormat="1">
      <c r="A217" s="39"/>
      <c r="B217" s="40"/>
      <c r="C217" s="41"/>
      <c r="D217" s="233" t="s">
        <v>222</v>
      </c>
      <c r="E217" s="41"/>
      <c r="F217" s="234" t="s">
        <v>6016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222</v>
      </c>
      <c r="AU217" s="18" t="s">
        <v>228</v>
      </c>
    </row>
    <row r="218" s="13" customFormat="1">
      <c r="A218" s="13"/>
      <c r="B218" s="250"/>
      <c r="C218" s="251"/>
      <c r="D218" s="233" t="s">
        <v>362</v>
      </c>
      <c r="E218" s="252" t="s">
        <v>1</v>
      </c>
      <c r="F218" s="253" t="s">
        <v>6017</v>
      </c>
      <c r="G218" s="251"/>
      <c r="H218" s="252" t="s">
        <v>1</v>
      </c>
      <c r="I218" s="254"/>
      <c r="J218" s="251"/>
      <c r="K218" s="251"/>
      <c r="L218" s="255"/>
      <c r="M218" s="256"/>
      <c r="N218" s="257"/>
      <c r="O218" s="257"/>
      <c r="P218" s="257"/>
      <c r="Q218" s="257"/>
      <c r="R218" s="257"/>
      <c r="S218" s="257"/>
      <c r="T218" s="25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9" t="s">
        <v>362</v>
      </c>
      <c r="AU218" s="259" t="s">
        <v>228</v>
      </c>
      <c r="AV218" s="13" t="s">
        <v>88</v>
      </c>
      <c r="AW218" s="13" t="s">
        <v>36</v>
      </c>
      <c r="AX218" s="13" t="s">
        <v>81</v>
      </c>
      <c r="AY218" s="259" t="s">
        <v>216</v>
      </c>
    </row>
    <row r="219" s="14" customFormat="1">
      <c r="A219" s="14"/>
      <c r="B219" s="260"/>
      <c r="C219" s="261"/>
      <c r="D219" s="233" t="s">
        <v>362</v>
      </c>
      <c r="E219" s="262" t="s">
        <v>1</v>
      </c>
      <c r="F219" s="263" t="s">
        <v>5985</v>
      </c>
      <c r="G219" s="261"/>
      <c r="H219" s="264">
        <v>638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0" t="s">
        <v>362</v>
      </c>
      <c r="AU219" s="270" t="s">
        <v>228</v>
      </c>
      <c r="AV219" s="14" t="s">
        <v>90</v>
      </c>
      <c r="AW219" s="14" t="s">
        <v>36</v>
      </c>
      <c r="AX219" s="14" t="s">
        <v>81</v>
      </c>
      <c r="AY219" s="270" t="s">
        <v>216</v>
      </c>
    </row>
    <row r="220" s="16" customFormat="1">
      <c r="A220" s="16"/>
      <c r="B220" s="282"/>
      <c r="C220" s="283"/>
      <c r="D220" s="233" t="s">
        <v>362</v>
      </c>
      <c r="E220" s="284" t="s">
        <v>1</v>
      </c>
      <c r="F220" s="285" t="s">
        <v>369</v>
      </c>
      <c r="G220" s="283"/>
      <c r="H220" s="286">
        <v>638</v>
      </c>
      <c r="I220" s="287"/>
      <c r="J220" s="283"/>
      <c r="K220" s="283"/>
      <c r="L220" s="288"/>
      <c r="M220" s="289"/>
      <c r="N220" s="290"/>
      <c r="O220" s="290"/>
      <c r="P220" s="290"/>
      <c r="Q220" s="290"/>
      <c r="R220" s="290"/>
      <c r="S220" s="290"/>
      <c r="T220" s="291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2" t="s">
        <v>362</v>
      </c>
      <c r="AU220" s="292" t="s">
        <v>228</v>
      </c>
      <c r="AV220" s="16" t="s">
        <v>215</v>
      </c>
      <c r="AW220" s="16" t="s">
        <v>36</v>
      </c>
      <c r="AX220" s="16" t="s">
        <v>88</v>
      </c>
      <c r="AY220" s="292" t="s">
        <v>216</v>
      </c>
    </row>
    <row r="221" s="2" customFormat="1" ht="24.15" customHeight="1">
      <c r="A221" s="39"/>
      <c r="B221" s="40"/>
      <c r="C221" s="220" t="s">
        <v>272</v>
      </c>
      <c r="D221" s="220" t="s">
        <v>217</v>
      </c>
      <c r="E221" s="221" t="s">
        <v>6013</v>
      </c>
      <c r="F221" s="222" t="s">
        <v>6014</v>
      </c>
      <c r="G221" s="223" t="s">
        <v>303</v>
      </c>
      <c r="H221" s="224">
        <v>580</v>
      </c>
      <c r="I221" s="225"/>
      <c r="J221" s="226">
        <f>ROUND(I221*H221,2)</f>
        <v>0</v>
      </c>
      <c r="K221" s="222" t="s">
        <v>359</v>
      </c>
      <c r="L221" s="45"/>
      <c r="M221" s="227" t="s">
        <v>1</v>
      </c>
      <c r="N221" s="228" t="s">
        <v>46</v>
      </c>
      <c r="O221" s="92"/>
      <c r="P221" s="229">
        <f>O221*H221</f>
        <v>0</v>
      </c>
      <c r="Q221" s="229">
        <v>0.34499999999999997</v>
      </c>
      <c r="R221" s="229">
        <f>Q221*H221</f>
        <v>200.09999999999999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215</v>
      </c>
      <c r="AT221" s="231" t="s">
        <v>217</v>
      </c>
      <c r="AU221" s="231" t="s">
        <v>228</v>
      </c>
      <c r="AY221" s="18" t="s">
        <v>216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215</v>
      </c>
      <c r="BM221" s="231" t="s">
        <v>6018</v>
      </c>
    </row>
    <row r="222" s="2" customFormat="1">
      <c r="A222" s="39"/>
      <c r="B222" s="40"/>
      <c r="C222" s="41"/>
      <c r="D222" s="233" t="s">
        <v>222</v>
      </c>
      <c r="E222" s="41"/>
      <c r="F222" s="234" t="s">
        <v>6016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222</v>
      </c>
      <c r="AU222" s="18" t="s">
        <v>228</v>
      </c>
    </row>
    <row r="223" s="13" customFormat="1">
      <c r="A223" s="13"/>
      <c r="B223" s="250"/>
      <c r="C223" s="251"/>
      <c r="D223" s="233" t="s">
        <v>362</v>
      </c>
      <c r="E223" s="252" t="s">
        <v>1</v>
      </c>
      <c r="F223" s="253" t="s">
        <v>6019</v>
      </c>
      <c r="G223" s="251"/>
      <c r="H223" s="252" t="s">
        <v>1</v>
      </c>
      <c r="I223" s="254"/>
      <c r="J223" s="251"/>
      <c r="K223" s="251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362</v>
      </c>
      <c r="AU223" s="259" t="s">
        <v>228</v>
      </c>
      <c r="AV223" s="13" t="s">
        <v>88</v>
      </c>
      <c r="AW223" s="13" t="s">
        <v>36</v>
      </c>
      <c r="AX223" s="13" t="s">
        <v>81</v>
      </c>
      <c r="AY223" s="259" t="s">
        <v>216</v>
      </c>
    </row>
    <row r="224" s="14" customFormat="1">
      <c r="A224" s="14"/>
      <c r="B224" s="260"/>
      <c r="C224" s="261"/>
      <c r="D224" s="233" t="s">
        <v>362</v>
      </c>
      <c r="E224" s="262" t="s">
        <v>1</v>
      </c>
      <c r="F224" s="263" t="s">
        <v>6020</v>
      </c>
      <c r="G224" s="261"/>
      <c r="H224" s="264">
        <v>580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362</v>
      </c>
      <c r="AU224" s="270" t="s">
        <v>228</v>
      </c>
      <c r="AV224" s="14" t="s">
        <v>90</v>
      </c>
      <c r="AW224" s="14" t="s">
        <v>36</v>
      </c>
      <c r="AX224" s="14" t="s">
        <v>81</v>
      </c>
      <c r="AY224" s="270" t="s">
        <v>216</v>
      </c>
    </row>
    <row r="225" s="16" customFormat="1">
      <c r="A225" s="16"/>
      <c r="B225" s="282"/>
      <c r="C225" s="283"/>
      <c r="D225" s="233" t="s">
        <v>362</v>
      </c>
      <c r="E225" s="284" t="s">
        <v>1</v>
      </c>
      <c r="F225" s="285" t="s">
        <v>369</v>
      </c>
      <c r="G225" s="283"/>
      <c r="H225" s="286">
        <v>580</v>
      </c>
      <c r="I225" s="287"/>
      <c r="J225" s="283"/>
      <c r="K225" s="283"/>
      <c r="L225" s="288"/>
      <c r="M225" s="289"/>
      <c r="N225" s="290"/>
      <c r="O225" s="290"/>
      <c r="P225" s="290"/>
      <c r="Q225" s="290"/>
      <c r="R225" s="290"/>
      <c r="S225" s="290"/>
      <c r="T225" s="29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92" t="s">
        <v>362</v>
      </c>
      <c r="AU225" s="292" t="s">
        <v>228</v>
      </c>
      <c r="AV225" s="16" t="s">
        <v>215</v>
      </c>
      <c r="AW225" s="16" t="s">
        <v>36</v>
      </c>
      <c r="AX225" s="16" t="s">
        <v>88</v>
      </c>
      <c r="AY225" s="292" t="s">
        <v>216</v>
      </c>
    </row>
    <row r="226" s="2" customFormat="1" ht="24.15" customHeight="1">
      <c r="A226" s="39"/>
      <c r="B226" s="40"/>
      <c r="C226" s="220" t="s">
        <v>277</v>
      </c>
      <c r="D226" s="220" t="s">
        <v>217</v>
      </c>
      <c r="E226" s="221" t="s">
        <v>6021</v>
      </c>
      <c r="F226" s="222" t="s">
        <v>6022</v>
      </c>
      <c r="G226" s="223" t="s">
        <v>303</v>
      </c>
      <c r="H226" s="224">
        <v>580</v>
      </c>
      <c r="I226" s="225"/>
      <c r="J226" s="226">
        <f>ROUND(I226*H226,2)</f>
        <v>0</v>
      </c>
      <c r="K226" s="222" t="s">
        <v>359</v>
      </c>
      <c r="L226" s="45"/>
      <c r="M226" s="227" t="s">
        <v>1</v>
      </c>
      <c r="N226" s="228" t="s">
        <v>46</v>
      </c>
      <c r="O226" s="92"/>
      <c r="P226" s="229">
        <f>O226*H226</f>
        <v>0</v>
      </c>
      <c r="Q226" s="229">
        <v>0.00034000000000000002</v>
      </c>
      <c r="R226" s="229">
        <f>Q226*H226</f>
        <v>0.19720000000000001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215</v>
      </c>
      <c r="AT226" s="231" t="s">
        <v>217</v>
      </c>
      <c r="AU226" s="231" t="s">
        <v>228</v>
      </c>
      <c r="AY226" s="18" t="s">
        <v>216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215</v>
      </c>
      <c r="BM226" s="231" t="s">
        <v>6023</v>
      </c>
    </row>
    <row r="227" s="2" customFormat="1">
      <c r="A227" s="39"/>
      <c r="B227" s="40"/>
      <c r="C227" s="41"/>
      <c r="D227" s="233" t="s">
        <v>222</v>
      </c>
      <c r="E227" s="41"/>
      <c r="F227" s="234" t="s">
        <v>6024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222</v>
      </c>
      <c r="AU227" s="18" t="s">
        <v>228</v>
      </c>
    </row>
    <row r="228" s="2" customFormat="1" ht="33" customHeight="1">
      <c r="A228" s="39"/>
      <c r="B228" s="40"/>
      <c r="C228" s="220" t="s">
        <v>282</v>
      </c>
      <c r="D228" s="220" t="s">
        <v>217</v>
      </c>
      <c r="E228" s="221" t="s">
        <v>6025</v>
      </c>
      <c r="F228" s="222" t="s">
        <v>6026</v>
      </c>
      <c r="G228" s="223" t="s">
        <v>303</v>
      </c>
      <c r="H228" s="224">
        <v>580</v>
      </c>
      <c r="I228" s="225"/>
      <c r="J228" s="226">
        <f>ROUND(I228*H228,2)</f>
        <v>0</v>
      </c>
      <c r="K228" s="222" t="s">
        <v>359</v>
      </c>
      <c r="L228" s="45"/>
      <c r="M228" s="227" t="s">
        <v>1</v>
      </c>
      <c r="N228" s="228" t="s">
        <v>46</v>
      </c>
      <c r="O228" s="92"/>
      <c r="P228" s="229">
        <f>O228*H228</f>
        <v>0</v>
      </c>
      <c r="Q228" s="229">
        <v>0.18462999999999999</v>
      </c>
      <c r="R228" s="229">
        <f>Q228*H228</f>
        <v>107.08539999999999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215</v>
      </c>
      <c r="AT228" s="231" t="s">
        <v>217</v>
      </c>
      <c r="AU228" s="231" t="s">
        <v>228</v>
      </c>
      <c r="AY228" s="18" t="s">
        <v>216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88</v>
      </c>
      <c r="BK228" s="232">
        <f>ROUND(I228*H228,2)</f>
        <v>0</v>
      </c>
      <c r="BL228" s="18" t="s">
        <v>215</v>
      </c>
      <c r="BM228" s="231" t="s">
        <v>6027</v>
      </c>
    </row>
    <row r="229" s="2" customFormat="1">
      <c r="A229" s="39"/>
      <c r="B229" s="40"/>
      <c r="C229" s="41"/>
      <c r="D229" s="233" t="s">
        <v>222</v>
      </c>
      <c r="E229" s="41"/>
      <c r="F229" s="234" t="s">
        <v>6028</v>
      </c>
      <c r="G229" s="41"/>
      <c r="H229" s="41"/>
      <c r="I229" s="235"/>
      <c r="J229" s="41"/>
      <c r="K229" s="41"/>
      <c r="L229" s="45"/>
      <c r="M229" s="236"/>
      <c r="N229" s="23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222</v>
      </c>
      <c r="AU229" s="18" t="s">
        <v>228</v>
      </c>
    </row>
    <row r="230" s="2" customFormat="1" ht="24.15" customHeight="1">
      <c r="A230" s="39"/>
      <c r="B230" s="40"/>
      <c r="C230" s="220" t="s">
        <v>8</v>
      </c>
      <c r="D230" s="220" t="s">
        <v>217</v>
      </c>
      <c r="E230" s="221" t="s">
        <v>6029</v>
      </c>
      <c r="F230" s="222" t="s">
        <v>6030</v>
      </c>
      <c r="G230" s="223" t="s">
        <v>303</v>
      </c>
      <c r="H230" s="224">
        <v>580</v>
      </c>
      <c r="I230" s="225"/>
      <c r="J230" s="226">
        <f>ROUND(I230*H230,2)</f>
        <v>0</v>
      </c>
      <c r="K230" s="222" t="s">
        <v>359</v>
      </c>
      <c r="L230" s="45"/>
      <c r="M230" s="227" t="s">
        <v>1</v>
      </c>
      <c r="N230" s="228" t="s">
        <v>46</v>
      </c>
      <c r="O230" s="92"/>
      <c r="P230" s="229">
        <f>O230*H230</f>
        <v>0</v>
      </c>
      <c r="Q230" s="229">
        <v>0.00031</v>
      </c>
      <c r="R230" s="229">
        <f>Q230*H230</f>
        <v>0.17979999999999999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215</v>
      </c>
      <c r="AT230" s="231" t="s">
        <v>217</v>
      </c>
      <c r="AU230" s="231" t="s">
        <v>228</v>
      </c>
      <c r="AY230" s="18" t="s">
        <v>216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88</v>
      </c>
      <c r="BK230" s="232">
        <f>ROUND(I230*H230,2)</f>
        <v>0</v>
      </c>
      <c r="BL230" s="18" t="s">
        <v>215</v>
      </c>
      <c r="BM230" s="231" t="s">
        <v>6031</v>
      </c>
    </row>
    <row r="231" s="2" customFormat="1">
      <c r="A231" s="39"/>
      <c r="B231" s="40"/>
      <c r="C231" s="41"/>
      <c r="D231" s="233" t="s">
        <v>222</v>
      </c>
      <c r="E231" s="41"/>
      <c r="F231" s="234" t="s">
        <v>6032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222</v>
      </c>
      <c r="AU231" s="18" t="s">
        <v>228</v>
      </c>
    </row>
    <row r="232" s="2" customFormat="1" ht="33" customHeight="1">
      <c r="A232" s="39"/>
      <c r="B232" s="40"/>
      <c r="C232" s="220" t="s">
        <v>292</v>
      </c>
      <c r="D232" s="220" t="s">
        <v>217</v>
      </c>
      <c r="E232" s="221" t="s">
        <v>6033</v>
      </c>
      <c r="F232" s="222" t="s">
        <v>6034</v>
      </c>
      <c r="G232" s="223" t="s">
        <v>303</v>
      </c>
      <c r="H232" s="224">
        <v>580</v>
      </c>
      <c r="I232" s="225"/>
      <c r="J232" s="226">
        <f>ROUND(I232*H232,2)</f>
        <v>0</v>
      </c>
      <c r="K232" s="222" t="s">
        <v>359</v>
      </c>
      <c r="L232" s="45"/>
      <c r="M232" s="227" t="s">
        <v>1</v>
      </c>
      <c r="N232" s="228" t="s">
        <v>46</v>
      </c>
      <c r="O232" s="92"/>
      <c r="P232" s="229">
        <f>O232*H232</f>
        <v>0</v>
      </c>
      <c r="Q232" s="229">
        <v>0.10373</v>
      </c>
      <c r="R232" s="229">
        <f>Q232*H232</f>
        <v>60.163400000000003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215</v>
      </c>
      <c r="AT232" s="231" t="s">
        <v>217</v>
      </c>
      <c r="AU232" s="231" t="s">
        <v>228</v>
      </c>
      <c r="AY232" s="18" t="s">
        <v>216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215</v>
      </c>
      <c r="BM232" s="231" t="s">
        <v>6035</v>
      </c>
    </row>
    <row r="233" s="2" customFormat="1">
      <c r="A233" s="39"/>
      <c r="B233" s="40"/>
      <c r="C233" s="41"/>
      <c r="D233" s="233" t="s">
        <v>222</v>
      </c>
      <c r="E233" s="41"/>
      <c r="F233" s="234" t="s">
        <v>6036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222</v>
      </c>
      <c r="AU233" s="18" t="s">
        <v>228</v>
      </c>
    </row>
    <row r="234" s="11" customFormat="1" ht="20.88" customHeight="1">
      <c r="A234" s="11"/>
      <c r="B234" s="206"/>
      <c r="C234" s="207"/>
      <c r="D234" s="208" t="s">
        <v>80</v>
      </c>
      <c r="E234" s="248" t="s">
        <v>6037</v>
      </c>
      <c r="F234" s="248" t="s">
        <v>6038</v>
      </c>
      <c r="G234" s="207"/>
      <c r="H234" s="207"/>
      <c r="I234" s="210"/>
      <c r="J234" s="249">
        <f>BK234</f>
        <v>0</v>
      </c>
      <c r="K234" s="207"/>
      <c r="L234" s="212"/>
      <c r="M234" s="213"/>
      <c r="N234" s="214"/>
      <c r="O234" s="214"/>
      <c r="P234" s="215">
        <f>SUM(P235:P255)</f>
        <v>0</v>
      </c>
      <c r="Q234" s="214"/>
      <c r="R234" s="215">
        <f>SUM(R235:R255)</f>
        <v>5.0489199999999999</v>
      </c>
      <c r="S234" s="214"/>
      <c r="T234" s="216">
        <f>SUM(T235:T255)</f>
        <v>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R234" s="217" t="s">
        <v>88</v>
      </c>
      <c r="AT234" s="218" t="s">
        <v>80</v>
      </c>
      <c r="AU234" s="218" t="s">
        <v>90</v>
      </c>
      <c r="AY234" s="217" t="s">
        <v>216</v>
      </c>
      <c r="BK234" s="219">
        <f>SUM(BK235:BK255)</f>
        <v>0</v>
      </c>
    </row>
    <row r="235" s="2" customFormat="1" ht="21.75" customHeight="1">
      <c r="A235" s="39"/>
      <c r="B235" s="40"/>
      <c r="C235" s="220" t="s">
        <v>297</v>
      </c>
      <c r="D235" s="220" t="s">
        <v>217</v>
      </c>
      <c r="E235" s="221" t="s">
        <v>6039</v>
      </c>
      <c r="F235" s="222" t="s">
        <v>6040</v>
      </c>
      <c r="G235" s="223" t="s">
        <v>303</v>
      </c>
      <c r="H235" s="224">
        <v>4</v>
      </c>
      <c r="I235" s="225"/>
      <c r="J235" s="226">
        <f>ROUND(I235*H235,2)</f>
        <v>0</v>
      </c>
      <c r="K235" s="222" t="s">
        <v>359</v>
      </c>
      <c r="L235" s="45"/>
      <c r="M235" s="227" t="s">
        <v>1</v>
      </c>
      <c r="N235" s="228" t="s">
        <v>46</v>
      </c>
      <c r="O235" s="92"/>
      <c r="P235" s="229">
        <f>O235*H235</f>
        <v>0</v>
      </c>
      <c r="Q235" s="229">
        <v>0.34499999999999997</v>
      </c>
      <c r="R235" s="229">
        <f>Q235*H235</f>
        <v>1.3799999999999999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215</v>
      </c>
      <c r="AT235" s="231" t="s">
        <v>217</v>
      </c>
      <c r="AU235" s="231" t="s">
        <v>228</v>
      </c>
      <c r="AY235" s="18" t="s">
        <v>216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215</v>
      </c>
      <c r="BM235" s="231" t="s">
        <v>6041</v>
      </c>
    </row>
    <row r="236" s="2" customFormat="1">
      <c r="A236" s="39"/>
      <c r="B236" s="40"/>
      <c r="C236" s="41"/>
      <c r="D236" s="233" t="s">
        <v>222</v>
      </c>
      <c r="E236" s="41"/>
      <c r="F236" s="234" t="s">
        <v>6042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228</v>
      </c>
    </row>
    <row r="237" s="13" customFormat="1">
      <c r="A237" s="13"/>
      <c r="B237" s="250"/>
      <c r="C237" s="251"/>
      <c r="D237" s="233" t="s">
        <v>362</v>
      </c>
      <c r="E237" s="252" t="s">
        <v>1</v>
      </c>
      <c r="F237" s="253" t="s">
        <v>6017</v>
      </c>
      <c r="G237" s="251"/>
      <c r="H237" s="252" t="s">
        <v>1</v>
      </c>
      <c r="I237" s="254"/>
      <c r="J237" s="251"/>
      <c r="K237" s="251"/>
      <c r="L237" s="255"/>
      <c r="M237" s="256"/>
      <c r="N237" s="257"/>
      <c r="O237" s="257"/>
      <c r="P237" s="257"/>
      <c r="Q237" s="257"/>
      <c r="R237" s="257"/>
      <c r="S237" s="257"/>
      <c r="T237" s="25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9" t="s">
        <v>362</v>
      </c>
      <c r="AU237" s="259" t="s">
        <v>228</v>
      </c>
      <c r="AV237" s="13" t="s">
        <v>88</v>
      </c>
      <c r="AW237" s="13" t="s">
        <v>36</v>
      </c>
      <c r="AX237" s="13" t="s">
        <v>81</v>
      </c>
      <c r="AY237" s="259" t="s">
        <v>216</v>
      </c>
    </row>
    <row r="238" s="14" customFormat="1">
      <c r="A238" s="14"/>
      <c r="B238" s="260"/>
      <c r="C238" s="261"/>
      <c r="D238" s="233" t="s">
        <v>362</v>
      </c>
      <c r="E238" s="262" t="s">
        <v>1</v>
      </c>
      <c r="F238" s="263" t="s">
        <v>215</v>
      </c>
      <c r="G238" s="261"/>
      <c r="H238" s="264">
        <v>4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0" t="s">
        <v>362</v>
      </c>
      <c r="AU238" s="270" t="s">
        <v>228</v>
      </c>
      <c r="AV238" s="14" t="s">
        <v>90</v>
      </c>
      <c r="AW238" s="14" t="s">
        <v>36</v>
      </c>
      <c r="AX238" s="14" t="s">
        <v>81</v>
      </c>
      <c r="AY238" s="270" t="s">
        <v>216</v>
      </c>
    </row>
    <row r="239" s="16" customFormat="1">
      <c r="A239" s="16"/>
      <c r="B239" s="282"/>
      <c r="C239" s="283"/>
      <c r="D239" s="233" t="s">
        <v>362</v>
      </c>
      <c r="E239" s="284" t="s">
        <v>1</v>
      </c>
      <c r="F239" s="285" t="s">
        <v>369</v>
      </c>
      <c r="G239" s="283"/>
      <c r="H239" s="286">
        <v>4</v>
      </c>
      <c r="I239" s="287"/>
      <c r="J239" s="283"/>
      <c r="K239" s="283"/>
      <c r="L239" s="288"/>
      <c r="M239" s="289"/>
      <c r="N239" s="290"/>
      <c r="O239" s="290"/>
      <c r="P239" s="290"/>
      <c r="Q239" s="290"/>
      <c r="R239" s="290"/>
      <c r="S239" s="290"/>
      <c r="T239" s="291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92" t="s">
        <v>362</v>
      </c>
      <c r="AU239" s="292" t="s">
        <v>228</v>
      </c>
      <c r="AV239" s="16" t="s">
        <v>215</v>
      </c>
      <c r="AW239" s="16" t="s">
        <v>36</v>
      </c>
      <c r="AX239" s="16" t="s">
        <v>88</v>
      </c>
      <c r="AY239" s="292" t="s">
        <v>216</v>
      </c>
    </row>
    <row r="240" s="2" customFormat="1" ht="21.75" customHeight="1">
      <c r="A240" s="39"/>
      <c r="B240" s="40"/>
      <c r="C240" s="220" t="s">
        <v>472</v>
      </c>
      <c r="D240" s="220" t="s">
        <v>217</v>
      </c>
      <c r="E240" s="221" t="s">
        <v>6043</v>
      </c>
      <c r="F240" s="222" t="s">
        <v>6044</v>
      </c>
      <c r="G240" s="223" t="s">
        <v>303</v>
      </c>
      <c r="H240" s="224">
        <v>4</v>
      </c>
      <c r="I240" s="225"/>
      <c r="J240" s="226">
        <f>ROUND(I240*H240,2)</f>
        <v>0</v>
      </c>
      <c r="K240" s="222" t="s">
        <v>359</v>
      </c>
      <c r="L240" s="45"/>
      <c r="M240" s="227" t="s">
        <v>1</v>
      </c>
      <c r="N240" s="228" t="s">
        <v>46</v>
      </c>
      <c r="O240" s="92"/>
      <c r="P240" s="229">
        <f>O240*H240</f>
        <v>0</v>
      </c>
      <c r="Q240" s="229">
        <v>0.184</v>
      </c>
      <c r="R240" s="229">
        <f>Q240*H240</f>
        <v>0.73599999999999999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215</v>
      </c>
      <c r="AT240" s="231" t="s">
        <v>217</v>
      </c>
      <c r="AU240" s="231" t="s">
        <v>228</v>
      </c>
      <c r="AY240" s="18" t="s">
        <v>216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88</v>
      </c>
      <c r="BK240" s="232">
        <f>ROUND(I240*H240,2)</f>
        <v>0</v>
      </c>
      <c r="BL240" s="18" t="s">
        <v>215</v>
      </c>
      <c r="BM240" s="231" t="s">
        <v>6045</v>
      </c>
    </row>
    <row r="241" s="2" customFormat="1">
      <c r="A241" s="39"/>
      <c r="B241" s="40"/>
      <c r="C241" s="41"/>
      <c r="D241" s="233" t="s">
        <v>222</v>
      </c>
      <c r="E241" s="41"/>
      <c r="F241" s="234" t="s">
        <v>6046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222</v>
      </c>
      <c r="AU241" s="18" t="s">
        <v>228</v>
      </c>
    </row>
    <row r="242" s="13" customFormat="1">
      <c r="A242" s="13"/>
      <c r="B242" s="250"/>
      <c r="C242" s="251"/>
      <c r="D242" s="233" t="s">
        <v>362</v>
      </c>
      <c r="E242" s="252" t="s">
        <v>1</v>
      </c>
      <c r="F242" s="253" t="s">
        <v>6019</v>
      </c>
      <c r="G242" s="251"/>
      <c r="H242" s="252" t="s">
        <v>1</v>
      </c>
      <c r="I242" s="254"/>
      <c r="J242" s="251"/>
      <c r="K242" s="251"/>
      <c r="L242" s="255"/>
      <c r="M242" s="256"/>
      <c r="N242" s="257"/>
      <c r="O242" s="257"/>
      <c r="P242" s="257"/>
      <c r="Q242" s="257"/>
      <c r="R242" s="257"/>
      <c r="S242" s="257"/>
      <c r="T242" s="25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9" t="s">
        <v>362</v>
      </c>
      <c r="AU242" s="259" t="s">
        <v>228</v>
      </c>
      <c r="AV242" s="13" t="s">
        <v>88</v>
      </c>
      <c r="AW242" s="13" t="s">
        <v>36</v>
      </c>
      <c r="AX242" s="13" t="s">
        <v>81</v>
      </c>
      <c r="AY242" s="259" t="s">
        <v>216</v>
      </c>
    </row>
    <row r="243" s="14" customFormat="1">
      <c r="A243" s="14"/>
      <c r="B243" s="260"/>
      <c r="C243" s="261"/>
      <c r="D243" s="233" t="s">
        <v>362</v>
      </c>
      <c r="E243" s="262" t="s">
        <v>1</v>
      </c>
      <c r="F243" s="263" t="s">
        <v>215</v>
      </c>
      <c r="G243" s="261"/>
      <c r="H243" s="264">
        <v>4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0" t="s">
        <v>362</v>
      </c>
      <c r="AU243" s="270" t="s">
        <v>228</v>
      </c>
      <c r="AV243" s="14" t="s">
        <v>90</v>
      </c>
      <c r="AW243" s="14" t="s">
        <v>36</v>
      </c>
      <c r="AX243" s="14" t="s">
        <v>81</v>
      </c>
      <c r="AY243" s="270" t="s">
        <v>216</v>
      </c>
    </row>
    <row r="244" s="16" customFormat="1">
      <c r="A244" s="16"/>
      <c r="B244" s="282"/>
      <c r="C244" s="283"/>
      <c r="D244" s="233" t="s">
        <v>362</v>
      </c>
      <c r="E244" s="284" t="s">
        <v>1</v>
      </c>
      <c r="F244" s="285" t="s">
        <v>369</v>
      </c>
      <c r="G244" s="283"/>
      <c r="H244" s="286">
        <v>4</v>
      </c>
      <c r="I244" s="287"/>
      <c r="J244" s="283"/>
      <c r="K244" s="283"/>
      <c r="L244" s="288"/>
      <c r="M244" s="289"/>
      <c r="N244" s="290"/>
      <c r="O244" s="290"/>
      <c r="P244" s="290"/>
      <c r="Q244" s="290"/>
      <c r="R244" s="290"/>
      <c r="S244" s="290"/>
      <c r="T244" s="29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92" t="s">
        <v>362</v>
      </c>
      <c r="AU244" s="292" t="s">
        <v>228</v>
      </c>
      <c r="AV244" s="16" t="s">
        <v>215</v>
      </c>
      <c r="AW244" s="16" t="s">
        <v>36</v>
      </c>
      <c r="AX244" s="16" t="s">
        <v>88</v>
      </c>
      <c r="AY244" s="292" t="s">
        <v>216</v>
      </c>
    </row>
    <row r="245" s="2" customFormat="1" ht="37.8" customHeight="1">
      <c r="A245" s="39"/>
      <c r="B245" s="40"/>
      <c r="C245" s="220" t="s">
        <v>479</v>
      </c>
      <c r="D245" s="220" t="s">
        <v>217</v>
      </c>
      <c r="E245" s="221" t="s">
        <v>6047</v>
      </c>
      <c r="F245" s="222" t="s">
        <v>6048</v>
      </c>
      <c r="G245" s="223" t="s">
        <v>303</v>
      </c>
      <c r="H245" s="224">
        <v>4</v>
      </c>
      <c r="I245" s="225"/>
      <c r="J245" s="226">
        <f>ROUND(I245*H245,2)</f>
        <v>0</v>
      </c>
      <c r="K245" s="222" t="s">
        <v>359</v>
      </c>
      <c r="L245" s="45"/>
      <c r="M245" s="227" t="s">
        <v>1</v>
      </c>
      <c r="N245" s="228" t="s">
        <v>46</v>
      </c>
      <c r="O245" s="92"/>
      <c r="P245" s="229">
        <f>O245*H245</f>
        <v>0</v>
      </c>
      <c r="Q245" s="229">
        <v>0.18051</v>
      </c>
      <c r="R245" s="229">
        <f>Q245*H245</f>
        <v>0.72204000000000002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215</v>
      </c>
      <c r="AT245" s="231" t="s">
        <v>217</v>
      </c>
      <c r="AU245" s="231" t="s">
        <v>228</v>
      </c>
      <c r="AY245" s="18" t="s">
        <v>216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88</v>
      </c>
      <c r="BK245" s="232">
        <f>ROUND(I245*H245,2)</f>
        <v>0</v>
      </c>
      <c r="BL245" s="18" t="s">
        <v>215</v>
      </c>
      <c r="BM245" s="231" t="s">
        <v>6049</v>
      </c>
    </row>
    <row r="246" s="2" customFormat="1">
      <c r="A246" s="39"/>
      <c r="B246" s="40"/>
      <c r="C246" s="41"/>
      <c r="D246" s="233" t="s">
        <v>222</v>
      </c>
      <c r="E246" s="41"/>
      <c r="F246" s="234" t="s">
        <v>6050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222</v>
      </c>
      <c r="AU246" s="18" t="s">
        <v>228</v>
      </c>
    </row>
    <row r="247" s="2" customFormat="1" ht="33" customHeight="1">
      <c r="A247" s="39"/>
      <c r="B247" s="40"/>
      <c r="C247" s="220" t="s">
        <v>486</v>
      </c>
      <c r="D247" s="220" t="s">
        <v>217</v>
      </c>
      <c r="E247" s="221" t="s">
        <v>6051</v>
      </c>
      <c r="F247" s="222" t="s">
        <v>6052</v>
      </c>
      <c r="G247" s="223" t="s">
        <v>453</v>
      </c>
      <c r="H247" s="224">
        <v>16</v>
      </c>
      <c r="I247" s="225"/>
      <c r="J247" s="226">
        <f>ROUND(I247*H247,2)</f>
        <v>0</v>
      </c>
      <c r="K247" s="222" t="s">
        <v>359</v>
      </c>
      <c r="L247" s="45"/>
      <c r="M247" s="227" t="s">
        <v>1</v>
      </c>
      <c r="N247" s="228" t="s">
        <v>46</v>
      </c>
      <c r="O247" s="92"/>
      <c r="P247" s="229">
        <f>O247*H247</f>
        <v>0</v>
      </c>
      <c r="Q247" s="229">
        <v>0.080879999999999994</v>
      </c>
      <c r="R247" s="229">
        <f>Q247*H247</f>
        <v>1.2940799999999999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215</v>
      </c>
      <c r="AT247" s="231" t="s">
        <v>217</v>
      </c>
      <c r="AU247" s="231" t="s">
        <v>228</v>
      </c>
      <c r="AY247" s="18" t="s">
        <v>216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88</v>
      </c>
      <c r="BK247" s="232">
        <f>ROUND(I247*H247,2)</f>
        <v>0</v>
      </c>
      <c r="BL247" s="18" t="s">
        <v>215</v>
      </c>
      <c r="BM247" s="231" t="s">
        <v>6053</v>
      </c>
    </row>
    <row r="248" s="2" customFormat="1">
      <c r="A248" s="39"/>
      <c r="B248" s="40"/>
      <c r="C248" s="41"/>
      <c r="D248" s="233" t="s">
        <v>222</v>
      </c>
      <c r="E248" s="41"/>
      <c r="F248" s="234" t="s">
        <v>6054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222</v>
      </c>
      <c r="AU248" s="18" t="s">
        <v>228</v>
      </c>
    </row>
    <row r="249" s="14" customFormat="1">
      <c r="A249" s="14"/>
      <c r="B249" s="260"/>
      <c r="C249" s="261"/>
      <c r="D249" s="233" t="s">
        <v>362</v>
      </c>
      <c r="E249" s="262" t="s">
        <v>1</v>
      </c>
      <c r="F249" s="263" t="s">
        <v>6055</v>
      </c>
      <c r="G249" s="261"/>
      <c r="H249" s="264">
        <v>16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0" t="s">
        <v>362</v>
      </c>
      <c r="AU249" s="270" t="s">
        <v>228</v>
      </c>
      <c r="AV249" s="14" t="s">
        <v>90</v>
      </c>
      <c r="AW249" s="14" t="s">
        <v>36</v>
      </c>
      <c r="AX249" s="14" t="s">
        <v>81</v>
      </c>
      <c r="AY249" s="270" t="s">
        <v>216</v>
      </c>
    </row>
    <row r="250" s="16" customFormat="1">
      <c r="A250" s="16"/>
      <c r="B250" s="282"/>
      <c r="C250" s="283"/>
      <c r="D250" s="233" t="s">
        <v>362</v>
      </c>
      <c r="E250" s="284" t="s">
        <v>1</v>
      </c>
      <c r="F250" s="285" t="s">
        <v>369</v>
      </c>
      <c r="G250" s="283"/>
      <c r="H250" s="286">
        <v>16</v>
      </c>
      <c r="I250" s="287"/>
      <c r="J250" s="283"/>
      <c r="K250" s="283"/>
      <c r="L250" s="288"/>
      <c r="M250" s="289"/>
      <c r="N250" s="290"/>
      <c r="O250" s="290"/>
      <c r="P250" s="290"/>
      <c r="Q250" s="290"/>
      <c r="R250" s="290"/>
      <c r="S250" s="290"/>
      <c r="T250" s="291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92" t="s">
        <v>362</v>
      </c>
      <c r="AU250" s="292" t="s">
        <v>228</v>
      </c>
      <c r="AV250" s="16" t="s">
        <v>215</v>
      </c>
      <c r="AW250" s="16" t="s">
        <v>36</v>
      </c>
      <c r="AX250" s="16" t="s">
        <v>88</v>
      </c>
      <c r="AY250" s="292" t="s">
        <v>216</v>
      </c>
    </row>
    <row r="251" s="2" customFormat="1" ht="16.5" customHeight="1">
      <c r="A251" s="39"/>
      <c r="B251" s="40"/>
      <c r="C251" s="293" t="s">
        <v>7</v>
      </c>
      <c r="D251" s="293" t="s">
        <v>467</v>
      </c>
      <c r="E251" s="294" t="s">
        <v>6056</v>
      </c>
      <c r="F251" s="295" t="s">
        <v>6057</v>
      </c>
      <c r="G251" s="296" t="s">
        <v>453</v>
      </c>
      <c r="H251" s="297">
        <v>16.32</v>
      </c>
      <c r="I251" s="298"/>
      <c r="J251" s="299">
        <f>ROUND(I251*H251,2)</f>
        <v>0</v>
      </c>
      <c r="K251" s="295" t="s">
        <v>359</v>
      </c>
      <c r="L251" s="300"/>
      <c r="M251" s="301" t="s">
        <v>1</v>
      </c>
      <c r="N251" s="302" t="s">
        <v>46</v>
      </c>
      <c r="O251" s="92"/>
      <c r="P251" s="229">
        <f>O251*H251</f>
        <v>0</v>
      </c>
      <c r="Q251" s="229">
        <v>0.056000000000000001</v>
      </c>
      <c r="R251" s="229">
        <f>Q251*H251</f>
        <v>0.91392000000000007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252</v>
      </c>
      <c r="AT251" s="231" t="s">
        <v>467</v>
      </c>
      <c r="AU251" s="231" t="s">
        <v>228</v>
      </c>
      <c r="AY251" s="18" t="s">
        <v>216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88</v>
      </c>
      <c r="BK251" s="232">
        <f>ROUND(I251*H251,2)</f>
        <v>0</v>
      </c>
      <c r="BL251" s="18" t="s">
        <v>215</v>
      </c>
      <c r="BM251" s="231" t="s">
        <v>6058</v>
      </c>
    </row>
    <row r="252" s="2" customFormat="1">
      <c r="A252" s="39"/>
      <c r="B252" s="40"/>
      <c r="C252" s="41"/>
      <c r="D252" s="233" t="s">
        <v>222</v>
      </c>
      <c r="E252" s="41"/>
      <c r="F252" s="234" t="s">
        <v>6057</v>
      </c>
      <c r="G252" s="41"/>
      <c r="H252" s="41"/>
      <c r="I252" s="235"/>
      <c r="J252" s="41"/>
      <c r="K252" s="41"/>
      <c r="L252" s="45"/>
      <c r="M252" s="236"/>
      <c r="N252" s="23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222</v>
      </c>
      <c r="AU252" s="18" t="s">
        <v>228</v>
      </c>
    </row>
    <row r="253" s="14" customFormat="1">
      <c r="A253" s="14"/>
      <c r="B253" s="260"/>
      <c r="C253" s="261"/>
      <c r="D253" s="233" t="s">
        <v>362</v>
      </c>
      <c r="E253" s="262" t="s">
        <v>1</v>
      </c>
      <c r="F253" s="263" t="s">
        <v>6059</v>
      </c>
      <c r="G253" s="261"/>
      <c r="H253" s="264">
        <v>16.32</v>
      </c>
      <c r="I253" s="265"/>
      <c r="J253" s="261"/>
      <c r="K253" s="261"/>
      <c r="L253" s="266"/>
      <c r="M253" s="267"/>
      <c r="N253" s="268"/>
      <c r="O253" s="268"/>
      <c r="P253" s="268"/>
      <c r="Q253" s="268"/>
      <c r="R253" s="268"/>
      <c r="S253" s="268"/>
      <c r="T253" s="26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0" t="s">
        <v>362</v>
      </c>
      <c r="AU253" s="270" t="s">
        <v>228</v>
      </c>
      <c r="AV253" s="14" t="s">
        <v>90</v>
      </c>
      <c r="AW253" s="14" t="s">
        <v>36</v>
      </c>
      <c r="AX253" s="14" t="s">
        <v>81</v>
      </c>
      <c r="AY253" s="270" t="s">
        <v>216</v>
      </c>
    </row>
    <row r="254" s="16" customFormat="1">
      <c r="A254" s="16"/>
      <c r="B254" s="282"/>
      <c r="C254" s="283"/>
      <c r="D254" s="233" t="s">
        <v>362</v>
      </c>
      <c r="E254" s="284" t="s">
        <v>1</v>
      </c>
      <c r="F254" s="285" t="s">
        <v>369</v>
      </c>
      <c r="G254" s="283"/>
      <c r="H254" s="286">
        <v>16.32</v>
      </c>
      <c r="I254" s="287"/>
      <c r="J254" s="283"/>
      <c r="K254" s="283"/>
      <c r="L254" s="288"/>
      <c r="M254" s="289"/>
      <c r="N254" s="290"/>
      <c r="O254" s="290"/>
      <c r="P254" s="290"/>
      <c r="Q254" s="290"/>
      <c r="R254" s="290"/>
      <c r="S254" s="290"/>
      <c r="T254" s="291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92" t="s">
        <v>362</v>
      </c>
      <c r="AU254" s="292" t="s">
        <v>228</v>
      </c>
      <c r="AV254" s="16" t="s">
        <v>215</v>
      </c>
      <c r="AW254" s="16" t="s">
        <v>36</v>
      </c>
      <c r="AX254" s="16" t="s">
        <v>88</v>
      </c>
      <c r="AY254" s="292" t="s">
        <v>216</v>
      </c>
    </row>
    <row r="255" s="2" customFormat="1" ht="24.15" customHeight="1">
      <c r="A255" s="39"/>
      <c r="B255" s="40"/>
      <c r="C255" s="220" t="s">
        <v>498</v>
      </c>
      <c r="D255" s="220" t="s">
        <v>217</v>
      </c>
      <c r="E255" s="221" t="s">
        <v>6060</v>
      </c>
      <c r="F255" s="222" t="s">
        <v>6061</v>
      </c>
      <c r="G255" s="223" t="s">
        <v>453</v>
      </c>
      <c r="H255" s="224">
        <v>16</v>
      </c>
      <c r="I255" s="225"/>
      <c r="J255" s="226">
        <f>ROUND(I255*H255,2)</f>
        <v>0</v>
      </c>
      <c r="K255" s="222" t="s">
        <v>359</v>
      </c>
      <c r="L255" s="45"/>
      <c r="M255" s="227" t="s">
        <v>1</v>
      </c>
      <c r="N255" s="228" t="s">
        <v>46</v>
      </c>
      <c r="O255" s="92"/>
      <c r="P255" s="229">
        <f>O255*H255</f>
        <v>0</v>
      </c>
      <c r="Q255" s="229">
        <v>0.00018000000000000001</v>
      </c>
      <c r="R255" s="229">
        <f>Q255*H255</f>
        <v>0.0028800000000000002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215</v>
      </c>
      <c r="AT255" s="231" t="s">
        <v>217</v>
      </c>
      <c r="AU255" s="231" t="s">
        <v>228</v>
      </c>
      <c r="AY255" s="18" t="s">
        <v>216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88</v>
      </c>
      <c r="BK255" s="232">
        <f>ROUND(I255*H255,2)</f>
        <v>0</v>
      </c>
      <c r="BL255" s="18" t="s">
        <v>215</v>
      </c>
      <c r="BM255" s="231" t="s">
        <v>6062</v>
      </c>
    </row>
    <row r="256" s="11" customFormat="1" ht="20.88" customHeight="1">
      <c r="A256" s="11"/>
      <c r="B256" s="206"/>
      <c r="C256" s="207"/>
      <c r="D256" s="208" t="s">
        <v>80</v>
      </c>
      <c r="E256" s="248" t="s">
        <v>6063</v>
      </c>
      <c r="F256" s="248" t="s">
        <v>6064</v>
      </c>
      <c r="G256" s="207"/>
      <c r="H256" s="207"/>
      <c r="I256" s="210"/>
      <c r="J256" s="249">
        <f>BK256</f>
        <v>0</v>
      </c>
      <c r="K256" s="207"/>
      <c r="L256" s="212"/>
      <c r="M256" s="213"/>
      <c r="N256" s="214"/>
      <c r="O256" s="214"/>
      <c r="P256" s="215">
        <f>SUM(P257:P269)</f>
        <v>0</v>
      </c>
      <c r="Q256" s="214"/>
      <c r="R256" s="215">
        <f>SUM(R257:R269)</f>
        <v>6.8932800000000007</v>
      </c>
      <c r="S256" s="214"/>
      <c r="T256" s="216">
        <f>SUM(T257:T269)</f>
        <v>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17" t="s">
        <v>88</v>
      </c>
      <c r="AT256" s="218" t="s">
        <v>80</v>
      </c>
      <c r="AU256" s="218" t="s">
        <v>90</v>
      </c>
      <c r="AY256" s="217" t="s">
        <v>216</v>
      </c>
      <c r="BK256" s="219">
        <f>SUM(BK257:BK269)</f>
        <v>0</v>
      </c>
    </row>
    <row r="257" s="2" customFormat="1" ht="24.15" customHeight="1">
      <c r="A257" s="39"/>
      <c r="B257" s="40"/>
      <c r="C257" s="220" t="s">
        <v>503</v>
      </c>
      <c r="D257" s="220" t="s">
        <v>217</v>
      </c>
      <c r="E257" s="221" t="s">
        <v>6065</v>
      </c>
      <c r="F257" s="222" t="s">
        <v>6066</v>
      </c>
      <c r="G257" s="223" t="s">
        <v>303</v>
      </c>
      <c r="H257" s="224">
        <v>8</v>
      </c>
      <c r="I257" s="225"/>
      <c r="J257" s="226">
        <f>ROUND(I257*H257,2)</f>
        <v>0</v>
      </c>
      <c r="K257" s="222" t="s">
        <v>359</v>
      </c>
      <c r="L257" s="45"/>
      <c r="M257" s="227" t="s">
        <v>1</v>
      </c>
      <c r="N257" s="228" t="s">
        <v>46</v>
      </c>
      <c r="O257" s="92"/>
      <c r="P257" s="229">
        <f>O257*H257</f>
        <v>0</v>
      </c>
      <c r="Q257" s="229">
        <v>0.39600000000000002</v>
      </c>
      <c r="R257" s="229">
        <f>Q257*H257</f>
        <v>3.1680000000000001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215</v>
      </c>
      <c r="AT257" s="231" t="s">
        <v>217</v>
      </c>
      <c r="AU257" s="231" t="s">
        <v>228</v>
      </c>
      <c r="AY257" s="18" t="s">
        <v>216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215</v>
      </c>
      <c r="BM257" s="231" t="s">
        <v>6067</v>
      </c>
    </row>
    <row r="258" s="2" customFormat="1">
      <c r="A258" s="39"/>
      <c r="B258" s="40"/>
      <c r="C258" s="41"/>
      <c r="D258" s="233" t="s">
        <v>222</v>
      </c>
      <c r="E258" s="41"/>
      <c r="F258" s="234" t="s">
        <v>6068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222</v>
      </c>
      <c r="AU258" s="18" t="s">
        <v>228</v>
      </c>
    </row>
    <row r="259" s="13" customFormat="1">
      <c r="A259" s="13"/>
      <c r="B259" s="250"/>
      <c r="C259" s="251"/>
      <c r="D259" s="233" t="s">
        <v>362</v>
      </c>
      <c r="E259" s="252" t="s">
        <v>1</v>
      </c>
      <c r="F259" s="253" t="s">
        <v>6019</v>
      </c>
      <c r="G259" s="251"/>
      <c r="H259" s="252" t="s">
        <v>1</v>
      </c>
      <c r="I259" s="254"/>
      <c r="J259" s="251"/>
      <c r="K259" s="251"/>
      <c r="L259" s="255"/>
      <c r="M259" s="256"/>
      <c r="N259" s="257"/>
      <c r="O259" s="257"/>
      <c r="P259" s="257"/>
      <c r="Q259" s="257"/>
      <c r="R259" s="257"/>
      <c r="S259" s="257"/>
      <c r="T259" s="25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9" t="s">
        <v>362</v>
      </c>
      <c r="AU259" s="259" t="s">
        <v>228</v>
      </c>
      <c r="AV259" s="13" t="s">
        <v>88</v>
      </c>
      <c r="AW259" s="13" t="s">
        <v>36</v>
      </c>
      <c r="AX259" s="13" t="s">
        <v>81</v>
      </c>
      <c r="AY259" s="259" t="s">
        <v>216</v>
      </c>
    </row>
    <row r="260" s="14" customFormat="1">
      <c r="A260" s="14"/>
      <c r="B260" s="260"/>
      <c r="C260" s="261"/>
      <c r="D260" s="233" t="s">
        <v>362</v>
      </c>
      <c r="E260" s="262" t="s">
        <v>1</v>
      </c>
      <c r="F260" s="263" t="s">
        <v>252</v>
      </c>
      <c r="G260" s="261"/>
      <c r="H260" s="264">
        <v>8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0" t="s">
        <v>362</v>
      </c>
      <c r="AU260" s="270" t="s">
        <v>228</v>
      </c>
      <c r="AV260" s="14" t="s">
        <v>90</v>
      </c>
      <c r="AW260" s="14" t="s">
        <v>36</v>
      </c>
      <c r="AX260" s="14" t="s">
        <v>81</v>
      </c>
      <c r="AY260" s="270" t="s">
        <v>216</v>
      </c>
    </row>
    <row r="261" s="16" customFormat="1">
      <c r="A261" s="16"/>
      <c r="B261" s="282"/>
      <c r="C261" s="283"/>
      <c r="D261" s="233" t="s">
        <v>362</v>
      </c>
      <c r="E261" s="284" t="s">
        <v>1</v>
      </c>
      <c r="F261" s="285" t="s">
        <v>369</v>
      </c>
      <c r="G261" s="283"/>
      <c r="H261" s="286">
        <v>8</v>
      </c>
      <c r="I261" s="287"/>
      <c r="J261" s="283"/>
      <c r="K261" s="283"/>
      <c r="L261" s="288"/>
      <c r="M261" s="289"/>
      <c r="N261" s="290"/>
      <c r="O261" s="290"/>
      <c r="P261" s="290"/>
      <c r="Q261" s="290"/>
      <c r="R261" s="290"/>
      <c r="S261" s="290"/>
      <c r="T261" s="29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92" t="s">
        <v>362</v>
      </c>
      <c r="AU261" s="292" t="s">
        <v>228</v>
      </c>
      <c r="AV261" s="16" t="s">
        <v>215</v>
      </c>
      <c r="AW261" s="16" t="s">
        <v>36</v>
      </c>
      <c r="AX261" s="16" t="s">
        <v>88</v>
      </c>
      <c r="AY261" s="292" t="s">
        <v>216</v>
      </c>
    </row>
    <row r="262" s="2" customFormat="1" ht="37.8" customHeight="1">
      <c r="A262" s="39"/>
      <c r="B262" s="40"/>
      <c r="C262" s="220" t="s">
        <v>509</v>
      </c>
      <c r="D262" s="220" t="s">
        <v>217</v>
      </c>
      <c r="E262" s="221" t="s">
        <v>6047</v>
      </c>
      <c r="F262" s="222" t="s">
        <v>6048</v>
      </c>
      <c r="G262" s="223" t="s">
        <v>303</v>
      </c>
      <c r="H262" s="224">
        <v>8</v>
      </c>
      <c r="I262" s="225"/>
      <c r="J262" s="226">
        <f>ROUND(I262*H262,2)</f>
        <v>0</v>
      </c>
      <c r="K262" s="222" t="s">
        <v>359</v>
      </c>
      <c r="L262" s="45"/>
      <c r="M262" s="227" t="s">
        <v>1</v>
      </c>
      <c r="N262" s="228" t="s">
        <v>46</v>
      </c>
      <c r="O262" s="92"/>
      <c r="P262" s="229">
        <f>O262*H262</f>
        <v>0</v>
      </c>
      <c r="Q262" s="229">
        <v>0.18051</v>
      </c>
      <c r="R262" s="229">
        <f>Q262*H262</f>
        <v>1.44408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215</v>
      </c>
      <c r="AT262" s="231" t="s">
        <v>217</v>
      </c>
      <c r="AU262" s="231" t="s">
        <v>228</v>
      </c>
      <c r="AY262" s="18" t="s">
        <v>216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88</v>
      </c>
      <c r="BK262" s="232">
        <f>ROUND(I262*H262,2)</f>
        <v>0</v>
      </c>
      <c r="BL262" s="18" t="s">
        <v>215</v>
      </c>
      <c r="BM262" s="231" t="s">
        <v>6069</v>
      </c>
    </row>
    <row r="263" s="2" customFormat="1">
      <c r="A263" s="39"/>
      <c r="B263" s="40"/>
      <c r="C263" s="41"/>
      <c r="D263" s="233" t="s">
        <v>222</v>
      </c>
      <c r="E263" s="41"/>
      <c r="F263" s="234" t="s">
        <v>6050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222</v>
      </c>
      <c r="AU263" s="18" t="s">
        <v>228</v>
      </c>
    </row>
    <row r="264" s="2" customFormat="1" ht="37.8" customHeight="1">
      <c r="A264" s="39"/>
      <c r="B264" s="40"/>
      <c r="C264" s="220" t="s">
        <v>525</v>
      </c>
      <c r="D264" s="220" t="s">
        <v>217</v>
      </c>
      <c r="E264" s="221" t="s">
        <v>6070</v>
      </c>
      <c r="F264" s="222" t="s">
        <v>6071</v>
      </c>
      <c r="G264" s="223" t="s">
        <v>303</v>
      </c>
      <c r="H264" s="224">
        <v>8</v>
      </c>
      <c r="I264" s="225"/>
      <c r="J264" s="226">
        <f>ROUND(I264*H264,2)</f>
        <v>0</v>
      </c>
      <c r="K264" s="222" t="s">
        <v>359</v>
      </c>
      <c r="L264" s="45"/>
      <c r="M264" s="227" t="s">
        <v>1</v>
      </c>
      <c r="N264" s="228" t="s">
        <v>46</v>
      </c>
      <c r="O264" s="92"/>
      <c r="P264" s="229">
        <f>O264*H264</f>
        <v>0</v>
      </c>
      <c r="Q264" s="229">
        <v>0.14610000000000001</v>
      </c>
      <c r="R264" s="229">
        <f>Q264*H264</f>
        <v>1.1688000000000001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215</v>
      </c>
      <c r="AT264" s="231" t="s">
        <v>217</v>
      </c>
      <c r="AU264" s="231" t="s">
        <v>228</v>
      </c>
      <c r="AY264" s="18" t="s">
        <v>216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88</v>
      </c>
      <c r="BK264" s="232">
        <f>ROUND(I264*H264,2)</f>
        <v>0</v>
      </c>
      <c r="BL264" s="18" t="s">
        <v>215</v>
      </c>
      <c r="BM264" s="231" t="s">
        <v>6072</v>
      </c>
    </row>
    <row r="265" s="2" customFormat="1">
      <c r="A265" s="39"/>
      <c r="B265" s="40"/>
      <c r="C265" s="41"/>
      <c r="D265" s="233" t="s">
        <v>222</v>
      </c>
      <c r="E265" s="41"/>
      <c r="F265" s="234" t="s">
        <v>6073</v>
      </c>
      <c r="G265" s="41"/>
      <c r="H265" s="41"/>
      <c r="I265" s="235"/>
      <c r="J265" s="41"/>
      <c r="K265" s="41"/>
      <c r="L265" s="45"/>
      <c r="M265" s="236"/>
      <c r="N265" s="237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222</v>
      </c>
      <c r="AU265" s="18" t="s">
        <v>228</v>
      </c>
    </row>
    <row r="266" s="2" customFormat="1" ht="16.5" customHeight="1">
      <c r="A266" s="39"/>
      <c r="B266" s="40"/>
      <c r="C266" s="293" t="s">
        <v>531</v>
      </c>
      <c r="D266" s="293" t="s">
        <v>467</v>
      </c>
      <c r="E266" s="294" t="s">
        <v>6074</v>
      </c>
      <c r="F266" s="295" t="s">
        <v>6075</v>
      </c>
      <c r="G266" s="296" t="s">
        <v>303</v>
      </c>
      <c r="H266" s="297">
        <v>8.2400000000000002</v>
      </c>
      <c r="I266" s="298"/>
      <c r="J266" s="299">
        <f>ROUND(I266*H266,2)</f>
        <v>0</v>
      </c>
      <c r="K266" s="295" t="s">
        <v>359</v>
      </c>
      <c r="L266" s="300"/>
      <c r="M266" s="301" t="s">
        <v>1</v>
      </c>
      <c r="N266" s="302" t="s">
        <v>46</v>
      </c>
      <c r="O266" s="92"/>
      <c r="P266" s="229">
        <f>O266*H266</f>
        <v>0</v>
      </c>
      <c r="Q266" s="229">
        <v>0.13500000000000001</v>
      </c>
      <c r="R266" s="229">
        <f>Q266*H266</f>
        <v>1.1124000000000001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252</v>
      </c>
      <c r="AT266" s="231" t="s">
        <v>467</v>
      </c>
      <c r="AU266" s="231" t="s">
        <v>228</v>
      </c>
      <c r="AY266" s="18" t="s">
        <v>216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88</v>
      </c>
      <c r="BK266" s="232">
        <f>ROUND(I266*H266,2)</f>
        <v>0</v>
      </c>
      <c r="BL266" s="18" t="s">
        <v>215</v>
      </c>
      <c r="BM266" s="231" t="s">
        <v>6076</v>
      </c>
    </row>
    <row r="267" s="2" customFormat="1">
      <c r="A267" s="39"/>
      <c r="B267" s="40"/>
      <c r="C267" s="41"/>
      <c r="D267" s="233" t="s">
        <v>222</v>
      </c>
      <c r="E267" s="41"/>
      <c r="F267" s="234" t="s">
        <v>6075</v>
      </c>
      <c r="G267" s="41"/>
      <c r="H267" s="41"/>
      <c r="I267" s="235"/>
      <c r="J267" s="41"/>
      <c r="K267" s="41"/>
      <c r="L267" s="45"/>
      <c r="M267" s="236"/>
      <c r="N267" s="23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222</v>
      </c>
      <c r="AU267" s="18" t="s">
        <v>228</v>
      </c>
    </row>
    <row r="268" s="14" customFormat="1">
      <c r="A268" s="14"/>
      <c r="B268" s="260"/>
      <c r="C268" s="261"/>
      <c r="D268" s="233" t="s">
        <v>362</v>
      </c>
      <c r="E268" s="262" t="s">
        <v>1</v>
      </c>
      <c r="F268" s="263" t="s">
        <v>6077</v>
      </c>
      <c r="G268" s="261"/>
      <c r="H268" s="264">
        <v>8.2400000000000002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0" t="s">
        <v>362</v>
      </c>
      <c r="AU268" s="270" t="s">
        <v>228</v>
      </c>
      <c r="AV268" s="14" t="s">
        <v>90</v>
      </c>
      <c r="AW268" s="14" t="s">
        <v>36</v>
      </c>
      <c r="AX268" s="14" t="s">
        <v>81</v>
      </c>
      <c r="AY268" s="270" t="s">
        <v>216</v>
      </c>
    </row>
    <row r="269" s="16" customFormat="1">
      <c r="A269" s="16"/>
      <c r="B269" s="282"/>
      <c r="C269" s="283"/>
      <c r="D269" s="233" t="s">
        <v>362</v>
      </c>
      <c r="E269" s="284" t="s">
        <v>1</v>
      </c>
      <c r="F269" s="285" t="s">
        <v>369</v>
      </c>
      <c r="G269" s="283"/>
      <c r="H269" s="286">
        <v>8.2400000000000002</v>
      </c>
      <c r="I269" s="287"/>
      <c r="J269" s="283"/>
      <c r="K269" s="283"/>
      <c r="L269" s="288"/>
      <c r="M269" s="289"/>
      <c r="N269" s="290"/>
      <c r="O269" s="290"/>
      <c r="P269" s="290"/>
      <c r="Q269" s="290"/>
      <c r="R269" s="290"/>
      <c r="S269" s="290"/>
      <c r="T269" s="291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92" t="s">
        <v>362</v>
      </c>
      <c r="AU269" s="292" t="s">
        <v>228</v>
      </c>
      <c r="AV269" s="16" t="s">
        <v>215</v>
      </c>
      <c r="AW269" s="16" t="s">
        <v>36</v>
      </c>
      <c r="AX269" s="16" t="s">
        <v>88</v>
      </c>
      <c r="AY269" s="292" t="s">
        <v>216</v>
      </c>
    </row>
    <row r="270" s="11" customFormat="1" ht="20.88" customHeight="1">
      <c r="A270" s="11"/>
      <c r="B270" s="206"/>
      <c r="C270" s="207"/>
      <c r="D270" s="208" t="s">
        <v>80</v>
      </c>
      <c r="E270" s="248" t="s">
        <v>6078</v>
      </c>
      <c r="F270" s="248" t="s">
        <v>6079</v>
      </c>
      <c r="G270" s="207"/>
      <c r="H270" s="207"/>
      <c r="I270" s="210"/>
      <c r="J270" s="249">
        <f>BK270</f>
        <v>0</v>
      </c>
      <c r="K270" s="207"/>
      <c r="L270" s="212"/>
      <c r="M270" s="213"/>
      <c r="N270" s="214"/>
      <c r="O270" s="214"/>
      <c r="P270" s="215">
        <f>SUM(P271:P280)</f>
        <v>0</v>
      </c>
      <c r="Q270" s="214"/>
      <c r="R270" s="215">
        <f>SUM(R271:R280)</f>
        <v>85.175999999999988</v>
      </c>
      <c r="S270" s="214"/>
      <c r="T270" s="216">
        <f>SUM(T271:T280)</f>
        <v>0</v>
      </c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R270" s="217" t="s">
        <v>88</v>
      </c>
      <c r="AT270" s="218" t="s">
        <v>80</v>
      </c>
      <c r="AU270" s="218" t="s">
        <v>90</v>
      </c>
      <c r="AY270" s="217" t="s">
        <v>216</v>
      </c>
      <c r="BK270" s="219">
        <f>SUM(BK271:BK280)</f>
        <v>0</v>
      </c>
    </row>
    <row r="271" s="2" customFormat="1" ht="24.15" customHeight="1">
      <c r="A271" s="39"/>
      <c r="B271" s="40"/>
      <c r="C271" s="220" t="s">
        <v>536</v>
      </c>
      <c r="D271" s="220" t="s">
        <v>217</v>
      </c>
      <c r="E271" s="221" t="s">
        <v>6013</v>
      </c>
      <c r="F271" s="222" t="s">
        <v>6014</v>
      </c>
      <c r="G271" s="223" t="s">
        <v>303</v>
      </c>
      <c r="H271" s="224">
        <v>150</v>
      </c>
      <c r="I271" s="225"/>
      <c r="J271" s="226">
        <f>ROUND(I271*H271,2)</f>
        <v>0</v>
      </c>
      <c r="K271" s="222" t="s">
        <v>359</v>
      </c>
      <c r="L271" s="45"/>
      <c r="M271" s="227" t="s">
        <v>1</v>
      </c>
      <c r="N271" s="228" t="s">
        <v>46</v>
      </c>
      <c r="O271" s="92"/>
      <c r="P271" s="229">
        <f>O271*H271</f>
        <v>0</v>
      </c>
      <c r="Q271" s="229">
        <v>0.34499999999999997</v>
      </c>
      <c r="R271" s="229">
        <f>Q271*H271</f>
        <v>51.749999999999993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215</v>
      </c>
      <c r="AT271" s="231" t="s">
        <v>217</v>
      </c>
      <c r="AU271" s="231" t="s">
        <v>228</v>
      </c>
      <c r="AY271" s="18" t="s">
        <v>216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88</v>
      </c>
      <c r="BK271" s="232">
        <f>ROUND(I271*H271,2)</f>
        <v>0</v>
      </c>
      <c r="BL271" s="18" t="s">
        <v>215</v>
      </c>
      <c r="BM271" s="231" t="s">
        <v>6080</v>
      </c>
    </row>
    <row r="272" s="2" customFormat="1">
      <c r="A272" s="39"/>
      <c r="B272" s="40"/>
      <c r="C272" s="41"/>
      <c r="D272" s="233" t="s">
        <v>222</v>
      </c>
      <c r="E272" s="41"/>
      <c r="F272" s="234" t="s">
        <v>6016</v>
      </c>
      <c r="G272" s="41"/>
      <c r="H272" s="41"/>
      <c r="I272" s="235"/>
      <c r="J272" s="41"/>
      <c r="K272" s="41"/>
      <c r="L272" s="45"/>
      <c r="M272" s="236"/>
      <c r="N272" s="23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222</v>
      </c>
      <c r="AU272" s="18" t="s">
        <v>228</v>
      </c>
    </row>
    <row r="273" s="13" customFormat="1">
      <c r="A273" s="13"/>
      <c r="B273" s="250"/>
      <c r="C273" s="251"/>
      <c r="D273" s="233" t="s">
        <v>362</v>
      </c>
      <c r="E273" s="252" t="s">
        <v>1</v>
      </c>
      <c r="F273" s="253" t="s">
        <v>6019</v>
      </c>
      <c r="G273" s="251"/>
      <c r="H273" s="252" t="s">
        <v>1</v>
      </c>
      <c r="I273" s="254"/>
      <c r="J273" s="251"/>
      <c r="K273" s="251"/>
      <c r="L273" s="255"/>
      <c r="M273" s="256"/>
      <c r="N273" s="257"/>
      <c r="O273" s="257"/>
      <c r="P273" s="257"/>
      <c r="Q273" s="257"/>
      <c r="R273" s="257"/>
      <c r="S273" s="257"/>
      <c r="T273" s="25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9" t="s">
        <v>362</v>
      </c>
      <c r="AU273" s="259" t="s">
        <v>228</v>
      </c>
      <c r="AV273" s="13" t="s">
        <v>88</v>
      </c>
      <c r="AW273" s="13" t="s">
        <v>36</v>
      </c>
      <c r="AX273" s="13" t="s">
        <v>81</v>
      </c>
      <c r="AY273" s="259" t="s">
        <v>216</v>
      </c>
    </row>
    <row r="274" s="14" customFormat="1">
      <c r="A274" s="14"/>
      <c r="B274" s="260"/>
      <c r="C274" s="261"/>
      <c r="D274" s="233" t="s">
        <v>362</v>
      </c>
      <c r="E274" s="262" t="s">
        <v>1</v>
      </c>
      <c r="F274" s="263" t="s">
        <v>1435</v>
      </c>
      <c r="G274" s="261"/>
      <c r="H274" s="264">
        <v>150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0" t="s">
        <v>362</v>
      </c>
      <c r="AU274" s="270" t="s">
        <v>228</v>
      </c>
      <c r="AV274" s="14" t="s">
        <v>90</v>
      </c>
      <c r="AW274" s="14" t="s">
        <v>36</v>
      </c>
      <c r="AX274" s="14" t="s">
        <v>81</v>
      </c>
      <c r="AY274" s="270" t="s">
        <v>216</v>
      </c>
    </row>
    <row r="275" s="16" customFormat="1">
      <c r="A275" s="16"/>
      <c r="B275" s="282"/>
      <c r="C275" s="283"/>
      <c r="D275" s="233" t="s">
        <v>362</v>
      </c>
      <c r="E275" s="284" t="s">
        <v>1</v>
      </c>
      <c r="F275" s="285" t="s">
        <v>369</v>
      </c>
      <c r="G275" s="283"/>
      <c r="H275" s="286">
        <v>150</v>
      </c>
      <c r="I275" s="287"/>
      <c r="J275" s="283"/>
      <c r="K275" s="283"/>
      <c r="L275" s="288"/>
      <c r="M275" s="289"/>
      <c r="N275" s="290"/>
      <c r="O275" s="290"/>
      <c r="P275" s="290"/>
      <c r="Q275" s="290"/>
      <c r="R275" s="290"/>
      <c r="S275" s="290"/>
      <c r="T275" s="29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92" t="s">
        <v>362</v>
      </c>
      <c r="AU275" s="292" t="s">
        <v>228</v>
      </c>
      <c r="AV275" s="16" t="s">
        <v>215</v>
      </c>
      <c r="AW275" s="16" t="s">
        <v>36</v>
      </c>
      <c r="AX275" s="16" t="s">
        <v>88</v>
      </c>
      <c r="AY275" s="292" t="s">
        <v>216</v>
      </c>
    </row>
    <row r="276" s="2" customFormat="1" ht="33" customHeight="1">
      <c r="A276" s="39"/>
      <c r="B276" s="40"/>
      <c r="C276" s="220" t="s">
        <v>542</v>
      </c>
      <c r="D276" s="220" t="s">
        <v>217</v>
      </c>
      <c r="E276" s="221" t="s">
        <v>6081</v>
      </c>
      <c r="F276" s="222" t="s">
        <v>6082</v>
      </c>
      <c r="G276" s="223" t="s">
        <v>303</v>
      </c>
      <c r="H276" s="224">
        <v>150</v>
      </c>
      <c r="I276" s="225"/>
      <c r="J276" s="226">
        <f>ROUND(I276*H276,2)</f>
        <v>0</v>
      </c>
      <c r="K276" s="222" t="s">
        <v>359</v>
      </c>
      <c r="L276" s="45"/>
      <c r="M276" s="227" t="s">
        <v>1</v>
      </c>
      <c r="N276" s="228" t="s">
        <v>46</v>
      </c>
      <c r="O276" s="92"/>
      <c r="P276" s="229">
        <f>O276*H276</f>
        <v>0</v>
      </c>
      <c r="Q276" s="229">
        <v>0.089219999999999994</v>
      </c>
      <c r="R276" s="229">
        <f>Q276*H276</f>
        <v>13.382999999999999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215</v>
      </c>
      <c r="AT276" s="231" t="s">
        <v>217</v>
      </c>
      <c r="AU276" s="231" t="s">
        <v>228</v>
      </c>
      <c r="AY276" s="18" t="s">
        <v>216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88</v>
      </c>
      <c r="BK276" s="232">
        <f>ROUND(I276*H276,2)</f>
        <v>0</v>
      </c>
      <c r="BL276" s="18" t="s">
        <v>215</v>
      </c>
      <c r="BM276" s="231" t="s">
        <v>6083</v>
      </c>
    </row>
    <row r="277" s="2" customFormat="1">
      <c r="A277" s="39"/>
      <c r="B277" s="40"/>
      <c r="C277" s="41"/>
      <c r="D277" s="233" t="s">
        <v>222</v>
      </c>
      <c r="E277" s="41"/>
      <c r="F277" s="234" t="s">
        <v>6084</v>
      </c>
      <c r="G277" s="41"/>
      <c r="H277" s="41"/>
      <c r="I277" s="235"/>
      <c r="J277" s="41"/>
      <c r="K277" s="41"/>
      <c r="L277" s="45"/>
      <c r="M277" s="236"/>
      <c r="N277" s="23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222</v>
      </c>
      <c r="AU277" s="18" t="s">
        <v>228</v>
      </c>
    </row>
    <row r="278" s="2" customFormat="1" ht="24.15" customHeight="1">
      <c r="A278" s="39"/>
      <c r="B278" s="40"/>
      <c r="C278" s="293" t="s">
        <v>547</v>
      </c>
      <c r="D278" s="293" t="s">
        <v>467</v>
      </c>
      <c r="E278" s="294" t="s">
        <v>6085</v>
      </c>
      <c r="F278" s="295" t="s">
        <v>6086</v>
      </c>
      <c r="G278" s="296" t="s">
        <v>303</v>
      </c>
      <c r="H278" s="297">
        <v>153</v>
      </c>
      <c r="I278" s="298"/>
      <c r="J278" s="299">
        <f>ROUND(I278*H278,2)</f>
        <v>0</v>
      </c>
      <c r="K278" s="295" t="s">
        <v>359</v>
      </c>
      <c r="L278" s="300"/>
      <c r="M278" s="301" t="s">
        <v>1</v>
      </c>
      <c r="N278" s="302" t="s">
        <v>46</v>
      </c>
      <c r="O278" s="92"/>
      <c r="P278" s="229">
        <f>O278*H278</f>
        <v>0</v>
      </c>
      <c r="Q278" s="229">
        <v>0.13100000000000001</v>
      </c>
      <c r="R278" s="229">
        <f>Q278*H278</f>
        <v>20.042999999999999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252</v>
      </c>
      <c r="AT278" s="231" t="s">
        <v>467</v>
      </c>
      <c r="AU278" s="231" t="s">
        <v>228</v>
      </c>
      <c r="AY278" s="18" t="s">
        <v>216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88</v>
      </c>
      <c r="BK278" s="232">
        <f>ROUND(I278*H278,2)</f>
        <v>0</v>
      </c>
      <c r="BL278" s="18" t="s">
        <v>215</v>
      </c>
      <c r="BM278" s="231" t="s">
        <v>6087</v>
      </c>
    </row>
    <row r="279" s="14" customFormat="1">
      <c r="A279" s="14"/>
      <c r="B279" s="260"/>
      <c r="C279" s="261"/>
      <c r="D279" s="233" t="s">
        <v>362</v>
      </c>
      <c r="E279" s="262" t="s">
        <v>1</v>
      </c>
      <c r="F279" s="263" t="s">
        <v>6088</v>
      </c>
      <c r="G279" s="261"/>
      <c r="H279" s="264">
        <v>153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0" t="s">
        <v>362</v>
      </c>
      <c r="AU279" s="270" t="s">
        <v>228</v>
      </c>
      <c r="AV279" s="14" t="s">
        <v>90</v>
      </c>
      <c r="AW279" s="14" t="s">
        <v>36</v>
      </c>
      <c r="AX279" s="14" t="s">
        <v>81</v>
      </c>
      <c r="AY279" s="270" t="s">
        <v>216</v>
      </c>
    </row>
    <row r="280" s="16" customFormat="1">
      <c r="A280" s="16"/>
      <c r="B280" s="282"/>
      <c r="C280" s="283"/>
      <c r="D280" s="233" t="s">
        <v>362</v>
      </c>
      <c r="E280" s="284" t="s">
        <v>1</v>
      </c>
      <c r="F280" s="285" t="s">
        <v>369</v>
      </c>
      <c r="G280" s="283"/>
      <c r="H280" s="286">
        <v>153</v>
      </c>
      <c r="I280" s="287"/>
      <c r="J280" s="283"/>
      <c r="K280" s="283"/>
      <c r="L280" s="288"/>
      <c r="M280" s="289"/>
      <c r="N280" s="290"/>
      <c r="O280" s="290"/>
      <c r="P280" s="290"/>
      <c r="Q280" s="290"/>
      <c r="R280" s="290"/>
      <c r="S280" s="290"/>
      <c r="T280" s="291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92" t="s">
        <v>362</v>
      </c>
      <c r="AU280" s="292" t="s">
        <v>228</v>
      </c>
      <c r="AV280" s="16" t="s">
        <v>215</v>
      </c>
      <c r="AW280" s="16" t="s">
        <v>36</v>
      </c>
      <c r="AX280" s="16" t="s">
        <v>88</v>
      </c>
      <c r="AY280" s="292" t="s">
        <v>216</v>
      </c>
    </row>
    <row r="281" s="11" customFormat="1" ht="20.88" customHeight="1">
      <c r="A281" s="11"/>
      <c r="B281" s="206"/>
      <c r="C281" s="207"/>
      <c r="D281" s="208" t="s">
        <v>80</v>
      </c>
      <c r="E281" s="248" t="s">
        <v>6089</v>
      </c>
      <c r="F281" s="248" t="s">
        <v>6090</v>
      </c>
      <c r="G281" s="207"/>
      <c r="H281" s="207"/>
      <c r="I281" s="210"/>
      <c r="J281" s="249">
        <f>BK281</f>
        <v>0</v>
      </c>
      <c r="K281" s="207"/>
      <c r="L281" s="212"/>
      <c r="M281" s="213"/>
      <c r="N281" s="214"/>
      <c r="O281" s="214"/>
      <c r="P281" s="215">
        <f>SUM(P282:P296)</f>
        <v>0</v>
      </c>
      <c r="Q281" s="214"/>
      <c r="R281" s="215">
        <f>SUM(R282:R296)</f>
        <v>10.285830000000001</v>
      </c>
      <c r="S281" s="214"/>
      <c r="T281" s="216">
        <f>SUM(T282:T296)</f>
        <v>0</v>
      </c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R281" s="217" t="s">
        <v>88</v>
      </c>
      <c r="AT281" s="218" t="s">
        <v>80</v>
      </c>
      <c r="AU281" s="218" t="s">
        <v>90</v>
      </c>
      <c r="AY281" s="217" t="s">
        <v>216</v>
      </c>
      <c r="BK281" s="219">
        <f>SUM(BK282:BK296)</f>
        <v>0</v>
      </c>
    </row>
    <row r="282" s="2" customFormat="1" ht="21.75" customHeight="1">
      <c r="A282" s="39"/>
      <c r="B282" s="40"/>
      <c r="C282" s="220" t="s">
        <v>553</v>
      </c>
      <c r="D282" s="220" t="s">
        <v>217</v>
      </c>
      <c r="E282" s="221" t="s">
        <v>6091</v>
      </c>
      <c r="F282" s="222" t="s">
        <v>6092</v>
      </c>
      <c r="G282" s="223" t="s">
        <v>303</v>
      </c>
      <c r="H282" s="224">
        <v>9.9000000000000004</v>
      </c>
      <c r="I282" s="225"/>
      <c r="J282" s="226">
        <f>ROUND(I282*H282,2)</f>
        <v>0</v>
      </c>
      <c r="K282" s="222" t="s">
        <v>359</v>
      </c>
      <c r="L282" s="45"/>
      <c r="M282" s="227" t="s">
        <v>1</v>
      </c>
      <c r="N282" s="228" t="s">
        <v>46</v>
      </c>
      <c r="O282" s="92"/>
      <c r="P282" s="229">
        <f>O282*H282</f>
        <v>0</v>
      </c>
      <c r="Q282" s="229">
        <v>0.46000000000000002</v>
      </c>
      <c r="R282" s="229">
        <f>Q282*H282</f>
        <v>4.5540000000000003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215</v>
      </c>
      <c r="AT282" s="231" t="s">
        <v>217</v>
      </c>
      <c r="AU282" s="231" t="s">
        <v>228</v>
      </c>
      <c r="AY282" s="18" t="s">
        <v>216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88</v>
      </c>
      <c r="BK282" s="232">
        <f>ROUND(I282*H282,2)</f>
        <v>0</v>
      </c>
      <c r="BL282" s="18" t="s">
        <v>215</v>
      </c>
      <c r="BM282" s="231" t="s">
        <v>6093</v>
      </c>
    </row>
    <row r="283" s="2" customFormat="1">
      <c r="A283" s="39"/>
      <c r="B283" s="40"/>
      <c r="C283" s="41"/>
      <c r="D283" s="233" t="s">
        <v>222</v>
      </c>
      <c r="E283" s="41"/>
      <c r="F283" s="234" t="s">
        <v>6094</v>
      </c>
      <c r="G283" s="41"/>
      <c r="H283" s="41"/>
      <c r="I283" s="235"/>
      <c r="J283" s="41"/>
      <c r="K283" s="41"/>
      <c r="L283" s="45"/>
      <c r="M283" s="236"/>
      <c r="N283" s="237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222</v>
      </c>
      <c r="AU283" s="18" t="s">
        <v>228</v>
      </c>
    </row>
    <row r="284" s="13" customFormat="1">
      <c r="A284" s="13"/>
      <c r="B284" s="250"/>
      <c r="C284" s="251"/>
      <c r="D284" s="233" t="s">
        <v>362</v>
      </c>
      <c r="E284" s="252" t="s">
        <v>1</v>
      </c>
      <c r="F284" s="253" t="s">
        <v>6017</v>
      </c>
      <c r="G284" s="251"/>
      <c r="H284" s="252" t="s">
        <v>1</v>
      </c>
      <c r="I284" s="254"/>
      <c r="J284" s="251"/>
      <c r="K284" s="251"/>
      <c r="L284" s="255"/>
      <c r="M284" s="256"/>
      <c r="N284" s="257"/>
      <c r="O284" s="257"/>
      <c r="P284" s="257"/>
      <c r="Q284" s="257"/>
      <c r="R284" s="257"/>
      <c r="S284" s="257"/>
      <c r="T284" s="25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9" t="s">
        <v>362</v>
      </c>
      <c r="AU284" s="259" t="s">
        <v>228</v>
      </c>
      <c r="AV284" s="13" t="s">
        <v>88</v>
      </c>
      <c r="AW284" s="13" t="s">
        <v>36</v>
      </c>
      <c r="AX284" s="13" t="s">
        <v>81</v>
      </c>
      <c r="AY284" s="259" t="s">
        <v>216</v>
      </c>
    </row>
    <row r="285" s="14" customFormat="1">
      <c r="A285" s="14"/>
      <c r="B285" s="260"/>
      <c r="C285" s="261"/>
      <c r="D285" s="233" t="s">
        <v>362</v>
      </c>
      <c r="E285" s="262" t="s">
        <v>1</v>
      </c>
      <c r="F285" s="263" t="s">
        <v>5989</v>
      </c>
      <c r="G285" s="261"/>
      <c r="H285" s="264">
        <v>9.9000000000000004</v>
      </c>
      <c r="I285" s="265"/>
      <c r="J285" s="261"/>
      <c r="K285" s="261"/>
      <c r="L285" s="266"/>
      <c r="M285" s="267"/>
      <c r="N285" s="268"/>
      <c r="O285" s="268"/>
      <c r="P285" s="268"/>
      <c r="Q285" s="268"/>
      <c r="R285" s="268"/>
      <c r="S285" s="268"/>
      <c r="T285" s="26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0" t="s">
        <v>362</v>
      </c>
      <c r="AU285" s="270" t="s">
        <v>228</v>
      </c>
      <c r="AV285" s="14" t="s">
        <v>90</v>
      </c>
      <c r="AW285" s="14" t="s">
        <v>36</v>
      </c>
      <c r="AX285" s="14" t="s">
        <v>81</v>
      </c>
      <c r="AY285" s="270" t="s">
        <v>216</v>
      </c>
    </row>
    <row r="286" s="16" customFormat="1">
      <c r="A286" s="16"/>
      <c r="B286" s="282"/>
      <c r="C286" s="283"/>
      <c r="D286" s="233" t="s">
        <v>362</v>
      </c>
      <c r="E286" s="284" t="s">
        <v>1</v>
      </c>
      <c r="F286" s="285" t="s">
        <v>369</v>
      </c>
      <c r="G286" s="283"/>
      <c r="H286" s="286">
        <v>9.9000000000000004</v>
      </c>
      <c r="I286" s="287"/>
      <c r="J286" s="283"/>
      <c r="K286" s="283"/>
      <c r="L286" s="288"/>
      <c r="M286" s="289"/>
      <c r="N286" s="290"/>
      <c r="O286" s="290"/>
      <c r="P286" s="290"/>
      <c r="Q286" s="290"/>
      <c r="R286" s="290"/>
      <c r="S286" s="290"/>
      <c r="T286" s="291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92" t="s">
        <v>362</v>
      </c>
      <c r="AU286" s="292" t="s">
        <v>228</v>
      </c>
      <c r="AV286" s="16" t="s">
        <v>215</v>
      </c>
      <c r="AW286" s="16" t="s">
        <v>36</v>
      </c>
      <c r="AX286" s="16" t="s">
        <v>88</v>
      </c>
      <c r="AY286" s="292" t="s">
        <v>216</v>
      </c>
    </row>
    <row r="287" s="2" customFormat="1" ht="21.75" customHeight="1">
      <c r="A287" s="39"/>
      <c r="B287" s="40"/>
      <c r="C287" s="220" t="s">
        <v>559</v>
      </c>
      <c r="D287" s="220" t="s">
        <v>217</v>
      </c>
      <c r="E287" s="221" t="s">
        <v>6039</v>
      </c>
      <c r="F287" s="222" t="s">
        <v>6040</v>
      </c>
      <c r="G287" s="223" t="s">
        <v>303</v>
      </c>
      <c r="H287" s="224">
        <v>9</v>
      </c>
      <c r="I287" s="225"/>
      <c r="J287" s="226">
        <f>ROUND(I287*H287,2)</f>
        <v>0</v>
      </c>
      <c r="K287" s="222" t="s">
        <v>359</v>
      </c>
      <c r="L287" s="45"/>
      <c r="M287" s="227" t="s">
        <v>1</v>
      </c>
      <c r="N287" s="228" t="s">
        <v>46</v>
      </c>
      <c r="O287" s="92"/>
      <c r="P287" s="229">
        <f>O287*H287</f>
        <v>0</v>
      </c>
      <c r="Q287" s="229">
        <v>0.34499999999999997</v>
      </c>
      <c r="R287" s="229">
        <f>Q287*H287</f>
        <v>3.1049999999999995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215</v>
      </c>
      <c r="AT287" s="231" t="s">
        <v>217</v>
      </c>
      <c r="AU287" s="231" t="s">
        <v>228</v>
      </c>
      <c r="AY287" s="18" t="s">
        <v>216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88</v>
      </c>
      <c r="BK287" s="232">
        <f>ROUND(I287*H287,2)</f>
        <v>0</v>
      </c>
      <c r="BL287" s="18" t="s">
        <v>215</v>
      </c>
      <c r="BM287" s="231" t="s">
        <v>6095</v>
      </c>
    </row>
    <row r="288" s="2" customFormat="1">
      <c r="A288" s="39"/>
      <c r="B288" s="40"/>
      <c r="C288" s="41"/>
      <c r="D288" s="233" t="s">
        <v>222</v>
      </c>
      <c r="E288" s="41"/>
      <c r="F288" s="234" t="s">
        <v>6042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222</v>
      </c>
      <c r="AU288" s="18" t="s">
        <v>228</v>
      </c>
    </row>
    <row r="289" s="13" customFormat="1">
      <c r="A289" s="13"/>
      <c r="B289" s="250"/>
      <c r="C289" s="251"/>
      <c r="D289" s="233" t="s">
        <v>362</v>
      </c>
      <c r="E289" s="252" t="s">
        <v>1</v>
      </c>
      <c r="F289" s="253" t="s">
        <v>6019</v>
      </c>
      <c r="G289" s="251"/>
      <c r="H289" s="252" t="s">
        <v>1</v>
      </c>
      <c r="I289" s="254"/>
      <c r="J289" s="251"/>
      <c r="K289" s="251"/>
      <c r="L289" s="255"/>
      <c r="M289" s="256"/>
      <c r="N289" s="257"/>
      <c r="O289" s="257"/>
      <c r="P289" s="257"/>
      <c r="Q289" s="257"/>
      <c r="R289" s="257"/>
      <c r="S289" s="257"/>
      <c r="T289" s="25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9" t="s">
        <v>362</v>
      </c>
      <c r="AU289" s="259" t="s">
        <v>228</v>
      </c>
      <c r="AV289" s="13" t="s">
        <v>88</v>
      </c>
      <c r="AW289" s="13" t="s">
        <v>36</v>
      </c>
      <c r="AX289" s="13" t="s">
        <v>81</v>
      </c>
      <c r="AY289" s="259" t="s">
        <v>216</v>
      </c>
    </row>
    <row r="290" s="14" customFormat="1">
      <c r="A290" s="14"/>
      <c r="B290" s="260"/>
      <c r="C290" s="261"/>
      <c r="D290" s="233" t="s">
        <v>362</v>
      </c>
      <c r="E290" s="262" t="s">
        <v>1</v>
      </c>
      <c r="F290" s="263" t="s">
        <v>257</v>
      </c>
      <c r="G290" s="261"/>
      <c r="H290" s="264">
        <v>9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0" t="s">
        <v>362</v>
      </c>
      <c r="AU290" s="270" t="s">
        <v>228</v>
      </c>
      <c r="AV290" s="14" t="s">
        <v>90</v>
      </c>
      <c r="AW290" s="14" t="s">
        <v>36</v>
      </c>
      <c r="AX290" s="14" t="s">
        <v>81</v>
      </c>
      <c r="AY290" s="270" t="s">
        <v>216</v>
      </c>
    </row>
    <row r="291" s="16" customFormat="1">
      <c r="A291" s="16"/>
      <c r="B291" s="282"/>
      <c r="C291" s="283"/>
      <c r="D291" s="233" t="s">
        <v>362</v>
      </c>
      <c r="E291" s="284" t="s">
        <v>1</v>
      </c>
      <c r="F291" s="285" t="s">
        <v>369</v>
      </c>
      <c r="G291" s="283"/>
      <c r="H291" s="286">
        <v>9</v>
      </c>
      <c r="I291" s="287"/>
      <c r="J291" s="283"/>
      <c r="K291" s="283"/>
      <c r="L291" s="288"/>
      <c r="M291" s="289"/>
      <c r="N291" s="290"/>
      <c r="O291" s="290"/>
      <c r="P291" s="290"/>
      <c r="Q291" s="290"/>
      <c r="R291" s="290"/>
      <c r="S291" s="290"/>
      <c r="T291" s="291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92" t="s">
        <v>362</v>
      </c>
      <c r="AU291" s="292" t="s">
        <v>228</v>
      </c>
      <c r="AV291" s="16" t="s">
        <v>215</v>
      </c>
      <c r="AW291" s="16" t="s">
        <v>36</v>
      </c>
      <c r="AX291" s="16" t="s">
        <v>88</v>
      </c>
      <c r="AY291" s="292" t="s">
        <v>216</v>
      </c>
    </row>
    <row r="292" s="2" customFormat="1" ht="24.15" customHeight="1">
      <c r="A292" s="39"/>
      <c r="B292" s="40"/>
      <c r="C292" s="220" t="s">
        <v>569</v>
      </c>
      <c r="D292" s="220" t="s">
        <v>217</v>
      </c>
      <c r="E292" s="221" t="s">
        <v>6096</v>
      </c>
      <c r="F292" s="222" t="s">
        <v>6097</v>
      </c>
      <c r="G292" s="223" t="s">
        <v>303</v>
      </c>
      <c r="H292" s="224">
        <v>9</v>
      </c>
      <c r="I292" s="225"/>
      <c r="J292" s="226">
        <f>ROUND(I292*H292,2)</f>
        <v>0</v>
      </c>
      <c r="K292" s="222" t="s">
        <v>359</v>
      </c>
      <c r="L292" s="45"/>
      <c r="M292" s="227" t="s">
        <v>1</v>
      </c>
      <c r="N292" s="228" t="s">
        <v>46</v>
      </c>
      <c r="O292" s="92"/>
      <c r="P292" s="229">
        <f>O292*H292</f>
        <v>0</v>
      </c>
      <c r="Q292" s="229">
        <v>0.11162</v>
      </c>
      <c r="R292" s="229">
        <f>Q292*H292</f>
        <v>1.00458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215</v>
      </c>
      <c r="AT292" s="231" t="s">
        <v>217</v>
      </c>
      <c r="AU292" s="231" t="s">
        <v>228</v>
      </c>
      <c r="AY292" s="18" t="s">
        <v>216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88</v>
      </c>
      <c r="BK292" s="232">
        <f>ROUND(I292*H292,2)</f>
        <v>0</v>
      </c>
      <c r="BL292" s="18" t="s">
        <v>215</v>
      </c>
      <c r="BM292" s="231" t="s">
        <v>6098</v>
      </c>
    </row>
    <row r="293" s="2" customFormat="1">
      <c r="A293" s="39"/>
      <c r="B293" s="40"/>
      <c r="C293" s="41"/>
      <c r="D293" s="233" t="s">
        <v>222</v>
      </c>
      <c r="E293" s="41"/>
      <c r="F293" s="234" t="s">
        <v>6099</v>
      </c>
      <c r="G293" s="41"/>
      <c r="H293" s="41"/>
      <c r="I293" s="235"/>
      <c r="J293" s="41"/>
      <c r="K293" s="41"/>
      <c r="L293" s="45"/>
      <c r="M293" s="236"/>
      <c r="N293" s="237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222</v>
      </c>
      <c r="AU293" s="18" t="s">
        <v>228</v>
      </c>
    </row>
    <row r="294" s="2" customFormat="1" ht="24.15" customHeight="1">
      <c r="A294" s="39"/>
      <c r="B294" s="40"/>
      <c r="C294" s="293" t="s">
        <v>576</v>
      </c>
      <c r="D294" s="293" t="s">
        <v>467</v>
      </c>
      <c r="E294" s="294" t="s">
        <v>6100</v>
      </c>
      <c r="F294" s="295" t="s">
        <v>6101</v>
      </c>
      <c r="G294" s="296" t="s">
        <v>303</v>
      </c>
      <c r="H294" s="297">
        <v>9.2699999999999996</v>
      </c>
      <c r="I294" s="298"/>
      <c r="J294" s="299">
        <f>ROUND(I294*H294,2)</f>
        <v>0</v>
      </c>
      <c r="K294" s="295" t="s">
        <v>359</v>
      </c>
      <c r="L294" s="300"/>
      <c r="M294" s="301" t="s">
        <v>1</v>
      </c>
      <c r="N294" s="302" t="s">
        <v>46</v>
      </c>
      <c r="O294" s="92"/>
      <c r="P294" s="229">
        <f>O294*H294</f>
        <v>0</v>
      </c>
      <c r="Q294" s="229">
        <v>0.17499999999999999</v>
      </c>
      <c r="R294" s="229">
        <f>Q294*H294</f>
        <v>1.6222499999999998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252</v>
      </c>
      <c r="AT294" s="231" t="s">
        <v>467</v>
      </c>
      <c r="AU294" s="231" t="s">
        <v>228</v>
      </c>
      <c r="AY294" s="18" t="s">
        <v>216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88</v>
      </c>
      <c r="BK294" s="232">
        <f>ROUND(I294*H294,2)</f>
        <v>0</v>
      </c>
      <c r="BL294" s="18" t="s">
        <v>215</v>
      </c>
      <c r="BM294" s="231" t="s">
        <v>6102</v>
      </c>
    </row>
    <row r="295" s="14" customFormat="1">
      <c r="A295" s="14"/>
      <c r="B295" s="260"/>
      <c r="C295" s="261"/>
      <c r="D295" s="233" t="s">
        <v>362</v>
      </c>
      <c r="E295" s="262" t="s">
        <v>1</v>
      </c>
      <c r="F295" s="263" t="s">
        <v>6103</v>
      </c>
      <c r="G295" s="261"/>
      <c r="H295" s="264">
        <v>9.2699999999999996</v>
      </c>
      <c r="I295" s="265"/>
      <c r="J295" s="261"/>
      <c r="K295" s="261"/>
      <c r="L295" s="266"/>
      <c r="M295" s="267"/>
      <c r="N295" s="268"/>
      <c r="O295" s="268"/>
      <c r="P295" s="268"/>
      <c r="Q295" s="268"/>
      <c r="R295" s="268"/>
      <c r="S295" s="268"/>
      <c r="T295" s="26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0" t="s">
        <v>362</v>
      </c>
      <c r="AU295" s="270" t="s">
        <v>228</v>
      </c>
      <c r="AV295" s="14" t="s">
        <v>90</v>
      </c>
      <c r="AW295" s="14" t="s">
        <v>36</v>
      </c>
      <c r="AX295" s="14" t="s">
        <v>81</v>
      </c>
      <c r="AY295" s="270" t="s">
        <v>216</v>
      </c>
    </row>
    <row r="296" s="16" customFormat="1">
      <c r="A296" s="16"/>
      <c r="B296" s="282"/>
      <c r="C296" s="283"/>
      <c r="D296" s="233" t="s">
        <v>362</v>
      </c>
      <c r="E296" s="284" t="s">
        <v>1</v>
      </c>
      <c r="F296" s="285" t="s">
        <v>369</v>
      </c>
      <c r="G296" s="283"/>
      <c r="H296" s="286">
        <v>9.2699999999999996</v>
      </c>
      <c r="I296" s="287"/>
      <c r="J296" s="283"/>
      <c r="K296" s="283"/>
      <c r="L296" s="288"/>
      <c r="M296" s="289"/>
      <c r="N296" s="290"/>
      <c r="O296" s="290"/>
      <c r="P296" s="290"/>
      <c r="Q296" s="290"/>
      <c r="R296" s="290"/>
      <c r="S296" s="290"/>
      <c r="T296" s="29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92" t="s">
        <v>362</v>
      </c>
      <c r="AU296" s="292" t="s">
        <v>228</v>
      </c>
      <c r="AV296" s="16" t="s">
        <v>215</v>
      </c>
      <c r="AW296" s="16" t="s">
        <v>36</v>
      </c>
      <c r="AX296" s="16" t="s">
        <v>88</v>
      </c>
      <c r="AY296" s="292" t="s">
        <v>216</v>
      </c>
    </row>
    <row r="297" s="11" customFormat="1" ht="20.88" customHeight="1">
      <c r="A297" s="11"/>
      <c r="B297" s="206"/>
      <c r="C297" s="207"/>
      <c r="D297" s="208" t="s">
        <v>80</v>
      </c>
      <c r="E297" s="248" t="s">
        <v>6104</v>
      </c>
      <c r="F297" s="248" t="s">
        <v>6105</v>
      </c>
      <c r="G297" s="207"/>
      <c r="H297" s="207"/>
      <c r="I297" s="210"/>
      <c r="J297" s="249">
        <f>BK297</f>
        <v>0</v>
      </c>
      <c r="K297" s="207"/>
      <c r="L297" s="212"/>
      <c r="M297" s="213"/>
      <c r="N297" s="214"/>
      <c r="O297" s="214"/>
      <c r="P297" s="215">
        <f>SUM(P298:P312)</f>
        <v>0</v>
      </c>
      <c r="Q297" s="214"/>
      <c r="R297" s="215">
        <f>SUM(R298:R312)</f>
        <v>12.57157</v>
      </c>
      <c r="S297" s="214"/>
      <c r="T297" s="216">
        <f>SUM(T298:T312)</f>
        <v>0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R297" s="217" t="s">
        <v>88</v>
      </c>
      <c r="AT297" s="218" t="s">
        <v>80</v>
      </c>
      <c r="AU297" s="218" t="s">
        <v>90</v>
      </c>
      <c r="AY297" s="217" t="s">
        <v>216</v>
      </c>
      <c r="BK297" s="219">
        <f>SUM(BK298:BK312)</f>
        <v>0</v>
      </c>
    </row>
    <row r="298" s="2" customFormat="1" ht="21.75" customHeight="1">
      <c r="A298" s="39"/>
      <c r="B298" s="40"/>
      <c r="C298" s="220" t="s">
        <v>583</v>
      </c>
      <c r="D298" s="220" t="s">
        <v>217</v>
      </c>
      <c r="E298" s="221" t="s">
        <v>6091</v>
      </c>
      <c r="F298" s="222" t="s">
        <v>6092</v>
      </c>
      <c r="G298" s="223" t="s">
        <v>303</v>
      </c>
      <c r="H298" s="224">
        <v>12.1</v>
      </c>
      <c r="I298" s="225"/>
      <c r="J298" s="226">
        <f>ROUND(I298*H298,2)</f>
        <v>0</v>
      </c>
      <c r="K298" s="222" t="s">
        <v>359</v>
      </c>
      <c r="L298" s="45"/>
      <c r="M298" s="227" t="s">
        <v>1</v>
      </c>
      <c r="N298" s="228" t="s">
        <v>46</v>
      </c>
      <c r="O298" s="92"/>
      <c r="P298" s="229">
        <f>O298*H298</f>
        <v>0</v>
      </c>
      <c r="Q298" s="229">
        <v>0.46000000000000002</v>
      </c>
      <c r="R298" s="229">
        <f>Q298*H298</f>
        <v>5.5659999999999998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215</v>
      </c>
      <c r="AT298" s="231" t="s">
        <v>217</v>
      </c>
      <c r="AU298" s="231" t="s">
        <v>228</v>
      </c>
      <c r="AY298" s="18" t="s">
        <v>216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88</v>
      </c>
      <c r="BK298" s="232">
        <f>ROUND(I298*H298,2)</f>
        <v>0</v>
      </c>
      <c r="BL298" s="18" t="s">
        <v>215</v>
      </c>
      <c r="BM298" s="231" t="s">
        <v>6106</v>
      </c>
    </row>
    <row r="299" s="2" customFormat="1">
      <c r="A299" s="39"/>
      <c r="B299" s="40"/>
      <c r="C299" s="41"/>
      <c r="D299" s="233" t="s">
        <v>222</v>
      </c>
      <c r="E299" s="41"/>
      <c r="F299" s="234" t="s">
        <v>6094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222</v>
      </c>
      <c r="AU299" s="18" t="s">
        <v>228</v>
      </c>
    </row>
    <row r="300" s="13" customFormat="1">
      <c r="A300" s="13"/>
      <c r="B300" s="250"/>
      <c r="C300" s="251"/>
      <c r="D300" s="233" t="s">
        <v>362</v>
      </c>
      <c r="E300" s="252" t="s">
        <v>1</v>
      </c>
      <c r="F300" s="253" t="s">
        <v>6017</v>
      </c>
      <c r="G300" s="251"/>
      <c r="H300" s="252" t="s">
        <v>1</v>
      </c>
      <c r="I300" s="254"/>
      <c r="J300" s="251"/>
      <c r="K300" s="251"/>
      <c r="L300" s="255"/>
      <c r="M300" s="256"/>
      <c r="N300" s="257"/>
      <c r="O300" s="257"/>
      <c r="P300" s="257"/>
      <c r="Q300" s="257"/>
      <c r="R300" s="257"/>
      <c r="S300" s="257"/>
      <c r="T300" s="25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9" t="s">
        <v>362</v>
      </c>
      <c r="AU300" s="259" t="s">
        <v>228</v>
      </c>
      <c r="AV300" s="13" t="s">
        <v>88</v>
      </c>
      <c r="AW300" s="13" t="s">
        <v>36</v>
      </c>
      <c r="AX300" s="13" t="s">
        <v>81</v>
      </c>
      <c r="AY300" s="259" t="s">
        <v>216</v>
      </c>
    </row>
    <row r="301" s="14" customFormat="1">
      <c r="A301" s="14"/>
      <c r="B301" s="260"/>
      <c r="C301" s="261"/>
      <c r="D301" s="233" t="s">
        <v>362</v>
      </c>
      <c r="E301" s="262" t="s">
        <v>1</v>
      </c>
      <c r="F301" s="263" t="s">
        <v>5990</v>
      </c>
      <c r="G301" s="261"/>
      <c r="H301" s="264">
        <v>12.1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0" t="s">
        <v>362</v>
      </c>
      <c r="AU301" s="270" t="s">
        <v>228</v>
      </c>
      <c r="AV301" s="14" t="s">
        <v>90</v>
      </c>
      <c r="AW301" s="14" t="s">
        <v>36</v>
      </c>
      <c r="AX301" s="14" t="s">
        <v>81</v>
      </c>
      <c r="AY301" s="270" t="s">
        <v>216</v>
      </c>
    </row>
    <row r="302" s="16" customFormat="1">
      <c r="A302" s="16"/>
      <c r="B302" s="282"/>
      <c r="C302" s="283"/>
      <c r="D302" s="233" t="s">
        <v>362</v>
      </c>
      <c r="E302" s="284" t="s">
        <v>1</v>
      </c>
      <c r="F302" s="285" t="s">
        <v>369</v>
      </c>
      <c r="G302" s="283"/>
      <c r="H302" s="286">
        <v>12.1</v>
      </c>
      <c r="I302" s="287"/>
      <c r="J302" s="283"/>
      <c r="K302" s="283"/>
      <c r="L302" s="288"/>
      <c r="M302" s="289"/>
      <c r="N302" s="290"/>
      <c r="O302" s="290"/>
      <c r="P302" s="290"/>
      <c r="Q302" s="290"/>
      <c r="R302" s="290"/>
      <c r="S302" s="290"/>
      <c r="T302" s="29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92" t="s">
        <v>362</v>
      </c>
      <c r="AU302" s="292" t="s">
        <v>228</v>
      </c>
      <c r="AV302" s="16" t="s">
        <v>215</v>
      </c>
      <c r="AW302" s="16" t="s">
        <v>36</v>
      </c>
      <c r="AX302" s="16" t="s">
        <v>88</v>
      </c>
      <c r="AY302" s="292" t="s">
        <v>216</v>
      </c>
    </row>
    <row r="303" s="2" customFormat="1" ht="21.75" customHeight="1">
      <c r="A303" s="39"/>
      <c r="B303" s="40"/>
      <c r="C303" s="220" t="s">
        <v>597</v>
      </c>
      <c r="D303" s="220" t="s">
        <v>217</v>
      </c>
      <c r="E303" s="221" t="s">
        <v>6039</v>
      </c>
      <c r="F303" s="222" t="s">
        <v>6040</v>
      </c>
      <c r="G303" s="223" t="s">
        <v>303</v>
      </c>
      <c r="H303" s="224">
        <v>11</v>
      </c>
      <c r="I303" s="225"/>
      <c r="J303" s="226">
        <f>ROUND(I303*H303,2)</f>
        <v>0</v>
      </c>
      <c r="K303" s="222" t="s">
        <v>359</v>
      </c>
      <c r="L303" s="45"/>
      <c r="M303" s="227" t="s">
        <v>1</v>
      </c>
      <c r="N303" s="228" t="s">
        <v>46</v>
      </c>
      <c r="O303" s="92"/>
      <c r="P303" s="229">
        <f>O303*H303</f>
        <v>0</v>
      </c>
      <c r="Q303" s="229">
        <v>0.34499999999999997</v>
      </c>
      <c r="R303" s="229">
        <f>Q303*H303</f>
        <v>3.7949999999999999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215</v>
      </c>
      <c r="AT303" s="231" t="s">
        <v>217</v>
      </c>
      <c r="AU303" s="231" t="s">
        <v>228</v>
      </c>
      <c r="AY303" s="18" t="s">
        <v>216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88</v>
      </c>
      <c r="BK303" s="232">
        <f>ROUND(I303*H303,2)</f>
        <v>0</v>
      </c>
      <c r="BL303" s="18" t="s">
        <v>215</v>
      </c>
      <c r="BM303" s="231" t="s">
        <v>6107</v>
      </c>
    </row>
    <row r="304" s="2" customFormat="1">
      <c r="A304" s="39"/>
      <c r="B304" s="40"/>
      <c r="C304" s="41"/>
      <c r="D304" s="233" t="s">
        <v>222</v>
      </c>
      <c r="E304" s="41"/>
      <c r="F304" s="234" t="s">
        <v>6042</v>
      </c>
      <c r="G304" s="41"/>
      <c r="H304" s="41"/>
      <c r="I304" s="235"/>
      <c r="J304" s="41"/>
      <c r="K304" s="41"/>
      <c r="L304" s="45"/>
      <c r="M304" s="236"/>
      <c r="N304" s="237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222</v>
      </c>
      <c r="AU304" s="18" t="s">
        <v>228</v>
      </c>
    </row>
    <row r="305" s="13" customFormat="1">
      <c r="A305" s="13"/>
      <c r="B305" s="250"/>
      <c r="C305" s="251"/>
      <c r="D305" s="233" t="s">
        <v>362</v>
      </c>
      <c r="E305" s="252" t="s">
        <v>1</v>
      </c>
      <c r="F305" s="253" t="s">
        <v>6019</v>
      </c>
      <c r="G305" s="251"/>
      <c r="H305" s="252" t="s">
        <v>1</v>
      </c>
      <c r="I305" s="254"/>
      <c r="J305" s="251"/>
      <c r="K305" s="251"/>
      <c r="L305" s="255"/>
      <c r="M305" s="256"/>
      <c r="N305" s="257"/>
      <c r="O305" s="257"/>
      <c r="P305" s="257"/>
      <c r="Q305" s="257"/>
      <c r="R305" s="257"/>
      <c r="S305" s="257"/>
      <c r="T305" s="25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9" t="s">
        <v>362</v>
      </c>
      <c r="AU305" s="259" t="s">
        <v>228</v>
      </c>
      <c r="AV305" s="13" t="s">
        <v>88</v>
      </c>
      <c r="AW305" s="13" t="s">
        <v>36</v>
      </c>
      <c r="AX305" s="13" t="s">
        <v>81</v>
      </c>
      <c r="AY305" s="259" t="s">
        <v>216</v>
      </c>
    </row>
    <row r="306" s="14" customFormat="1">
      <c r="A306" s="14"/>
      <c r="B306" s="260"/>
      <c r="C306" s="261"/>
      <c r="D306" s="233" t="s">
        <v>362</v>
      </c>
      <c r="E306" s="262" t="s">
        <v>1</v>
      </c>
      <c r="F306" s="263" t="s">
        <v>267</v>
      </c>
      <c r="G306" s="261"/>
      <c r="H306" s="264">
        <v>11</v>
      </c>
      <c r="I306" s="265"/>
      <c r="J306" s="261"/>
      <c r="K306" s="261"/>
      <c r="L306" s="266"/>
      <c r="M306" s="267"/>
      <c r="N306" s="268"/>
      <c r="O306" s="268"/>
      <c r="P306" s="268"/>
      <c r="Q306" s="268"/>
      <c r="R306" s="268"/>
      <c r="S306" s="268"/>
      <c r="T306" s="26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0" t="s">
        <v>362</v>
      </c>
      <c r="AU306" s="270" t="s">
        <v>228</v>
      </c>
      <c r="AV306" s="14" t="s">
        <v>90</v>
      </c>
      <c r="AW306" s="14" t="s">
        <v>36</v>
      </c>
      <c r="AX306" s="14" t="s">
        <v>81</v>
      </c>
      <c r="AY306" s="270" t="s">
        <v>216</v>
      </c>
    </row>
    <row r="307" s="16" customFormat="1">
      <c r="A307" s="16"/>
      <c r="B307" s="282"/>
      <c r="C307" s="283"/>
      <c r="D307" s="233" t="s">
        <v>362</v>
      </c>
      <c r="E307" s="284" t="s">
        <v>1</v>
      </c>
      <c r="F307" s="285" t="s">
        <v>369</v>
      </c>
      <c r="G307" s="283"/>
      <c r="H307" s="286">
        <v>11</v>
      </c>
      <c r="I307" s="287"/>
      <c r="J307" s="283"/>
      <c r="K307" s="283"/>
      <c r="L307" s="288"/>
      <c r="M307" s="289"/>
      <c r="N307" s="290"/>
      <c r="O307" s="290"/>
      <c r="P307" s="290"/>
      <c r="Q307" s="290"/>
      <c r="R307" s="290"/>
      <c r="S307" s="290"/>
      <c r="T307" s="29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92" t="s">
        <v>362</v>
      </c>
      <c r="AU307" s="292" t="s">
        <v>228</v>
      </c>
      <c r="AV307" s="16" t="s">
        <v>215</v>
      </c>
      <c r="AW307" s="16" t="s">
        <v>36</v>
      </c>
      <c r="AX307" s="16" t="s">
        <v>88</v>
      </c>
      <c r="AY307" s="292" t="s">
        <v>216</v>
      </c>
    </row>
    <row r="308" s="2" customFormat="1" ht="24.15" customHeight="1">
      <c r="A308" s="39"/>
      <c r="B308" s="40"/>
      <c r="C308" s="220" t="s">
        <v>610</v>
      </c>
      <c r="D308" s="220" t="s">
        <v>217</v>
      </c>
      <c r="E308" s="221" t="s">
        <v>6096</v>
      </c>
      <c r="F308" s="222" t="s">
        <v>6097</v>
      </c>
      <c r="G308" s="223" t="s">
        <v>303</v>
      </c>
      <c r="H308" s="224">
        <v>11</v>
      </c>
      <c r="I308" s="225"/>
      <c r="J308" s="226">
        <f>ROUND(I308*H308,2)</f>
        <v>0</v>
      </c>
      <c r="K308" s="222" t="s">
        <v>359</v>
      </c>
      <c r="L308" s="45"/>
      <c r="M308" s="227" t="s">
        <v>1</v>
      </c>
      <c r="N308" s="228" t="s">
        <v>46</v>
      </c>
      <c r="O308" s="92"/>
      <c r="P308" s="229">
        <f>O308*H308</f>
        <v>0</v>
      </c>
      <c r="Q308" s="229">
        <v>0.11162</v>
      </c>
      <c r="R308" s="229">
        <f>Q308*H308</f>
        <v>1.2278199999999999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215</v>
      </c>
      <c r="AT308" s="231" t="s">
        <v>217</v>
      </c>
      <c r="AU308" s="231" t="s">
        <v>228</v>
      </c>
      <c r="AY308" s="18" t="s">
        <v>216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88</v>
      </c>
      <c r="BK308" s="232">
        <f>ROUND(I308*H308,2)</f>
        <v>0</v>
      </c>
      <c r="BL308" s="18" t="s">
        <v>215</v>
      </c>
      <c r="BM308" s="231" t="s">
        <v>6108</v>
      </c>
    </row>
    <row r="309" s="2" customFormat="1">
      <c r="A309" s="39"/>
      <c r="B309" s="40"/>
      <c r="C309" s="41"/>
      <c r="D309" s="233" t="s">
        <v>222</v>
      </c>
      <c r="E309" s="41"/>
      <c r="F309" s="234" t="s">
        <v>6099</v>
      </c>
      <c r="G309" s="41"/>
      <c r="H309" s="41"/>
      <c r="I309" s="235"/>
      <c r="J309" s="41"/>
      <c r="K309" s="41"/>
      <c r="L309" s="45"/>
      <c r="M309" s="236"/>
      <c r="N309" s="23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222</v>
      </c>
      <c r="AU309" s="18" t="s">
        <v>228</v>
      </c>
    </row>
    <row r="310" s="2" customFormat="1" ht="24.15" customHeight="1">
      <c r="A310" s="39"/>
      <c r="B310" s="40"/>
      <c r="C310" s="293" t="s">
        <v>617</v>
      </c>
      <c r="D310" s="293" t="s">
        <v>467</v>
      </c>
      <c r="E310" s="294" t="s">
        <v>6100</v>
      </c>
      <c r="F310" s="295" t="s">
        <v>6101</v>
      </c>
      <c r="G310" s="296" t="s">
        <v>303</v>
      </c>
      <c r="H310" s="297">
        <v>11.33</v>
      </c>
      <c r="I310" s="298"/>
      <c r="J310" s="299">
        <f>ROUND(I310*H310,2)</f>
        <v>0</v>
      </c>
      <c r="K310" s="295" t="s">
        <v>359</v>
      </c>
      <c r="L310" s="300"/>
      <c r="M310" s="301" t="s">
        <v>1</v>
      </c>
      <c r="N310" s="302" t="s">
        <v>46</v>
      </c>
      <c r="O310" s="92"/>
      <c r="P310" s="229">
        <f>O310*H310</f>
        <v>0</v>
      </c>
      <c r="Q310" s="229">
        <v>0.17499999999999999</v>
      </c>
      <c r="R310" s="229">
        <f>Q310*H310</f>
        <v>1.9827499999999998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252</v>
      </c>
      <c r="AT310" s="231" t="s">
        <v>467</v>
      </c>
      <c r="AU310" s="231" t="s">
        <v>228</v>
      </c>
      <c r="AY310" s="18" t="s">
        <v>216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88</v>
      </c>
      <c r="BK310" s="232">
        <f>ROUND(I310*H310,2)</f>
        <v>0</v>
      </c>
      <c r="BL310" s="18" t="s">
        <v>215</v>
      </c>
      <c r="BM310" s="231" t="s">
        <v>6109</v>
      </c>
    </row>
    <row r="311" s="14" customFormat="1">
      <c r="A311" s="14"/>
      <c r="B311" s="260"/>
      <c r="C311" s="261"/>
      <c r="D311" s="233" t="s">
        <v>362</v>
      </c>
      <c r="E311" s="262" t="s">
        <v>1</v>
      </c>
      <c r="F311" s="263" t="s">
        <v>6110</v>
      </c>
      <c r="G311" s="261"/>
      <c r="H311" s="264">
        <v>11.33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0" t="s">
        <v>362</v>
      </c>
      <c r="AU311" s="270" t="s">
        <v>228</v>
      </c>
      <c r="AV311" s="14" t="s">
        <v>90</v>
      </c>
      <c r="AW311" s="14" t="s">
        <v>36</v>
      </c>
      <c r="AX311" s="14" t="s">
        <v>81</v>
      </c>
      <c r="AY311" s="270" t="s">
        <v>216</v>
      </c>
    </row>
    <row r="312" s="16" customFormat="1">
      <c r="A312" s="16"/>
      <c r="B312" s="282"/>
      <c r="C312" s="283"/>
      <c r="D312" s="233" t="s">
        <v>362</v>
      </c>
      <c r="E312" s="284" t="s">
        <v>1</v>
      </c>
      <c r="F312" s="285" t="s">
        <v>369</v>
      </c>
      <c r="G312" s="283"/>
      <c r="H312" s="286">
        <v>11.33</v>
      </c>
      <c r="I312" s="287"/>
      <c r="J312" s="283"/>
      <c r="K312" s="283"/>
      <c r="L312" s="288"/>
      <c r="M312" s="289"/>
      <c r="N312" s="290"/>
      <c r="O312" s="290"/>
      <c r="P312" s="290"/>
      <c r="Q312" s="290"/>
      <c r="R312" s="290"/>
      <c r="S312" s="290"/>
      <c r="T312" s="29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92" t="s">
        <v>362</v>
      </c>
      <c r="AU312" s="292" t="s">
        <v>228</v>
      </c>
      <c r="AV312" s="16" t="s">
        <v>215</v>
      </c>
      <c r="AW312" s="16" t="s">
        <v>36</v>
      </c>
      <c r="AX312" s="16" t="s">
        <v>88</v>
      </c>
      <c r="AY312" s="292" t="s">
        <v>216</v>
      </c>
    </row>
    <row r="313" s="11" customFormat="1" ht="20.88" customHeight="1">
      <c r="A313" s="11"/>
      <c r="B313" s="206"/>
      <c r="C313" s="207"/>
      <c r="D313" s="208" t="s">
        <v>80</v>
      </c>
      <c r="E313" s="248" t="s">
        <v>6111</v>
      </c>
      <c r="F313" s="248" t="s">
        <v>6112</v>
      </c>
      <c r="G313" s="207"/>
      <c r="H313" s="207"/>
      <c r="I313" s="210"/>
      <c r="J313" s="249">
        <f>BK313</f>
        <v>0</v>
      </c>
      <c r="K313" s="207"/>
      <c r="L313" s="212"/>
      <c r="M313" s="213"/>
      <c r="N313" s="214"/>
      <c r="O313" s="214"/>
      <c r="P313" s="215">
        <f>SUM(P314:P328)</f>
        <v>0</v>
      </c>
      <c r="Q313" s="214"/>
      <c r="R313" s="215">
        <f>SUM(R314:R328)</f>
        <v>46.899900000000002</v>
      </c>
      <c r="S313" s="214"/>
      <c r="T313" s="216">
        <f>SUM(T314:T328)</f>
        <v>0</v>
      </c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R313" s="217" t="s">
        <v>88</v>
      </c>
      <c r="AT313" s="218" t="s">
        <v>80</v>
      </c>
      <c r="AU313" s="218" t="s">
        <v>90</v>
      </c>
      <c r="AY313" s="217" t="s">
        <v>216</v>
      </c>
      <c r="BK313" s="219">
        <f>SUM(BK314:BK328)</f>
        <v>0</v>
      </c>
    </row>
    <row r="314" s="2" customFormat="1" ht="21.75" customHeight="1">
      <c r="A314" s="39"/>
      <c r="B314" s="40"/>
      <c r="C314" s="220" t="s">
        <v>630</v>
      </c>
      <c r="D314" s="220" t="s">
        <v>217</v>
      </c>
      <c r="E314" s="221" t="s">
        <v>6091</v>
      </c>
      <c r="F314" s="222" t="s">
        <v>6092</v>
      </c>
      <c r="G314" s="223" t="s">
        <v>303</v>
      </c>
      <c r="H314" s="224">
        <v>45.100000000000001</v>
      </c>
      <c r="I314" s="225"/>
      <c r="J314" s="226">
        <f>ROUND(I314*H314,2)</f>
        <v>0</v>
      </c>
      <c r="K314" s="222" t="s">
        <v>359</v>
      </c>
      <c r="L314" s="45"/>
      <c r="M314" s="227" t="s">
        <v>1</v>
      </c>
      <c r="N314" s="228" t="s">
        <v>46</v>
      </c>
      <c r="O314" s="92"/>
      <c r="P314" s="229">
        <f>O314*H314</f>
        <v>0</v>
      </c>
      <c r="Q314" s="229">
        <v>0.46000000000000002</v>
      </c>
      <c r="R314" s="229">
        <f>Q314*H314</f>
        <v>20.746000000000002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215</v>
      </c>
      <c r="AT314" s="231" t="s">
        <v>217</v>
      </c>
      <c r="AU314" s="231" t="s">
        <v>228</v>
      </c>
      <c r="AY314" s="18" t="s">
        <v>216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88</v>
      </c>
      <c r="BK314" s="232">
        <f>ROUND(I314*H314,2)</f>
        <v>0</v>
      </c>
      <c r="BL314" s="18" t="s">
        <v>215</v>
      </c>
      <c r="BM314" s="231" t="s">
        <v>6113</v>
      </c>
    </row>
    <row r="315" s="2" customFormat="1">
      <c r="A315" s="39"/>
      <c r="B315" s="40"/>
      <c r="C315" s="41"/>
      <c r="D315" s="233" t="s">
        <v>222</v>
      </c>
      <c r="E315" s="41"/>
      <c r="F315" s="234" t="s">
        <v>6094</v>
      </c>
      <c r="G315" s="41"/>
      <c r="H315" s="41"/>
      <c r="I315" s="235"/>
      <c r="J315" s="41"/>
      <c r="K315" s="41"/>
      <c r="L315" s="45"/>
      <c r="M315" s="236"/>
      <c r="N315" s="237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222</v>
      </c>
      <c r="AU315" s="18" t="s">
        <v>228</v>
      </c>
    </row>
    <row r="316" s="13" customFormat="1">
      <c r="A316" s="13"/>
      <c r="B316" s="250"/>
      <c r="C316" s="251"/>
      <c r="D316" s="233" t="s">
        <v>362</v>
      </c>
      <c r="E316" s="252" t="s">
        <v>1</v>
      </c>
      <c r="F316" s="253" t="s">
        <v>6017</v>
      </c>
      <c r="G316" s="251"/>
      <c r="H316" s="252" t="s">
        <v>1</v>
      </c>
      <c r="I316" s="254"/>
      <c r="J316" s="251"/>
      <c r="K316" s="251"/>
      <c r="L316" s="255"/>
      <c r="M316" s="256"/>
      <c r="N316" s="257"/>
      <c r="O316" s="257"/>
      <c r="P316" s="257"/>
      <c r="Q316" s="257"/>
      <c r="R316" s="257"/>
      <c r="S316" s="257"/>
      <c r="T316" s="25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9" t="s">
        <v>362</v>
      </c>
      <c r="AU316" s="259" t="s">
        <v>228</v>
      </c>
      <c r="AV316" s="13" t="s">
        <v>88</v>
      </c>
      <c r="AW316" s="13" t="s">
        <v>36</v>
      </c>
      <c r="AX316" s="13" t="s">
        <v>81</v>
      </c>
      <c r="AY316" s="259" t="s">
        <v>216</v>
      </c>
    </row>
    <row r="317" s="14" customFormat="1">
      <c r="A317" s="14"/>
      <c r="B317" s="260"/>
      <c r="C317" s="261"/>
      <c r="D317" s="233" t="s">
        <v>362</v>
      </c>
      <c r="E317" s="262" t="s">
        <v>1</v>
      </c>
      <c r="F317" s="263" t="s">
        <v>5991</v>
      </c>
      <c r="G317" s="261"/>
      <c r="H317" s="264">
        <v>45.100000000000001</v>
      </c>
      <c r="I317" s="265"/>
      <c r="J317" s="261"/>
      <c r="K317" s="261"/>
      <c r="L317" s="266"/>
      <c r="M317" s="267"/>
      <c r="N317" s="268"/>
      <c r="O317" s="268"/>
      <c r="P317" s="268"/>
      <c r="Q317" s="268"/>
      <c r="R317" s="268"/>
      <c r="S317" s="268"/>
      <c r="T317" s="26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0" t="s">
        <v>362</v>
      </c>
      <c r="AU317" s="270" t="s">
        <v>228</v>
      </c>
      <c r="AV317" s="14" t="s">
        <v>90</v>
      </c>
      <c r="AW317" s="14" t="s">
        <v>36</v>
      </c>
      <c r="AX317" s="14" t="s">
        <v>81</v>
      </c>
      <c r="AY317" s="270" t="s">
        <v>216</v>
      </c>
    </row>
    <row r="318" s="16" customFormat="1">
      <c r="A318" s="16"/>
      <c r="B318" s="282"/>
      <c r="C318" s="283"/>
      <c r="D318" s="233" t="s">
        <v>362</v>
      </c>
      <c r="E318" s="284" t="s">
        <v>1</v>
      </c>
      <c r="F318" s="285" t="s">
        <v>369</v>
      </c>
      <c r="G318" s="283"/>
      <c r="H318" s="286">
        <v>45.100000000000001</v>
      </c>
      <c r="I318" s="287"/>
      <c r="J318" s="283"/>
      <c r="K318" s="283"/>
      <c r="L318" s="288"/>
      <c r="M318" s="289"/>
      <c r="N318" s="290"/>
      <c r="O318" s="290"/>
      <c r="P318" s="290"/>
      <c r="Q318" s="290"/>
      <c r="R318" s="290"/>
      <c r="S318" s="290"/>
      <c r="T318" s="291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92" t="s">
        <v>362</v>
      </c>
      <c r="AU318" s="292" t="s">
        <v>228</v>
      </c>
      <c r="AV318" s="16" t="s">
        <v>215</v>
      </c>
      <c r="AW318" s="16" t="s">
        <v>36</v>
      </c>
      <c r="AX318" s="16" t="s">
        <v>88</v>
      </c>
      <c r="AY318" s="292" t="s">
        <v>216</v>
      </c>
    </row>
    <row r="319" s="2" customFormat="1" ht="21.75" customHeight="1">
      <c r="A319" s="39"/>
      <c r="B319" s="40"/>
      <c r="C319" s="220" t="s">
        <v>636</v>
      </c>
      <c r="D319" s="220" t="s">
        <v>217</v>
      </c>
      <c r="E319" s="221" t="s">
        <v>6039</v>
      </c>
      <c r="F319" s="222" t="s">
        <v>6040</v>
      </c>
      <c r="G319" s="223" t="s">
        <v>303</v>
      </c>
      <c r="H319" s="224">
        <v>41</v>
      </c>
      <c r="I319" s="225"/>
      <c r="J319" s="226">
        <f>ROUND(I319*H319,2)</f>
        <v>0</v>
      </c>
      <c r="K319" s="222" t="s">
        <v>359</v>
      </c>
      <c r="L319" s="45"/>
      <c r="M319" s="227" t="s">
        <v>1</v>
      </c>
      <c r="N319" s="228" t="s">
        <v>46</v>
      </c>
      <c r="O319" s="92"/>
      <c r="P319" s="229">
        <f>O319*H319</f>
        <v>0</v>
      </c>
      <c r="Q319" s="229">
        <v>0.34499999999999997</v>
      </c>
      <c r="R319" s="229">
        <f>Q319*H319</f>
        <v>14.145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215</v>
      </c>
      <c r="AT319" s="231" t="s">
        <v>217</v>
      </c>
      <c r="AU319" s="231" t="s">
        <v>228</v>
      </c>
      <c r="AY319" s="18" t="s">
        <v>216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88</v>
      </c>
      <c r="BK319" s="232">
        <f>ROUND(I319*H319,2)</f>
        <v>0</v>
      </c>
      <c r="BL319" s="18" t="s">
        <v>215</v>
      </c>
      <c r="BM319" s="231" t="s">
        <v>6114</v>
      </c>
    </row>
    <row r="320" s="2" customFormat="1">
      <c r="A320" s="39"/>
      <c r="B320" s="40"/>
      <c r="C320" s="41"/>
      <c r="D320" s="233" t="s">
        <v>222</v>
      </c>
      <c r="E320" s="41"/>
      <c r="F320" s="234" t="s">
        <v>6042</v>
      </c>
      <c r="G320" s="41"/>
      <c r="H320" s="41"/>
      <c r="I320" s="235"/>
      <c r="J320" s="41"/>
      <c r="K320" s="41"/>
      <c r="L320" s="45"/>
      <c r="M320" s="236"/>
      <c r="N320" s="237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222</v>
      </c>
      <c r="AU320" s="18" t="s">
        <v>228</v>
      </c>
    </row>
    <row r="321" s="13" customFormat="1">
      <c r="A321" s="13"/>
      <c r="B321" s="250"/>
      <c r="C321" s="251"/>
      <c r="D321" s="233" t="s">
        <v>362</v>
      </c>
      <c r="E321" s="252" t="s">
        <v>1</v>
      </c>
      <c r="F321" s="253" t="s">
        <v>6019</v>
      </c>
      <c r="G321" s="251"/>
      <c r="H321" s="252" t="s">
        <v>1</v>
      </c>
      <c r="I321" s="254"/>
      <c r="J321" s="251"/>
      <c r="K321" s="251"/>
      <c r="L321" s="255"/>
      <c r="M321" s="256"/>
      <c r="N321" s="257"/>
      <c r="O321" s="257"/>
      <c r="P321" s="257"/>
      <c r="Q321" s="257"/>
      <c r="R321" s="257"/>
      <c r="S321" s="257"/>
      <c r="T321" s="25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9" t="s">
        <v>362</v>
      </c>
      <c r="AU321" s="259" t="s">
        <v>228</v>
      </c>
      <c r="AV321" s="13" t="s">
        <v>88</v>
      </c>
      <c r="AW321" s="13" t="s">
        <v>36</v>
      </c>
      <c r="AX321" s="13" t="s">
        <v>81</v>
      </c>
      <c r="AY321" s="259" t="s">
        <v>216</v>
      </c>
    </row>
    <row r="322" s="14" customFormat="1">
      <c r="A322" s="14"/>
      <c r="B322" s="260"/>
      <c r="C322" s="261"/>
      <c r="D322" s="233" t="s">
        <v>362</v>
      </c>
      <c r="E322" s="262" t="s">
        <v>1</v>
      </c>
      <c r="F322" s="263" t="s">
        <v>649</v>
      </c>
      <c r="G322" s="261"/>
      <c r="H322" s="264">
        <v>41</v>
      </c>
      <c r="I322" s="265"/>
      <c r="J322" s="261"/>
      <c r="K322" s="261"/>
      <c r="L322" s="266"/>
      <c r="M322" s="267"/>
      <c r="N322" s="268"/>
      <c r="O322" s="268"/>
      <c r="P322" s="268"/>
      <c r="Q322" s="268"/>
      <c r="R322" s="268"/>
      <c r="S322" s="268"/>
      <c r="T322" s="26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0" t="s">
        <v>362</v>
      </c>
      <c r="AU322" s="270" t="s">
        <v>228</v>
      </c>
      <c r="AV322" s="14" t="s">
        <v>90</v>
      </c>
      <c r="AW322" s="14" t="s">
        <v>36</v>
      </c>
      <c r="AX322" s="14" t="s">
        <v>81</v>
      </c>
      <c r="AY322" s="270" t="s">
        <v>216</v>
      </c>
    </row>
    <row r="323" s="16" customFormat="1">
      <c r="A323" s="16"/>
      <c r="B323" s="282"/>
      <c r="C323" s="283"/>
      <c r="D323" s="233" t="s">
        <v>362</v>
      </c>
      <c r="E323" s="284" t="s">
        <v>1</v>
      </c>
      <c r="F323" s="285" t="s">
        <v>369</v>
      </c>
      <c r="G323" s="283"/>
      <c r="H323" s="286">
        <v>41</v>
      </c>
      <c r="I323" s="287"/>
      <c r="J323" s="283"/>
      <c r="K323" s="283"/>
      <c r="L323" s="288"/>
      <c r="M323" s="289"/>
      <c r="N323" s="290"/>
      <c r="O323" s="290"/>
      <c r="P323" s="290"/>
      <c r="Q323" s="290"/>
      <c r="R323" s="290"/>
      <c r="S323" s="290"/>
      <c r="T323" s="291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92" t="s">
        <v>362</v>
      </c>
      <c r="AU323" s="292" t="s">
        <v>228</v>
      </c>
      <c r="AV323" s="16" t="s">
        <v>215</v>
      </c>
      <c r="AW323" s="16" t="s">
        <v>36</v>
      </c>
      <c r="AX323" s="16" t="s">
        <v>88</v>
      </c>
      <c r="AY323" s="292" t="s">
        <v>216</v>
      </c>
    </row>
    <row r="324" s="2" customFormat="1" ht="24.15" customHeight="1">
      <c r="A324" s="39"/>
      <c r="B324" s="40"/>
      <c r="C324" s="220" t="s">
        <v>644</v>
      </c>
      <c r="D324" s="220" t="s">
        <v>217</v>
      </c>
      <c r="E324" s="221" t="s">
        <v>6096</v>
      </c>
      <c r="F324" s="222" t="s">
        <v>6097</v>
      </c>
      <c r="G324" s="223" t="s">
        <v>303</v>
      </c>
      <c r="H324" s="224">
        <v>41</v>
      </c>
      <c r="I324" s="225"/>
      <c r="J324" s="226">
        <f>ROUND(I324*H324,2)</f>
        <v>0</v>
      </c>
      <c r="K324" s="222" t="s">
        <v>359</v>
      </c>
      <c r="L324" s="45"/>
      <c r="M324" s="227" t="s">
        <v>1</v>
      </c>
      <c r="N324" s="228" t="s">
        <v>46</v>
      </c>
      <c r="O324" s="92"/>
      <c r="P324" s="229">
        <f>O324*H324</f>
        <v>0</v>
      </c>
      <c r="Q324" s="229">
        <v>0.11162</v>
      </c>
      <c r="R324" s="229">
        <f>Q324*H324</f>
        <v>4.5764199999999997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215</v>
      </c>
      <c r="AT324" s="231" t="s">
        <v>217</v>
      </c>
      <c r="AU324" s="231" t="s">
        <v>228</v>
      </c>
      <c r="AY324" s="18" t="s">
        <v>216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88</v>
      </c>
      <c r="BK324" s="232">
        <f>ROUND(I324*H324,2)</f>
        <v>0</v>
      </c>
      <c r="BL324" s="18" t="s">
        <v>215</v>
      </c>
      <c r="BM324" s="231" t="s">
        <v>6115</v>
      </c>
    </row>
    <row r="325" s="2" customFormat="1">
      <c r="A325" s="39"/>
      <c r="B325" s="40"/>
      <c r="C325" s="41"/>
      <c r="D325" s="233" t="s">
        <v>222</v>
      </c>
      <c r="E325" s="41"/>
      <c r="F325" s="234" t="s">
        <v>6099</v>
      </c>
      <c r="G325" s="41"/>
      <c r="H325" s="41"/>
      <c r="I325" s="235"/>
      <c r="J325" s="41"/>
      <c r="K325" s="41"/>
      <c r="L325" s="45"/>
      <c r="M325" s="236"/>
      <c r="N325" s="237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222</v>
      </c>
      <c r="AU325" s="18" t="s">
        <v>228</v>
      </c>
    </row>
    <row r="326" s="2" customFormat="1" ht="24.15" customHeight="1">
      <c r="A326" s="39"/>
      <c r="B326" s="40"/>
      <c r="C326" s="293" t="s">
        <v>649</v>
      </c>
      <c r="D326" s="293" t="s">
        <v>467</v>
      </c>
      <c r="E326" s="294" t="s">
        <v>6116</v>
      </c>
      <c r="F326" s="295" t="s">
        <v>6117</v>
      </c>
      <c r="G326" s="296" t="s">
        <v>303</v>
      </c>
      <c r="H326" s="297">
        <v>42.229999999999997</v>
      </c>
      <c r="I326" s="298"/>
      <c r="J326" s="299">
        <f>ROUND(I326*H326,2)</f>
        <v>0</v>
      </c>
      <c r="K326" s="295" t="s">
        <v>359</v>
      </c>
      <c r="L326" s="300"/>
      <c r="M326" s="301" t="s">
        <v>1</v>
      </c>
      <c r="N326" s="302" t="s">
        <v>46</v>
      </c>
      <c r="O326" s="92"/>
      <c r="P326" s="229">
        <f>O326*H326</f>
        <v>0</v>
      </c>
      <c r="Q326" s="229">
        <v>0.17599999999999999</v>
      </c>
      <c r="R326" s="229">
        <f>Q326*H326</f>
        <v>7.4324799999999991</v>
      </c>
      <c r="S326" s="229">
        <v>0</v>
      </c>
      <c r="T326" s="23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1" t="s">
        <v>252</v>
      </c>
      <c r="AT326" s="231" t="s">
        <v>467</v>
      </c>
      <c r="AU326" s="231" t="s">
        <v>228</v>
      </c>
      <c r="AY326" s="18" t="s">
        <v>216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88</v>
      </c>
      <c r="BK326" s="232">
        <f>ROUND(I326*H326,2)</f>
        <v>0</v>
      </c>
      <c r="BL326" s="18" t="s">
        <v>215</v>
      </c>
      <c r="BM326" s="231" t="s">
        <v>6118</v>
      </c>
    </row>
    <row r="327" s="14" customFormat="1">
      <c r="A327" s="14"/>
      <c r="B327" s="260"/>
      <c r="C327" s="261"/>
      <c r="D327" s="233" t="s">
        <v>362</v>
      </c>
      <c r="E327" s="262" t="s">
        <v>1</v>
      </c>
      <c r="F327" s="263" t="s">
        <v>6119</v>
      </c>
      <c r="G327" s="261"/>
      <c r="H327" s="264">
        <v>42.229999999999997</v>
      </c>
      <c r="I327" s="265"/>
      <c r="J327" s="261"/>
      <c r="K327" s="261"/>
      <c r="L327" s="266"/>
      <c r="M327" s="267"/>
      <c r="N327" s="268"/>
      <c r="O327" s="268"/>
      <c r="P327" s="268"/>
      <c r="Q327" s="268"/>
      <c r="R327" s="268"/>
      <c r="S327" s="268"/>
      <c r="T327" s="26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0" t="s">
        <v>362</v>
      </c>
      <c r="AU327" s="270" t="s">
        <v>228</v>
      </c>
      <c r="AV327" s="14" t="s">
        <v>90</v>
      </c>
      <c r="AW327" s="14" t="s">
        <v>36</v>
      </c>
      <c r="AX327" s="14" t="s">
        <v>81</v>
      </c>
      <c r="AY327" s="270" t="s">
        <v>216</v>
      </c>
    </row>
    <row r="328" s="16" customFormat="1">
      <c r="A328" s="16"/>
      <c r="B328" s="282"/>
      <c r="C328" s="283"/>
      <c r="D328" s="233" t="s">
        <v>362</v>
      </c>
      <c r="E328" s="284" t="s">
        <v>1</v>
      </c>
      <c r="F328" s="285" t="s">
        <v>369</v>
      </c>
      <c r="G328" s="283"/>
      <c r="H328" s="286">
        <v>42.229999999999997</v>
      </c>
      <c r="I328" s="287"/>
      <c r="J328" s="283"/>
      <c r="K328" s="283"/>
      <c r="L328" s="288"/>
      <c r="M328" s="289"/>
      <c r="N328" s="290"/>
      <c r="O328" s="290"/>
      <c r="P328" s="290"/>
      <c r="Q328" s="290"/>
      <c r="R328" s="290"/>
      <c r="S328" s="290"/>
      <c r="T328" s="291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92" t="s">
        <v>362</v>
      </c>
      <c r="AU328" s="292" t="s">
        <v>228</v>
      </c>
      <c r="AV328" s="16" t="s">
        <v>215</v>
      </c>
      <c r="AW328" s="16" t="s">
        <v>36</v>
      </c>
      <c r="AX328" s="16" t="s">
        <v>88</v>
      </c>
      <c r="AY328" s="292" t="s">
        <v>216</v>
      </c>
    </row>
    <row r="329" s="11" customFormat="1" ht="20.88" customHeight="1">
      <c r="A329" s="11"/>
      <c r="B329" s="206"/>
      <c r="C329" s="207"/>
      <c r="D329" s="208" t="s">
        <v>80</v>
      </c>
      <c r="E329" s="248" t="s">
        <v>6120</v>
      </c>
      <c r="F329" s="248" t="s">
        <v>6121</v>
      </c>
      <c r="G329" s="207"/>
      <c r="H329" s="207"/>
      <c r="I329" s="210"/>
      <c r="J329" s="249">
        <f>BK329</f>
        <v>0</v>
      </c>
      <c r="K329" s="207"/>
      <c r="L329" s="212"/>
      <c r="M329" s="213"/>
      <c r="N329" s="214"/>
      <c r="O329" s="214"/>
      <c r="P329" s="215">
        <f>SUM(P330:P336)</f>
        <v>0</v>
      </c>
      <c r="Q329" s="214"/>
      <c r="R329" s="215">
        <f>SUM(R330:R336)</f>
        <v>22.754999999999999</v>
      </c>
      <c r="S329" s="214"/>
      <c r="T329" s="216">
        <f>SUM(T330:T336)</f>
        <v>0</v>
      </c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R329" s="217" t="s">
        <v>88</v>
      </c>
      <c r="AT329" s="218" t="s">
        <v>80</v>
      </c>
      <c r="AU329" s="218" t="s">
        <v>90</v>
      </c>
      <c r="AY329" s="217" t="s">
        <v>216</v>
      </c>
      <c r="BK329" s="219">
        <f>SUM(BK330:BK336)</f>
        <v>0</v>
      </c>
    </row>
    <row r="330" s="2" customFormat="1" ht="21.75" customHeight="1">
      <c r="A330" s="39"/>
      <c r="B330" s="40"/>
      <c r="C330" s="220" t="s">
        <v>658</v>
      </c>
      <c r="D330" s="220" t="s">
        <v>217</v>
      </c>
      <c r="E330" s="221" t="s">
        <v>6039</v>
      </c>
      <c r="F330" s="222" t="s">
        <v>6040</v>
      </c>
      <c r="G330" s="223" t="s">
        <v>303</v>
      </c>
      <c r="H330" s="224">
        <v>41</v>
      </c>
      <c r="I330" s="225"/>
      <c r="J330" s="226">
        <f>ROUND(I330*H330,2)</f>
        <v>0</v>
      </c>
      <c r="K330" s="222" t="s">
        <v>359</v>
      </c>
      <c r="L330" s="45"/>
      <c r="M330" s="227" t="s">
        <v>1</v>
      </c>
      <c r="N330" s="228" t="s">
        <v>46</v>
      </c>
      <c r="O330" s="92"/>
      <c r="P330" s="229">
        <f>O330*H330</f>
        <v>0</v>
      </c>
      <c r="Q330" s="229">
        <v>0.34499999999999997</v>
      </c>
      <c r="R330" s="229">
        <f>Q330*H330</f>
        <v>14.145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215</v>
      </c>
      <c r="AT330" s="231" t="s">
        <v>217</v>
      </c>
      <c r="AU330" s="231" t="s">
        <v>228</v>
      </c>
      <c r="AY330" s="18" t="s">
        <v>216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88</v>
      </c>
      <c r="BK330" s="232">
        <f>ROUND(I330*H330,2)</f>
        <v>0</v>
      </c>
      <c r="BL330" s="18" t="s">
        <v>215</v>
      </c>
      <c r="BM330" s="231" t="s">
        <v>6122</v>
      </c>
    </row>
    <row r="331" s="2" customFormat="1">
      <c r="A331" s="39"/>
      <c r="B331" s="40"/>
      <c r="C331" s="41"/>
      <c r="D331" s="233" t="s">
        <v>222</v>
      </c>
      <c r="E331" s="41"/>
      <c r="F331" s="234" t="s">
        <v>6042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222</v>
      </c>
      <c r="AU331" s="18" t="s">
        <v>228</v>
      </c>
    </row>
    <row r="332" s="13" customFormat="1">
      <c r="A332" s="13"/>
      <c r="B332" s="250"/>
      <c r="C332" s="251"/>
      <c r="D332" s="233" t="s">
        <v>362</v>
      </c>
      <c r="E332" s="252" t="s">
        <v>1</v>
      </c>
      <c r="F332" s="253" t="s">
        <v>6019</v>
      </c>
      <c r="G332" s="251"/>
      <c r="H332" s="252" t="s">
        <v>1</v>
      </c>
      <c r="I332" s="254"/>
      <c r="J332" s="251"/>
      <c r="K332" s="251"/>
      <c r="L332" s="255"/>
      <c r="M332" s="256"/>
      <c r="N332" s="257"/>
      <c r="O332" s="257"/>
      <c r="P332" s="257"/>
      <c r="Q332" s="257"/>
      <c r="R332" s="257"/>
      <c r="S332" s="257"/>
      <c r="T332" s="25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9" t="s">
        <v>362</v>
      </c>
      <c r="AU332" s="259" t="s">
        <v>228</v>
      </c>
      <c r="AV332" s="13" t="s">
        <v>88</v>
      </c>
      <c r="AW332" s="13" t="s">
        <v>36</v>
      </c>
      <c r="AX332" s="13" t="s">
        <v>81</v>
      </c>
      <c r="AY332" s="259" t="s">
        <v>216</v>
      </c>
    </row>
    <row r="333" s="14" customFormat="1">
      <c r="A333" s="14"/>
      <c r="B333" s="260"/>
      <c r="C333" s="261"/>
      <c r="D333" s="233" t="s">
        <v>362</v>
      </c>
      <c r="E333" s="262" t="s">
        <v>1</v>
      </c>
      <c r="F333" s="263" t="s">
        <v>649</v>
      </c>
      <c r="G333" s="261"/>
      <c r="H333" s="264">
        <v>41</v>
      </c>
      <c r="I333" s="265"/>
      <c r="J333" s="261"/>
      <c r="K333" s="261"/>
      <c r="L333" s="266"/>
      <c r="M333" s="267"/>
      <c r="N333" s="268"/>
      <c r="O333" s="268"/>
      <c r="P333" s="268"/>
      <c r="Q333" s="268"/>
      <c r="R333" s="268"/>
      <c r="S333" s="268"/>
      <c r="T333" s="26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0" t="s">
        <v>362</v>
      </c>
      <c r="AU333" s="270" t="s">
        <v>228</v>
      </c>
      <c r="AV333" s="14" t="s">
        <v>90</v>
      </c>
      <c r="AW333" s="14" t="s">
        <v>36</v>
      </c>
      <c r="AX333" s="14" t="s">
        <v>81</v>
      </c>
      <c r="AY333" s="270" t="s">
        <v>216</v>
      </c>
    </row>
    <row r="334" s="16" customFormat="1">
      <c r="A334" s="16"/>
      <c r="B334" s="282"/>
      <c r="C334" s="283"/>
      <c r="D334" s="233" t="s">
        <v>362</v>
      </c>
      <c r="E334" s="284" t="s">
        <v>1</v>
      </c>
      <c r="F334" s="285" t="s">
        <v>369</v>
      </c>
      <c r="G334" s="283"/>
      <c r="H334" s="286">
        <v>41</v>
      </c>
      <c r="I334" s="287"/>
      <c r="J334" s="283"/>
      <c r="K334" s="283"/>
      <c r="L334" s="288"/>
      <c r="M334" s="289"/>
      <c r="N334" s="290"/>
      <c r="O334" s="290"/>
      <c r="P334" s="290"/>
      <c r="Q334" s="290"/>
      <c r="R334" s="290"/>
      <c r="S334" s="290"/>
      <c r="T334" s="29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92" t="s">
        <v>362</v>
      </c>
      <c r="AU334" s="292" t="s">
        <v>228</v>
      </c>
      <c r="AV334" s="16" t="s">
        <v>215</v>
      </c>
      <c r="AW334" s="16" t="s">
        <v>36</v>
      </c>
      <c r="AX334" s="16" t="s">
        <v>88</v>
      </c>
      <c r="AY334" s="292" t="s">
        <v>216</v>
      </c>
    </row>
    <row r="335" s="2" customFormat="1" ht="33" customHeight="1">
      <c r="A335" s="39"/>
      <c r="B335" s="40"/>
      <c r="C335" s="220" t="s">
        <v>661</v>
      </c>
      <c r="D335" s="220" t="s">
        <v>217</v>
      </c>
      <c r="E335" s="221" t="s">
        <v>6123</v>
      </c>
      <c r="F335" s="222" t="s">
        <v>6124</v>
      </c>
      <c r="G335" s="223" t="s">
        <v>303</v>
      </c>
      <c r="H335" s="224">
        <v>41</v>
      </c>
      <c r="I335" s="225"/>
      <c r="J335" s="226">
        <f>ROUND(I335*H335,2)</f>
        <v>0</v>
      </c>
      <c r="K335" s="222" t="s">
        <v>359</v>
      </c>
      <c r="L335" s="45"/>
      <c r="M335" s="227" t="s">
        <v>1</v>
      </c>
      <c r="N335" s="228" t="s">
        <v>46</v>
      </c>
      <c r="O335" s="92"/>
      <c r="P335" s="229">
        <f>O335*H335</f>
        <v>0</v>
      </c>
      <c r="Q335" s="229">
        <v>0.20999999999999999</v>
      </c>
      <c r="R335" s="229">
        <f>Q335*H335</f>
        <v>8.6099999999999994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215</v>
      </c>
      <c r="AT335" s="231" t="s">
        <v>217</v>
      </c>
      <c r="AU335" s="231" t="s">
        <v>228</v>
      </c>
      <c r="AY335" s="18" t="s">
        <v>216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88</v>
      </c>
      <c r="BK335" s="232">
        <f>ROUND(I335*H335,2)</f>
        <v>0</v>
      </c>
      <c r="BL335" s="18" t="s">
        <v>215</v>
      </c>
      <c r="BM335" s="231" t="s">
        <v>6125</v>
      </c>
    </row>
    <row r="336" s="2" customFormat="1">
      <c r="A336" s="39"/>
      <c r="B336" s="40"/>
      <c r="C336" s="41"/>
      <c r="D336" s="233" t="s">
        <v>222</v>
      </c>
      <c r="E336" s="41"/>
      <c r="F336" s="234" t="s">
        <v>6126</v>
      </c>
      <c r="G336" s="41"/>
      <c r="H336" s="41"/>
      <c r="I336" s="235"/>
      <c r="J336" s="41"/>
      <c r="K336" s="41"/>
      <c r="L336" s="45"/>
      <c r="M336" s="236"/>
      <c r="N336" s="237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222</v>
      </c>
      <c r="AU336" s="18" t="s">
        <v>228</v>
      </c>
    </row>
    <row r="337" s="11" customFormat="1" ht="22.8" customHeight="1">
      <c r="A337" s="11"/>
      <c r="B337" s="206"/>
      <c r="C337" s="207"/>
      <c r="D337" s="208" t="s">
        <v>80</v>
      </c>
      <c r="E337" s="248" t="s">
        <v>257</v>
      </c>
      <c r="F337" s="248" t="s">
        <v>1516</v>
      </c>
      <c r="G337" s="207"/>
      <c r="H337" s="207"/>
      <c r="I337" s="210"/>
      <c r="J337" s="249">
        <f>BK337</f>
        <v>0</v>
      </c>
      <c r="K337" s="207"/>
      <c r="L337" s="212"/>
      <c r="M337" s="213"/>
      <c r="N337" s="214"/>
      <c r="O337" s="214"/>
      <c r="P337" s="215">
        <f>SUM(P338:P385)</f>
        <v>0</v>
      </c>
      <c r="Q337" s="214"/>
      <c r="R337" s="215">
        <f>SUM(R338:R385)</f>
        <v>132.10364720000001</v>
      </c>
      <c r="S337" s="214"/>
      <c r="T337" s="216">
        <f>SUM(T338:T385)</f>
        <v>0</v>
      </c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R337" s="217" t="s">
        <v>88</v>
      </c>
      <c r="AT337" s="218" t="s">
        <v>80</v>
      </c>
      <c r="AU337" s="218" t="s">
        <v>88</v>
      </c>
      <c r="AY337" s="217" t="s">
        <v>216</v>
      </c>
      <c r="BK337" s="219">
        <f>SUM(BK338:BK385)</f>
        <v>0</v>
      </c>
    </row>
    <row r="338" s="2" customFormat="1" ht="24.15" customHeight="1">
      <c r="A338" s="39"/>
      <c r="B338" s="40"/>
      <c r="C338" s="220" t="s">
        <v>668</v>
      </c>
      <c r="D338" s="220" t="s">
        <v>217</v>
      </c>
      <c r="E338" s="221" t="s">
        <v>6127</v>
      </c>
      <c r="F338" s="222" t="s">
        <v>6128</v>
      </c>
      <c r="G338" s="223" t="s">
        <v>539</v>
      </c>
      <c r="H338" s="224">
        <v>1</v>
      </c>
      <c r="I338" s="225"/>
      <c r="J338" s="226">
        <f>ROUND(I338*H338,2)</f>
        <v>0</v>
      </c>
      <c r="K338" s="222" t="s">
        <v>359</v>
      </c>
      <c r="L338" s="45"/>
      <c r="M338" s="227" t="s">
        <v>1</v>
      </c>
      <c r="N338" s="228" t="s">
        <v>46</v>
      </c>
      <c r="O338" s="92"/>
      <c r="P338" s="229">
        <f>O338*H338</f>
        <v>0</v>
      </c>
      <c r="Q338" s="229">
        <v>0.00080000000000000004</v>
      </c>
      <c r="R338" s="229">
        <f>Q338*H338</f>
        <v>0.00080000000000000004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215</v>
      </c>
      <c r="AT338" s="231" t="s">
        <v>217</v>
      </c>
      <c r="AU338" s="231" t="s">
        <v>90</v>
      </c>
      <c r="AY338" s="18" t="s">
        <v>216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88</v>
      </c>
      <c r="BK338" s="232">
        <f>ROUND(I338*H338,2)</f>
        <v>0</v>
      </c>
      <c r="BL338" s="18" t="s">
        <v>215</v>
      </c>
      <c r="BM338" s="231" t="s">
        <v>6129</v>
      </c>
    </row>
    <row r="339" s="2" customFormat="1">
      <c r="A339" s="39"/>
      <c r="B339" s="40"/>
      <c r="C339" s="41"/>
      <c r="D339" s="233" t="s">
        <v>222</v>
      </c>
      <c r="E339" s="41"/>
      <c r="F339" s="234" t="s">
        <v>6130</v>
      </c>
      <c r="G339" s="41"/>
      <c r="H339" s="41"/>
      <c r="I339" s="235"/>
      <c r="J339" s="41"/>
      <c r="K339" s="41"/>
      <c r="L339" s="45"/>
      <c r="M339" s="236"/>
      <c r="N339" s="237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222</v>
      </c>
      <c r="AU339" s="18" t="s">
        <v>90</v>
      </c>
    </row>
    <row r="340" s="2" customFormat="1" ht="24.15" customHeight="1">
      <c r="A340" s="39"/>
      <c r="B340" s="40"/>
      <c r="C340" s="293" t="s">
        <v>674</v>
      </c>
      <c r="D340" s="293" t="s">
        <v>467</v>
      </c>
      <c r="E340" s="294" t="s">
        <v>6131</v>
      </c>
      <c r="F340" s="295" t="s">
        <v>6132</v>
      </c>
      <c r="G340" s="296" t="s">
        <v>539</v>
      </c>
      <c r="H340" s="297">
        <v>1</v>
      </c>
      <c r="I340" s="298"/>
      <c r="J340" s="299">
        <f>ROUND(I340*H340,2)</f>
        <v>0</v>
      </c>
      <c r="K340" s="295" t="s">
        <v>1</v>
      </c>
      <c r="L340" s="300"/>
      <c r="M340" s="301" t="s">
        <v>1</v>
      </c>
      <c r="N340" s="302" t="s">
        <v>46</v>
      </c>
      <c r="O340" s="92"/>
      <c r="P340" s="229">
        <f>O340*H340</f>
        <v>0</v>
      </c>
      <c r="Q340" s="229">
        <v>0.02</v>
      </c>
      <c r="R340" s="229">
        <f>Q340*H340</f>
        <v>0.02</v>
      </c>
      <c r="S340" s="229">
        <v>0</v>
      </c>
      <c r="T340" s="23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1" t="s">
        <v>252</v>
      </c>
      <c r="AT340" s="231" t="s">
        <v>467</v>
      </c>
      <c r="AU340" s="231" t="s">
        <v>90</v>
      </c>
      <c r="AY340" s="18" t="s">
        <v>216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88</v>
      </c>
      <c r="BK340" s="232">
        <f>ROUND(I340*H340,2)</f>
        <v>0</v>
      </c>
      <c r="BL340" s="18" t="s">
        <v>215</v>
      </c>
      <c r="BM340" s="231" t="s">
        <v>6133</v>
      </c>
    </row>
    <row r="341" s="2" customFormat="1" ht="24.15" customHeight="1">
      <c r="A341" s="39"/>
      <c r="B341" s="40"/>
      <c r="C341" s="220" t="s">
        <v>681</v>
      </c>
      <c r="D341" s="220" t="s">
        <v>217</v>
      </c>
      <c r="E341" s="221" t="s">
        <v>6134</v>
      </c>
      <c r="F341" s="222" t="s">
        <v>6135</v>
      </c>
      <c r="G341" s="223" t="s">
        <v>539</v>
      </c>
      <c r="H341" s="224">
        <v>1</v>
      </c>
      <c r="I341" s="225"/>
      <c r="J341" s="226">
        <f>ROUND(I341*H341,2)</f>
        <v>0</v>
      </c>
      <c r="K341" s="222" t="s">
        <v>359</v>
      </c>
      <c r="L341" s="45"/>
      <c r="M341" s="227" t="s">
        <v>1</v>
      </c>
      <c r="N341" s="228" t="s">
        <v>46</v>
      </c>
      <c r="O341" s="92"/>
      <c r="P341" s="229">
        <f>O341*H341</f>
        <v>0</v>
      </c>
      <c r="Q341" s="229">
        <v>0.11171</v>
      </c>
      <c r="R341" s="229">
        <f>Q341*H341</f>
        <v>0.11171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215</v>
      </c>
      <c r="AT341" s="231" t="s">
        <v>217</v>
      </c>
      <c r="AU341" s="231" t="s">
        <v>90</v>
      </c>
      <c r="AY341" s="18" t="s">
        <v>216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88</v>
      </c>
      <c r="BK341" s="232">
        <f>ROUND(I341*H341,2)</f>
        <v>0</v>
      </c>
      <c r="BL341" s="18" t="s">
        <v>215</v>
      </c>
      <c r="BM341" s="231" t="s">
        <v>6136</v>
      </c>
    </row>
    <row r="342" s="2" customFormat="1" ht="21.75" customHeight="1">
      <c r="A342" s="39"/>
      <c r="B342" s="40"/>
      <c r="C342" s="293" t="s">
        <v>692</v>
      </c>
      <c r="D342" s="293" t="s">
        <v>467</v>
      </c>
      <c r="E342" s="294" t="s">
        <v>6137</v>
      </c>
      <c r="F342" s="295" t="s">
        <v>6138</v>
      </c>
      <c r="G342" s="296" t="s">
        <v>539</v>
      </c>
      <c r="H342" s="297">
        <v>1</v>
      </c>
      <c r="I342" s="298"/>
      <c r="J342" s="299">
        <f>ROUND(I342*H342,2)</f>
        <v>0</v>
      </c>
      <c r="K342" s="295" t="s">
        <v>1</v>
      </c>
      <c r="L342" s="300"/>
      <c r="M342" s="301" t="s">
        <v>1</v>
      </c>
      <c r="N342" s="302" t="s">
        <v>46</v>
      </c>
      <c r="O342" s="92"/>
      <c r="P342" s="229">
        <f>O342*H342</f>
        <v>0</v>
      </c>
      <c r="Q342" s="229">
        <v>0.02</v>
      </c>
      <c r="R342" s="229">
        <f>Q342*H342</f>
        <v>0.02</v>
      </c>
      <c r="S342" s="229">
        <v>0</v>
      </c>
      <c r="T342" s="23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1" t="s">
        <v>252</v>
      </c>
      <c r="AT342" s="231" t="s">
        <v>467</v>
      </c>
      <c r="AU342" s="231" t="s">
        <v>90</v>
      </c>
      <c r="AY342" s="18" t="s">
        <v>216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8" t="s">
        <v>88</v>
      </c>
      <c r="BK342" s="232">
        <f>ROUND(I342*H342,2)</f>
        <v>0</v>
      </c>
      <c r="BL342" s="18" t="s">
        <v>215</v>
      </c>
      <c r="BM342" s="231" t="s">
        <v>6139</v>
      </c>
    </row>
    <row r="343" s="2" customFormat="1">
      <c r="A343" s="39"/>
      <c r="B343" s="40"/>
      <c r="C343" s="41"/>
      <c r="D343" s="233" t="s">
        <v>222</v>
      </c>
      <c r="E343" s="41"/>
      <c r="F343" s="234" t="s">
        <v>6138</v>
      </c>
      <c r="G343" s="41"/>
      <c r="H343" s="41"/>
      <c r="I343" s="235"/>
      <c r="J343" s="41"/>
      <c r="K343" s="41"/>
      <c r="L343" s="45"/>
      <c r="M343" s="236"/>
      <c r="N343" s="237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222</v>
      </c>
      <c r="AU343" s="18" t="s">
        <v>90</v>
      </c>
    </row>
    <row r="344" s="2" customFormat="1" ht="24.15" customHeight="1">
      <c r="A344" s="39"/>
      <c r="B344" s="40"/>
      <c r="C344" s="220" t="s">
        <v>696</v>
      </c>
      <c r="D344" s="220" t="s">
        <v>217</v>
      </c>
      <c r="E344" s="221" t="s">
        <v>6140</v>
      </c>
      <c r="F344" s="222" t="s">
        <v>6141</v>
      </c>
      <c r="G344" s="223" t="s">
        <v>539</v>
      </c>
      <c r="H344" s="224">
        <v>4</v>
      </c>
      <c r="I344" s="225"/>
      <c r="J344" s="226">
        <f>ROUND(I344*H344,2)</f>
        <v>0</v>
      </c>
      <c r="K344" s="222" t="s">
        <v>359</v>
      </c>
      <c r="L344" s="45"/>
      <c r="M344" s="227" t="s">
        <v>1</v>
      </c>
      <c r="N344" s="228" t="s">
        <v>46</v>
      </c>
      <c r="O344" s="92"/>
      <c r="P344" s="229">
        <f>O344*H344</f>
        <v>0</v>
      </c>
      <c r="Q344" s="229">
        <v>0.00069999999999999999</v>
      </c>
      <c r="R344" s="229">
        <f>Q344*H344</f>
        <v>0.0028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215</v>
      </c>
      <c r="AT344" s="231" t="s">
        <v>217</v>
      </c>
      <c r="AU344" s="231" t="s">
        <v>90</v>
      </c>
      <c r="AY344" s="18" t="s">
        <v>216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88</v>
      </c>
      <c r="BK344" s="232">
        <f>ROUND(I344*H344,2)</f>
        <v>0</v>
      </c>
      <c r="BL344" s="18" t="s">
        <v>215</v>
      </c>
      <c r="BM344" s="231" t="s">
        <v>6142</v>
      </c>
    </row>
    <row r="345" s="2" customFormat="1">
      <c r="A345" s="39"/>
      <c r="B345" s="40"/>
      <c r="C345" s="41"/>
      <c r="D345" s="233" t="s">
        <v>222</v>
      </c>
      <c r="E345" s="41"/>
      <c r="F345" s="234" t="s">
        <v>6143</v>
      </c>
      <c r="G345" s="41"/>
      <c r="H345" s="41"/>
      <c r="I345" s="235"/>
      <c r="J345" s="41"/>
      <c r="K345" s="41"/>
      <c r="L345" s="45"/>
      <c r="M345" s="236"/>
      <c r="N345" s="23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222</v>
      </c>
      <c r="AU345" s="18" t="s">
        <v>90</v>
      </c>
    </row>
    <row r="346" s="2" customFormat="1" ht="24.15" customHeight="1">
      <c r="A346" s="39"/>
      <c r="B346" s="40"/>
      <c r="C346" s="293" t="s">
        <v>700</v>
      </c>
      <c r="D346" s="293" t="s">
        <v>467</v>
      </c>
      <c r="E346" s="294" t="s">
        <v>6144</v>
      </c>
      <c r="F346" s="295" t="s">
        <v>6145</v>
      </c>
      <c r="G346" s="296" t="s">
        <v>539</v>
      </c>
      <c r="H346" s="297">
        <v>2</v>
      </c>
      <c r="I346" s="298"/>
      <c r="J346" s="299">
        <f>ROUND(I346*H346,2)</f>
        <v>0</v>
      </c>
      <c r="K346" s="295" t="s">
        <v>359</v>
      </c>
      <c r="L346" s="300"/>
      <c r="M346" s="301" t="s">
        <v>1</v>
      </c>
      <c r="N346" s="302" t="s">
        <v>46</v>
      </c>
      <c r="O346" s="92"/>
      <c r="P346" s="229">
        <f>O346*H346</f>
        <v>0</v>
      </c>
      <c r="Q346" s="229">
        <v>0.0077000000000000002</v>
      </c>
      <c r="R346" s="229">
        <f>Q346*H346</f>
        <v>0.015400000000000001</v>
      </c>
      <c r="S346" s="229">
        <v>0</v>
      </c>
      <c r="T346" s="23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1" t="s">
        <v>252</v>
      </c>
      <c r="AT346" s="231" t="s">
        <v>467</v>
      </c>
      <c r="AU346" s="231" t="s">
        <v>90</v>
      </c>
      <c r="AY346" s="18" t="s">
        <v>216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8" t="s">
        <v>88</v>
      </c>
      <c r="BK346" s="232">
        <f>ROUND(I346*H346,2)</f>
        <v>0</v>
      </c>
      <c r="BL346" s="18" t="s">
        <v>215</v>
      </c>
      <c r="BM346" s="231" t="s">
        <v>6146</v>
      </c>
    </row>
    <row r="347" s="2" customFormat="1" ht="16.5" customHeight="1">
      <c r="A347" s="39"/>
      <c r="B347" s="40"/>
      <c r="C347" s="293" t="s">
        <v>706</v>
      </c>
      <c r="D347" s="293" t="s">
        <v>467</v>
      </c>
      <c r="E347" s="294" t="s">
        <v>6147</v>
      </c>
      <c r="F347" s="295" t="s">
        <v>6148</v>
      </c>
      <c r="G347" s="296" t="s">
        <v>539</v>
      </c>
      <c r="H347" s="297">
        <v>1</v>
      </c>
      <c r="I347" s="298"/>
      <c r="J347" s="299">
        <f>ROUND(I347*H347,2)</f>
        <v>0</v>
      </c>
      <c r="K347" s="295" t="s">
        <v>359</v>
      </c>
      <c r="L347" s="300"/>
      <c r="M347" s="301" t="s">
        <v>1</v>
      </c>
      <c r="N347" s="302" t="s">
        <v>46</v>
      </c>
      <c r="O347" s="92"/>
      <c r="P347" s="229">
        <f>O347*H347</f>
        <v>0</v>
      </c>
      <c r="Q347" s="229">
        <v>0.0035000000000000001</v>
      </c>
      <c r="R347" s="229">
        <f>Q347*H347</f>
        <v>0.0035000000000000001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252</v>
      </c>
      <c r="AT347" s="231" t="s">
        <v>467</v>
      </c>
      <c r="AU347" s="231" t="s">
        <v>90</v>
      </c>
      <c r="AY347" s="18" t="s">
        <v>216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88</v>
      </c>
      <c r="BK347" s="232">
        <f>ROUND(I347*H347,2)</f>
        <v>0</v>
      </c>
      <c r="BL347" s="18" t="s">
        <v>215</v>
      </c>
      <c r="BM347" s="231" t="s">
        <v>6149</v>
      </c>
    </row>
    <row r="348" s="2" customFormat="1" ht="16.5" customHeight="1">
      <c r="A348" s="39"/>
      <c r="B348" s="40"/>
      <c r="C348" s="293" t="s">
        <v>713</v>
      </c>
      <c r="D348" s="293" t="s">
        <v>467</v>
      </c>
      <c r="E348" s="294" t="s">
        <v>6150</v>
      </c>
      <c r="F348" s="295" t="s">
        <v>6151</v>
      </c>
      <c r="G348" s="296" t="s">
        <v>539</v>
      </c>
      <c r="H348" s="297">
        <v>1</v>
      </c>
      <c r="I348" s="298"/>
      <c r="J348" s="299">
        <f>ROUND(I348*H348,2)</f>
        <v>0</v>
      </c>
      <c r="K348" s="295" t="s">
        <v>359</v>
      </c>
      <c r="L348" s="300"/>
      <c r="M348" s="301" t="s">
        <v>1</v>
      </c>
      <c r="N348" s="302" t="s">
        <v>46</v>
      </c>
      <c r="O348" s="92"/>
      <c r="P348" s="229">
        <f>O348*H348</f>
        <v>0</v>
      </c>
      <c r="Q348" s="229">
        <v>0.0016999999999999999</v>
      </c>
      <c r="R348" s="229">
        <f>Q348*H348</f>
        <v>0.0016999999999999999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252</v>
      </c>
      <c r="AT348" s="231" t="s">
        <v>467</v>
      </c>
      <c r="AU348" s="231" t="s">
        <v>90</v>
      </c>
      <c r="AY348" s="18" t="s">
        <v>216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88</v>
      </c>
      <c r="BK348" s="232">
        <f>ROUND(I348*H348,2)</f>
        <v>0</v>
      </c>
      <c r="BL348" s="18" t="s">
        <v>215</v>
      </c>
      <c r="BM348" s="231" t="s">
        <v>6152</v>
      </c>
    </row>
    <row r="349" s="2" customFormat="1" ht="37.8" customHeight="1">
      <c r="A349" s="39"/>
      <c r="B349" s="40"/>
      <c r="C349" s="220" t="s">
        <v>719</v>
      </c>
      <c r="D349" s="220" t="s">
        <v>217</v>
      </c>
      <c r="E349" s="221" t="s">
        <v>6153</v>
      </c>
      <c r="F349" s="222" t="s">
        <v>6154</v>
      </c>
      <c r="G349" s="223" t="s">
        <v>539</v>
      </c>
      <c r="H349" s="224">
        <v>3</v>
      </c>
      <c r="I349" s="225"/>
      <c r="J349" s="226">
        <f>ROUND(I349*H349,2)</f>
        <v>0</v>
      </c>
      <c r="K349" s="222" t="s">
        <v>359</v>
      </c>
      <c r="L349" s="45"/>
      <c r="M349" s="227" t="s">
        <v>1</v>
      </c>
      <c r="N349" s="228" t="s">
        <v>46</v>
      </c>
      <c r="O349" s="92"/>
      <c r="P349" s="229">
        <f>O349*H349</f>
        <v>0</v>
      </c>
      <c r="Q349" s="229">
        <v>0.11241</v>
      </c>
      <c r="R349" s="229">
        <f>Q349*H349</f>
        <v>0.33722999999999997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215</v>
      </c>
      <c r="AT349" s="231" t="s">
        <v>217</v>
      </c>
      <c r="AU349" s="231" t="s">
        <v>90</v>
      </c>
      <c r="AY349" s="18" t="s">
        <v>216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88</v>
      </c>
      <c r="BK349" s="232">
        <f>ROUND(I349*H349,2)</f>
        <v>0</v>
      </c>
      <c r="BL349" s="18" t="s">
        <v>215</v>
      </c>
      <c r="BM349" s="231" t="s">
        <v>6155</v>
      </c>
    </row>
    <row r="350" s="2" customFormat="1">
      <c r="A350" s="39"/>
      <c r="B350" s="40"/>
      <c r="C350" s="41"/>
      <c r="D350" s="233" t="s">
        <v>222</v>
      </c>
      <c r="E350" s="41"/>
      <c r="F350" s="234" t="s">
        <v>6156</v>
      </c>
      <c r="G350" s="41"/>
      <c r="H350" s="41"/>
      <c r="I350" s="235"/>
      <c r="J350" s="41"/>
      <c r="K350" s="41"/>
      <c r="L350" s="45"/>
      <c r="M350" s="236"/>
      <c r="N350" s="237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222</v>
      </c>
      <c r="AU350" s="18" t="s">
        <v>90</v>
      </c>
    </row>
    <row r="351" s="2" customFormat="1" ht="21.75" customHeight="1">
      <c r="A351" s="39"/>
      <c r="B351" s="40"/>
      <c r="C351" s="293" t="s">
        <v>728</v>
      </c>
      <c r="D351" s="293" t="s">
        <v>467</v>
      </c>
      <c r="E351" s="294" t="s">
        <v>6157</v>
      </c>
      <c r="F351" s="295" t="s">
        <v>6158</v>
      </c>
      <c r="G351" s="296" t="s">
        <v>539</v>
      </c>
      <c r="H351" s="297">
        <v>3</v>
      </c>
      <c r="I351" s="298"/>
      <c r="J351" s="299">
        <f>ROUND(I351*H351,2)</f>
        <v>0</v>
      </c>
      <c r="K351" s="295" t="s">
        <v>359</v>
      </c>
      <c r="L351" s="300"/>
      <c r="M351" s="301" t="s">
        <v>1</v>
      </c>
      <c r="N351" s="302" t="s">
        <v>46</v>
      </c>
      <c r="O351" s="92"/>
      <c r="P351" s="229">
        <f>O351*H351</f>
        <v>0</v>
      </c>
      <c r="Q351" s="229">
        <v>0.0025000000000000001</v>
      </c>
      <c r="R351" s="229">
        <f>Q351*H351</f>
        <v>0.0074999999999999997</v>
      </c>
      <c r="S351" s="229">
        <v>0</v>
      </c>
      <c r="T351" s="23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252</v>
      </c>
      <c r="AT351" s="231" t="s">
        <v>467</v>
      </c>
      <c r="AU351" s="231" t="s">
        <v>90</v>
      </c>
      <c r="AY351" s="18" t="s">
        <v>216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88</v>
      </c>
      <c r="BK351" s="232">
        <f>ROUND(I351*H351,2)</f>
        <v>0</v>
      </c>
      <c r="BL351" s="18" t="s">
        <v>215</v>
      </c>
      <c r="BM351" s="231" t="s">
        <v>6159</v>
      </c>
    </row>
    <row r="352" s="2" customFormat="1">
      <c r="A352" s="39"/>
      <c r="B352" s="40"/>
      <c r="C352" s="41"/>
      <c r="D352" s="233" t="s">
        <v>222</v>
      </c>
      <c r="E352" s="41"/>
      <c r="F352" s="234" t="s">
        <v>6158</v>
      </c>
      <c r="G352" s="41"/>
      <c r="H352" s="41"/>
      <c r="I352" s="235"/>
      <c r="J352" s="41"/>
      <c r="K352" s="41"/>
      <c r="L352" s="45"/>
      <c r="M352" s="236"/>
      <c r="N352" s="237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222</v>
      </c>
      <c r="AU352" s="18" t="s">
        <v>90</v>
      </c>
    </row>
    <row r="353" s="2" customFormat="1" ht="16.5" customHeight="1">
      <c r="A353" s="39"/>
      <c r="B353" s="40"/>
      <c r="C353" s="293" t="s">
        <v>739</v>
      </c>
      <c r="D353" s="293" t="s">
        <v>467</v>
      </c>
      <c r="E353" s="294" t="s">
        <v>6160</v>
      </c>
      <c r="F353" s="295" t="s">
        <v>6161</v>
      </c>
      <c r="G353" s="296" t="s">
        <v>539</v>
      </c>
      <c r="H353" s="297">
        <v>3</v>
      </c>
      <c r="I353" s="298"/>
      <c r="J353" s="299">
        <f>ROUND(I353*H353,2)</f>
        <v>0</v>
      </c>
      <c r="K353" s="295" t="s">
        <v>359</v>
      </c>
      <c r="L353" s="300"/>
      <c r="M353" s="301" t="s">
        <v>1</v>
      </c>
      <c r="N353" s="302" t="s">
        <v>46</v>
      </c>
      <c r="O353" s="92"/>
      <c r="P353" s="229">
        <f>O353*H353</f>
        <v>0</v>
      </c>
      <c r="Q353" s="229">
        <v>0.00010000000000000001</v>
      </c>
      <c r="R353" s="229">
        <f>Q353*H353</f>
        <v>0.00030000000000000003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252</v>
      </c>
      <c r="AT353" s="231" t="s">
        <v>467</v>
      </c>
      <c r="AU353" s="231" t="s">
        <v>90</v>
      </c>
      <c r="AY353" s="18" t="s">
        <v>216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88</v>
      </c>
      <c r="BK353" s="232">
        <f>ROUND(I353*H353,2)</f>
        <v>0</v>
      </c>
      <c r="BL353" s="18" t="s">
        <v>215</v>
      </c>
      <c r="BM353" s="231" t="s">
        <v>6162</v>
      </c>
    </row>
    <row r="354" s="2" customFormat="1">
      <c r="A354" s="39"/>
      <c r="B354" s="40"/>
      <c r="C354" s="41"/>
      <c r="D354" s="233" t="s">
        <v>222</v>
      </c>
      <c r="E354" s="41"/>
      <c r="F354" s="234" t="s">
        <v>6161</v>
      </c>
      <c r="G354" s="41"/>
      <c r="H354" s="41"/>
      <c r="I354" s="235"/>
      <c r="J354" s="41"/>
      <c r="K354" s="41"/>
      <c r="L354" s="45"/>
      <c r="M354" s="236"/>
      <c r="N354" s="237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222</v>
      </c>
      <c r="AU354" s="18" t="s">
        <v>90</v>
      </c>
    </row>
    <row r="355" s="2" customFormat="1" ht="21.75" customHeight="1">
      <c r="A355" s="39"/>
      <c r="B355" s="40"/>
      <c r="C355" s="293" t="s">
        <v>750</v>
      </c>
      <c r="D355" s="293" t="s">
        <v>467</v>
      </c>
      <c r="E355" s="294" t="s">
        <v>6163</v>
      </c>
      <c r="F355" s="295" t="s">
        <v>6164</v>
      </c>
      <c r="G355" s="296" t="s">
        <v>539</v>
      </c>
      <c r="H355" s="297">
        <v>8</v>
      </c>
      <c r="I355" s="298"/>
      <c r="J355" s="299">
        <f>ROUND(I355*H355,2)</f>
        <v>0</v>
      </c>
      <c r="K355" s="295" t="s">
        <v>359</v>
      </c>
      <c r="L355" s="300"/>
      <c r="M355" s="301" t="s">
        <v>1</v>
      </c>
      <c r="N355" s="302" t="s">
        <v>46</v>
      </c>
      <c r="O355" s="92"/>
      <c r="P355" s="229">
        <f>O355*H355</f>
        <v>0</v>
      </c>
      <c r="Q355" s="229">
        <v>0.00035</v>
      </c>
      <c r="R355" s="229">
        <f>Q355*H355</f>
        <v>0.0028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252</v>
      </c>
      <c r="AT355" s="231" t="s">
        <v>467</v>
      </c>
      <c r="AU355" s="231" t="s">
        <v>90</v>
      </c>
      <c r="AY355" s="18" t="s">
        <v>216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88</v>
      </c>
      <c r="BK355" s="232">
        <f>ROUND(I355*H355,2)</f>
        <v>0</v>
      </c>
      <c r="BL355" s="18" t="s">
        <v>215</v>
      </c>
      <c r="BM355" s="231" t="s">
        <v>6165</v>
      </c>
    </row>
    <row r="356" s="2" customFormat="1">
      <c r="A356" s="39"/>
      <c r="B356" s="40"/>
      <c r="C356" s="41"/>
      <c r="D356" s="233" t="s">
        <v>222</v>
      </c>
      <c r="E356" s="41"/>
      <c r="F356" s="234" t="s">
        <v>6164</v>
      </c>
      <c r="G356" s="41"/>
      <c r="H356" s="41"/>
      <c r="I356" s="235"/>
      <c r="J356" s="41"/>
      <c r="K356" s="41"/>
      <c r="L356" s="45"/>
      <c r="M356" s="236"/>
      <c r="N356" s="237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222</v>
      </c>
      <c r="AU356" s="18" t="s">
        <v>90</v>
      </c>
    </row>
    <row r="357" s="2" customFormat="1" ht="24.15" customHeight="1">
      <c r="A357" s="39"/>
      <c r="B357" s="40"/>
      <c r="C357" s="220" t="s">
        <v>760</v>
      </c>
      <c r="D357" s="220" t="s">
        <v>217</v>
      </c>
      <c r="E357" s="221" t="s">
        <v>6166</v>
      </c>
      <c r="F357" s="222" t="s">
        <v>6167</v>
      </c>
      <c r="G357" s="223" t="s">
        <v>453</v>
      </c>
      <c r="H357" s="224">
        <v>26</v>
      </c>
      <c r="I357" s="225"/>
      <c r="J357" s="226">
        <f>ROUND(I357*H357,2)</f>
        <v>0</v>
      </c>
      <c r="K357" s="222" t="s">
        <v>359</v>
      </c>
      <c r="L357" s="45"/>
      <c r="M357" s="227" t="s">
        <v>1</v>
      </c>
      <c r="N357" s="228" t="s">
        <v>46</v>
      </c>
      <c r="O357" s="92"/>
      <c r="P357" s="229">
        <f>O357*H357</f>
        <v>0</v>
      </c>
      <c r="Q357" s="229">
        <v>0.00010000000000000001</v>
      </c>
      <c r="R357" s="229">
        <f>Q357*H357</f>
        <v>0.0026000000000000003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215</v>
      </c>
      <c r="AT357" s="231" t="s">
        <v>217</v>
      </c>
      <c r="AU357" s="231" t="s">
        <v>90</v>
      </c>
      <c r="AY357" s="18" t="s">
        <v>216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88</v>
      </c>
      <c r="BK357" s="232">
        <f>ROUND(I357*H357,2)</f>
        <v>0</v>
      </c>
      <c r="BL357" s="18" t="s">
        <v>215</v>
      </c>
      <c r="BM357" s="231" t="s">
        <v>6168</v>
      </c>
    </row>
    <row r="358" s="2" customFormat="1">
      <c r="A358" s="39"/>
      <c r="B358" s="40"/>
      <c r="C358" s="41"/>
      <c r="D358" s="233" t="s">
        <v>222</v>
      </c>
      <c r="E358" s="41"/>
      <c r="F358" s="234" t="s">
        <v>6169</v>
      </c>
      <c r="G358" s="41"/>
      <c r="H358" s="41"/>
      <c r="I358" s="235"/>
      <c r="J358" s="41"/>
      <c r="K358" s="41"/>
      <c r="L358" s="45"/>
      <c r="M358" s="236"/>
      <c r="N358" s="23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222</v>
      </c>
      <c r="AU358" s="18" t="s">
        <v>90</v>
      </c>
    </row>
    <row r="359" s="2" customFormat="1" ht="33" customHeight="1">
      <c r="A359" s="39"/>
      <c r="B359" s="40"/>
      <c r="C359" s="220" t="s">
        <v>767</v>
      </c>
      <c r="D359" s="220" t="s">
        <v>217</v>
      </c>
      <c r="E359" s="221" t="s">
        <v>6170</v>
      </c>
      <c r="F359" s="222" t="s">
        <v>6171</v>
      </c>
      <c r="G359" s="223" t="s">
        <v>453</v>
      </c>
      <c r="H359" s="224">
        <v>181</v>
      </c>
      <c r="I359" s="225"/>
      <c r="J359" s="226">
        <f>ROUND(I359*H359,2)</f>
        <v>0</v>
      </c>
      <c r="K359" s="222" t="s">
        <v>359</v>
      </c>
      <c r="L359" s="45"/>
      <c r="M359" s="227" t="s">
        <v>1</v>
      </c>
      <c r="N359" s="228" t="s">
        <v>46</v>
      </c>
      <c r="O359" s="92"/>
      <c r="P359" s="229">
        <f>O359*H359</f>
        <v>0</v>
      </c>
      <c r="Q359" s="229">
        <v>0.15540000000000001</v>
      </c>
      <c r="R359" s="229">
        <f>Q359*H359</f>
        <v>28.127400000000002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215</v>
      </c>
      <c r="AT359" s="231" t="s">
        <v>217</v>
      </c>
      <c r="AU359" s="231" t="s">
        <v>90</v>
      </c>
      <c r="AY359" s="18" t="s">
        <v>216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88</v>
      </c>
      <c r="BK359" s="232">
        <f>ROUND(I359*H359,2)</f>
        <v>0</v>
      </c>
      <c r="BL359" s="18" t="s">
        <v>215</v>
      </c>
      <c r="BM359" s="231" t="s">
        <v>6172</v>
      </c>
    </row>
    <row r="360" s="2" customFormat="1">
      <c r="A360" s="39"/>
      <c r="B360" s="40"/>
      <c r="C360" s="41"/>
      <c r="D360" s="233" t="s">
        <v>222</v>
      </c>
      <c r="E360" s="41"/>
      <c r="F360" s="234" t="s">
        <v>6173</v>
      </c>
      <c r="G360" s="41"/>
      <c r="H360" s="41"/>
      <c r="I360" s="235"/>
      <c r="J360" s="41"/>
      <c r="K360" s="41"/>
      <c r="L360" s="45"/>
      <c r="M360" s="236"/>
      <c r="N360" s="237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222</v>
      </c>
      <c r="AU360" s="18" t="s">
        <v>90</v>
      </c>
    </row>
    <row r="361" s="2" customFormat="1" ht="16.5" customHeight="1">
      <c r="A361" s="39"/>
      <c r="B361" s="40"/>
      <c r="C361" s="293" t="s">
        <v>773</v>
      </c>
      <c r="D361" s="293" t="s">
        <v>467</v>
      </c>
      <c r="E361" s="294" t="s">
        <v>6174</v>
      </c>
      <c r="F361" s="295" t="s">
        <v>6175</v>
      </c>
      <c r="G361" s="296" t="s">
        <v>453</v>
      </c>
      <c r="H361" s="297">
        <v>184.62000000000001</v>
      </c>
      <c r="I361" s="298"/>
      <c r="J361" s="299">
        <f>ROUND(I361*H361,2)</f>
        <v>0</v>
      </c>
      <c r="K361" s="295" t="s">
        <v>359</v>
      </c>
      <c r="L361" s="300"/>
      <c r="M361" s="301" t="s">
        <v>1</v>
      </c>
      <c r="N361" s="302" t="s">
        <v>46</v>
      </c>
      <c r="O361" s="92"/>
      <c r="P361" s="229">
        <f>O361*H361</f>
        <v>0</v>
      </c>
      <c r="Q361" s="229">
        <v>0.10199999999999999</v>
      </c>
      <c r="R361" s="229">
        <f>Q361*H361</f>
        <v>18.831239999999998</v>
      </c>
      <c r="S361" s="229">
        <v>0</v>
      </c>
      <c r="T361" s="23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1" t="s">
        <v>252</v>
      </c>
      <c r="AT361" s="231" t="s">
        <v>467</v>
      </c>
      <c r="AU361" s="231" t="s">
        <v>90</v>
      </c>
      <c r="AY361" s="18" t="s">
        <v>216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8" t="s">
        <v>88</v>
      </c>
      <c r="BK361" s="232">
        <f>ROUND(I361*H361,2)</f>
        <v>0</v>
      </c>
      <c r="BL361" s="18" t="s">
        <v>215</v>
      </c>
      <c r="BM361" s="231" t="s">
        <v>6176</v>
      </c>
    </row>
    <row r="362" s="2" customFormat="1">
      <c r="A362" s="39"/>
      <c r="B362" s="40"/>
      <c r="C362" s="41"/>
      <c r="D362" s="233" t="s">
        <v>222</v>
      </c>
      <c r="E362" s="41"/>
      <c r="F362" s="234" t="s">
        <v>6175</v>
      </c>
      <c r="G362" s="41"/>
      <c r="H362" s="41"/>
      <c r="I362" s="235"/>
      <c r="J362" s="41"/>
      <c r="K362" s="41"/>
      <c r="L362" s="45"/>
      <c r="M362" s="236"/>
      <c r="N362" s="237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222</v>
      </c>
      <c r="AU362" s="18" t="s">
        <v>90</v>
      </c>
    </row>
    <row r="363" s="14" customFormat="1">
      <c r="A363" s="14"/>
      <c r="B363" s="260"/>
      <c r="C363" s="261"/>
      <c r="D363" s="233" t="s">
        <v>362</v>
      </c>
      <c r="E363" s="262" t="s">
        <v>1</v>
      </c>
      <c r="F363" s="263" t="s">
        <v>6177</v>
      </c>
      <c r="G363" s="261"/>
      <c r="H363" s="264">
        <v>184.62000000000001</v>
      </c>
      <c r="I363" s="265"/>
      <c r="J363" s="261"/>
      <c r="K363" s="261"/>
      <c r="L363" s="266"/>
      <c r="M363" s="267"/>
      <c r="N363" s="268"/>
      <c r="O363" s="268"/>
      <c r="P363" s="268"/>
      <c r="Q363" s="268"/>
      <c r="R363" s="268"/>
      <c r="S363" s="268"/>
      <c r="T363" s="26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0" t="s">
        <v>362</v>
      </c>
      <c r="AU363" s="270" t="s">
        <v>90</v>
      </c>
      <c r="AV363" s="14" t="s">
        <v>90</v>
      </c>
      <c r="AW363" s="14" t="s">
        <v>36</v>
      </c>
      <c r="AX363" s="14" t="s">
        <v>81</v>
      </c>
      <c r="AY363" s="270" t="s">
        <v>216</v>
      </c>
    </row>
    <row r="364" s="16" customFormat="1">
      <c r="A364" s="16"/>
      <c r="B364" s="282"/>
      <c r="C364" s="283"/>
      <c r="D364" s="233" t="s">
        <v>362</v>
      </c>
      <c r="E364" s="284" t="s">
        <v>1</v>
      </c>
      <c r="F364" s="285" t="s">
        <v>369</v>
      </c>
      <c r="G364" s="283"/>
      <c r="H364" s="286">
        <v>184.62000000000001</v>
      </c>
      <c r="I364" s="287"/>
      <c r="J364" s="283"/>
      <c r="K364" s="283"/>
      <c r="L364" s="288"/>
      <c r="M364" s="289"/>
      <c r="N364" s="290"/>
      <c r="O364" s="290"/>
      <c r="P364" s="290"/>
      <c r="Q364" s="290"/>
      <c r="R364" s="290"/>
      <c r="S364" s="290"/>
      <c r="T364" s="29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92" t="s">
        <v>362</v>
      </c>
      <c r="AU364" s="292" t="s">
        <v>90</v>
      </c>
      <c r="AV364" s="16" t="s">
        <v>215</v>
      </c>
      <c r="AW364" s="16" t="s">
        <v>36</v>
      </c>
      <c r="AX364" s="16" t="s">
        <v>88</v>
      </c>
      <c r="AY364" s="292" t="s">
        <v>216</v>
      </c>
    </row>
    <row r="365" s="2" customFormat="1" ht="33" customHeight="1">
      <c r="A365" s="39"/>
      <c r="B365" s="40"/>
      <c r="C365" s="220" t="s">
        <v>782</v>
      </c>
      <c r="D365" s="220" t="s">
        <v>217</v>
      </c>
      <c r="E365" s="221" t="s">
        <v>6178</v>
      </c>
      <c r="F365" s="222" t="s">
        <v>6179</v>
      </c>
      <c r="G365" s="223" t="s">
        <v>453</v>
      </c>
      <c r="H365" s="224">
        <v>121</v>
      </c>
      <c r="I365" s="225"/>
      <c r="J365" s="226">
        <f>ROUND(I365*H365,2)</f>
        <v>0</v>
      </c>
      <c r="K365" s="222" t="s">
        <v>359</v>
      </c>
      <c r="L365" s="45"/>
      <c r="M365" s="227" t="s">
        <v>1</v>
      </c>
      <c r="N365" s="228" t="s">
        <v>46</v>
      </c>
      <c r="O365" s="92"/>
      <c r="P365" s="229">
        <f>O365*H365</f>
        <v>0</v>
      </c>
      <c r="Q365" s="229">
        <v>0.1295</v>
      </c>
      <c r="R365" s="229">
        <f>Q365*H365</f>
        <v>15.669500000000001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215</v>
      </c>
      <c r="AT365" s="231" t="s">
        <v>217</v>
      </c>
      <c r="AU365" s="231" t="s">
        <v>90</v>
      </c>
      <c r="AY365" s="18" t="s">
        <v>216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88</v>
      </c>
      <c r="BK365" s="232">
        <f>ROUND(I365*H365,2)</f>
        <v>0</v>
      </c>
      <c r="BL365" s="18" t="s">
        <v>215</v>
      </c>
      <c r="BM365" s="231" t="s">
        <v>6180</v>
      </c>
    </row>
    <row r="366" s="2" customFormat="1">
      <c r="A366" s="39"/>
      <c r="B366" s="40"/>
      <c r="C366" s="41"/>
      <c r="D366" s="233" t="s">
        <v>222</v>
      </c>
      <c r="E366" s="41"/>
      <c r="F366" s="234" t="s">
        <v>6181</v>
      </c>
      <c r="G366" s="41"/>
      <c r="H366" s="41"/>
      <c r="I366" s="235"/>
      <c r="J366" s="41"/>
      <c r="K366" s="41"/>
      <c r="L366" s="45"/>
      <c r="M366" s="236"/>
      <c r="N366" s="237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222</v>
      </c>
      <c r="AU366" s="18" t="s">
        <v>90</v>
      </c>
    </row>
    <row r="367" s="14" customFormat="1">
      <c r="A367" s="14"/>
      <c r="B367" s="260"/>
      <c r="C367" s="261"/>
      <c r="D367" s="233" t="s">
        <v>362</v>
      </c>
      <c r="E367" s="262" t="s">
        <v>1</v>
      </c>
      <c r="F367" s="263" t="s">
        <v>6182</v>
      </c>
      <c r="G367" s="261"/>
      <c r="H367" s="264">
        <v>121</v>
      </c>
      <c r="I367" s="265"/>
      <c r="J367" s="261"/>
      <c r="K367" s="261"/>
      <c r="L367" s="266"/>
      <c r="M367" s="267"/>
      <c r="N367" s="268"/>
      <c r="O367" s="268"/>
      <c r="P367" s="268"/>
      <c r="Q367" s="268"/>
      <c r="R367" s="268"/>
      <c r="S367" s="268"/>
      <c r="T367" s="26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0" t="s">
        <v>362</v>
      </c>
      <c r="AU367" s="270" t="s">
        <v>90</v>
      </c>
      <c r="AV367" s="14" t="s">
        <v>90</v>
      </c>
      <c r="AW367" s="14" t="s">
        <v>36</v>
      </c>
      <c r="AX367" s="14" t="s">
        <v>81</v>
      </c>
      <c r="AY367" s="270" t="s">
        <v>216</v>
      </c>
    </row>
    <row r="368" s="16" customFormat="1">
      <c r="A368" s="16"/>
      <c r="B368" s="282"/>
      <c r="C368" s="283"/>
      <c r="D368" s="233" t="s">
        <v>362</v>
      </c>
      <c r="E368" s="284" t="s">
        <v>1</v>
      </c>
      <c r="F368" s="285" t="s">
        <v>369</v>
      </c>
      <c r="G368" s="283"/>
      <c r="H368" s="286">
        <v>121</v>
      </c>
      <c r="I368" s="287"/>
      <c r="J368" s="283"/>
      <c r="K368" s="283"/>
      <c r="L368" s="288"/>
      <c r="M368" s="289"/>
      <c r="N368" s="290"/>
      <c r="O368" s="290"/>
      <c r="P368" s="290"/>
      <c r="Q368" s="290"/>
      <c r="R368" s="290"/>
      <c r="S368" s="290"/>
      <c r="T368" s="291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92" t="s">
        <v>362</v>
      </c>
      <c r="AU368" s="292" t="s">
        <v>90</v>
      </c>
      <c r="AV368" s="16" t="s">
        <v>215</v>
      </c>
      <c r="AW368" s="16" t="s">
        <v>36</v>
      </c>
      <c r="AX368" s="16" t="s">
        <v>88</v>
      </c>
      <c r="AY368" s="292" t="s">
        <v>216</v>
      </c>
    </row>
    <row r="369" s="2" customFormat="1" ht="16.5" customHeight="1">
      <c r="A369" s="39"/>
      <c r="B369" s="40"/>
      <c r="C369" s="293" t="s">
        <v>789</v>
      </c>
      <c r="D369" s="293" t="s">
        <v>467</v>
      </c>
      <c r="E369" s="294" t="s">
        <v>6183</v>
      </c>
      <c r="F369" s="295" t="s">
        <v>6184</v>
      </c>
      <c r="G369" s="296" t="s">
        <v>453</v>
      </c>
      <c r="H369" s="297">
        <v>119.34</v>
      </c>
      <c r="I369" s="298"/>
      <c r="J369" s="299">
        <f>ROUND(I369*H369,2)</f>
        <v>0</v>
      </c>
      <c r="K369" s="295" t="s">
        <v>359</v>
      </c>
      <c r="L369" s="300"/>
      <c r="M369" s="301" t="s">
        <v>1</v>
      </c>
      <c r="N369" s="302" t="s">
        <v>46</v>
      </c>
      <c r="O369" s="92"/>
      <c r="P369" s="229">
        <f>O369*H369</f>
        <v>0</v>
      </c>
      <c r="Q369" s="229">
        <v>0.044999999999999998</v>
      </c>
      <c r="R369" s="229">
        <f>Q369*H369</f>
        <v>5.3703000000000003</v>
      </c>
      <c r="S369" s="229">
        <v>0</v>
      </c>
      <c r="T369" s="23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1" t="s">
        <v>252</v>
      </c>
      <c r="AT369" s="231" t="s">
        <v>467</v>
      </c>
      <c r="AU369" s="231" t="s">
        <v>90</v>
      </c>
      <c r="AY369" s="18" t="s">
        <v>216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8" t="s">
        <v>88</v>
      </c>
      <c r="BK369" s="232">
        <f>ROUND(I369*H369,2)</f>
        <v>0</v>
      </c>
      <c r="BL369" s="18" t="s">
        <v>215</v>
      </c>
      <c r="BM369" s="231" t="s">
        <v>6185</v>
      </c>
    </row>
    <row r="370" s="2" customFormat="1">
      <c r="A370" s="39"/>
      <c r="B370" s="40"/>
      <c r="C370" s="41"/>
      <c r="D370" s="233" t="s">
        <v>222</v>
      </c>
      <c r="E370" s="41"/>
      <c r="F370" s="234" t="s">
        <v>6184</v>
      </c>
      <c r="G370" s="41"/>
      <c r="H370" s="41"/>
      <c r="I370" s="235"/>
      <c r="J370" s="41"/>
      <c r="K370" s="41"/>
      <c r="L370" s="45"/>
      <c r="M370" s="236"/>
      <c r="N370" s="237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222</v>
      </c>
      <c r="AU370" s="18" t="s">
        <v>90</v>
      </c>
    </row>
    <row r="371" s="14" customFormat="1">
      <c r="A371" s="14"/>
      <c r="B371" s="260"/>
      <c r="C371" s="261"/>
      <c r="D371" s="233" t="s">
        <v>362</v>
      </c>
      <c r="E371" s="262" t="s">
        <v>1</v>
      </c>
      <c r="F371" s="263" t="s">
        <v>6186</v>
      </c>
      <c r="G371" s="261"/>
      <c r="H371" s="264">
        <v>119.34</v>
      </c>
      <c r="I371" s="265"/>
      <c r="J371" s="261"/>
      <c r="K371" s="261"/>
      <c r="L371" s="266"/>
      <c r="M371" s="267"/>
      <c r="N371" s="268"/>
      <c r="O371" s="268"/>
      <c r="P371" s="268"/>
      <c r="Q371" s="268"/>
      <c r="R371" s="268"/>
      <c r="S371" s="268"/>
      <c r="T371" s="26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0" t="s">
        <v>362</v>
      </c>
      <c r="AU371" s="270" t="s">
        <v>90</v>
      </c>
      <c r="AV371" s="14" t="s">
        <v>90</v>
      </c>
      <c r="AW371" s="14" t="s">
        <v>36</v>
      </c>
      <c r="AX371" s="14" t="s">
        <v>81</v>
      </c>
      <c r="AY371" s="270" t="s">
        <v>216</v>
      </c>
    </row>
    <row r="372" s="16" customFormat="1">
      <c r="A372" s="16"/>
      <c r="B372" s="282"/>
      <c r="C372" s="283"/>
      <c r="D372" s="233" t="s">
        <v>362</v>
      </c>
      <c r="E372" s="284" t="s">
        <v>1</v>
      </c>
      <c r="F372" s="285" t="s">
        <v>369</v>
      </c>
      <c r="G372" s="283"/>
      <c r="H372" s="286">
        <v>119.34</v>
      </c>
      <c r="I372" s="287"/>
      <c r="J372" s="283"/>
      <c r="K372" s="283"/>
      <c r="L372" s="288"/>
      <c r="M372" s="289"/>
      <c r="N372" s="290"/>
      <c r="O372" s="290"/>
      <c r="P372" s="290"/>
      <c r="Q372" s="290"/>
      <c r="R372" s="290"/>
      <c r="S372" s="290"/>
      <c r="T372" s="291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92" t="s">
        <v>362</v>
      </c>
      <c r="AU372" s="292" t="s">
        <v>90</v>
      </c>
      <c r="AV372" s="16" t="s">
        <v>215</v>
      </c>
      <c r="AW372" s="16" t="s">
        <v>36</v>
      </c>
      <c r="AX372" s="16" t="s">
        <v>88</v>
      </c>
      <c r="AY372" s="292" t="s">
        <v>216</v>
      </c>
    </row>
    <row r="373" s="2" customFormat="1" ht="16.5" customHeight="1">
      <c r="A373" s="39"/>
      <c r="B373" s="40"/>
      <c r="C373" s="293" t="s">
        <v>794</v>
      </c>
      <c r="D373" s="293" t="s">
        <v>467</v>
      </c>
      <c r="E373" s="294" t="s">
        <v>6187</v>
      </c>
      <c r="F373" s="295" t="s">
        <v>6188</v>
      </c>
      <c r="G373" s="296" t="s">
        <v>453</v>
      </c>
      <c r="H373" s="297">
        <v>4.0800000000000001</v>
      </c>
      <c r="I373" s="298"/>
      <c r="J373" s="299">
        <f>ROUND(I373*H373,2)</f>
        <v>0</v>
      </c>
      <c r="K373" s="295" t="s">
        <v>359</v>
      </c>
      <c r="L373" s="300"/>
      <c r="M373" s="301" t="s">
        <v>1</v>
      </c>
      <c r="N373" s="302" t="s">
        <v>46</v>
      </c>
      <c r="O373" s="92"/>
      <c r="P373" s="229">
        <f>O373*H373</f>
        <v>0</v>
      </c>
      <c r="Q373" s="229">
        <v>0.028000000000000001</v>
      </c>
      <c r="R373" s="229">
        <f>Q373*H373</f>
        <v>0.11424000000000001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252</v>
      </c>
      <c r="AT373" s="231" t="s">
        <v>467</v>
      </c>
      <c r="AU373" s="231" t="s">
        <v>90</v>
      </c>
      <c r="AY373" s="18" t="s">
        <v>216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88</v>
      </c>
      <c r="BK373" s="232">
        <f>ROUND(I373*H373,2)</f>
        <v>0</v>
      </c>
      <c r="BL373" s="18" t="s">
        <v>215</v>
      </c>
      <c r="BM373" s="231" t="s">
        <v>6189</v>
      </c>
    </row>
    <row r="374" s="14" customFormat="1">
      <c r="A374" s="14"/>
      <c r="B374" s="260"/>
      <c r="C374" s="261"/>
      <c r="D374" s="233" t="s">
        <v>362</v>
      </c>
      <c r="E374" s="262" t="s">
        <v>1</v>
      </c>
      <c r="F374" s="263" t="s">
        <v>6190</v>
      </c>
      <c r="G374" s="261"/>
      <c r="H374" s="264">
        <v>4.0800000000000001</v>
      </c>
      <c r="I374" s="265"/>
      <c r="J374" s="261"/>
      <c r="K374" s="261"/>
      <c r="L374" s="266"/>
      <c r="M374" s="267"/>
      <c r="N374" s="268"/>
      <c r="O374" s="268"/>
      <c r="P374" s="268"/>
      <c r="Q374" s="268"/>
      <c r="R374" s="268"/>
      <c r="S374" s="268"/>
      <c r="T374" s="26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0" t="s">
        <v>362</v>
      </c>
      <c r="AU374" s="270" t="s">
        <v>90</v>
      </c>
      <c r="AV374" s="14" t="s">
        <v>90</v>
      </c>
      <c r="AW374" s="14" t="s">
        <v>36</v>
      </c>
      <c r="AX374" s="14" t="s">
        <v>81</v>
      </c>
      <c r="AY374" s="270" t="s">
        <v>216</v>
      </c>
    </row>
    <row r="375" s="16" customFormat="1">
      <c r="A375" s="16"/>
      <c r="B375" s="282"/>
      <c r="C375" s="283"/>
      <c r="D375" s="233" t="s">
        <v>362</v>
      </c>
      <c r="E375" s="284" t="s">
        <v>1</v>
      </c>
      <c r="F375" s="285" t="s">
        <v>369</v>
      </c>
      <c r="G375" s="283"/>
      <c r="H375" s="286">
        <v>4.0800000000000001</v>
      </c>
      <c r="I375" s="287"/>
      <c r="J375" s="283"/>
      <c r="K375" s="283"/>
      <c r="L375" s="288"/>
      <c r="M375" s="289"/>
      <c r="N375" s="290"/>
      <c r="O375" s="290"/>
      <c r="P375" s="290"/>
      <c r="Q375" s="290"/>
      <c r="R375" s="290"/>
      <c r="S375" s="290"/>
      <c r="T375" s="29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92" t="s">
        <v>362</v>
      </c>
      <c r="AU375" s="292" t="s">
        <v>90</v>
      </c>
      <c r="AV375" s="16" t="s">
        <v>215</v>
      </c>
      <c r="AW375" s="16" t="s">
        <v>36</v>
      </c>
      <c r="AX375" s="16" t="s">
        <v>88</v>
      </c>
      <c r="AY375" s="292" t="s">
        <v>216</v>
      </c>
    </row>
    <row r="376" s="2" customFormat="1" ht="24.15" customHeight="1">
      <c r="A376" s="39"/>
      <c r="B376" s="40"/>
      <c r="C376" s="220" t="s">
        <v>801</v>
      </c>
      <c r="D376" s="220" t="s">
        <v>217</v>
      </c>
      <c r="E376" s="221" t="s">
        <v>6191</v>
      </c>
      <c r="F376" s="222" t="s">
        <v>6192</v>
      </c>
      <c r="G376" s="223" t="s">
        <v>358</v>
      </c>
      <c r="H376" s="224">
        <v>28.079999999999998</v>
      </c>
      <c r="I376" s="225"/>
      <c r="J376" s="226">
        <f>ROUND(I376*H376,2)</f>
        <v>0</v>
      </c>
      <c r="K376" s="222" t="s">
        <v>359</v>
      </c>
      <c r="L376" s="45"/>
      <c r="M376" s="227" t="s">
        <v>1</v>
      </c>
      <c r="N376" s="228" t="s">
        <v>46</v>
      </c>
      <c r="O376" s="92"/>
      <c r="P376" s="229">
        <f>O376*H376</f>
        <v>0</v>
      </c>
      <c r="Q376" s="229">
        <v>2.2563399999999998</v>
      </c>
      <c r="R376" s="229">
        <f>Q376*H376</f>
        <v>63.358027199999988</v>
      </c>
      <c r="S376" s="229">
        <v>0</v>
      </c>
      <c r="T376" s="23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1" t="s">
        <v>215</v>
      </c>
      <c r="AT376" s="231" t="s">
        <v>217</v>
      </c>
      <c r="AU376" s="231" t="s">
        <v>90</v>
      </c>
      <c r="AY376" s="18" t="s">
        <v>216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8" t="s">
        <v>88</v>
      </c>
      <c r="BK376" s="232">
        <f>ROUND(I376*H376,2)</f>
        <v>0</v>
      </c>
      <c r="BL376" s="18" t="s">
        <v>215</v>
      </c>
      <c r="BM376" s="231" t="s">
        <v>6193</v>
      </c>
    </row>
    <row r="377" s="2" customFormat="1">
      <c r="A377" s="39"/>
      <c r="B377" s="40"/>
      <c r="C377" s="41"/>
      <c r="D377" s="233" t="s">
        <v>222</v>
      </c>
      <c r="E377" s="41"/>
      <c r="F377" s="234" t="s">
        <v>6194</v>
      </c>
      <c r="G377" s="41"/>
      <c r="H377" s="41"/>
      <c r="I377" s="235"/>
      <c r="J377" s="41"/>
      <c r="K377" s="41"/>
      <c r="L377" s="45"/>
      <c r="M377" s="236"/>
      <c r="N377" s="237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222</v>
      </c>
      <c r="AU377" s="18" t="s">
        <v>90</v>
      </c>
    </row>
    <row r="378" s="14" customFormat="1">
      <c r="A378" s="14"/>
      <c r="B378" s="260"/>
      <c r="C378" s="261"/>
      <c r="D378" s="233" t="s">
        <v>362</v>
      </c>
      <c r="E378" s="262" t="s">
        <v>1</v>
      </c>
      <c r="F378" s="263" t="s">
        <v>6195</v>
      </c>
      <c r="G378" s="261"/>
      <c r="H378" s="264">
        <v>19.004999999999999</v>
      </c>
      <c r="I378" s="265"/>
      <c r="J378" s="261"/>
      <c r="K378" s="261"/>
      <c r="L378" s="266"/>
      <c r="M378" s="267"/>
      <c r="N378" s="268"/>
      <c r="O378" s="268"/>
      <c r="P378" s="268"/>
      <c r="Q378" s="268"/>
      <c r="R378" s="268"/>
      <c r="S378" s="268"/>
      <c r="T378" s="26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0" t="s">
        <v>362</v>
      </c>
      <c r="AU378" s="270" t="s">
        <v>90</v>
      </c>
      <c r="AV378" s="14" t="s">
        <v>90</v>
      </c>
      <c r="AW378" s="14" t="s">
        <v>36</v>
      </c>
      <c r="AX378" s="14" t="s">
        <v>81</v>
      </c>
      <c r="AY378" s="270" t="s">
        <v>216</v>
      </c>
    </row>
    <row r="379" s="14" customFormat="1">
      <c r="A379" s="14"/>
      <c r="B379" s="260"/>
      <c r="C379" s="261"/>
      <c r="D379" s="233" t="s">
        <v>362</v>
      </c>
      <c r="E379" s="262" t="s">
        <v>1</v>
      </c>
      <c r="F379" s="263" t="s">
        <v>6196</v>
      </c>
      <c r="G379" s="261"/>
      <c r="H379" s="264">
        <v>9.0749999999999993</v>
      </c>
      <c r="I379" s="265"/>
      <c r="J379" s="261"/>
      <c r="K379" s="261"/>
      <c r="L379" s="266"/>
      <c r="M379" s="267"/>
      <c r="N379" s="268"/>
      <c r="O379" s="268"/>
      <c r="P379" s="268"/>
      <c r="Q379" s="268"/>
      <c r="R379" s="268"/>
      <c r="S379" s="268"/>
      <c r="T379" s="26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0" t="s">
        <v>362</v>
      </c>
      <c r="AU379" s="270" t="s">
        <v>90</v>
      </c>
      <c r="AV379" s="14" t="s">
        <v>90</v>
      </c>
      <c r="AW379" s="14" t="s">
        <v>36</v>
      </c>
      <c r="AX379" s="14" t="s">
        <v>81</v>
      </c>
      <c r="AY379" s="270" t="s">
        <v>216</v>
      </c>
    </row>
    <row r="380" s="16" customFormat="1">
      <c r="A380" s="16"/>
      <c r="B380" s="282"/>
      <c r="C380" s="283"/>
      <c r="D380" s="233" t="s">
        <v>362</v>
      </c>
      <c r="E380" s="284" t="s">
        <v>1</v>
      </c>
      <c r="F380" s="285" t="s">
        <v>369</v>
      </c>
      <c r="G380" s="283"/>
      <c r="H380" s="286">
        <v>28.079999999999998</v>
      </c>
      <c r="I380" s="287"/>
      <c r="J380" s="283"/>
      <c r="K380" s="283"/>
      <c r="L380" s="288"/>
      <c r="M380" s="289"/>
      <c r="N380" s="290"/>
      <c r="O380" s="290"/>
      <c r="P380" s="290"/>
      <c r="Q380" s="290"/>
      <c r="R380" s="290"/>
      <c r="S380" s="290"/>
      <c r="T380" s="291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92" t="s">
        <v>362</v>
      </c>
      <c r="AU380" s="292" t="s">
        <v>90</v>
      </c>
      <c r="AV380" s="16" t="s">
        <v>215</v>
      </c>
      <c r="AW380" s="16" t="s">
        <v>36</v>
      </c>
      <c r="AX380" s="16" t="s">
        <v>88</v>
      </c>
      <c r="AY380" s="292" t="s">
        <v>216</v>
      </c>
    </row>
    <row r="381" s="2" customFormat="1" ht="24.15" customHeight="1">
      <c r="A381" s="39"/>
      <c r="B381" s="40"/>
      <c r="C381" s="220" t="s">
        <v>806</v>
      </c>
      <c r="D381" s="220" t="s">
        <v>217</v>
      </c>
      <c r="E381" s="221" t="s">
        <v>6197</v>
      </c>
      <c r="F381" s="222" t="s">
        <v>6198</v>
      </c>
      <c r="G381" s="223" t="s">
        <v>453</v>
      </c>
      <c r="H381" s="224">
        <v>260</v>
      </c>
      <c r="I381" s="225"/>
      <c r="J381" s="226">
        <f>ROUND(I381*H381,2)</f>
        <v>0</v>
      </c>
      <c r="K381" s="222" t="s">
        <v>359</v>
      </c>
      <c r="L381" s="45"/>
      <c r="M381" s="227" t="s">
        <v>1</v>
      </c>
      <c r="N381" s="228" t="s">
        <v>46</v>
      </c>
      <c r="O381" s="92"/>
      <c r="P381" s="229">
        <f>O381*H381</f>
        <v>0</v>
      </c>
      <c r="Q381" s="229">
        <v>0.00040999999999999999</v>
      </c>
      <c r="R381" s="229">
        <f>Q381*H381</f>
        <v>0.1066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215</v>
      </c>
      <c r="AT381" s="231" t="s">
        <v>217</v>
      </c>
      <c r="AU381" s="231" t="s">
        <v>90</v>
      </c>
      <c r="AY381" s="18" t="s">
        <v>216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88</v>
      </c>
      <c r="BK381" s="232">
        <f>ROUND(I381*H381,2)</f>
        <v>0</v>
      </c>
      <c r="BL381" s="18" t="s">
        <v>215</v>
      </c>
      <c r="BM381" s="231" t="s">
        <v>6199</v>
      </c>
    </row>
    <row r="382" s="2" customFormat="1">
      <c r="A382" s="39"/>
      <c r="B382" s="40"/>
      <c r="C382" s="41"/>
      <c r="D382" s="233" t="s">
        <v>222</v>
      </c>
      <c r="E382" s="41"/>
      <c r="F382" s="234" t="s">
        <v>6200</v>
      </c>
      <c r="G382" s="41"/>
      <c r="H382" s="41"/>
      <c r="I382" s="235"/>
      <c r="J382" s="41"/>
      <c r="K382" s="41"/>
      <c r="L382" s="45"/>
      <c r="M382" s="236"/>
      <c r="N382" s="23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222</v>
      </c>
      <c r="AU382" s="18" t="s">
        <v>90</v>
      </c>
    </row>
    <row r="383" s="2" customFormat="1" ht="24.15" customHeight="1">
      <c r="A383" s="39"/>
      <c r="B383" s="40"/>
      <c r="C383" s="220" t="s">
        <v>813</v>
      </c>
      <c r="D383" s="220" t="s">
        <v>217</v>
      </c>
      <c r="E383" s="221" t="s">
        <v>6201</v>
      </c>
      <c r="F383" s="222" t="s">
        <v>6202</v>
      </c>
      <c r="G383" s="223" t="s">
        <v>453</v>
      </c>
      <c r="H383" s="224">
        <v>260</v>
      </c>
      <c r="I383" s="225"/>
      <c r="J383" s="226">
        <f>ROUND(I383*H383,2)</f>
        <v>0</v>
      </c>
      <c r="K383" s="222" t="s">
        <v>359</v>
      </c>
      <c r="L383" s="45"/>
      <c r="M383" s="227" t="s">
        <v>1</v>
      </c>
      <c r="N383" s="228" t="s">
        <v>46</v>
      </c>
      <c r="O383" s="92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215</v>
      </c>
      <c r="AT383" s="231" t="s">
        <v>217</v>
      </c>
      <c r="AU383" s="231" t="s">
        <v>90</v>
      </c>
      <c r="AY383" s="18" t="s">
        <v>216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88</v>
      </c>
      <c r="BK383" s="232">
        <f>ROUND(I383*H383,2)</f>
        <v>0</v>
      </c>
      <c r="BL383" s="18" t="s">
        <v>215</v>
      </c>
      <c r="BM383" s="231" t="s">
        <v>6203</v>
      </c>
    </row>
    <row r="384" s="2" customFormat="1">
      <c r="A384" s="39"/>
      <c r="B384" s="40"/>
      <c r="C384" s="41"/>
      <c r="D384" s="233" t="s">
        <v>222</v>
      </c>
      <c r="E384" s="41"/>
      <c r="F384" s="234" t="s">
        <v>6204</v>
      </c>
      <c r="G384" s="41"/>
      <c r="H384" s="41"/>
      <c r="I384" s="235"/>
      <c r="J384" s="41"/>
      <c r="K384" s="41"/>
      <c r="L384" s="45"/>
      <c r="M384" s="236"/>
      <c r="N384" s="237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222</v>
      </c>
      <c r="AU384" s="18" t="s">
        <v>90</v>
      </c>
    </row>
    <row r="385" s="2" customFormat="1" ht="24.15" customHeight="1">
      <c r="A385" s="39"/>
      <c r="B385" s="40"/>
      <c r="C385" s="220" t="s">
        <v>818</v>
      </c>
      <c r="D385" s="220" t="s">
        <v>217</v>
      </c>
      <c r="E385" s="221" t="s">
        <v>6205</v>
      </c>
      <c r="F385" s="222" t="s">
        <v>6206</v>
      </c>
      <c r="G385" s="223" t="s">
        <v>303</v>
      </c>
      <c r="H385" s="224">
        <v>41</v>
      </c>
      <c r="I385" s="225"/>
      <c r="J385" s="226">
        <f>ROUND(I385*H385,2)</f>
        <v>0</v>
      </c>
      <c r="K385" s="222" t="s">
        <v>359</v>
      </c>
      <c r="L385" s="45"/>
      <c r="M385" s="227" t="s">
        <v>1</v>
      </c>
      <c r="N385" s="228" t="s">
        <v>46</v>
      </c>
      <c r="O385" s="92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1" t="s">
        <v>215</v>
      </c>
      <c r="AT385" s="231" t="s">
        <v>217</v>
      </c>
      <c r="AU385" s="231" t="s">
        <v>90</v>
      </c>
      <c r="AY385" s="18" t="s">
        <v>216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8" t="s">
        <v>88</v>
      </c>
      <c r="BK385" s="232">
        <f>ROUND(I385*H385,2)</f>
        <v>0</v>
      </c>
      <c r="BL385" s="18" t="s">
        <v>215</v>
      </c>
      <c r="BM385" s="231" t="s">
        <v>6207</v>
      </c>
    </row>
    <row r="386" s="11" customFormat="1" ht="22.8" customHeight="1">
      <c r="A386" s="11"/>
      <c r="B386" s="206"/>
      <c r="C386" s="207"/>
      <c r="D386" s="208" t="s">
        <v>80</v>
      </c>
      <c r="E386" s="248" t="s">
        <v>1626</v>
      </c>
      <c r="F386" s="248" t="s">
        <v>1627</v>
      </c>
      <c r="G386" s="207"/>
      <c r="H386" s="207"/>
      <c r="I386" s="210"/>
      <c r="J386" s="249">
        <f>BK386</f>
        <v>0</v>
      </c>
      <c r="K386" s="207"/>
      <c r="L386" s="212"/>
      <c r="M386" s="213"/>
      <c r="N386" s="214"/>
      <c r="O386" s="214"/>
      <c r="P386" s="215">
        <f>SUM(P387:P393)</f>
        <v>0</v>
      </c>
      <c r="Q386" s="214"/>
      <c r="R386" s="215">
        <f>SUM(R387:R393)</f>
        <v>0</v>
      </c>
      <c r="S386" s="214"/>
      <c r="T386" s="216">
        <f>SUM(T387:T393)</f>
        <v>0</v>
      </c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R386" s="217" t="s">
        <v>88</v>
      </c>
      <c r="AT386" s="218" t="s">
        <v>80</v>
      </c>
      <c r="AU386" s="218" t="s">
        <v>88</v>
      </c>
      <c r="AY386" s="217" t="s">
        <v>216</v>
      </c>
      <c r="BK386" s="219">
        <f>SUM(BK387:BK393)</f>
        <v>0</v>
      </c>
    </row>
    <row r="387" s="2" customFormat="1" ht="24.15" customHeight="1">
      <c r="A387" s="39"/>
      <c r="B387" s="40"/>
      <c r="C387" s="220" t="s">
        <v>823</v>
      </c>
      <c r="D387" s="220" t="s">
        <v>217</v>
      </c>
      <c r="E387" s="221" t="s">
        <v>6208</v>
      </c>
      <c r="F387" s="222" t="s">
        <v>6209</v>
      </c>
      <c r="G387" s="223" t="s">
        <v>435</v>
      </c>
      <c r="H387" s="224">
        <v>322.26999999999998</v>
      </c>
      <c r="I387" s="225"/>
      <c r="J387" s="226">
        <f>ROUND(I387*H387,2)</f>
        <v>0</v>
      </c>
      <c r="K387" s="222" t="s">
        <v>359</v>
      </c>
      <c r="L387" s="45"/>
      <c r="M387" s="227" t="s">
        <v>1</v>
      </c>
      <c r="N387" s="228" t="s">
        <v>46</v>
      </c>
      <c r="O387" s="92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215</v>
      </c>
      <c r="AT387" s="231" t="s">
        <v>217</v>
      </c>
      <c r="AU387" s="231" t="s">
        <v>90</v>
      </c>
      <c r="AY387" s="18" t="s">
        <v>216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88</v>
      </c>
      <c r="BK387" s="232">
        <f>ROUND(I387*H387,2)</f>
        <v>0</v>
      </c>
      <c r="BL387" s="18" t="s">
        <v>215</v>
      </c>
      <c r="BM387" s="231" t="s">
        <v>6210</v>
      </c>
    </row>
    <row r="388" s="2" customFormat="1">
      <c r="A388" s="39"/>
      <c r="B388" s="40"/>
      <c r="C388" s="41"/>
      <c r="D388" s="233" t="s">
        <v>222</v>
      </c>
      <c r="E388" s="41"/>
      <c r="F388" s="234" t="s">
        <v>6211</v>
      </c>
      <c r="G388" s="41"/>
      <c r="H388" s="41"/>
      <c r="I388" s="235"/>
      <c r="J388" s="41"/>
      <c r="K388" s="41"/>
      <c r="L388" s="45"/>
      <c r="M388" s="236"/>
      <c r="N388" s="237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222</v>
      </c>
      <c r="AU388" s="18" t="s">
        <v>90</v>
      </c>
    </row>
    <row r="389" s="14" customFormat="1">
      <c r="A389" s="14"/>
      <c r="B389" s="260"/>
      <c r="C389" s="261"/>
      <c r="D389" s="233" t="s">
        <v>362</v>
      </c>
      <c r="E389" s="262" t="s">
        <v>1</v>
      </c>
      <c r="F389" s="263" t="s">
        <v>6212</v>
      </c>
      <c r="G389" s="261"/>
      <c r="H389" s="264">
        <v>910.10599999999999</v>
      </c>
      <c r="I389" s="265"/>
      <c r="J389" s="261"/>
      <c r="K389" s="261"/>
      <c r="L389" s="266"/>
      <c r="M389" s="267"/>
      <c r="N389" s="268"/>
      <c r="O389" s="268"/>
      <c r="P389" s="268"/>
      <c r="Q389" s="268"/>
      <c r="R389" s="268"/>
      <c r="S389" s="268"/>
      <c r="T389" s="26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0" t="s">
        <v>362</v>
      </c>
      <c r="AU389" s="270" t="s">
        <v>90</v>
      </c>
      <c r="AV389" s="14" t="s">
        <v>90</v>
      </c>
      <c r="AW389" s="14" t="s">
        <v>36</v>
      </c>
      <c r="AX389" s="14" t="s">
        <v>81</v>
      </c>
      <c r="AY389" s="270" t="s">
        <v>216</v>
      </c>
    </row>
    <row r="390" s="14" customFormat="1">
      <c r="A390" s="14"/>
      <c r="B390" s="260"/>
      <c r="C390" s="261"/>
      <c r="D390" s="233" t="s">
        <v>362</v>
      </c>
      <c r="E390" s="262" t="s">
        <v>1</v>
      </c>
      <c r="F390" s="263" t="s">
        <v>6213</v>
      </c>
      <c r="G390" s="261"/>
      <c r="H390" s="264">
        <v>-587.83600000000001</v>
      </c>
      <c r="I390" s="265"/>
      <c r="J390" s="261"/>
      <c r="K390" s="261"/>
      <c r="L390" s="266"/>
      <c r="M390" s="267"/>
      <c r="N390" s="268"/>
      <c r="O390" s="268"/>
      <c r="P390" s="268"/>
      <c r="Q390" s="268"/>
      <c r="R390" s="268"/>
      <c r="S390" s="268"/>
      <c r="T390" s="26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0" t="s">
        <v>362</v>
      </c>
      <c r="AU390" s="270" t="s">
        <v>90</v>
      </c>
      <c r="AV390" s="14" t="s">
        <v>90</v>
      </c>
      <c r="AW390" s="14" t="s">
        <v>36</v>
      </c>
      <c r="AX390" s="14" t="s">
        <v>81</v>
      </c>
      <c r="AY390" s="270" t="s">
        <v>216</v>
      </c>
    </row>
    <row r="391" s="16" customFormat="1">
      <c r="A391" s="16"/>
      <c r="B391" s="282"/>
      <c r="C391" s="283"/>
      <c r="D391" s="233" t="s">
        <v>362</v>
      </c>
      <c r="E391" s="284" t="s">
        <v>1</v>
      </c>
      <c r="F391" s="285" t="s">
        <v>369</v>
      </c>
      <c r="G391" s="283"/>
      <c r="H391" s="286">
        <v>322.26999999999998</v>
      </c>
      <c r="I391" s="287"/>
      <c r="J391" s="283"/>
      <c r="K391" s="283"/>
      <c r="L391" s="288"/>
      <c r="M391" s="289"/>
      <c r="N391" s="290"/>
      <c r="O391" s="290"/>
      <c r="P391" s="290"/>
      <c r="Q391" s="290"/>
      <c r="R391" s="290"/>
      <c r="S391" s="290"/>
      <c r="T391" s="29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92" t="s">
        <v>362</v>
      </c>
      <c r="AU391" s="292" t="s">
        <v>90</v>
      </c>
      <c r="AV391" s="16" t="s">
        <v>215</v>
      </c>
      <c r="AW391" s="16" t="s">
        <v>36</v>
      </c>
      <c r="AX391" s="16" t="s">
        <v>88</v>
      </c>
      <c r="AY391" s="292" t="s">
        <v>216</v>
      </c>
    </row>
    <row r="392" s="2" customFormat="1" ht="33" customHeight="1">
      <c r="A392" s="39"/>
      <c r="B392" s="40"/>
      <c r="C392" s="220" t="s">
        <v>829</v>
      </c>
      <c r="D392" s="220" t="s">
        <v>217</v>
      </c>
      <c r="E392" s="221" t="s">
        <v>6214</v>
      </c>
      <c r="F392" s="222" t="s">
        <v>6215</v>
      </c>
      <c r="G392" s="223" t="s">
        <v>435</v>
      </c>
      <c r="H392" s="224">
        <v>587.83600000000001</v>
      </c>
      <c r="I392" s="225"/>
      <c r="J392" s="226">
        <f>ROUND(I392*H392,2)</f>
        <v>0</v>
      </c>
      <c r="K392" s="222" t="s">
        <v>359</v>
      </c>
      <c r="L392" s="45"/>
      <c r="M392" s="227" t="s">
        <v>1</v>
      </c>
      <c r="N392" s="228" t="s">
        <v>46</v>
      </c>
      <c r="O392" s="92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1" t="s">
        <v>215</v>
      </c>
      <c r="AT392" s="231" t="s">
        <v>217</v>
      </c>
      <c r="AU392" s="231" t="s">
        <v>90</v>
      </c>
      <c r="AY392" s="18" t="s">
        <v>216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8" t="s">
        <v>88</v>
      </c>
      <c r="BK392" s="232">
        <f>ROUND(I392*H392,2)</f>
        <v>0</v>
      </c>
      <c r="BL392" s="18" t="s">
        <v>215</v>
      </c>
      <c r="BM392" s="231" t="s">
        <v>6216</v>
      </c>
    </row>
    <row r="393" s="2" customFormat="1">
      <c r="A393" s="39"/>
      <c r="B393" s="40"/>
      <c r="C393" s="41"/>
      <c r="D393" s="233" t="s">
        <v>222</v>
      </c>
      <c r="E393" s="41"/>
      <c r="F393" s="234" t="s">
        <v>6217</v>
      </c>
      <c r="G393" s="41"/>
      <c r="H393" s="41"/>
      <c r="I393" s="235"/>
      <c r="J393" s="41"/>
      <c r="K393" s="41"/>
      <c r="L393" s="45"/>
      <c r="M393" s="238"/>
      <c r="N393" s="239"/>
      <c r="O393" s="240"/>
      <c r="P393" s="240"/>
      <c r="Q393" s="240"/>
      <c r="R393" s="240"/>
      <c r="S393" s="240"/>
      <c r="T393" s="241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222</v>
      </c>
      <c r="AU393" s="18" t="s">
        <v>90</v>
      </c>
    </row>
    <row r="394" s="2" customFormat="1" ht="6.96" customHeight="1">
      <c r="A394" s="39"/>
      <c r="B394" s="67"/>
      <c r="C394" s="68"/>
      <c r="D394" s="68"/>
      <c r="E394" s="68"/>
      <c r="F394" s="68"/>
      <c r="G394" s="68"/>
      <c r="H394" s="68"/>
      <c r="I394" s="68"/>
      <c r="J394" s="68"/>
      <c r="K394" s="68"/>
      <c r="L394" s="45"/>
      <c r="M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</sheetData>
  <sheetProtection sheet="1" autoFilter="0" formatColumns="0" formatRows="0" objects="1" scenarios="1" spinCount="100000" saltValue="a7Afe+H3J5zVluzQIKvSU62JTpsi25L+rfeuatcFybm1VN4ZJDG1gp/dqjSab7v2ilAYHa7KBiXU0rmMiEH61A==" hashValue="xGYjBl7Ad3jJquxdyTuJa6aMny7kwkCBSdWZqk5txA4GRhaedF/3mdl1tgm5KjFY9BLCM6iz8C3w/EH9mgYcyA==" algorithmName="SHA-512" password="CC35"/>
  <autoFilter ref="C133:K3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5939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6218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154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5941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ROUND((SUM(BE124:BE169)),  2)</f>
        <v>0</v>
      </c>
      <c r="G35" s="39"/>
      <c r="H35" s="39"/>
      <c r="I35" s="165">
        <v>0.20999999999999999</v>
      </c>
      <c r="J35" s="164">
        <f>ROUND(((SUM(BE124:BE169))*I35),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ROUND((SUM(BF124:BF169)),  2)</f>
        <v>0</v>
      </c>
      <c r="G36" s="39"/>
      <c r="H36" s="39"/>
      <c r="I36" s="165">
        <v>0.14999999999999999</v>
      </c>
      <c r="J36" s="164">
        <f>ROUND(((SUM(BF124:BF169))*I36),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ROUND((SUM(BG124:BG169)),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ROUND((SUM(BH124:BH169)),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ROUND((SUM(BI124:BI169)),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5939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IO-01b - Oplocení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320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321</v>
      </c>
      <c r="E100" s="245"/>
      <c r="F100" s="245"/>
      <c r="G100" s="245"/>
      <c r="H100" s="245"/>
      <c r="I100" s="245"/>
      <c r="J100" s="246">
        <f>J126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323</v>
      </c>
      <c r="E101" s="245"/>
      <c r="F101" s="245"/>
      <c r="G101" s="245"/>
      <c r="H101" s="245"/>
      <c r="I101" s="245"/>
      <c r="J101" s="246">
        <f>J143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3"/>
      <c r="C102" s="134"/>
      <c r="D102" s="244" t="s">
        <v>334</v>
      </c>
      <c r="E102" s="245"/>
      <c r="F102" s="245"/>
      <c r="G102" s="245"/>
      <c r="H102" s="245"/>
      <c r="I102" s="245"/>
      <c r="J102" s="246">
        <f>J167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ZZS Kraje Vysočina – výjezdové stanoviště Telč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190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5939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192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IO-01b - Oplocení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Telč, ul. Na Kotnově</v>
      </c>
      <c r="G118" s="41"/>
      <c r="H118" s="41"/>
      <c r="I118" s="33" t="s">
        <v>22</v>
      </c>
      <c r="J118" s="80" t="str">
        <f>IF(J14="","",J14)</f>
        <v>1. 6. 2023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Kraj Vysočina</v>
      </c>
      <c r="G120" s="41"/>
      <c r="H120" s="41"/>
      <c r="I120" s="33" t="s">
        <v>32</v>
      </c>
      <c r="J120" s="37" t="str">
        <f>E23</f>
        <v>PROJEKT CENTRUM NOVA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5"/>
      <c r="B123" s="196"/>
      <c r="C123" s="197" t="s">
        <v>202</v>
      </c>
      <c r="D123" s="198" t="s">
        <v>66</v>
      </c>
      <c r="E123" s="198" t="s">
        <v>62</v>
      </c>
      <c r="F123" s="198" t="s">
        <v>63</v>
      </c>
      <c r="G123" s="198" t="s">
        <v>203</v>
      </c>
      <c r="H123" s="198" t="s">
        <v>204</v>
      </c>
      <c r="I123" s="198" t="s">
        <v>205</v>
      </c>
      <c r="J123" s="198" t="s">
        <v>197</v>
      </c>
      <c r="K123" s="199" t="s">
        <v>206</v>
      </c>
      <c r="L123" s="200"/>
      <c r="M123" s="101" t="s">
        <v>1</v>
      </c>
      <c r="N123" s="102" t="s">
        <v>45</v>
      </c>
      <c r="O123" s="102" t="s">
        <v>207</v>
      </c>
      <c r="P123" s="102" t="s">
        <v>208</v>
      </c>
      <c r="Q123" s="102" t="s">
        <v>209</v>
      </c>
      <c r="R123" s="102" t="s">
        <v>210</v>
      </c>
      <c r="S123" s="102" t="s">
        <v>211</v>
      </c>
      <c r="T123" s="103" t="s">
        <v>212</v>
      </c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</row>
    <row r="124" s="2" customFormat="1" ht="22.8" customHeight="1">
      <c r="A124" s="39"/>
      <c r="B124" s="40"/>
      <c r="C124" s="108" t="s">
        <v>213</v>
      </c>
      <c r="D124" s="41"/>
      <c r="E124" s="41"/>
      <c r="F124" s="41"/>
      <c r="G124" s="41"/>
      <c r="H124" s="41"/>
      <c r="I124" s="41"/>
      <c r="J124" s="201">
        <f>BK124</f>
        <v>0</v>
      </c>
      <c r="K124" s="41"/>
      <c r="L124" s="45"/>
      <c r="M124" s="104"/>
      <c r="N124" s="202"/>
      <c r="O124" s="105"/>
      <c r="P124" s="203">
        <f>P125</f>
        <v>0</v>
      </c>
      <c r="Q124" s="105"/>
      <c r="R124" s="203">
        <f>R125</f>
        <v>10.72467</v>
      </c>
      <c r="S124" s="105"/>
      <c r="T124" s="204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80</v>
      </c>
      <c r="AU124" s="18" t="s">
        <v>199</v>
      </c>
      <c r="BK124" s="205">
        <f>BK125</f>
        <v>0</v>
      </c>
    </row>
    <row r="125" s="11" customFormat="1" ht="25.92" customHeight="1">
      <c r="A125" s="11"/>
      <c r="B125" s="206"/>
      <c r="C125" s="207"/>
      <c r="D125" s="208" t="s">
        <v>80</v>
      </c>
      <c r="E125" s="209" t="s">
        <v>353</v>
      </c>
      <c r="F125" s="209" t="s">
        <v>354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P126+P143+P167</f>
        <v>0</v>
      </c>
      <c r="Q125" s="214"/>
      <c r="R125" s="215">
        <f>R126+R143+R167</f>
        <v>10.72467</v>
      </c>
      <c r="S125" s="214"/>
      <c r="T125" s="216">
        <f>T126+T143+T167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88</v>
      </c>
      <c r="AT125" s="218" t="s">
        <v>80</v>
      </c>
      <c r="AU125" s="218" t="s">
        <v>81</v>
      </c>
      <c r="AY125" s="217" t="s">
        <v>216</v>
      </c>
      <c r="BK125" s="219">
        <f>BK126+BK143+BK167</f>
        <v>0</v>
      </c>
    </row>
    <row r="126" s="11" customFormat="1" ht="22.8" customHeight="1">
      <c r="A126" s="11"/>
      <c r="B126" s="206"/>
      <c r="C126" s="207"/>
      <c r="D126" s="208" t="s">
        <v>80</v>
      </c>
      <c r="E126" s="248" t="s">
        <v>88</v>
      </c>
      <c r="F126" s="248" t="s">
        <v>355</v>
      </c>
      <c r="G126" s="207"/>
      <c r="H126" s="207"/>
      <c r="I126" s="210"/>
      <c r="J126" s="249">
        <f>BK126</f>
        <v>0</v>
      </c>
      <c r="K126" s="207"/>
      <c r="L126" s="212"/>
      <c r="M126" s="213"/>
      <c r="N126" s="214"/>
      <c r="O126" s="214"/>
      <c r="P126" s="215">
        <f>SUM(P127:P142)</f>
        <v>0</v>
      </c>
      <c r="Q126" s="214"/>
      <c r="R126" s="215">
        <f>SUM(R127:R142)</f>
        <v>0</v>
      </c>
      <c r="S126" s="214"/>
      <c r="T126" s="216">
        <f>SUM(T127:T142)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88</v>
      </c>
      <c r="AT126" s="218" t="s">
        <v>80</v>
      </c>
      <c r="AU126" s="218" t="s">
        <v>88</v>
      </c>
      <c r="AY126" s="217" t="s">
        <v>216</v>
      </c>
      <c r="BK126" s="219">
        <f>SUM(BK127:BK142)</f>
        <v>0</v>
      </c>
    </row>
    <row r="127" s="2" customFormat="1" ht="24.15" customHeight="1">
      <c r="A127" s="39"/>
      <c r="B127" s="40"/>
      <c r="C127" s="220" t="s">
        <v>88</v>
      </c>
      <c r="D127" s="220" t="s">
        <v>217</v>
      </c>
      <c r="E127" s="221" t="s">
        <v>6219</v>
      </c>
      <c r="F127" s="222" t="s">
        <v>6220</v>
      </c>
      <c r="G127" s="223" t="s">
        <v>453</v>
      </c>
      <c r="H127" s="224">
        <v>38.5</v>
      </c>
      <c r="I127" s="225"/>
      <c r="J127" s="226">
        <f>ROUND(I127*H127,2)</f>
        <v>0</v>
      </c>
      <c r="K127" s="222" t="s">
        <v>359</v>
      </c>
      <c r="L127" s="45"/>
      <c r="M127" s="227" t="s">
        <v>1</v>
      </c>
      <c r="N127" s="228" t="s">
        <v>46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215</v>
      </c>
      <c r="AT127" s="231" t="s">
        <v>217</v>
      </c>
      <c r="AU127" s="231" t="s">
        <v>90</v>
      </c>
      <c r="AY127" s="18" t="s">
        <v>216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215</v>
      </c>
      <c r="BM127" s="231" t="s">
        <v>6221</v>
      </c>
    </row>
    <row r="128" s="2" customFormat="1">
      <c r="A128" s="39"/>
      <c r="B128" s="40"/>
      <c r="C128" s="41"/>
      <c r="D128" s="233" t="s">
        <v>222</v>
      </c>
      <c r="E128" s="41"/>
      <c r="F128" s="234" t="s">
        <v>6222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222</v>
      </c>
      <c r="AU128" s="18" t="s">
        <v>90</v>
      </c>
    </row>
    <row r="129" s="14" customFormat="1">
      <c r="A129" s="14"/>
      <c r="B129" s="260"/>
      <c r="C129" s="261"/>
      <c r="D129" s="233" t="s">
        <v>362</v>
      </c>
      <c r="E129" s="262" t="s">
        <v>1</v>
      </c>
      <c r="F129" s="263" t="s">
        <v>6223</v>
      </c>
      <c r="G129" s="261"/>
      <c r="H129" s="264">
        <v>38.5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0" t="s">
        <v>362</v>
      </c>
      <c r="AU129" s="270" t="s">
        <v>90</v>
      </c>
      <c r="AV129" s="14" t="s">
        <v>90</v>
      </c>
      <c r="AW129" s="14" t="s">
        <v>36</v>
      </c>
      <c r="AX129" s="14" t="s">
        <v>81</v>
      </c>
      <c r="AY129" s="270" t="s">
        <v>216</v>
      </c>
    </row>
    <row r="130" s="16" customFormat="1">
      <c r="A130" s="16"/>
      <c r="B130" s="282"/>
      <c r="C130" s="283"/>
      <c r="D130" s="233" t="s">
        <v>362</v>
      </c>
      <c r="E130" s="284" t="s">
        <v>1</v>
      </c>
      <c r="F130" s="285" t="s">
        <v>369</v>
      </c>
      <c r="G130" s="283"/>
      <c r="H130" s="286">
        <v>38.5</v>
      </c>
      <c r="I130" s="287"/>
      <c r="J130" s="283"/>
      <c r="K130" s="283"/>
      <c r="L130" s="288"/>
      <c r="M130" s="289"/>
      <c r="N130" s="290"/>
      <c r="O130" s="290"/>
      <c r="P130" s="290"/>
      <c r="Q130" s="290"/>
      <c r="R130" s="290"/>
      <c r="S130" s="290"/>
      <c r="T130" s="29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92" t="s">
        <v>362</v>
      </c>
      <c r="AU130" s="292" t="s">
        <v>90</v>
      </c>
      <c r="AV130" s="16" t="s">
        <v>215</v>
      </c>
      <c r="AW130" s="16" t="s">
        <v>36</v>
      </c>
      <c r="AX130" s="16" t="s">
        <v>88</v>
      </c>
      <c r="AY130" s="292" t="s">
        <v>216</v>
      </c>
    </row>
    <row r="131" s="2" customFormat="1" ht="37.8" customHeight="1">
      <c r="A131" s="39"/>
      <c r="B131" s="40"/>
      <c r="C131" s="220" t="s">
        <v>90</v>
      </c>
      <c r="D131" s="220" t="s">
        <v>217</v>
      </c>
      <c r="E131" s="221" t="s">
        <v>408</v>
      </c>
      <c r="F131" s="222" t="s">
        <v>409</v>
      </c>
      <c r="G131" s="223" t="s">
        <v>358</v>
      </c>
      <c r="H131" s="224">
        <v>2.7200000000000002</v>
      </c>
      <c r="I131" s="225"/>
      <c r="J131" s="226">
        <f>ROUND(I131*H131,2)</f>
        <v>0</v>
      </c>
      <c r="K131" s="222" t="s">
        <v>359</v>
      </c>
      <c r="L131" s="45"/>
      <c r="M131" s="227" t="s">
        <v>1</v>
      </c>
      <c r="N131" s="228" t="s">
        <v>46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215</v>
      </c>
      <c r="AT131" s="231" t="s">
        <v>217</v>
      </c>
      <c r="AU131" s="231" t="s">
        <v>90</v>
      </c>
      <c r="AY131" s="18" t="s">
        <v>216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215</v>
      </c>
      <c r="BM131" s="231" t="s">
        <v>6224</v>
      </c>
    </row>
    <row r="132" s="2" customFormat="1">
      <c r="A132" s="39"/>
      <c r="B132" s="40"/>
      <c r="C132" s="41"/>
      <c r="D132" s="233" t="s">
        <v>222</v>
      </c>
      <c r="E132" s="41"/>
      <c r="F132" s="234" t="s">
        <v>411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222</v>
      </c>
      <c r="AU132" s="18" t="s">
        <v>90</v>
      </c>
    </row>
    <row r="133" s="14" customFormat="1">
      <c r="A133" s="14"/>
      <c r="B133" s="260"/>
      <c r="C133" s="261"/>
      <c r="D133" s="233" t="s">
        <v>362</v>
      </c>
      <c r="E133" s="262" t="s">
        <v>1</v>
      </c>
      <c r="F133" s="263" t="s">
        <v>6225</v>
      </c>
      <c r="G133" s="261"/>
      <c r="H133" s="264">
        <v>2.7200000000000002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0" t="s">
        <v>362</v>
      </c>
      <c r="AU133" s="270" t="s">
        <v>90</v>
      </c>
      <c r="AV133" s="14" t="s">
        <v>90</v>
      </c>
      <c r="AW133" s="14" t="s">
        <v>36</v>
      </c>
      <c r="AX133" s="14" t="s">
        <v>81</v>
      </c>
      <c r="AY133" s="270" t="s">
        <v>216</v>
      </c>
    </row>
    <row r="134" s="16" customFormat="1">
      <c r="A134" s="16"/>
      <c r="B134" s="282"/>
      <c r="C134" s="283"/>
      <c r="D134" s="233" t="s">
        <v>362</v>
      </c>
      <c r="E134" s="284" t="s">
        <v>1</v>
      </c>
      <c r="F134" s="285" t="s">
        <v>369</v>
      </c>
      <c r="G134" s="283"/>
      <c r="H134" s="286">
        <v>2.7200000000000002</v>
      </c>
      <c r="I134" s="287"/>
      <c r="J134" s="283"/>
      <c r="K134" s="283"/>
      <c r="L134" s="288"/>
      <c r="M134" s="289"/>
      <c r="N134" s="290"/>
      <c r="O134" s="290"/>
      <c r="P134" s="290"/>
      <c r="Q134" s="290"/>
      <c r="R134" s="290"/>
      <c r="S134" s="290"/>
      <c r="T134" s="291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92" t="s">
        <v>362</v>
      </c>
      <c r="AU134" s="292" t="s">
        <v>90</v>
      </c>
      <c r="AV134" s="16" t="s">
        <v>215</v>
      </c>
      <c r="AW134" s="16" t="s">
        <v>36</v>
      </c>
      <c r="AX134" s="16" t="s">
        <v>88</v>
      </c>
      <c r="AY134" s="292" t="s">
        <v>216</v>
      </c>
    </row>
    <row r="135" s="2" customFormat="1" ht="37.8" customHeight="1">
      <c r="A135" s="39"/>
      <c r="B135" s="40"/>
      <c r="C135" s="220" t="s">
        <v>228</v>
      </c>
      <c r="D135" s="220" t="s">
        <v>217</v>
      </c>
      <c r="E135" s="221" t="s">
        <v>415</v>
      </c>
      <c r="F135" s="222" t="s">
        <v>416</v>
      </c>
      <c r="G135" s="223" t="s">
        <v>358</v>
      </c>
      <c r="H135" s="224">
        <v>21.760000000000002</v>
      </c>
      <c r="I135" s="225"/>
      <c r="J135" s="226">
        <f>ROUND(I135*H135,2)</f>
        <v>0</v>
      </c>
      <c r="K135" s="222" t="s">
        <v>359</v>
      </c>
      <c r="L135" s="45"/>
      <c r="M135" s="227" t="s">
        <v>1</v>
      </c>
      <c r="N135" s="228" t="s">
        <v>46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215</v>
      </c>
      <c r="AT135" s="231" t="s">
        <v>217</v>
      </c>
      <c r="AU135" s="231" t="s">
        <v>90</v>
      </c>
      <c r="AY135" s="18" t="s">
        <v>216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215</v>
      </c>
      <c r="BM135" s="231" t="s">
        <v>6226</v>
      </c>
    </row>
    <row r="136" s="2" customFormat="1">
      <c r="A136" s="39"/>
      <c r="B136" s="40"/>
      <c r="C136" s="41"/>
      <c r="D136" s="233" t="s">
        <v>222</v>
      </c>
      <c r="E136" s="41"/>
      <c r="F136" s="234" t="s">
        <v>418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90</v>
      </c>
    </row>
    <row r="137" s="14" customFormat="1">
      <c r="A137" s="14"/>
      <c r="B137" s="260"/>
      <c r="C137" s="261"/>
      <c r="D137" s="233" t="s">
        <v>362</v>
      </c>
      <c r="E137" s="262" t="s">
        <v>1</v>
      </c>
      <c r="F137" s="263" t="s">
        <v>6227</v>
      </c>
      <c r="G137" s="261"/>
      <c r="H137" s="264">
        <v>21.760000000000002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362</v>
      </c>
      <c r="AU137" s="270" t="s">
        <v>90</v>
      </c>
      <c r="AV137" s="14" t="s">
        <v>90</v>
      </c>
      <c r="AW137" s="14" t="s">
        <v>36</v>
      </c>
      <c r="AX137" s="14" t="s">
        <v>81</v>
      </c>
      <c r="AY137" s="270" t="s">
        <v>216</v>
      </c>
    </row>
    <row r="138" s="16" customFormat="1">
      <c r="A138" s="16"/>
      <c r="B138" s="282"/>
      <c r="C138" s="283"/>
      <c r="D138" s="233" t="s">
        <v>362</v>
      </c>
      <c r="E138" s="284" t="s">
        <v>1</v>
      </c>
      <c r="F138" s="285" t="s">
        <v>369</v>
      </c>
      <c r="G138" s="283"/>
      <c r="H138" s="286">
        <v>21.760000000000002</v>
      </c>
      <c r="I138" s="287"/>
      <c r="J138" s="283"/>
      <c r="K138" s="283"/>
      <c r="L138" s="288"/>
      <c r="M138" s="289"/>
      <c r="N138" s="290"/>
      <c r="O138" s="290"/>
      <c r="P138" s="290"/>
      <c r="Q138" s="290"/>
      <c r="R138" s="290"/>
      <c r="S138" s="290"/>
      <c r="T138" s="29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92" t="s">
        <v>362</v>
      </c>
      <c r="AU138" s="292" t="s">
        <v>90</v>
      </c>
      <c r="AV138" s="16" t="s">
        <v>215</v>
      </c>
      <c r="AW138" s="16" t="s">
        <v>36</v>
      </c>
      <c r="AX138" s="16" t="s">
        <v>88</v>
      </c>
      <c r="AY138" s="292" t="s">
        <v>216</v>
      </c>
    </row>
    <row r="139" s="2" customFormat="1" ht="33" customHeight="1">
      <c r="A139" s="39"/>
      <c r="B139" s="40"/>
      <c r="C139" s="220" t="s">
        <v>215</v>
      </c>
      <c r="D139" s="220" t="s">
        <v>217</v>
      </c>
      <c r="E139" s="221" t="s">
        <v>433</v>
      </c>
      <c r="F139" s="222" t="s">
        <v>434</v>
      </c>
      <c r="G139" s="223" t="s">
        <v>435</v>
      </c>
      <c r="H139" s="224">
        <v>5.7119999999999997</v>
      </c>
      <c r="I139" s="225"/>
      <c r="J139" s="226">
        <f>ROUND(I139*H139,2)</f>
        <v>0</v>
      </c>
      <c r="K139" s="222" t="s">
        <v>359</v>
      </c>
      <c r="L139" s="45"/>
      <c r="M139" s="227" t="s">
        <v>1</v>
      </c>
      <c r="N139" s="228" t="s">
        <v>46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215</v>
      </c>
      <c r="AT139" s="231" t="s">
        <v>217</v>
      </c>
      <c r="AU139" s="231" t="s">
        <v>90</v>
      </c>
      <c r="AY139" s="18" t="s">
        <v>216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215</v>
      </c>
      <c r="BM139" s="231" t="s">
        <v>6228</v>
      </c>
    </row>
    <row r="140" s="2" customFormat="1">
      <c r="A140" s="39"/>
      <c r="B140" s="40"/>
      <c r="C140" s="41"/>
      <c r="D140" s="233" t="s">
        <v>222</v>
      </c>
      <c r="E140" s="41"/>
      <c r="F140" s="234" t="s">
        <v>437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90</v>
      </c>
    </row>
    <row r="141" s="14" customFormat="1">
      <c r="A141" s="14"/>
      <c r="B141" s="260"/>
      <c r="C141" s="261"/>
      <c r="D141" s="233" t="s">
        <v>362</v>
      </c>
      <c r="E141" s="262" t="s">
        <v>1</v>
      </c>
      <c r="F141" s="263" t="s">
        <v>6229</v>
      </c>
      <c r="G141" s="261"/>
      <c r="H141" s="264">
        <v>5.7119999999999997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362</v>
      </c>
      <c r="AU141" s="270" t="s">
        <v>90</v>
      </c>
      <c r="AV141" s="14" t="s">
        <v>90</v>
      </c>
      <c r="AW141" s="14" t="s">
        <v>36</v>
      </c>
      <c r="AX141" s="14" t="s">
        <v>81</v>
      </c>
      <c r="AY141" s="270" t="s">
        <v>216</v>
      </c>
    </row>
    <row r="142" s="16" customFormat="1">
      <c r="A142" s="16"/>
      <c r="B142" s="282"/>
      <c r="C142" s="283"/>
      <c r="D142" s="233" t="s">
        <v>362</v>
      </c>
      <c r="E142" s="284" t="s">
        <v>1</v>
      </c>
      <c r="F142" s="285" t="s">
        <v>369</v>
      </c>
      <c r="G142" s="283"/>
      <c r="H142" s="286">
        <v>5.7119999999999997</v>
      </c>
      <c r="I142" s="287"/>
      <c r="J142" s="283"/>
      <c r="K142" s="283"/>
      <c r="L142" s="288"/>
      <c r="M142" s="289"/>
      <c r="N142" s="290"/>
      <c r="O142" s="290"/>
      <c r="P142" s="290"/>
      <c r="Q142" s="290"/>
      <c r="R142" s="290"/>
      <c r="S142" s="290"/>
      <c r="T142" s="29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92" t="s">
        <v>362</v>
      </c>
      <c r="AU142" s="292" t="s">
        <v>90</v>
      </c>
      <c r="AV142" s="16" t="s">
        <v>215</v>
      </c>
      <c r="AW142" s="16" t="s">
        <v>36</v>
      </c>
      <c r="AX142" s="16" t="s">
        <v>88</v>
      </c>
      <c r="AY142" s="292" t="s">
        <v>216</v>
      </c>
    </row>
    <row r="143" s="11" customFormat="1" ht="22.8" customHeight="1">
      <c r="A143" s="11"/>
      <c r="B143" s="206"/>
      <c r="C143" s="207"/>
      <c r="D143" s="208" t="s">
        <v>80</v>
      </c>
      <c r="E143" s="248" t="s">
        <v>228</v>
      </c>
      <c r="F143" s="248" t="s">
        <v>596</v>
      </c>
      <c r="G143" s="207"/>
      <c r="H143" s="207"/>
      <c r="I143" s="210"/>
      <c r="J143" s="249">
        <f>BK143</f>
        <v>0</v>
      </c>
      <c r="K143" s="207"/>
      <c r="L143" s="212"/>
      <c r="M143" s="213"/>
      <c r="N143" s="214"/>
      <c r="O143" s="214"/>
      <c r="P143" s="215">
        <f>SUM(P144:P166)</f>
        <v>0</v>
      </c>
      <c r="Q143" s="214"/>
      <c r="R143" s="215">
        <f>SUM(R144:R166)</f>
        <v>10.72467</v>
      </c>
      <c r="S143" s="214"/>
      <c r="T143" s="216">
        <f>SUM(T144:T166)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17" t="s">
        <v>88</v>
      </c>
      <c r="AT143" s="218" t="s">
        <v>80</v>
      </c>
      <c r="AU143" s="218" t="s">
        <v>88</v>
      </c>
      <c r="AY143" s="217" t="s">
        <v>216</v>
      </c>
      <c r="BK143" s="219">
        <f>SUM(BK144:BK166)</f>
        <v>0</v>
      </c>
    </row>
    <row r="144" s="2" customFormat="1" ht="37.8" customHeight="1">
      <c r="A144" s="39"/>
      <c r="B144" s="40"/>
      <c r="C144" s="220" t="s">
        <v>237</v>
      </c>
      <c r="D144" s="220" t="s">
        <v>217</v>
      </c>
      <c r="E144" s="221" t="s">
        <v>6230</v>
      </c>
      <c r="F144" s="222" t="s">
        <v>6231</v>
      </c>
      <c r="G144" s="223" t="s">
        <v>539</v>
      </c>
      <c r="H144" s="224">
        <v>39</v>
      </c>
      <c r="I144" s="225"/>
      <c r="J144" s="226">
        <f>ROUND(I144*H144,2)</f>
        <v>0</v>
      </c>
      <c r="K144" s="222" t="s">
        <v>359</v>
      </c>
      <c r="L144" s="45"/>
      <c r="M144" s="227" t="s">
        <v>1</v>
      </c>
      <c r="N144" s="228" t="s">
        <v>46</v>
      </c>
      <c r="O144" s="92"/>
      <c r="P144" s="229">
        <f>O144*H144</f>
        <v>0</v>
      </c>
      <c r="Q144" s="229">
        <v>0.17488999999999999</v>
      </c>
      <c r="R144" s="229">
        <f>Q144*H144</f>
        <v>6.8207100000000001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215</v>
      </c>
      <c r="AT144" s="231" t="s">
        <v>217</v>
      </c>
      <c r="AU144" s="231" t="s">
        <v>90</v>
      </c>
      <c r="AY144" s="18" t="s">
        <v>216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215</v>
      </c>
      <c r="BM144" s="231" t="s">
        <v>6232</v>
      </c>
    </row>
    <row r="145" s="2" customFormat="1">
      <c r="A145" s="39"/>
      <c r="B145" s="40"/>
      <c r="C145" s="41"/>
      <c r="D145" s="233" t="s">
        <v>222</v>
      </c>
      <c r="E145" s="41"/>
      <c r="F145" s="234" t="s">
        <v>6233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90</v>
      </c>
    </row>
    <row r="146" s="2" customFormat="1" ht="21.75" customHeight="1">
      <c r="A146" s="39"/>
      <c r="B146" s="40"/>
      <c r="C146" s="293" t="s">
        <v>242</v>
      </c>
      <c r="D146" s="293" t="s">
        <v>467</v>
      </c>
      <c r="E146" s="294" t="s">
        <v>6234</v>
      </c>
      <c r="F146" s="295" t="s">
        <v>6235</v>
      </c>
      <c r="G146" s="296" t="s">
        <v>539</v>
      </c>
      <c r="H146" s="297">
        <v>39</v>
      </c>
      <c r="I146" s="298"/>
      <c r="J146" s="299">
        <f>ROUND(I146*H146,2)</f>
        <v>0</v>
      </c>
      <c r="K146" s="295" t="s">
        <v>359</v>
      </c>
      <c r="L146" s="300"/>
      <c r="M146" s="301" t="s">
        <v>1</v>
      </c>
      <c r="N146" s="302" t="s">
        <v>46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252</v>
      </c>
      <c r="AT146" s="231" t="s">
        <v>467</v>
      </c>
      <c r="AU146" s="231" t="s">
        <v>90</v>
      </c>
      <c r="AY146" s="18" t="s">
        <v>216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215</v>
      </c>
      <c r="BM146" s="231" t="s">
        <v>6236</v>
      </c>
    </row>
    <row r="147" s="14" customFormat="1">
      <c r="A147" s="14"/>
      <c r="B147" s="260"/>
      <c r="C147" s="261"/>
      <c r="D147" s="233" t="s">
        <v>362</v>
      </c>
      <c r="E147" s="262" t="s">
        <v>1</v>
      </c>
      <c r="F147" s="263" t="s">
        <v>6237</v>
      </c>
      <c r="G147" s="261"/>
      <c r="H147" s="264">
        <v>39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362</v>
      </c>
      <c r="AU147" s="270" t="s">
        <v>90</v>
      </c>
      <c r="AV147" s="14" t="s">
        <v>90</v>
      </c>
      <c r="AW147" s="14" t="s">
        <v>36</v>
      </c>
      <c r="AX147" s="14" t="s">
        <v>81</v>
      </c>
      <c r="AY147" s="270" t="s">
        <v>216</v>
      </c>
    </row>
    <row r="148" s="16" customFormat="1">
      <c r="A148" s="16"/>
      <c r="B148" s="282"/>
      <c r="C148" s="283"/>
      <c r="D148" s="233" t="s">
        <v>362</v>
      </c>
      <c r="E148" s="284" t="s">
        <v>1</v>
      </c>
      <c r="F148" s="285" t="s">
        <v>369</v>
      </c>
      <c r="G148" s="283"/>
      <c r="H148" s="286">
        <v>39</v>
      </c>
      <c r="I148" s="287"/>
      <c r="J148" s="283"/>
      <c r="K148" s="283"/>
      <c r="L148" s="288"/>
      <c r="M148" s="289"/>
      <c r="N148" s="290"/>
      <c r="O148" s="290"/>
      <c r="P148" s="290"/>
      <c r="Q148" s="290"/>
      <c r="R148" s="290"/>
      <c r="S148" s="290"/>
      <c r="T148" s="29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92" t="s">
        <v>362</v>
      </c>
      <c r="AU148" s="292" t="s">
        <v>90</v>
      </c>
      <c r="AV148" s="16" t="s">
        <v>215</v>
      </c>
      <c r="AW148" s="16" t="s">
        <v>36</v>
      </c>
      <c r="AX148" s="16" t="s">
        <v>88</v>
      </c>
      <c r="AY148" s="292" t="s">
        <v>216</v>
      </c>
    </row>
    <row r="149" s="2" customFormat="1" ht="24.15" customHeight="1">
      <c r="A149" s="39"/>
      <c r="B149" s="40"/>
      <c r="C149" s="293" t="s">
        <v>247</v>
      </c>
      <c r="D149" s="293" t="s">
        <v>467</v>
      </c>
      <c r="E149" s="294" t="s">
        <v>6238</v>
      </c>
      <c r="F149" s="295" t="s">
        <v>6239</v>
      </c>
      <c r="G149" s="296" t="s">
        <v>539</v>
      </c>
      <c r="H149" s="297">
        <v>16</v>
      </c>
      <c r="I149" s="298"/>
      <c r="J149" s="299">
        <f>ROUND(I149*H149,2)</f>
        <v>0</v>
      </c>
      <c r="K149" s="295" t="s">
        <v>359</v>
      </c>
      <c r="L149" s="300"/>
      <c r="M149" s="301" t="s">
        <v>1</v>
      </c>
      <c r="N149" s="302" t="s">
        <v>46</v>
      </c>
      <c r="O149" s="92"/>
      <c r="P149" s="229">
        <f>O149*H149</f>
        <v>0</v>
      </c>
      <c r="Q149" s="229">
        <v>0.0033999999999999998</v>
      </c>
      <c r="R149" s="229">
        <f>Q149*H149</f>
        <v>0.054399999999999997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252</v>
      </c>
      <c r="AT149" s="231" t="s">
        <v>467</v>
      </c>
      <c r="AU149" s="231" t="s">
        <v>90</v>
      </c>
      <c r="AY149" s="18" t="s">
        <v>216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215</v>
      </c>
      <c r="BM149" s="231" t="s">
        <v>6240</v>
      </c>
    </row>
    <row r="150" s="14" customFormat="1">
      <c r="A150" s="14"/>
      <c r="B150" s="260"/>
      <c r="C150" s="261"/>
      <c r="D150" s="233" t="s">
        <v>362</v>
      </c>
      <c r="E150" s="262" t="s">
        <v>1</v>
      </c>
      <c r="F150" s="263" t="s">
        <v>6241</v>
      </c>
      <c r="G150" s="261"/>
      <c r="H150" s="264">
        <v>16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362</v>
      </c>
      <c r="AU150" s="270" t="s">
        <v>90</v>
      </c>
      <c r="AV150" s="14" t="s">
        <v>90</v>
      </c>
      <c r="AW150" s="14" t="s">
        <v>36</v>
      </c>
      <c r="AX150" s="14" t="s">
        <v>81</v>
      </c>
      <c r="AY150" s="270" t="s">
        <v>216</v>
      </c>
    </row>
    <row r="151" s="16" customFormat="1">
      <c r="A151" s="16"/>
      <c r="B151" s="282"/>
      <c r="C151" s="283"/>
      <c r="D151" s="233" t="s">
        <v>362</v>
      </c>
      <c r="E151" s="284" t="s">
        <v>1</v>
      </c>
      <c r="F151" s="285" t="s">
        <v>369</v>
      </c>
      <c r="G151" s="283"/>
      <c r="H151" s="286">
        <v>16</v>
      </c>
      <c r="I151" s="287"/>
      <c r="J151" s="283"/>
      <c r="K151" s="283"/>
      <c r="L151" s="288"/>
      <c r="M151" s="289"/>
      <c r="N151" s="290"/>
      <c r="O151" s="290"/>
      <c r="P151" s="290"/>
      <c r="Q151" s="290"/>
      <c r="R151" s="290"/>
      <c r="S151" s="290"/>
      <c r="T151" s="29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92" t="s">
        <v>362</v>
      </c>
      <c r="AU151" s="292" t="s">
        <v>90</v>
      </c>
      <c r="AV151" s="16" t="s">
        <v>215</v>
      </c>
      <c r="AW151" s="16" t="s">
        <v>36</v>
      </c>
      <c r="AX151" s="16" t="s">
        <v>88</v>
      </c>
      <c r="AY151" s="292" t="s">
        <v>216</v>
      </c>
    </row>
    <row r="152" s="2" customFormat="1" ht="24.15" customHeight="1">
      <c r="A152" s="39"/>
      <c r="B152" s="40"/>
      <c r="C152" s="220" t="s">
        <v>252</v>
      </c>
      <c r="D152" s="220" t="s">
        <v>217</v>
      </c>
      <c r="E152" s="221" t="s">
        <v>6242</v>
      </c>
      <c r="F152" s="222" t="s">
        <v>6243</v>
      </c>
      <c r="G152" s="223" t="s">
        <v>539</v>
      </c>
      <c r="H152" s="224">
        <v>37</v>
      </c>
      <c r="I152" s="225"/>
      <c r="J152" s="226">
        <f>ROUND(I152*H152,2)</f>
        <v>0</v>
      </c>
      <c r="K152" s="222" t="s">
        <v>359</v>
      </c>
      <c r="L152" s="45"/>
      <c r="M152" s="227" t="s">
        <v>1</v>
      </c>
      <c r="N152" s="228" t="s">
        <v>46</v>
      </c>
      <c r="O152" s="92"/>
      <c r="P152" s="229">
        <f>O152*H152</f>
        <v>0</v>
      </c>
      <c r="Q152" s="229">
        <v>0.0011999999999999999</v>
      </c>
      <c r="R152" s="229">
        <f>Q152*H152</f>
        <v>0.044399999999999995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215</v>
      </c>
      <c r="AT152" s="231" t="s">
        <v>217</v>
      </c>
      <c r="AU152" s="231" t="s">
        <v>90</v>
      </c>
      <c r="AY152" s="18" t="s">
        <v>216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215</v>
      </c>
      <c r="BM152" s="231" t="s">
        <v>6244</v>
      </c>
    </row>
    <row r="153" s="2" customFormat="1">
      <c r="A153" s="39"/>
      <c r="B153" s="40"/>
      <c r="C153" s="41"/>
      <c r="D153" s="233" t="s">
        <v>222</v>
      </c>
      <c r="E153" s="41"/>
      <c r="F153" s="234" t="s">
        <v>6245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90</v>
      </c>
    </row>
    <row r="154" s="14" customFormat="1">
      <c r="A154" s="14"/>
      <c r="B154" s="260"/>
      <c r="C154" s="261"/>
      <c r="D154" s="233" t="s">
        <v>362</v>
      </c>
      <c r="E154" s="262" t="s">
        <v>1</v>
      </c>
      <c r="F154" s="263" t="s">
        <v>6246</v>
      </c>
      <c r="G154" s="261"/>
      <c r="H154" s="264">
        <v>37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0" t="s">
        <v>362</v>
      </c>
      <c r="AU154" s="270" t="s">
        <v>90</v>
      </c>
      <c r="AV154" s="14" t="s">
        <v>90</v>
      </c>
      <c r="AW154" s="14" t="s">
        <v>36</v>
      </c>
      <c r="AX154" s="14" t="s">
        <v>81</v>
      </c>
      <c r="AY154" s="270" t="s">
        <v>216</v>
      </c>
    </row>
    <row r="155" s="16" customFormat="1">
      <c r="A155" s="16"/>
      <c r="B155" s="282"/>
      <c r="C155" s="283"/>
      <c r="D155" s="233" t="s">
        <v>362</v>
      </c>
      <c r="E155" s="284" t="s">
        <v>1</v>
      </c>
      <c r="F155" s="285" t="s">
        <v>369</v>
      </c>
      <c r="G155" s="283"/>
      <c r="H155" s="286">
        <v>37</v>
      </c>
      <c r="I155" s="287"/>
      <c r="J155" s="283"/>
      <c r="K155" s="283"/>
      <c r="L155" s="288"/>
      <c r="M155" s="289"/>
      <c r="N155" s="290"/>
      <c r="O155" s="290"/>
      <c r="P155" s="290"/>
      <c r="Q155" s="290"/>
      <c r="R155" s="290"/>
      <c r="S155" s="290"/>
      <c r="T155" s="29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92" t="s">
        <v>362</v>
      </c>
      <c r="AU155" s="292" t="s">
        <v>90</v>
      </c>
      <c r="AV155" s="16" t="s">
        <v>215</v>
      </c>
      <c r="AW155" s="16" t="s">
        <v>36</v>
      </c>
      <c r="AX155" s="16" t="s">
        <v>88</v>
      </c>
      <c r="AY155" s="292" t="s">
        <v>216</v>
      </c>
    </row>
    <row r="156" s="2" customFormat="1" ht="16.5" customHeight="1">
      <c r="A156" s="39"/>
      <c r="B156" s="40"/>
      <c r="C156" s="293" t="s">
        <v>257</v>
      </c>
      <c r="D156" s="293" t="s">
        <v>467</v>
      </c>
      <c r="E156" s="294" t="s">
        <v>6247</v>
      </c>
      <c r="F156" s="295" t="s">
        <v>6248</v>
      </c>
      <c r="G156" s="296" t="s">
        <v>539</v>
      </c>
      <c r="H156" s="297">
        <v>37</v>
      </c>
      <c r="I156" s="298"/>
      <c r="J156" s="299">
        <f>ROUND(I156*H156,2)</f>
        <v>0</v>
      </c>
      <c r="K156" s="295" t="s">
        <v>359</v>
      </c>
      <c r="L156" s="300"/>
      <c r="M156" s="301" t="s">
        <v>1</v>
      </c>
      <c r="N156" s="302" t="s">
        <v>46</v>
      </c>
      <c r="O156" s="92"/>
      <c r="P156" s="229">
        <f>O156*H156</f>
        <v>0</v>
      </c>
      <c r="Q156" s="229">
        <v>0.096000000000000002</v>
      </c>
      <c r="R156" s="229">
        <f>Q156*H156</f>
        <v>3.552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252</v>
      </c>
      <c r="AT156" s="231" t="s">
        <v>467</v>
      </c>
      <c r="AU156" s="231" t="s">
        <v>90</v>
      </c>
      <c r="AY156" s="18" t="s">
        <v>216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215</v>
      </c>
      <c r="BM156" s="231" t="s">
        <v>6249</v>
      </c>
    </row>
    <row r="157" s="2" customFormat="1">
      <c r="A157" s="39"/>
      <c r="B157" s="40"/>
      <c r="C157" s="41"/>
      <c r="D157" s="233" t="s">
        <v>222</v>
      </c>
      <c r="E157" s="41"/>
      <c r="F157" s="234" t="s">
        <v>6248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90</v>
      </c>
    </row>
    <row r="158" s="2" customFormat="1" ht="33" customHeight="1">
      <c r="A158" s="39"/>
      <c r="B158" s="40"/>
      <c r="C158" s="293" t="s">
        <v>262</v>
      </c>
      <c r="D158" s="293" t="s">
        <v>467</v>
      </c>
      <c r="E158" s="294" t="s">
        <v>6250</v>
      </c>
      <c r="F158" s="295" t="s">
        <v>6251</v>
      </c>
      <c r="G158" s="296" t="s">
        <v>539</v>
      </c>
      <c r="H158" s="297">
        <v>34</v>
      </c>
      <c r="I158" s="298"/>
      <c r="J158" s="299">
        <f>ROUND(I158*H158,2)</f>
        <v>0</v>
      </c>
      <c r="K158" s="295" t="s">
        <v>359</v>
      </c>
      <c r="L158" s="300"/>
      <c r="M158" s="301" t="s">
        <v>1</v>
      </c>
      <c r="N158" s="302" t="s">
        <v>46</v>
      </c>
      <c r="O158" s="92"/>
      <c r="P158" s="229">
        <f>O158*H158</f>
        <v>0</v>
      </c>
      <c r="Q158" s="229">
        <v>0.0011000000000000001</v>
      </c>
      <c r="R158" s="229">
        <f>Q158*H158</f>
        <v>0.037400000000000003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252</v>
      </c>
      <c r="AT158" s="231" t="s">
        <v>467</v>
      </c>
      <c r="AU158" s="231" t="s">
        <v>90</v>
      </c>
      <c r="AY158" s="18" t="s">
        <v>216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88</v>
      </c>
      <c r="BK158" s="232">
        <f>ROUND(I158*H158,2)</f>
        <v>0</v>
      </c>
      <c r="BL158" s="18" t="s">
        <v>215</v>
      </c>
      <c r="BM158" s="231" t="s">
        <v>6252</v>
      </c>
    </row>
    <row r="159" s="2" customFormat="1">
      <c r="A159" s="39"/>
      <c r="B159" s="40"/>
      <c r="C159" s="41"/>
      <c r="D159" s="233" t="s">
        <v>222</v>
      </c>
      <c r="E159" s="41"/>
      <c r="F159" s="234" t="s">
        <v>6251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222</v>
      </c>
      <c r="AU159" s="18" t="s">
        <v>90</v>
      </c>
    </row>
    <row r="160" s="2" customFormat="1" ht="24.15" customHeight="1">
      <c r="A160" s="39"/>
      <c r="B160" s="40"/>
      <c r="C160" s="293" t="s">
        <v>267</v>
      </c>
      <c r="D160" s="293" t="s">
        <v>467</v>
      </c>
      <c r="E160" s="294" t="s">
        <v>6253</v>
      </c>
      <c r="F160" s="295" t="s">
        <v>6254</v>
      </c>
      <c r="G160" s="296" t="s">
        <v>539</v>
      </c>
      <c r="H160" s="297">
        <v>6</v>
      </c>
      <c r="I160" s="298"/>
      <c r="J160" s="299">
        <f>ROUND(I160*H160,2)</f>
        <v>0</v>
      </c>
      <c r="K160" s="295" t="s">
        <v>359</v>
      </c>
      <c r="L160" s="300"/>
      <c r="M160" s="301" t="s">
        <v>1</v>
      </c>
      <c r="N160" s="302" t="s">
        <v>46</v>
      </c>
      <c r="O160" s="92"/>
      <c r="P160" s="229">
        <f>O160*H160</f>
        <v>0</v>
      </c>
      <c r="Q160" s="229">
        <v>0.0060000000000000001</v>
      </c>
      <c r="R160" s="229">
        <f>Q160*H160</f>
        <v>0.036000000000000004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252</v>
      </c>
      <c r="AT160" s="231" t="s">
        <v>467</v>
      </c>
      <c r="AU160" s="231" t="s">
        <v>90</v>
      </c>
      <c r="AY160" s="18" t="s">
        <v>216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215</v>
      </c>
      <c r="BM160" s="231" t="s">
        <v>6255</v>
      </c>
    </row>
    <row r="161" s="2" customFormat="1">
      <c r="A161" s="39"/>
      <c r="B161" s="40"/>
      <c r="C161" s="41"/>
      <c r="D161" s="233" t="s">
        <v>222</v>
      </c>
      <c r="E161" s="41"/>
      <c r="F161" s="234" t="s">
        <v>6254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222</v>
      </c>
      <c r="AU161" s="18" t="s">
        <v>90</v>
      </c>
    </row>
    <row r="162" s="2" customFormat="1" ht="24.15" customHeight="1">
      <c r="A162" s="39"/>
      <c r="B162" s="40"/>
      <c r="C162" s="220" t="s">
        <v>272</v>
      </c>
      <c r="D162" s="220" t="s">
        <v>217</v>
      </c>
      <c r="E162" s="221" t="s">
        <v>6256</v>
      </c>
      <c r="F162" s="222" t="s">
        <v>6257</v>
      </c>
      <c r="G162" s="223" t="s">
        <v>453</v>
      </c>
      <c r="H162" s="224">
        <v>107</v>
      </c>
      <c r="I162" s="225"/>
      <c r="J162" s="226">
        <f>ROUND(I162*H162,2)</f>
        <v>0</v>
      </c>
      <c r="K162" s="222" t="s">
        <v>359</v>
      </c>
      <c r="L162" s="45"/>
      <c r="M162" s="227" t="s">
        <v>1</v>
      </c>
      <c r="N162" s="228" t="s">
        <v>46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215</v>
      </c>
      <c r="AT162" s="231" t="s">
        <v>217</v>
      </c>
      <c r="AU162" s="231" t="s">
        <v>90</v>
      </c>
      <c r="AY162" s="18" t="s">
        <v>216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88</v>
      </c>
      <c r="BK162" s="232">
        <f>ROUND(I162*H162,2)</f>
        <v>0</v>
      </c>
      <c r="BL162" s="18" t="s">
        <v>215</v>
      </c>
      <c r="BM162" s="231" t="s">
        <v>6258</v>
      </c>
    </row>
    <row r="163" s="2" customFormat="1">
      <c r="A163" s="39"/>
      <c r="B163" s="40"/>
      <c r="C163" s="41"/>
      <c r="D163" s="233" t="s">
        <v>222</v>
      </c>
      <c r="E163" s="41"/>
      <c r="F163" s="234" t="s">
        <v>6259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222</v>
      </c>
      <c r="AU163" s="18" t="s">
        <v>90</v>
      </c>
    </row>
    <row r="164" s="2" customFormat="1" ht="37.8" customHeight="1">
      <c r="A164" s="39"/>
      <c r="B164" s="40"/>
      <c r="C164" s="293" t="s">
        <v>277</v>
      </c>
      <c r="D164" s="293" t="s">
        <v>467</v>
      </c>
      <c r="E164" s="294" t="s">
        <v>6260</v>
      </c>
      <c r="F164" s="295" t="s">
        <v>6261</v>
      </c>
      <c r="G164" s="296" t="s">
        <v>453</v>
      </c>
      <c r="H164" s="297">
        <v>112.34999999999999</v>
      </c>
      <c r="I164" s="298"/>
      <c r="J164" s="299">
        <f>ROUND(I164*H164,2)</f>
        <v>0</v>
      </c>
      <c r="K164" s="295" t="s">
        <v>359</v>
      </c>
      <c r="L164" s="300"/>
      <c r="M164" s="301" t="s">
        <v>1</v>
      </c>
      <c r="N164" s="302" t="s">
        <v>46</v>
      </c>
      <c r="O164" s="92"/>
      <c r="P164" s="229">
        <f>O164*H164</f>
        <v>0</v>
      </c>
      <c r="Q164" s="229">
        <v>0.0016000000000000001</v>
      </c>
      <c r="R164" s="229">
        <f>Q164*H164</f>
        <v>0.17976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252</v>
      </c>
      <c r="AT164" s="231" t="s">
        <v>467</v>
      </c>
      <c r="AU164" s="231" t="s">
        <v>90</v>
      </c>
      <c r="AY164" s="18" t="s">
        <v>216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215</v>
      </c>
      <c r="BM164" s="231" t="s">
        <v>6262</v>
      </c>
    </row>
    <row r="165" s="14" customFormat="1">
      <c r="A165" s="14"/>
      <c r="B165" s="260"/>
      <c r="C165" s="261"/>
      <c r="D165" s="233" t="s">
        <v>362</v>
      </c>
      <c r="E165" s="262" t="s">
        <v>1</v>
      </c>
      <c r="F165" s="263" t="s">
        <v>6263</v>
      </c>
      <c r="G165" s="261"/>
      <c r="H165" s="264">
        <v>112.34999999999999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362</v>
      </c>
      <c r="AU165" s="270" t="s">
        <v>90</v>
      </c>
      <c r="AV165" s="14" t="s">
        <v>90</v>
      </c>
      <c r="AW165" s="14" t="s">
        <v>36</v>
      </c>
      <c r="AX165" s="14" t="s">
        <v>81</v>
      </c>
      <c r="AY165" s="270" t="s">
        <v>216</v>
      </c>
    </row>
    <row r="166" s="16" customFormat="1">
      <c r="A166" s="16"/>
      <c r="B166" s="282"/>
      <c r="C166" s="283"/>
      <c r="D166" s="233" t="s">
        <v>362</v>
      </c>
      <c r="E166" s="284" t="s">
        <v>1</v>
      </c>
      <c r="F166" s="285" t="s">
        <v>369</v>
      </c>
      <c r="G166" s="283"/>
      <c r="H166" s="286">
        <v>112.34999999999999</v>
      </c>
      <c r="I166" s="287"/>
      <c r="J166" s="283"/>
      <c r="K166" s="283"/>
      <c r="L166" s="288"/>
      <c r="M166" s="289"/>
      <c r="N166" s="290"/>
      <c r="O166" s="290"/>
      <c r="P166" s="290"/>
      <c r="Q166" s="290"/>
      <c r="R166" s="290"/>
      <c r="S166" s="290"/>
      <c r="T166" s="29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92" t="s">
        <v>362</v>
      </c>
      <c r="AU166" s="292" t="s">
        <v>90</v>
      </c>
      <c r="AV166" s="16" t="s">
        <v>215</v>
      </c>
      <c r="AW166" s="16" t="s">
        <v>36</v>
      </c>
      <c r="AX166" s="16" t="s">
        <v>88</v>
      </c>
      <c r="AY166" s="292" t="s">
        <v>216</v>
      </c>
    </row>
    <row r="167" s="11" customFormat="1" ht="22.8" customHeight="1">
      <c r="A167" s="11"/>
      <c r="B167" s="206"/>
      <c r="C167" s="207"/>
      <c r="D167" s="208" t="s">
        <v>80</v>
      </c>
      <c r="E167" s="248" t="s">
        <v>1626</v>
      </c>
      <c r="F167" s="248" t="s">
        <v>1627</v>
      </c>
      <c r="G167" s="207"/>
      <c r="H167" s="207"/>
      <c r="I167" s="210"/>
      <c r="J167" s="249">
        <f>BK167</f>
        <v>0</v>
      </c>
      <c r="K167" s="207"/>
      <c r="L167" s="212"/>
      <c r="M167" s="213"/>
      <c r="N167" s="214"/>
      <c r="O167" s="214"/>
      <c r="P167" s="215">
        <f>SUM(P168:P169)</f>
        <v>0</v>
      </c>
      <c r="Q167" s="214"/>
      <c r="R167" s="215">
        <f>SUM(R168:R169)</f>
        <v>0</v>
      </c>
      <c r="S167" s="214"/>
      <c r="T167" s="216">
        <f>SUM(T168:T169)</f>
        <v>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217" t="s">
        <v>88</v>
      </c>
      <c r="AT167" s="218" t="s">
        <v>80</v>
      </c>
      <c r="AU167" s="218" t="s">
        <v>88</v>
      </c>
      <c r="AY167" s="217" t="s">
        <v>216</v>
      </c>
      <c r="BK167" s="219">
        <f>SUM(BK168:BK169)</f>
        <v>0</v>
      </c>
    </row>
    <row r="168" s="2" customFormat="1" ht="24.15" customHeight="1">
      <c r="A168" s="39"/>
      <c r="B168" s="40"/>
      <c r="C168" s="220" t="s">
        <v>282</v>
      </c>
      <c r="D168" s="220" t="s">
        <v>217</v>
      </c>
      <c r="E168" s="221" t="s">
        <v>6264</v>
      </c>
      <c r="F168" s="222" t="s">
        <v>6265</v>
      </c>
      <c r="G168" s="223" t="s">
        <v>435</v>
      </c>
      <c r="H168" s="224">
        <v>10.725</v>
      </c>
      <c r="I168" s="225"/>
      <c r="J168" s="226">
        <f>ROUND(I168*H168,2)</f>
        <v>0</v>
      </c>
      <c r="K168" s="222" t="s">
        <v>359</v>
      </c>
      <c r="L168" s="45"/>
      <c r="M168" s="227" t="s">
        <v>1</v>
      </c>
      <c r="N168" s="228" t="s">
        <v>46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215</v>
      </c>
      <c r="AT168" s="231" t="s">
        <v>217</v>
      </c>
      <c r="AU168" s="231" t="s">
        <v>90</v>
      </c>
      <c r="AY168" s="18" t="s">
        <v>216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88</v>
      </c>
      <c r="BK168" s="232">
        <f>ROUND(I168*H168,2)</f>
        <v>0</v>
      </c>
      <c r="BL168" s="18" t="s">
        <v>215</v>
      </c>
      <c r="BM168" s="231" t="s">
        <v>6266</v>
      </c>
    </row>
    <row r="169" s="2" customFormat="1">
      <c r="A169" s="39"/>
      <c r="B169" s="40"/>
      <c r="C169" s="41"/>
      <c r="D169" s="233" t="s">
        <v>222</v>
      </c>
      <c r="E169" s="41"/>
      <c r="F169" s="234" t="s">
        <v>6267</v>
      </c>
      <c r="G169" s="41"/>
      <c r="H169" s="41"/>
      <c r="I169" s="235"/>
      <c r="J169" s="41"/>
      <c r="K169" s="41"/>
      <c r="L169" s="45"/>
      <c r="M169" s="238"/>
      <c r="N169" s="239"/>
      <c r="O169" s="240"/>
      <c r="P169" s="240"/>
      <c r="Q169" s="240"/>
      <c r="R169" s="240"/>
      <c r="S169" s="240"/>
      <c r="T169" s="241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222</v>
      </c>
      <c r="AU169" s="18" t="s">
        <v>90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CVEzXGONaU/K9WEv1CceXknsWnOVDF0BTnbxTPVQ53YYZxeXkg0uiO4LnRWNFOaLnXuoMs7ITWQwhj2oPJVdIA==" hashValue="/HduzF6btBR/CFwtTl338VupGQXNadasUclHAvN6EoA1IsUoOsnHEHr3NDn20+ESAEJ1q75F/Mte9PnLihBKQQ==" algorithmName="SHA-512" password="CC35"/>
  <autoFilter ref="C123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6268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6269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161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6270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ROUND((SUM(BE126:BE208)),  2)</f>
        <v>0</v>
      </c>
      <c r="G35" s="39"/>
      <c r="H35" s="39"/>
      <c r="I35" s="165">
        <v>0.20999999999999999</v>
      </c>
      <c r="J35" s="164">
        <f>ROUND(((SUM(BE126:BE208))*I35),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ROUND((SUM(BF126:BF208)),  2)</f>
        <v>0</v>
      </c>
      <c r="G36" s="39"/>
      <c r="H36" s="39"/>
      <c r="I36" s="165">
        <v>0.14999999999999999</v>
      </c>
      <c r="J36" s="164">
        <f>ROUND(((SUM(BF126:BF208))*I36),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ROUND((SUM(BG126:BG208)),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ROUND((SUM(BH126:BH208)),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ROUND((SUM(BI126:BI208)),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6268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IO-02a - Přípojka jednotné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320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321</v>
      </c>
      <c r="E100" s="245"/>
      <c r="F100" s="245"/>
      <c r="G100" s="245"/>
      <c r="H100" s="245"/>
      <c r="I100" s="245"/>
      <c r="J100" s="246">
        <f>J128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323</v>
      </c>
      <c r="E101" s="245"/>
      <c r="F101" s="245"/>
      <c r="G101" s="245"/>
      <c r="H101" s="245"/>
      <c r="I101" s="245"/>
      <c r="J101" s="246">
        <f>J168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3"/>
      <c r="C102" s="134"/>
      <c r="D102" s="244" t="s">
        <v>324</v>
      </c>
      <c r="E102" s="245"/>
      <c r="F102" s="245"/>
      <c r="G102" s="245"/>
      <c r="H102" s="245"/>
      <c r="I102" s="245"/>
      <c r="J102" s="246">
        <f>J171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3"/>
      <c r="C103" s="134"/>
      <c r="D103" s="244" t="s">
        <v>330</v>
      </c>
      <c r="E103" s="245"/>
      <c r="F103" s="245"/>
      <c r="G103" s="245"/>
      <c r="H103" s="245"/>
      <c r="I103" s="245"/>
      <c r="J103" s="246">
        <f>J178</f>
        <v>0</v>
      </c>
      <c r="K103" s="134"/>
      <c r="L103" s="247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3"/>
      <c r="C104" s="134"/>
      <c r="D104" s="244" t="s">
        <v>334</v>
      </c>
      <c r="E104" s="245"/>
      <c r="F104" s="245"/>
      <c r="G104" s="245"/>
      <c r="H104" s="245"/>
      <c r="I104" s="245"/>
      <c r="J104" s="246">
        <f>J206</f>
        <v>0</v>
      </c>
      <c r="K104" s="134"/>
      <c r="L104" s="247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ZZS Kraje Vysočina – výjezdové stanoviště Telč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190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6268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IO-02a - Přípojka jednotné kanalizace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Telč, ul. Na Kotnově</v>
      </c>
      <c r="G120" s="41"/>
      <c r="H120" s="41"/>
      <c r="I120" s="33" t="s">
        <v>22</v>
      </c>
      <c r="J120" s="80" t="str">
        <f>IF(J14="","",J14)</f>
        <v>1. 6. 2023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Kraj Vysočina</v>
      </c>
      <c r="G122" s="41"/>
      <c r="H122" s="41"/>
      <c r="I122" s="33" t="s">
        <v>32</v>
      </c>
      <c r="J122" s="37" t="str">
        <f>E23</f>
        <v>PROJEKT CENTRUM NOVA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37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0" customFormat="1" ht="29.28" customHeight="1">
      <c r="A125" s="195"/>
      <c r="B125" s="196"/>
      <c r="C125" s="197" t="s">
        <v>202</v>
      </c>
      <c r="D125" s="198" t="s">
        <v>66</v>
      </c>
      <c r="E125" s="198" t="s">
        <v>62</v>
      </c>
      <c r="F125" s="198" t="s">
        <v>63</v>
      </c>
      <c r="G125" s="198" t="s">
        <v>203</v>
      </c>
      <c r="H125" s="198" t="s">
        <v>204</v>
      </c>
      <c r="I125" s="198" t="s">
        <v>205</v>
      </c>
      <c r="J125" s="198" t="s">
        <v>197</v>
      </c>
      <c r="K125" s="199" t="s">
        <v>206</v>
      </c>
      <c r="L125" s="200"/>
      <c r="M125" s="101" t="s">
        <v>1</v>
      </c>
      <c r="N125" s="102" t="s">
        <v>45</v>
      </c>
      <c r="O125" s="102" t="s">
        <v>207</v>
      </c>
      <c r="P125" s="102" t="s">
        <v>208</v>
      </c>
      <c r="Q125" s="102" t="s">
        <v>209</v>
      </c>
      <c r="R125" s="102" t="s">
        <v>210</v>
      </c>
      <c r="S125" s="102" t="s">
        <v>211</v>
      </c>
      <c r="T125" s="103" t="s">
        <v>212</v>
      </c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</row>
    <row r="126" s="2" customFormat="1" ht="22.8" customHeight="1">
      <c r="A126" s="39"/>
      <c r="B126" s="40"/>
      <c r="C126" s="108" t="s">
        <v>213</v>
      </c>
      <c r="D126" s="41"/>
      <c r="E126" s="41"/>
      <c r="F126" s="41"/>
      <c r="G126" s="41"/>
      <c r="H126" s="41"/>
      <c r="I126" s="41"/>
      <c r="J126" s="201">
        <f>BK126</f>
        <v>0</v>
      </c>
      <c r="K126" s="41"/>
      <c r="L126" s="45"/>
      <c r="M126" s="104"/>
      <c r="N126" s="202"/>
      <c r="O126" s="105"/>
      <c r="P126" s="203">
        <f>P127</f>
        <v>0</v>
      </c>
      <c r="Q126" s="105"/>
      <c r="R126" s="203">
        <f>R127</f>
        <v>10.97564395</v>
      </c>
      <c r="S126" s="105"/>
      <c r="T126" s="204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80</v>
      </c>
      <c r="AU126" s="18" t="s">
        <v>199</v>
      </c>
      <c r="BK126" s="205">
        <f>BK127</f>
        <v>0</v>
      </c>
    </row>
    <row r="127" s="11" customFormat="1" ht="25.92" customHeight="1">
      <c r="A127" s="11"/>
      <c r="B127" s="206"/>
      <c r="C127" s="207"/>
      <c r="D127" s="208" t="s">
        <v>80</v>
      </c>
      <c r="E127" s="209" t="s">
        <v>353</v>
      </c>
      <c r="F127" s="209" t="s">
        <v>354</v>
      </c>
      <c r="G127" s="207"/>
      <c r="H127" s="207"/>
      <c r="I127" s="210"/>
      <c r="J127" s="211">
        <f>BK127</f>
        <v>0</v>
      </c>
      <c r="K127" s="207"/>
      <c r="L127" s="212"/>
      <c r="M127" s="213"/>
      <c r="N127" s="214"/>
      <c r="O127" s="214"/>
      <c r="P127" s="215">
        <f>P128+P168+P171+P178+P206</f>
        <v>0</v>
      </c>
      <c r="Q127" s="214"/>
      <c r="R127" s="215">
        <f>R128+R168+R171+R178+R206</f>
        <v>10.97564395</v>
      </c>
      <c r="S127" s="214"/>
      <c r="T127" s="216">
        <f>T128+T168+T171+T178+T206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7" t="s">
        <v>88</v>
      </c>
      <c r="AT127" s="218" t="s">
        <v>80</v>
      </c>
      <c r="AU127" s="218" t="s">
        <v>81</v>
      </c>
      <c r="AY127" s="217" t="s">
        <v>216</v>
      </c>
      <c r="BK127" s="219">
        <f>BK128+BK168+BK171+BK178+BK206</f>
        <v>0</v>
      </c>
    </row>
    <row r="128" s="11" customFormat="1" ht="22.8" customHeight="1">
      <c r="A128" s="11"/>
      <c r="B128" s="206"/>
      <c r="C128" s="207"/>
      <c r="D128" s="208" t="s">
        <v>80</v>
      </c>
      <c r="E128" s="248" t="s">
        <v>88</v>
      </c>
      <c r="F128" s="248" t="s">
        <v>355</v>
      </c>
      <c r="G128" s="207"/>
      <c r="H128" s="207"/>
      <c r="I128" s="210"/>
      <c r="J128" s="249">
        <f>BK128</f>
        <v>0</v>
      </c>
      <c r="K128" s="207"/>
      <c r="L128" s="212"/>
      <c r="M128" s="213"/>
      <c r="N128" s="214"/>
      <c r="O128" s="214"/>
      <c r="P128" s="215">
        <f>SUM(P129:P167)</f>
        <v>0</v>
      </c>
      <c r="Q128" s="214"/>
      <c r="R128" s="215">
        <f>SUM(R129:R167)</f>
        <v>2.9107989500000002</v>
      </c>
      <c r="S128" s="214"/>
      <c r="T128" s="216">
        <f>SUM(T129:T167)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7" t="s">
        <v>88</v>
      </c>
      <c r="AT128" s="218" t="s">
        <v>80</v>
      </c>
      <c r="AU128" s="218" t="s">
        <v>88</v>
      </c>
      <c r="AY128" s="217" t="s">
        <v>216</v>
      </c>
      <c r="BK128" s="219">
        <f>SUM(BK129:BK167)</f>
        <v>0</v>
      </c>
    </row>
    <row r="129" s="2" customFormat="1" ht="24.15" customHeight="1">
      <c r="A129" s="39"/>
      <c r="B129" s="40"/>
      <c r="C129" s="220" t="s">
        <v>88</v>
      </c>
      <c r="D129" s="220" t="s">
        <v>217</v>
      </c>
      <c r="E129" s="221" t="s">
        <v>6271</v>
      </c>
      <c r="F129" s="222" t="s">
        <v>6272</v>
      </c>
      <c r="G129" s="223" t="s">
        <v>453</v>
      </c>
      <c r="H129" s="224">
        <v>1</v>
      </c>
      <c r="I129" s="225"/>
      <c r="J129" s="226">
        <f>ROUND(I129*H129,2)</f>
        <v>0</v>
      </c>
      <c r="K129" s="222" t="s">
        <v>359</v>
      </c>
      <c r="L129" s="45"/>
      <c r="M129" s="227" t="s">
        <v>1</v>
      </c>
      <c r="N129" s="228" t="s">
        <v>46</v>
      </c>
      <c r="O129" s="92"/>
      <c r="P129" s="229">
        <f>O129*H129</f>
        <v>0</v>
      </c>
      <c r="Q129" s="229">
        <v>0.01269</v>
      </c>
      <c r="R129" s="229">
        <f>Q129*H129</f>
        <v>0.01269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215</v>
      </c>
      <c r="AT129" s="231" t="s">
        <v>217</v>
      </c>
      <c r="AU129" s="231" t="s">
        <v>90</v>
      </c>
      <c r="AY129" s="18" t="s">
        <v>216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215</v>
      </c>
      <c r="BM129" s="231" t="s">
        <v>6273</v>
      </c>
    </row>
    <row r="130" s="2" customFormat="1">
      <c r="A130" s="39"/>
      <c r="B130" s="40"/>
      <c r="C130" s="41"/>
      <c r="D130" s="233" t="s">
        <v>222</v>
      </c>
      <c r="E130" s="41"/>
      <c r="F130" s="234" t="s">
        <v>6274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222</v>
      </c>
      <c r="AU130" s="18" t="s">
        <v>90</v>
      </c>
    </row>
    <row r="131" s="2" customFormat="1" ht="33" customHeight="1">
      <c r="A131" s="39"/>
      <c r="B131" s="40"/>
      <c r="C131" s="220" t="s">
        <v>90</v>
      </c>
      <c r="D131" s="220" t="s">
        <v>217</v>
      </c>
      <c r="E131" s="221" t="s">
        <v>6275</v>
      </c>
      <c r="F131" s="222" t="s">
        <v>6276</v>
      </c>
      <c r="G131" s="223" t="s">
        <v>358</v>
      </c>
      <c r="H131" s="224">
        <v>10.112</v>
      </c>
      <c r="I131" s="225"/>
      <c r="J131" s="226">
        <f>ROUND(I131*H131,2)</f>
        <v>0</v>
      </c>
      <c r="K131" s="222" t="s">
        <v>359</v>
      </c>
      <c r="L131" s="45"/>
      <c r="M131" s="227" t="s">
        <v>1</v>
      </c>
      <c r="N131" s="228" t="s">
        <v>46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215</v>
      </c>
      <c r="AT131" s="231" t="s">
        <v>217</v>
      </c>
      <c r="AU131" s="231" t="s">
        <v>90</v>
      </c>
      <c r="AY131" s="18" t="s">
        <v>216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215</v>
      </c>
      <c r="BM131" s="231" t="s">
        <v>6277</v>
      </c>
    </row>
    <row r="132" s="2" customFormat="1">
      <c r="A132" s="39"/>
      <c r="B132" s="40"/>
      <c r="C132" s="41"/>
      <c r="D132" s="233" t="s">
        <v>222</v>
      </c>
      <c r="E132" s="41"/>
      <c r="F132" s="234" t="s">
        <v>6278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222</v>
      </c>
      <c r="AU132" s="18" t="s">
        <v>90</v>
      </c>
    </row>
    <row r="133" s="14" customFormat="1">
      <c r="A133" s="14"/>
      <c r="B133" s="260"/>
      <c r="C133" s="261"/>
      <c r="D133" s="233" t="s">
        <v>362</v>
      </c>
      <c r="E133" s="262" t="s">
        <v>1</v>
      </c>
      <c r="F133" s="263" t="s">
        <v>6279</v>
      </c>
      <c r="G133" s="261"/>
      <c r="H133" s="264">
        <v>20.222999999999999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0" t="s">
        <v>362</v>
      </c>
      <c r="AU133" s="270" t="s">
        <v>90</v>
      </c>
      <c r="AV133" s="14" t="s">
        <v>90</v>
      </c>
      <c r="AW133" s="14" t="s">
        <v>36</v>
      </c>
      <c r="AX133" s="14" t="s">
        <v>88</v>
      </c>
      <c r="AY133" s="270" t="s">
        <v>216</v>
      </c>
    </row>
    <row r="134" s="14" customFormat="1">
      <c r="A134" s="14"/>
      <c r="B134" s="260"/>
      <c r="C134" s="261"/>
      <c r="D134" s="233" t="s">
        <v>362</v>
      </c>
      <c r="E134" s="261"/>
      <c r="F134" s="263" t="s">
        <v>6280</v>
      </c>
      <c r="G134" s="261"/>
      <c r="H134" s="264">
        <v>10.112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362</v>
      </c>
      <c r="AU134" s="270" t="s">
        <v>90</v>
      </c>
      <c r="AV134" s="14" t="s">
        <v>90</v>
      </c>
      <c r="AW134" s="14" t="s">
        <v>4</v>
      </c>
      <c r="AX134" s="14" t="s">
        <v>88</v>
      </c>
      <c r="AY134" s="270" t="s">
        <v>216</v>
      </c>
    </row>
    <row r="135" s="2" customFormat="1" ht="33" customHeight="1">
      <c r="A135" s="39"/>
      <c r="B135" s="40"/>
      <c r="C135" s="220" t="s">
        <v>228</v>
      </c>
      <c r="D135" s="220" t="s">
        <v>217</v>
      </c>
      <c r="E135" s="221" t="s">
        <v>6281</v>
      </c>
      <c r="F135" s="222" t="s">
        <v>6282</v>
      </c>
      <c r="G135" s="223" t="s">
        <v>358</v>
      </c>
      <c r="H135" s="224">
        <v>10.112</v>
      </c>
      <c r="I135" s="225"/>
      <c r="J135" s="226">
        <f>ROUND(I135*H135,2)</f>
        <v>0</v>
      </c>
      <c r="K135" s="222" t="s">
        <v>359</v>
      </c>
      <c r="L135" s="45"/>
      <c r="M135" s="227" t="s">
        <v>1</v>
      </c>
      <c r="N135" s="228" t="s">
        <v>46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215</v>
      </c>
      <c r="AT135" s="231" t="s">
        <v>217</v>
      </c>
      <c r="AU135" s="231" t="s">
        <v>90</v>
      </c>
      <c r="AY135" s="18" t="s">
        <v>216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215</v>
      </c>
      <c r="BM135" s="231" t="s">
        <v>6283</v>
      </c>
    </row>
    <row r="136" s="2" customFormat="1">
      <c r="A136" s="39"/>
      <c r="B136" s="40"/>
      <c r="C136" s="41"/>
      <c r="D136" s="233" t="s">
        <v>222</v>
      </c>
      <c r="E136" s="41"/>
      <c r="F136" s="234" t="s">
        <v>6284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90</v>
      </c>
    </row>
    <row r="137" s="14" customFormat="1">
      <c r="A137" s="14"/>
      <c r="B137" s="260"/>
      <c r="C137" s="261"/>
      <c r="D137" s="233" t="s">
        <v>362</v>
      </c>
      <c r="E137" s="262" t="s">
        <v>1</v>
      </c>
      <c r="F137" s="263" t="s">
        <v>6279</v>
      </c>
      <c r="G137" s="261"/>
      <c r="H137" s="264">
        <v>20.222999999999999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362</v>
      </c>
      <c r="AU137" s="270" t="s">
        <v>90</v>
      </c>
      <c r="AV137" s="14" t="s">
        <v>90</v>
      </c>
      <c r="AW137" s="14" t="s">
        <v>36</v>
      </c>
      <c r="AX137" s="14" t="s">
        <v>88</v>
      </c>
      <c r="AY137" s="270" t="s">
        <v>216</v>
      </c>
    </row>
    <row r="138" s="14" customFormat="1">
      <c r="A138" s="14"/>
      <c r="B138" s="260"/>
      <c r="C138" s="261"/>
      <c r="D138" s="233" t="s">
        <v>362</v>
      </c>
      <c r="E138" s="261"/>
      <c r="F138" s="263" t="s">
        <v>6280</v>
      </c>
      <c r="G138" s="261"/>
      <c r="H138" s="264">
        <v>10.112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362</v>
      </c>
      <c r="AU138" s="270" t="s">
        <v>90</v>
      </c>
      <c r="AV138" s="14" t="s">
        <v>90</v>
      </c>
      <c r="AW138" s="14" t="s">
        <v>4</v>
      </c>
      <c r="AX138" s="14" t="s">
        <v>88</v>
      </c>
      <c r="AY138" s="270" t="s">
        <v>216</v>
      </c>
    </row>
    <row r="139" s="2" customFormat="1" ht="24.15" customHeight="1">
      <c r="A139" s="39"/>
      <c r="B139" s="40"/>
      <c r="C139" s="220" t="s">
        <v>215</v>
      </c>
      <c r="D139" s="220" t="s">
        <v>217</v>
      </c>
      <c r="E139" s="221" t="s">
        <v>6285</v>
      </c>
      <c r="F139" s="222" t="s">
        <v>6286</v>
      </c>
      <c r="G139" s="223" t="s">
        <v>303</v>
      </c>
      <c r="H139" s="224">
        <v>33.704999999999998</v>
      </c>
      <c r="I139" s="225"/>
      <c r="J139" s="226">
        <f>ROUND(I139*H139,2)</f>
        <v>0</v>
      </c>
      <c r="K139" s="222" t="s">
        <v>359</v>
      </c>
      <c r="L139" s="45"/>
      <c r="M139" s="227" t="s">
        <v>1</v>
      </c>
      <c r="N139" s="228" t="s">
        <v>46</v>
      </c>
      <c r="O139" s="92"/>
      <c r="P139" s="229">
        <f>O139*H139</f>
        <v>0</v>
      </c>
      <c r="Q139" s="229">
        <v>0.0011900000000000001</v>
      </c>
      <c r="R139" s="229">
        <f>Q139*H139</f>
        <v>0.040108950000000004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215</v>
      </c>
      <c r="AT139" s="231" t="s">
        <v>217</v>
      </c>
      <c r="AU139" s="231" t="s">
        <v>90</v>
      </c>
      <c r="AY139" s="18" t="s">
        <v>216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215</v>
      </c>
      <c r="BM139" s="231" t="s">
        <v>6287</v>
      </c>
    </row>
    <row r="140" s="2" customFormat="1">
      <c r="A140" s="39"/>
      <c r="B140" s="40"/>
      <c r="C140" s="41"/>
      <c r="D140" s="233" t="s">
        <v>222</v>
      </c>
      <c r="E140" s="41"/>
      <c r="F140" s="234" t="s">
        <v>6288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90</v>
      </c>
    </row>
    <row r="141" s="14" customFormat="1">
      <c r="A141" s="14"/>
      <c r="B141" s="260"/>
      <c r="C141" s="261"/>
      <c r="D141" s="233" t="s">
        <v>362</v>
      </c>
      <c r="E141" s="262" t="s">
        <v>1</v>
      </c>
      <c r="F141" s="263" t="s">
        <v>6289</v>
      </c>
      <c r="G141" s="261"/>
      <c r="H141" s="264">
        <v>33.704999999999998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362</v>
      </c>
      <c r="AU141" s="270" t="s">
        <v>90</v>
      </c>
      <c r="AV141" s="14" t="s">
        <v>90</v>
      </c>
      <c r="AW141" s="14" t="s">
        <v>36</v>
      </c>
      <c r="AX141" s="14" t="s">
        <v>88</v>
      </c>
      <c r="AY141" s="270" t="s">
        <v>216</v>
      </c>
    </row>
    <row r="142" s="2" customFormat="1" ht="24.15" customHeight="1">
      <c r="A142" s="39"/>
      <c r="B142" s="40"/>
      <c r="C142" s="220" t="s">
        <v>237</v>
      </c>
      <c r="D142" s="220" t="s">
        <v>217</v>
      </c>
      <c r="E142" s="221" t="s">
        <v>6290</v>
      </c>
      <c r="F142" s="222" t="s">
        <v>6291</v>
      </c>
      <c r="G142" s="223" t="s">
        <v>303</v>
      </c>
      <c r="H142" s="224">
        <v>33.704999999999998</v>
      </c>
      <c r="I142" s="225"/>
      <c r="J142" s="226">
        <f>ROUND(I142*H142,2)</f>
        <v>0</v>
      </c>
      <c r="K142" s="222" t="s">
        <v>359</v>
      </c>
      <c r="L142" s="45"/>
      <c r="M142" s="227" t="s">
        <v>1</v>
      </c>
      <c r="N142" s="228" t="s">
        <v>46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215</v>
      </c>
      <c r="AT142" s="231" t="s">
        <v>217</v>
      </c>
      <c r="AU142" s="231" t="s">
        <v>90</v>
      </c>
      <c r="AY142" s="18" t="s">
        <v>216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88</v>
      </c>
      <c r="BK142" s="232">
        <f>ROUND(I142*H142,2)</f>
        <v>0</v>
      </c>
      <c r="BL142" s="18" t="s">
        <v>215</v>
      </c>
      <c r="BM142" s="231" t="s">
        <v>6292</v>
      </c>
    </row>
    <row r="143" s="2" customFormat="1">
      <c r="A143" s="39"/>
      <c r="B143" s="40"/>
      <c r="C143" s="41"/>
      <c r="D143" s="233" t="s">
        <v>222</v>
      </c>
      <c r="E143" s="41"/>
      <c r="F143" s="234" t="s">
        <v>6293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222</v>
      </c>
      <c r="AU143" s="18" t="s">
        <v>90</v>
      </c>
    </row>
    <row r="144" s="2" customFormat="1" ht="33" customHeight="1">
      <c r="A144" s="39"/>
      <c r="B144" s="40"/>
      <c r="C144" s="220" t="s">
        <v>242</v>
      </c>
      <c r="D144" s="220" t="s">
        <v>217</v>
      </c>
      <c r="E144" s="221" t="s">
        <v>6294</v>
      </c>
      <c r="F144" s="222" t="s">
        <v>6295</v>
      </c>
      <c r="G144" s="223" t="s">
        <v>358</v>
      </c>
      <c r="H144" s="224">
        <v>20.222999999999999</v>
      </c>
      <c r="I144" s="225"/>
      <c r="J144" s="226">
        <f>ROUND(I144*H144,2)</f>
        <v>0</v>
      </c>
      <c r="K144" s="222" t="s">
        <v>359</v>
      </c>
      <c r="L144" s="45"/>
      <c r="M144" s="227" t="s">
        <v>1</v>
      </c>
      <c r="N144" s="228" t="s">
        <v>46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215</v>
      </c>
      <c r="AT144" s="231" t="s">
        <v>217</v>
      </c>
      <c r="AU144" s="231" t="s">
        <v>90</v>
      </c>
      <c r="AY144" s="18" t="s">
        <v>216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215</v>
      </c>
      <c r="BM144" s="231" t="s">
        <v>6296</v>
      </c>
    </row>
    <row r="145" s="2" customFormat="1">
      <c r="A145" s="39"/>
      <c r="B145" s="40"/>
      <c r="C145" s="41"/>
      <c r="D145" s="233" t="s">
        <v>222</v>
      </c>
      <c r="E145" s="41"/>
      <c r="F145" s="234" t="s">
        <v>6297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90</v>
      </c>
    </row>
    <row r="146" s="2" customFormat="1" ht="37.8" customHeight="1">
      <c r="A146" s="39"/>
      <c r="B146" s="40"/>
      <c r="C146" s="220" t="s">
        <v>247</v>
      </c>
      <c r="D146" s="220" t="s">
        <v>217</v>
      </c>
      <c r="E146" s="221" t="s">
        <v>408</v>
      </c>
      <c r="F146" s="222" t="s">
        <v>409</v>
      </c>
      <c r="G146" s="223" t="s">
        <v>358</v>
      </c>
      <c r="H146" s="224">
        <v>1.9319999999999999</v>
      </c>
      <c r="I146" s="225"/>
      <c r="J146" s="226">
        <f>ROUND(I146*H146,2)</f>
        <v>0</v>
      </c>
      <c r="K146" s="222" t="s">
        <v>359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215</v>
      </c>
      <c r="AT146" s="231" t="s">
        <v>217</v>
      </c>
      <c r="AU146" s="231" t="s">
        <v>90</v>
      </c>
      <c r="AY146" s="18" t="s">
        <v>216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215</v>
      </c>
      <c r="BM146" s="231" t="s">
        <v>6298</v>
      </c>
    </row>
    <row r="147" s="2" customFormat="1">
      <c r="A147" s="39"/>
      <c r="B147" s="40"/>
      <c r="C147" s="41"/>
      <c r="D147" s="233" t="s">
        <v>222</v>
      </c>
      <c r="E147" s="41"/>
      <c r="F147" s="234" t="s">
        <v>411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90</v>
      </c>
    </row>
    <row r="148" s="14" customFormat="1">
      <c r="A148" s="14"/>
      <c r="B148" s="260"/>
      <c r="C148" s="261"/>
      <c r="D148" s="233" t="s">
        <v>362</v>
      </c>
      <c r="E148" s="262" t="s">
        <v>1</v>
      </c>
      <c r="F148" s="263" t="s">
        <v>6299</v>
      </c>
      <c r="G148" s="261"/>
      <c r="H148" s="264">
        <v>20.224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362</v>
      </c>
      <c r="AU148" s="270" t="s">
        <v>90</v>
      </c>
      <c r="AV148" s="14" t="s">
        <v>90</v>
      </c>
      <c r="AW148" s="14" t="s">
        <v>36</v>
      </c>
      <c r="AX148" s="14" t="s">
        <v>81</v>
      </c>
      <c r="AY148" s="270" t="s">
        <v>216</v>
      </c>
    </row>
    <row r="149" s="14" customFormat="1">
      <c r="A149" s="14"/>
      <c r="B149" s="260"/>
      <c r="C149" s="261"/>
      <c r="D149" s="233" t="s">
        <v>362</v>
      </c>
      <c r="E149" s="262" t="s">
        <v>1</v>
      </c>
      <c r="F149" s="263" t="s">
        <v>6300</v>
      </c>
      <c r="G149" s="261"/>
      <c r="H149" s="264">
        <v>-18.292000000000002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362</v>
      </c>
      <c r="AU149" s="270" t="s">
        <v>90</v>
      </c>
      <c r="AV149" s="14" t="s">
        <v>90</v>
      </c>
      <c r="AW149" s="14" t="s">
        <v>36</v>
      </c>
      <c r="AX149" s="14" t="s">
        <v>81</v>
      </c>
      <c r="AY149" s="270" t="s">
        <v>216</v>
      </c>
    </row>
    <row r="150" s="16" customFormat="1">
      <c r="A150" s="16"/>
      <c r="B150" s="282"/>
      <c r="C150" s="283"/>
      <c r="D150" s="233" t="s">
        <v>362</v>
      </c>
      <c r="E150" s="284" t="s">
        <v>1</v>
      </c>
      <c r="F150" s="285" t="s">
        <v>369</v>
      </c>
      <c r="G150" s="283"/>
      <c r="H150" s="286">
        <v>1.9319999999999986</v>
      </c>
      <c r="I150" s="287"/>
      <c r="J150" s="283"/>
      <c r="K150" s="283"/>
      <c r="L150" s="288"/>
      <c r="M150" s="289"/>
      <c r="N150" s="290"/>
      <c r="O150" s="290"/>
      <c r="P150" s="290"/>
      <c r="Q150" s="290"/>
      <c r="R150" s="290"/>
      <c r="S150" s="290"/>
      <c r="T150" s="29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92" t="s">
        <v>362</v>
      </c>
      <c r="AU150" s="292" t="s">
        <v>90</v>
      </c>
      <c r="AV150" s="16" t="s">
        <v>215</v>
      </c>
      <c r="AW150" s="16" t="s">
        <v>36</v>
      </c>
      <c r="AX150" s="16" t="s">
        <v>88</v>
      </c>
      <c r="AY150" s="292" t="s">
        <v>216</v>
      </c>
    </row>
    <row r="151" s="2" customFormat="1" ht="37.8" customHeight="1">
      <c r="A151" s="39"/>
      <c r="B151" s="40"/>
      <c r="C151" s="220" t="s">
        <v>252</v>
      </c>
      <c r="D151" s="220" t="s">
        <v>217</v>
      </c>
      <c r="E151" s="221" t="s">
        <v>415</v>
      </c>
      <c r="F151" s="222" t="s">
        <v>416</v>
      </c>
      <c r="G151" s="223" t="s">
        <v>358</v>
      </c>
      <c r="H151" s="224">
        <v>15.456</v>
      </c>
      <c r="I151" s="225"/>
      <c r="J151" s="226">
        <f>ROUND(I151*H151,2)</f>
        <v>0</v>
      </c>
      <c r="K151" s="222" t="s">
        <v>359</v>
      </c>
      <c r="L151" s="45"/>
      <c r="M151" s="227" t="s">
        <v>1</v>
      </c>
      <c r="N151" s="228" t="s">
        <v>46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215</v>
      </c>
      <c r="AT151" s="231" t="s">
        <v>217</v>
      </c>
      <c r="AU151" s="231" t="s">
        <v>90</v>
      </c>
      <c r="AY151" s="18" t="s">
        <v>216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88</v>
      </c>
      <c r="BK151" s="232">
        <f>ROUND(I151*H151,2)</f>
        <v>0</v>
      </c>
      <c r="BL151" s="18" t="s">
        <v>215</v>
      </c>
      <c r="BM151" s="231" t="s">
        <v>6301</v>
      </c>
    </row>
    <row r="152" s="2" customFormat="1">
      <c r="A152" s="39"/>
      <c r="B152" s="40"/>
      <c r="C152" s="41"/>
      <c r="D152" s="233" t="s">
        <v>222</v>
      </c>
      <c r="E152" s="41"/>
      <c r="F152" s="234" t="s">
        <v>418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222</v>
      </c>
      <c r="AU152" s="18" t="s">
        <v>90</v>
      </c>
    </row>
    <row r="153" s="14" customFormat="1">
      <c r="A153" s="14"/>
      <c r="B153" s="260"/>
      <c r="C153" s="261"/>
      <c r="D153" s="233" t="s">
        <v>362</v>
      </c>
      <c r="E153" s="261"/>
      <c r="F153" s="263" t="s">
        <v>6302</v>
      </c>
      <c r="G153" s="261"/>
      <c r="H153" s="264">
        <v>15.456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362</v>
      </c>
      <c r="AU153" s="270" t="s">
        <v>90</v>
      </c>
      <c r="AV153" s="14" t="s">
        <v>90</v>
      </c>
      <c r="AW153" s="14" t="s">
        <v>4</v>
      </c>
      <c r="AX153" s="14" t="s">
        <v>88</v>
      </c>
      <c r="AY153" s="270" t="s">
        <v>216</v>
      </c>
    </row>
    <row r="154" s="2" customFormat="1" ht="33" customHeight="1">
      <c r="A154" s="39"/>
      <c r="B154" s="40"/>
      <c r="C154" s="220" t="s">
        <v>257</v>
      </c>
      <c r="D154" s="220" t="s">
        <v>217</v>
      </c>
      <c r="E154" s="221" t="s">
        <v>433</v>
      </c>
      <c r="F154" s="222" t="s">
        <v>434</v>
      </c>
      <c r="G154" s="223" t="s">
        <v>435</v>
      </c>
      <c r="H154" s="224">
        <v>4.0570000000000004</v>
      </c>
      <c r="I154" s="225"/>
      <c r="J154" s="226">
        <f>ROUND(I154*H154,2)</f>
        <v>0</v>
      </c>
      <c r="K154" s="222" t="s">
        <v>359</v>
      </c>
      <c r="L154" s="45"/>
      <c r="M154" s="227" t="s">
        <v>1</v>
      </c>
      <c r="N154" s="228" t="s">
        <v>46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215</v>
      </c>
      <c r="AT154" s="231" t="s">
        <v>217</v>
      </c>
      <c r="AU154" s="231" t="s">
        <v>90</v>
      </c>
      <c r="AY154" s="18" t="s">
        <v>216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215</v>
      </c>
      <c r="BM154" s="231" t="s">
        <v>6303</v>
      </c>
    </row>
    <row r="155" s="2" customFormat="1">
      <c r="A155" s="39"/>
      <c r="B155" s="40"/>
      <c r="C155" s="41"/>
      <c r="D155" s="233" t="s">
        <v>222</v>
      </c>
      <c r="E155" s="41"/>
      <c r="F155" s="234" t="s">
        <v>437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90</v>
      </c>
    </row>
    <row r="156" s="14" customFormat="1">
      <c r="A156" s="14"/>
      <c r="B156" s="260"/>
      <c r="C156" s="261"/>
      <c r="D156" s="233" t="s">
        <v>362</v>
      </c>
      <c r="E156" s="261"/>
      <c r="F156" s="263" t="s">
        <v>6304</v>
      </c>
      <c r="G156" s="261"/>
      <c r="H156" s="264">
        <v>4.0570000000000004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0" t="s">
        <v>362</v>
      </c>
      <c r="AU156" s="270" t="s">
        <v>90</v>
      </c>
      <c r="AV156" s="14" t="s">
        <v>90</v>
      </c>
      <c r="AW156" s="14" t="s">
        <v>4</v>
      </c>
      <c r="AX156" s="14" t="s">
        <v>88</v>
      </c>
      <c r="AY156" s="270" t="s">
        <v>216</v>
      </c>
    </row>
    <row r="157" s="2" customFormat="1" ht="24.15" customHeight="1">
      <c r="A157" s="39"/>
      <c r="B157" s="40"/>
      <c r="C157" s="220" t="s">
        <v>262</v>
      </c>
      <c r="D157" s="220" t="s">
        <v>217</v>
      </c>
      <c r="E157" s="221" t="s">
        <v>3675</v>
      </c>
      <c r="F157" s="222" t="s">
        <v>3676</v>
      </c>
      <c r="G157" s="223" t="s">
        <v>358</v>
      </c>
      <c r="H157" s="224">
        <v>18.292000000000002</v>
      </c>
      <c r="I157" s="225"/>
      <c r="J157" s="226">
        <f>ROUND(I157*H157,2)</f>
        <v>0</v>
      </c>
      <c r="K157" s="222" t="s">
        <v>359</v>
      </c>
      <c r="L157" s="45"/>
      <c r="M157" s="227" t="s">
        <v>1</v>
      </c>
      <c r="N157" s="228" t="s">
        <v>46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215</v>
      </c>
      <c r="AT157" s="231" t="s">
        <v>217</v>
      </c>
      <c r="AU157" s="231" t="s">
        <v>90</v>
      </c>
      <c r="AY157" s="18" t="s">
        <v>216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215</v>
      </c>
      <c r="BM157" s="231" t="s">
        <v>6305</v>
      </c>
    </row>
    <row r="158" s="2" customFormat="1">
      <c r="A158" s="39"/>
      <c r="B158" s="40"/>
      <c r="C158" s="41"/>
      <c r="D158" s="233" t="s">
        <v>222</v>
      </c>
      <c r="E158" s="41"/>
      <c r="F158" s="234" t="s">
        <v>3678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222</v>
      </c>
      <c r="AU158" s="18" t="s">
        <v>90</v>
      </c>
    </row>
    <row r="159" s="14" customFormat="1">
      <c r="A159" s="14"/>
      <c r="B159" s="260"/>
      <c r="C159" s="261"/>
      <c r="D159" s="233" t="s">
        <v>362</v>
      </c>
      <c r="E159" s="262" t="s">
        <v>1</v>
      </c>
      <c r="F159" s="263" t="s">
        <v>6299</v>
      </c>
      <c r="G159" s="261"/>
      <c r="H159" s="264">
        <v>20.224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362</v>
      </c>
      <c r="AU159" s="270" t="s">
        <v>90</v>
      </c>
      <c r="AV159" s="14" t="s">
        <v>90</v>
      </c>
      <c r="AW159" s="14" t="s">
        <v>36</v>
      </c>
      <c r="AX159" s="14" t="s">
        <v>81</v>
      </c>
      <c r="AY159" s="270" t="s">
        <v>216</v>
      </c>
    </row>
    <row r="160" s="14" customFormat="1">
      <c r="A160" s="14"/>
      <c r="B160" s="260"/>
      <c r="C160" s="261"/>
      <c r="D160" s="233" t="s">
        <v>362</v>
      </c>
      <c r="E160" s="262" t="s">
        <v>1</v>
      </c>
      <c r="F160" s="263" t="s">
        <v>6306</v>
      </c>
      <c r="G160" s="261"/>
      <c r="H160" s="264">
        <v>-1.9319999999999999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362</v>
      </c>
      <c r="AU160" s="270" t="s">
        <v>90</v>
      </c>
      <c r="AV160" s="14" t="s">
        <v>90</v>
      </c>
      <c r="AW160" s="14" t="s">
        <v>36</v>
      </c>
      <c r="AX160" s="14" t="s">
        <v>81</v>
      </c>
      <c r="AY160" s="270" t="s">
        <v>216</v>
      </c>
    </row>
    <row r="161" s="16" customFormat="1">
      <c r="A161" s="16"/>
      <c r="B161" s="282"/>
      <c r="C161" s="283"/>
      <c r="D161" s="233" t="s">
        <v>362</v>
      </c>
      <c r="E161" s="284" t="s">
        <v>1</v>
      </c>
      <c r="F161" s="285" t="s">
        <v>369</v>
      </c>
      <c r="G161" s="283"/>
      <c r="H161" s="286">
        <v>18.292000000000002</v>
      </c>
      <c r="I161" s="287"/>
      <c r="J161" s="283"/>
      <c r="K161" s="283"/>
      <c r="L161" s="288"/>
      <c r="M161" s="289"/>
      <c r="N161" s="290"/>
      <c r="O161" s="290"/>
      <c r="P161" s="290"/>
      <c r="Q161" s="290"/>
      <c r="R161" s="290"/>
      <c r="S161" s="290"/>
      <c r="T161" s="291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92" t="s">
        <v>362</v>
      </c>
      <c r="AU161" s="292" t="s">
        <v>90</v>
      </c>
      <c r="AV161" s="16" t="s">
        <v>215</v>
      </c>
      <c r="AW161" s="16" t="s">
        <v>36</v>
      </c>
      <c r="AX161" s="16" t="s">
        <v>88</v>
      </c>
      <c r="AY161" s="292" t="s">
        <v>216</v>
      </c>
    </row>
    <row r="162" s="2" customFormat="1" ht="24.15" customHeight="1">
      <c r="A162" s="39"/>
      <c r="B162" s="40"/>
      <c r="C162" s="220" t="s">
        <v>267</v>
      </c>
      <c r="D162" s="220" t="s">
        <v>217</v>
      </c>
      <c r="E162" s="221" t="s">
        <v>3680</v>
      </c>
      <c r="F162" s="222" t="s">
        <v>3681</v>
      </c>
      <c r="G162" s="223" t="s">
        <v>358</v>
      </c>
      <c r="H162" s="224">
        <v>1.512</v>
      </c>
      <c r="I162" s="225"/>
      <c r="J162" s="226">
        <f>ROUND(I162*H162,2)</f>
        <v>0</v>
      </c>
      <c r="K162" s="222" t="s">
        <v>359</v>
      </c>
      <c r="L162" s="45"/>
      <c r="M162" s="227" t="s">
        <v>1</v>
      </c>
      <c r="N162" s="228" t="s">
        <v>46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215</v>
      </c>
      <c r="AT162" s="231" t="s">
        <v>217</v>
      </c>
      <c r="AU162" s="231" t="s">
        <v>90</v>
      </c>
      <c r="AY162" s="18" t="s">
        <v>216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88</v>
      </c>
      <c r="BK162" s="232">
        <f>ROUND(I162*H162,2)</f>
        <v>0</v>
      </c>
      <c r="BL162" s="18" t="s">
        <v>215</v>
      </c>
      <c r="BM162" s="231" t="s">
        <v>6307</v>
      </c>
    </row>
    <row r="163" s="2" customFormat="1">
      <c r="A163" s="39"/>
      <c r="B163" s="40"/>
      <c r="C163" s="41"/>
      <c r="D163" s="233" t="s">
        <v>222</v>
      </c>
      <c r="E163" s="41"/>
      <c r="F163" s="234" t="s">
        <v>3683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222</v>
      </c>
      <c r="AU163" s="18" t="s">
        <v>90</v>
      </c>
    </row>
    <row r="164" s="14" customFormat="1">
      <c r="A164" s="14"/>
      <c r="B164" s="260"/>
      <c r="C164" s="261"/>
      <c r="D164" s="233" t="s">
        <v>362</v>
      </c>
      <c r="E164" s="262" t="s">
        <v>1</v>
      </c>
      <c r="F164" s="263" t="s">
        <v>6308</v>
      </c>
      <c r="G164" s="261"/>
      <c r="H164" s="264">
        <v>1.512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0" t="s">
        <v>362</v>
      </c>
      <c r="AU164" s="270" t="s">
        <v>90</v>
      </c>
      <c r="AV164" s="14" t="s">
        <v>90</v>
      </c>
      <c r="AW164" s="14" t="s">
        <v>36</v>
      </c>
      <c r="AX164" s="14" t="s">
        <v>88</v>
      </c>
      <c r="AY164" s="270" t="s">
        <v>216</v>
      </c>
    </row>
    <row r="165" s="2" customFormat="1" ht="16.5" customHeight="1">
      <c r="A165" s="39"/>
      <c r="B165" s="40"/>
      <c r="C165" s="293" t="s">
        <v>272</v>
      </c>
      <c r="D165" s="293" t="s">
        <v>467</v>
      </c>
      <c r="E165" s="294" t="s">
        <v>3687</v>
      </c>
      <c r="F165" s="295" t="s">
        <v>3688</v>
      </c>
      <c r="G165" s="296" t="s">
        <v>435</v>
      </c>
      <c r="H165" s="297">
        <v>2.8580000000000001</v>
      </c>
      <c r="I165" s="298"/>
      <c r="J165" s="299">
        <f>ROUND(I165*H165,2)</f>
        <v>0</v>
      </c>
      <c r="K165" s="295" t="s">
        <v>359</v>
      </c>
      <c r="L165" s="300"/>
      <c r="M165" s="301" t="s">
        <v>1</v>
      </c>
      <c r="N165" s="302" t="s">
        <v>46</v>
      </c>
      <c r="O165" s="92"/>
      <c r="P165" s="229">
        <f>O165*H165</f>
        <v>0</v>
      </c>
      <c r="Q165" s="229">
        <v>1</v>
      </c>
      <c r="R165" s="229">
        <f>Q165*H165</f>
        <v>2.8580000000000001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252</v>
      </c>
      <c r="AT165" s="231" t="s">
        <v>467</v>
      </c>
      <c r="AU165" s="231" t="s">
        <v>90</v>
      </c>
      <c r="AY165" s="18" t="s">
        <v>216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215</v>
      </c>
      <c r="BM165" s="231" t="s">
        <v>6309</v>
      </c>
    </row>
    <row r="166" s="2" customFormat="1">
      <c r="A166" s="39"/>
      <c r="B166" s="40"/>
      <c r="C166" s="41"/>
      <c r="D166" s="233" t="s">
        <v>222</v>
      </c>
      <c r="E166" s="41"/>
      <c r="F166" s="234" t="s">
        <v>3688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222</v>
      </c>
      <c r="AU166" s="18" t="s">
        <v>90</v>
      </c>
    </row>
    <row r="167" s="14" customFormat="1">
      <c r="A167" s="14"/>
      <c r="B167" s="260"/>
      <c r="C167" s="261"/>
      <c r="D167" s="233" t="s">
        <v>362</v>
      </c>
      <c r="E167" s="261"/>
      <c r="F167" s="263" t="s">
        <v>6310</v>
      </c>
      <c r="G167" s="261"/>
      <c r="H167" s="264">
        <v>2.8580000000000001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362</v>
      </c>
      <c r="AU167" s="270" t="s">
        <v>90</v>
      </c>
      <c r="AV167" s="14" t="s">
        <v>90</v>
      </c>
      <c r="AW167" s="14" t="s">
        <v>4</v>
      </c>
      <c r="AX167" s="14" t="s">
        <v>88</v>
      </c>
      <c r="AY167" s="270" t="s">
        <v>216</v>
      </c>
    </row>
    <row r="168" s="11" customFormat="1" ht="22.8" customHeight="1">
      <c r="A168" s="11"/>
      <c r="B168" s="206"/>
      <c r="C168" s="207"/>
      <c r="D168" s="208" t="s">
        <v>80</v>
      </c>
      <c r="E168" s="248" t="s">
        <v>228</v>
      </c>
      <c r="F168" s="248" t="s">
        <v>596</v>
      </c>
      <c r="G168" s="207"/>
      <c r="H168" s="207"/>
      <c r="I168" s="210"/>
      <c r="J168" s="249">
        <f>BK168</f>
        <v>0</v>
      </c>
      <c r="K168" s="207"/>
      <c r="L168" s="212"/>
      <c r="M168" s="213"/>
      <c r="N168" s="214"/>
      <c r="O168" s="214"/>
      <c r="P168" s="215">
        <f>SUM(P169:P170)</f>
        <v>0</v>
      </c>
      <c r="Q168" s="214"/>
      <c r="R168" s="215">
        <f>SUM(R169:R170)</f>
        <v>0</v>
      </c>
      <c r="S168" s="214"/>
      <c r="T168" s="216">
        <f>SUM(T169:T170)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17" t="s">
        <v>88</v>
      </c>
      <c r="AT168" s="218" t="s">
        <v>80</v>
      </c>
      <c r="AU168" s="218" t="s">
        <v>88</v>
      </c>
      <c r="AY168" s="217" t="s">
        <v>216</v>
      </c>
      <c r="BK168" s="219">
        <f>SUM(BK169:BK170)</f>
        <v>0</v>
      </c>
    </row>
    <row r="169" s="2" customFormat="1" ht="21.75" customHeight="1">
      <c r="A169" s="39"/>
      <c r="B169" s="40"/>
      <c r="C169" s="220" t="s">
        <v>277</v>
      </c>
      <c r="D169" s="220" t="s">
        <v>217</v>
      </c>
      <c r="E169" s="221" t="s">
        <v>6311</v>
      </c>
      <c r="F169" s="222" t="s">
        <v>6312</v>
      </c>
      <c r="G169" s="223" t="s">
        <v>453</v>
      </c>
      <c r="H169" s="224">
        <v>2.5</v>
      </c>
      <c r="I169" s="225"/>
      <c r="J169" s="226">
        <f>ROUND(I169*H169,2)</f>
        <v>0</v>
      </c>
      <c r="K169" s="222" t="s">
        <v>359</v>
      </c>
      <c r="L169" s="45"/>
      <c r="M169" s="227" t="s">
        <v>1</v>
      </c>
      <c r="N169" s="228" t="s">
        <v>46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215</v>
      </c>
      <c r="AT169" s="231" t="s">
        <v>217</v>
      </c>
      <c r="AU169" s="231" t="s">
        <v>90</v>
      </c>
      <c r="AY169" s="18" t="s">
        <v>216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215</v>
      </c>
      <c r="BM169" s="231" t="s">
        <v>6313</v>
      </c>
    </row>
    <row r="170" s="2" customFormat="1">
      <c r="A170" s="39"/>
      <c r="B170" s="40"/>
      <c r="C170" s="41"/>
      <c r="D170" s="233" t="s">
        <v>222</v>
      </c>
      <c r="E170" s="41"/>
      <c r="F170" s="234" t="s">
        <v>6314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90</v>
      </c>
    </row>
    <row r="171" s="11" customFormat="1" ht="22.8" customHeight="1">
      <c r="A171" s="11"/>
      <c r="B171" s="206"/>
      <c r="C171" s="207"/>
      <c r="D171" s="208" t="s">
        <v>80</v>
      </c>
      <c r="E171" s="248" t="s">
        <v>215</v>
      </c>
      <c r="F171" s="248" t="s">
        <v>951</v>
      </c>
      <c r="G171" s="207"/>
      <c r="H171" s="207"/>
      <c r="I171" s="210"/>
      <c r="J171" s="249">
        <f>BK171</f>
        <v>0</v>
      </c>
      <c r="K171" s="207"/>
      <c r="L171" s="212"/>
      <c r="M171" s="213"/>
      <c r="N171" s="214"/>
      <c r="O171" s="214"/>
      <c r="P171" s="215">
        <f>SUM(P172:P177)</f>
        <v>0</v>
      </c>
      <c r="Q171" s="214"/>
      <c r="R171" s="215">
        <f>SUM(R172:R177)</f>
        <v>0.79400000000000004</v>
      </c>
      <c r="S171" s="214"/>
      <c r="T171" s="216">
        <f>SUM(T172:T177)</f>
        <v>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217" t="s">
        <v>88</v>
      </c>
      <c r="AT171" s="218" t="s">
        <v>80</v>
      </c>
      <c r="AU171" s="218" t="s">
        <v>88</v>
      </c>
      <c r="AY171" s="217" t="s">
        <v>216</v>
      </c>
      <c r="BK171" s="219">
        <f>SUM(BK172:BK177)</f>
        <v>0</v>
      </c>
    </row>
    <row r="172" s="2" customFormat="1" ht="24.15" customHeight="1">
      <c r="A172" s="39"/>
      <c r="B172" s="40"/>
      <c r="C172" s="220" t="s">
        <v>282</v>
      </c>
      <c r="D172" s="220" t="s">
        <v>217</v>
      </c>
      <c r="E172" s="221" t="s">
        <v>3691</v>
      </c>
      <c r="F172" s="222" t="s">
        <v>3692</v>
      </c>
      <c r="G172" s="223" t="s">
        <v>358</v>
      </c>
      <c r="H172" s="224">
        <v>0.41999999999999998</v>
      </c>
      <c r="I172" s="225"/>
      <c r="J172" s="226">
        <f>ROUND(I172*H172,2)</f>
        <v>0</v>
      </c>
      <c r="K172" s="222" t="s">
        <v>359</v>
      </c>
      <c r="L172" s="45"/>
      <c r="M172" s="227" t="s">
        <v>1</v>
      </c>
      <c r="N172" s="228" t="s">
        <v>46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215</v>
      </c>
      <c r="AT172" s="231" t="s">
        <v>217</v>
      </c>
      <c r="AU172" s="231" t="s">
        <v>90</v>
      </c>
      <c r="AY172" s="18" t="s">
        <v>216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88</v>
      </c>
      <c r="BK172" s="232">
        <f>ROUND(I172*H172,2)</f>
        <v>0</v>
      </c>
      <c r="BL172" s="18" t="s">
        <v>215</v>
      </c>
      <c r="BM172" s="231" t="s">
        <v>6315</v>
      </c>
    </row>
    <row r="173" s="2" customFormat="1">
      <c r="A173" s="39"/>
      <c r="B173" s="40"/>
      <c r="C173" s="41"/>
      <c r="D173" s="233" t="s">
        <v>222</v>
      </c>
      <c r="E173" s="41"/>
      <c r="F173" s="234" t="s">
        <v>3694</v>
      </c>
      <c r="G173" s="41"/>
      <c r="H173" s="41"/>
      <c r="I173" s="235"/>
      <c r="J173" s="41"/>
      <c r="K173" s="41"/>
      <c r="L173" s="45"/>
      <c r="M173" s="236"/>
      <c r="N173" s="23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222</v>
      </c>
      <c r="AU173" s="18" t="s">
        <v>90</v>
      </c>
    </row>
    <row r="174" s="14" customFormat="1">
      <c r="A174" s="14"/>
      <c r="B174" s="260"/>
      <c r="C174" s="261"/>
      <c r="D174" s="233" t="s">
        <v>362</v>
      </c>
      <c r="E174" s="262" t="s">
        <v>1</v>
      </c>
      <c r="F174" s="263" t="s">
        <v>6316</v>
      </c>
      <c r="G174" s="261"/>
      <c r="H174" s="264">
        <v>0.41999999999999998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362</v>
      </c>
      <c r="AU174" s="270" t="s">
        <v>90</v>
      </c>
      <c r="AV174" s="14" t="s">
        <v>90</v>
      </c>
      <c r="AW174" s="14" t="s">
        <v>36</v>
      </c>
      <c r="AX174" s="14" t="s">
        <v>88</v>
      </c>
      <c r="AY174" s="270" t="s">
        <v>216</v>
      </c>
    </row>
    <row r="175" s="2" customFormat="1" ht="16.5" customHeight="1">
      <c r="A175" s="39"/>
      <c r="B175" s="40"/>
      <c r="C175" s="293" t="s">
        <v>8</v>
      </c>
      <c r="D175" s="293" t="s">
        <v>467</v>
      </c>
      <c r="E175" s="294" t="s">
        <v>3687</v>
      </c>
      <c r="F175" s="295" t="s">
        <v>3688</v>
      </c>
      <c r="G175" s="296" t="s">
        <v>435</v>
      </c>
      <c r="H175" s="297">
        <v>0.79400000000000004</v>
      </c>
      <c r="I175" s="298"/>
      <c r="J175" s="299">
        <f>ROUND(I175*H175,2)</f>
        <v>0</v>
      </c>
      <c r="K175" s="295" t="s">
        <v>359</v>
      </c>
      <c r="L175" s="300"/>
      <c r="M175" s="301" t="s">
        <v>1</v>
      </c>
      <c r="N175" s="302" t="s">
        <v>46</v>
      </c>
      <c r="O175" s="92"/>
      <c r="P175" s="229">
        <f>O175*H175</f>
        <v>0</v>
      </c>
      <c r="Q175" s="229">
        <v>1</v>
      </c>
      <c r="R175" s="229">
        <f>Q175*H175</f>
        <v>0.79400000000000004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252</v>
      </c>
      <c r="AT175" s="231" t="s">
        <v>467</v>
      </c>
      <c r="AU175" s="231" t="s">
        <v>90</v>
      </c>
      <c r="AY175" s="18" t="s">
        <v>216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88</v>
      </c>
      <c r="BK175" s="232">
        <f>ROUND(I175*H175,2)</f>
        <v>0</v>
      </c>
      <c r="BL175" s="18" t="s">
        <v>215</v>
      </c>
      <c r="BM175" s="231" t="s">
        <v>6317</v>
      </c>
    </row>
    <row r="176" s="2" customFormat="1">
      <c r="A176" s="39"/>
      <c r="B176" s="40"/>
      <c r="C176" s="41"/>
      <c r="D176" s="233" t="s">
        <v>222</v>
      </c>
      <c r="E176" s="41"/>
      <c r="F176" s="234" t="s">
        <v>3688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222</v>
      </c>
      <c r="AU176" s="18" t="s">
        <v>90</v>
      </c>
    </row>
    <row r="177" s="14" customFormat="1">
      <c r="A177" s="14"/>
      <c r="B177" s="260"/>
      <c r="C177" s="261"/>
      <c r="D177" s="233" t="s">
        <v>362</v>
      </c>
      <c r="E177" s="261"/>
      <c r="F177" s="263" t="s">
        <v>6318</v>
      </c>
      <c r="G177" s="261"/>
      <c r="H177" s="264">
        <v>0.79400000000000004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362</v>
      </c>
      <c r="AU177" s="270" t="s">
        <v>90</v>
      </c>
      <c r="AV177" s="14" t="s">
        <v>90</v>
      </c>
      <c r="AW177" s="14" t="s">
        <v>4</v>
      </c>
      <c r="AX177" s="14" t="s">
        <v>88</v>
      </c>
      <c r="AY177" s="270" t="s">
        <v>216</v>
      </c>
    </row>
    <row r="178" s="11" customFormat="1" ht="22.8" customHeight="1">
      <c r="A178" s="11"/>
      <c r="B178" s="206"/>
      <c r="C178" s="207"/>
      <c r="D178" s="208" t="s">
        <v>80</v>
      </c>
      <c r="E178" s="248" t="s">
        <v>252</v>
      </c>
      <c r="F178" s="248" t="s">
        <v>1470</v>
      </c>
      <c r="G178" s="207"/>
      <c r="H178" s="207"/>
      <c r="I178" s="210"/>
      <c r="J178" s="249">
        <f>BK178</f>
        <v>0</v>
      </c>
      <c r="K178" s="207"/>
      <c r="L178" s="212"/>
      <c r="M178" s="213"/>
      <c r="N178" s="214"/>
      <c r="O178" s="214"/>
      <c r="P178" s="215">
        <f>SUM(P179:P205)</f>
        <v>0</v>
      </c>
      <c r="Q178" s="214"/>
      <c r="R178" s="215">
        <f>SUM(R179:R205)</f>
        <v>7.2708449999999996</v>
      </c>
      <c r="S178" s="214"/>
      <c r="T178" s="216">
        <f>SUM(T179:T205)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17" t="s">
        <v>88</v>
      </c>
      <c r="AT178" s="218" t="s">
        <v>80</v>
      </c>
      <c r="AU178" s="218" t="s">
        <v>88</v>
      </c>
      <c r="AY178" s="217" t="s">
        <v>216</v>
      </c>
      <c r="BK178" s="219">
        <f>SUM(BK179:BK205)</f>
        <v>0</v>
      </c>
    </row>
    <row r="179" s="2" customFormat="1" ht="24.15" customHeight="1">
      <c r="A179" s="39"/>
      <c r="B179" s="40"/>
      <c r="C179" s="220" t="s">
        <v>292</v>
      </c>
      <c r="D179" s="220" t="s">
        <v>217</v>
      </c>
      <c r="E179" s="221" t="s">
        <v>6319</v>
      </c>
      <c r="F179" s="222" t="s">
        <v>6320</v>
      </c>
      <c r="G179" s="223" t="s">
        <v>453</v>
      </c>
      <c r="H179" s="224">
        <v>2.5</v>
      </c>
      <c r="I179" s="225"/>
      <c r="J179" s="226">
        <f>ROUND(I179*H179,2)</f>
        <v>0</v>
      </c>
      <c r="K179" s="222" t="s">
        <v>359</v>
      </c>
      <c r="L179" s="45"/>
      <c r="M179" s="227" t="s">
        <v>1</v>
      </c>
      <c r="N179" s="228" t="s">
        <v>46</v>
      </c>
      <c r="O179" s="92"/>
      <c r="P179" s="229">
        <f>O179*H179</f>
        <v>0</v>
      </c>
      <c r="Q179" s="229">
        <v>1.0000000000000001E-05</v>
      </c>
      <c r="R179" s="229">
        <f>Q179*H179</f>
        <v>2.5000000000000001E-05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215</v>
      </c>
      <c r="AT179" s="231" t="s">
        <v>217</v>
      </c>
      <c r="AU179" s="231" t="s">
        <v>90</v>
      </c>
      <c r="AY179" s="18" t="s">
        <v>216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88</v>
      </c>
      <c r="BK179" s="232">
        <f>ROUND(I179*H179,2)</f>
        <v>0</v>
      </c>
      <c r="BL179" s="18" t="s">
        <v>215</v>
      </c>
      <c r="BM179" s="231" t="s">
        <v>6321</v>
      </c>
    </row>
    <row r="180" s="2" customFormat="1">
      <c r="A180" s="39"/>
      <c r="B180" s="40"/>
      <c r="C180" s="41"/>
      <c r="D180" s="233" t="s">
        <v>222</v>
      </c>
      <c r="E180" s="41"/>
      <c r="F180" s="234" t="s">
        <v>6322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222</v>
      </c>
      <c r="AU180" s="18" t="s">
        <v>90</v>
      </c>
    </row>
    <row r="181" s="2" customFormat="1" ht="24.15" customHeight="1">
      <c r="A181" s="39"/>
      <c r="B181" s="40"/>
      <c r="C181" s="293" t="s">
        <v>297</v>
      </c>
      <c r="D181" s="293" t="s">
        <v>467</v>
      </c>
      <c r="E181" s="294" t="s">
        <v>6323</v>
      </c>
      <c r="F181" s="295" t="s">
        <v>6324</v>
      </c>
      <c r="G181" s="296" t="s">
        <v>453</v>
      </c>
      <c r="H181" s="297">
        <v>2.5</v>
      </c>
      <c r="I181" s="298"/>
      <c r="J181" s="299">
        <f>ROUND(I181*H181,2)</f>
        <v>0</v>
      </c>
      <c r="K181" s="295" t="s">
        <v>359</v>
      </c>
      <c r="L181" s="300"/>
      <c r="M181" s="301" t="s">
        <v>1</v>
      </c>
      <c r="N181" s="302" t="s">
        <v>46</v>
      </c>
      <c r="O181" s="92"/>
      <c r="P181" s="229">
        <f>O181*H181</f>
        <v>0</v>
      </c>
      <c r="Q181" s="229">
        <v>0.0028999999999999998</v>
      </c>
      <c r="R181" s="229">
        <f>Q181*H181</f>
        <v>0.0072499999999999995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252</v>
      </c>
      <c r="AT181" s="231" t="s">
        <v>467</v>
      </c>
      <c r="AU181" s="231" t="s">
        <v>90</v>
      </c>
      <c r="AY181" s="18" t="s">
        <v>216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215</v>
      </c>
      <c r="BM181" s="231" t="s">
        <v>6325</v>
      </c>
    </row>
    <row r="182" s="2" customFormat="1">
      <c r="A182" s="39"/>
      <c r="B182" s="40"/>
      <c r="C182" s="41"/>
      <c r="D182" s="233" t="s">
        <v>222</v>
      </c>
      <c r="E182" s="41"/>
      <c r="F182" s="234" t="s">
        <v>6324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222</v>
      </c>
      <c r="AU182" s="18" t="s">
        <v>90</v>
      </c>
    </row>
    <row r="183" s="14" customFormat="1">
      <c r="A183" s="14"/>
      <c r="B183" s="260"/>
      <c r="C183" s="261"/>
      <c r="D183" s="233" t="s">
        <v>362</v>
      </c>
      <c r="E183" s="261"/>
      <c r="F183" s="263" t="s">
        <v>6326</v>
      </c>
      <c r="G183" s="261"/>
      <c r="H183" s="264">
        <v>2.5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362</v>
      </c>
      <c r="AU183" s="270" t="s">
        <v>90</v>
      </c>
      <c r="AV183" s="14" t="s">
        <v>90</v>
      </c>
      <c r="AW183" s="14" t="s">
        <v>4</v>
      </c>
      <c r="AX183" s="14" t="s">
        <v>88</v>
      </c>
      <c r="AY183" s="270" t="s">
        <v>216</v>
      </c>
    </row>
    <row r="184" s="2" customFormat="1" ht="24.15" customHeight="1">
      <c r="A184" s="39"/>
      <c r="B184" s="40"/>
      <c r="C184" s="220" t="s">
        <v>472</v>
      </c>
      <c r="D184" s="220" t="s">
        <v>217</v>
      </c>
      <c r="E184" s="221" t="s">
        <v>6327</v>
      </c>
      <c r="F184" s="222" t="s">
        <v>6328</v>
      </c>
      <c r="G184" s="223" t="s">
        <v>539</v>
      </c>
      <c r="H184" s="224">
        <v>1</v>
      </c>
      <c r="I184" s="225"/>
      <c r="J184" s="226">
        <f>ROUND(I184*H184,2)</f>
        <v>0</v>
      </c>
      <c r="K184" s="222" t="s">
        <v>359</v>
      </c>
      <c r="L184" s="45"/>
      <c r="M184" s="227" t="s">
        <v>1</v>
      </c>
      <c r="N184" s="228" t="s">
        <v>46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215</v>
      </c>
      <c r="AT184" s="231" t="s">
        <v>217</v>
      </c>
      <c r="AU184" s="231" t="s">
        <v>90</v>
      </c>
      <c r="AY184" s="18" t="s">
        <v>216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215</v>
      </c>
      <c r="BM184" s="231" t="s">
        <v>6329</v>
      </c>
    </row>
    <row r="185" s="2" customFormat="1" ht="16.5" customHeight="1">
      <c r="A185" s="39"/>
      <c r="B185" s="40"/>
      <c r="C185" s="293" t="s">
        <v>479</v>
      </c>
      <c r="D185" s="293" t="s">
        <v>467</v>
      </c>
      <c r="E185" s="294" t="s">
        <v>6330</v>
      </c>
      <c r="F185" s="295" t="s">
        <v>6331</v>
      </c>
      <c r="G185" s="296" t="s">
        <v>539</v>
      </c>
      <c r="H185" s="297">
        <v>1</v>
      </c>
      <c r="I185" s="298"/>
      <c r="J185" s="299">
        <f>ROUND(I185*H185,2)</f>
        <v>0</v>
      </c>
      <c r="K185" s="295" t="s">
        <v>359</v>
      </c>
      <c r="L185" s="300"/>
      <c r="M185" s="301" t="s">
        <v>1</v>
      </c>
      <c r="N185" s="302" t="s">
        <v>46</v>
      </c>
      <c r="O185" s="92"/>
      <c r="P185" s="229">
        <f>O185*H185</f>
        <v>0</v>
      </c>
      <c r="Q185" s="229">
        <v>0.0025000000000000001</v>
      </c>
      <c r="R185" s="229">
        <f>Q185*H185</f>
        <v>0.0025000000000000001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252</v>
      </c>
      <c r="AT185" s="231" t="s">
        <v>467</v>
      </c>
      <c r="AU185" s="231" t="s">
        <v>90</v>
      </c>
      <c r="AY185" s="18" t="s">
        <v>216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215</v>
      </c>
      <c r="BM185" s="231" t="s">
        <v>6332</v>
      </c>
    </row>
    <row r="186" s="2" customFormat="1">
      <c r="A186" s="39"/>
      <c r="B186" s="40"/>
      <c r="C186" s="41"/>
      <c r="D186" s="233" t="s">
        <v>222</v>
      </c>
      <c r="E186" s="41"/>
      <c r="F186" s="234" t="s">
        <v>6333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222</v>
      </c>
      <c r="AU186" s="18" t="s">
        <v>90</v>
      </c>
    </row>
    <row r="187" s="2" customFormat="1" ht="21.75" customHeight="1">
      <c r="A187" s="39"/>
      <c r="B187" s="40"/>
      <c r="C187" s="220" t="s">
        <v>486</v>
      </c>
      <c r="D187" s="220" t="s">
        <v>217</v>
      </c>
      <c r="E187" s="221" t="s">
        <v>6334</v>
      </c>
      <c r="F187" s="222" t="s">
        <v>6335</v>
      </c>
      <c r="G187" s="223" t="s">
        <v>453</v>
      </c>
      <c r="H187" s="224">
        <v>2.5</v>
      </c>
      <c r="I187" s="225"/>
      <c r="J187" s="226">
        <f>ROUND(I187*H187,2)</f>
        <v>0</v>
      </c>
      <c r="K187" s="222" t="s">
        <v>359</v>
      </c>
      <c r="L187" s="45"/>
      <c r="M187" s="227" t="s">
        <v>1</v>
      </c>
      <c r="N187" s="228" t="s">
        <v>46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215</v>
      </c>
      <c r="AT187" s="231" t="s">
        <v>217</v>
      </c>
      <c r="AU187" s="231" t="s">
        <v>90</v>
      </c>
      <c r="AY187" s="18" t="s">
        <v>216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215</v>
      </c>
      <c r="BM187" s="231" t="s">
        <v>6336</v>
      </c>
    </row>
    <row r="188" s="2" customFormat="1">
      <c r="A188" s="39"/>
      <c r="B188" s="40"/>
      <c r="C188" s="41"/>
      <c r="D188" s="233" t="s">
        <v>222</v>
      </c>
      <c r="E188" s="41"/>
      <c r="F188" s="234" t="s">
        <v>6337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222</v>
      </c>
      <c r="AU188" s="18" t="s">
        <v>90</v>
      </c>
    </row>
    <row r="189" s="2" customFormat="1" ht="24.15" customHeight="1">
      <c r="A189" s="39"/>
      <c r="B189" s="40"/>
      <c r="C189" s="220" t="s">
        <v>7</v>
      </c>
      <c r="D189" s="220" t="s">
        <v>217</v>
      </c>
      <c r="E189" s="221" t="s">
        <v>6338</v>
      </c>
      <c r="F189" s="222" t="s">
        <v>6339</v>
      </c>
      <c r="G189" s="223" t="s">
        <v>539</v>
      </c>
      <c r="H189" s="224">
        <v>1</v>
      </c>
      <c r="I189" s="225"/>
      <c r="J189" s="226">
        <f>ROUND(I189*H189,2)</f>
        <v>0</v>
      </c>
      <c r="K189" s="222" t="s">
        <v>359</v>
      </c>
      <c r="L189" s="45"/>
      <c r="M189" s="227" t="s">
        <v>1</v>
      </c>
      <c r="N189" s="228" t="s">
        <v>46</v>
      </c>
      <c r="O189" s="92"/>
      <c r="P189" s="229">
        <f>O189*H189</f>
        <v>0</v>
      </c>
      <c r="Q189" s="229">
        <v>1.92726</v>
      </c>
      <c r="R189" s="229">
        <f>Q189*H189</f>
        <v>1.92726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215</v>
      </c>
      <c r="AT189" s="231" t="s">
        <v>217</v>
      </c>
      <c r="AU189" s="231" t="s">
        <v>90</v>
      </c>
      <c r="AY189" s="18" t="s">
        <v>216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215</v>
      </c>
      <c r="BM189" s="231" t="s">
        <v>6340</v>
      </c>
    </row>
    <row r="190" s="2" customFormat="1">
      <c r="A190" s="39"/>
      <c r="B190" s="40"/>
      <c r="C190" s="41"/>
      <c r="D190" s="233" t="s">
        <v>222</v>
      </c>
      <c r="E190" s="41"/>
      <c r="F190" s="234" t="s">
        <v>6341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222</v>
      </c>
      <c r="AU190" s="18" t="s">
        <v>90</v>
      </c>
    </row>
    <row r="191" s="2" customFormat="1" ht="16.5" customHeight="1">
      <c r="A191" s="39"/>
      <c r="B191" s="40"/>
      <c r="C191" s="220" t="s">
        <v>498</v>
      </c>
      <c r="D191" s="220" t="s">
        <v>217</v>
      </c>
      <c r="E191" s="221" t="s">
        <v>6342</v>
      </c>
      <c r="F191" s="222" t="s">
        <v>6343</v>
      </c>
      <c r="G191" s="223" t="s">
        <v>539</v>
      </c>
      <c r="H191" s="224">
        <v>3</v>
      </c>
      <c r="I191" s="225"/>
      <c r="J191" s="226">
        <f>ROUND(I191*H191,2)</f>
        <v>0</v>
      </c>
      <c r="K191" s="222" t="s">
        <v>359</v>
      </c>
      <c r="L191" s="45"/>
      <c r="M191" s="227" t="s">
        <v>1</v>
      </c>
      <c r="N191" s="228" t="s">
        <v>46</v>
      </c>
      <c r="O191" s="92"/>
      <c r="P191" s="229">
        <f>O191*H191</f>
        <v>0</v>
      </c>
      <c r="Q191" s="229">
        <v>0.035729999999999998</v>
      </c>
      <c r="R191" s="229">
        <f>Q191*H191</f>
        <v>0.10718999999999999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215</v>
      </c>
      <c r="AT191" s="231" t="s">
        <v>217</v>
      </c>
      <c r="AU191" s="231" t="s">
        <v>90</v>
      </c>
      <c r="AY191" s="18" t="s">
        <v>216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88</v>
      </c>
      <c r="BK191" s="232">
        <f>ROUND(I191*H191,2)</f>
        <v>0</v>
      </c>
      <c r="BL191" s="18" t="s">
        <v>215</v>
      </c>
      <c r="BM191" s="231" t="s">
        <v>6344</v>
      </c>
    </row>
    <row r="192" s="2" customFormat="1">
      <c r="A192" s="39"/>
      <c r="B192" s="40"/>
      <c r="C192" s="41"/>
      <c r="D192" s="233" t="s">
        <v>222</v>
      </c>
      <c r="E192" s="41"/>
      <c r="F192" s="234" t="s">
        <v>6345</v>
      </c>
      <c r="G192" s="41"/>
      <c r="H192" s="41"/>
      <c r="I192" s="235"/>
      <c r="J192" s="41"/>
      <c r="K192" s="41"/>
      <c r="L192" s="45"/>
      <c r="M192" s="236"/>
      <c r="N192" s="23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222</v>
      </c>
      <c r="AU192" s="18" t="s">
        <v>90</v>
      </c>
    </row>
    <row r="193" s="2" customFormat="1" ht="24.15" customHeight="1">
      <c r="A193" s="39"/>
      <c r="B193" s="40"/>
      <c r="C193" s="293" t="s">
        <v>503</v>
      </c>
      <c r="D193" s="293" t="s">
        <v>467</v>
      </c>
      <c r="E193" s="294" t="s">
        <v>6346</v>
      </c>
      <c r="F193" s="295" t="s">
        <v>6347</v>
      </c>
      <c r="G193" s="296" t="s">
        <v>539</v>
      </c>
      <c r="H193" s="297">
        <v>1</v>
      </c>
      <c r="I193" s="298"/>
      <c r="J193" s="299">
        <f>ROUND(I193*H193,2)</f>
        <v>0</v>
      </c>
      <c r="K193" s="295" t="s">
        <v>359</v>
      </c>
      <c r="L193" s="300"/>
      <c r="M193" s="301" t="s">
        <v>1</v>
      </c>
      <c r="N193" s="302" t="s">
        <v>46</v>
      </c>
      <c r="O193" s="92"/>
      <c r="P193" s="229">
        <f>O193*H193</f>
        <v>0</v>
      </c>
      <c r="Q193" s="229">
        <v>0.040000000000000001</v>
      </c>
      <c r="R193" s="229">
        <f>Q193*H193</f>
        <v>0.040000000000000001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252</v>
      </c>
      <c r="AT193" s="231" t="s">
        <v>467</v>
      </c>
      <c r="AU193" s="231" t="s">
        <v>90</v>
      </c>
      <c r="AY193" s="18" t="s">
        <v>216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215</v>
      </c>
      <c r="BM193" s="231" t="s">
        <v>6348</v>
      </c>
    </row>
    <row r="194" s="2" customFormat="1">
      <c r="A194" s="39"/>
      <c r="B194" s="40"/>
      <c r="C194" s="41"/>
      <c r="D194" s="233" t="s">
        <v>222</v>
      </c>
      <c r="E194" s="41"/>
      <c r="F194" s="234" t="s">
        <v>6347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222</v>
      </c>
      <c r="AU194" s="18" t="s">
        <v>90</v>
      </c>
    </row>
    <row r="195" s="2" customFormat="1" ht="24.15" customHeight="1">
      <c r="A195" s="39"/>
      <c r="B195" s="40"/>
      <c r="C195" s="293" t="s">
        <v>509</v>
      </c>
      <c r="D195" s="293" t="s">
        <v>467</v>
      </c>
      <c r="E195" s="294" t="s">
        <v>6349</v>
      </c>
      <c r="F195" s="295" t="s">
        <v>6350</v>
      </c>
      <c r="G195" s="296" t="s">
        <v>539</v>
      </c>
      <c r="H195" s="297">
        <v>1</v>
      </c>
      <c r="I195" s="298"/>
      <c r="J195" s="299">
        <f>ROUND(I195*H195,2)</f>
        <v>0</v>
      </c>
      <c r="K195" s="295" t="s">
        <v>359</v>
      </c>
      <c r="L195" s="300"/>
      <c r="M195" s="301" t="s">
        <v>1</v>
      </c>
      <c r="N195" s="302" t="s">
        <v>46</v>
      </c>
      <c r="O195" s="92"/>
      <c r="P195" s="229">
        <f>O195*H195</f>
        <v>0</v>
      </c>
      <c r="Q195" s="229">
        <v>0.58499999999999996</v>
      </c>
      <c r="R195" s="229">
        <f>Q195*H195</f>
        <v>0.58499999999999996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252</v>
      </c>
      <c r="AT195" s="231" t="s">
        <v>467</v>
      </c>
      <c r="AU195" s="231" t="s">
        <v>90</v>
      </c>
      <c r="AY195" s="18" t="s">
        <v>216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215</v>
      </c>
      <c r="BM195" s="231" t="s">
        <v>6351</v>
      </c>
    </row>
    <row r="196" s="2" customFormat="1">
      <c r="A196" s="39"/>
      <c r="B196" s="40"/>
      <c r="C196" s="41"/>
      <c r="D196" s="233" t="s">
        <v>222</v>
      </c>
      <c r="E196" s="41"/>
      <c r="F196" s="234" t="s">
        <v>6350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222</v>
      </c>
      <c r="AU196" s="18" t="s">
        <v>90</v>
      </c>
    </row>
    <row r="197" s="2" customFormat="1" ht="21.75" customHeight="1">
      <c r="A197" s="39"/>
      <c r="B197" s="40"/>
      <c r="C197" s="293" t="s">
        <v>525</v>
      </c>
      <c r="D197" s="293" t="s">
        <v>467</v>
      </c>
      <c r="E197" s="294" t="s">
        <v>6352</v>
      </c>
      <c r="F197" s="295" t="s">
        <v>6353</v>
      </c>
      <c r="G197" s="296" t="s">
        <v>539</v>
      </c>
      <c r="H197" s="297">
        <v>3</v>
      </c>
      <c r="I197" s="298"/>
      <c r="J197" s="299">
        <f>ROUND(I197*H197,2)</f>
        <v>0</v>
      </c>
      <c r="K197" s="295" t="s">
        <v>359</v>
      </c>
      <c r="L197" s="300"/>
      <c r="M197" s="301" t="s">
        <v>1</v>
      </c>
      <c r="N197" s="302" t="s">
        <v>46</v>
      </c>
      <c r="O197" s="92"/>
      <c r="P197" s="229">
        <f>O197*H197</f>
        <v>0</v>
      </c>
      <c r="Q197" s="229">
        <v>1.0540000000000001</v>
      </c>
      <c r="R197" s="229">
        <f>Q197*H197</f>
        <v>3.1619999999999999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252</v>
      </c>
      <c r="AT197" s="231" t="s">
        <v>467</v>
      </c>
      <c r="AU197" s="231" t="s">
        <v>90</v>
      </c>
      <c r="AY197" s="18" t="s">
        <v>216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88</v>
      </c>
      <c r="BK197" s="232">
        <f>ROUND(I197*H197,2)</f>
        <v>0</v>
      </c>
      <c r="BL197" s="18" t="s">
        <v>215</v>
      </c>
      <c r="BM197" s="231" t="s">
        <v>6354</v>
      </c>
    </row>
    <row r="198" s="2" customFormat="1">
      <c r="A198" s="39"/>
      <c r="B198" s="40"/>
      <c r="C198" s="41"/>
      <c r="D198" s="233" t="s">
        <v>222</v>
      </c>
      <c r="E198" s="41"/>
      <c r="F198" s="234" t="s">
        <v>6353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222</v>
      </c>
      <c r="AU198" s="18" t="s">
        <v>90</v>
      </c>
    </row>
    <row r="199" s="2" customFormat="1" ht="24.15" customHeight="1">
      <c r="A199" s="39"/>
      <c r="B199" s="40"/>
      <c r="C199" s="293" t="s">
        <v>531</v>
      </c>
      <c r="D199" s="293" t="s">
        <v>467</v>
      </c>
      <c r="E199" s="294" t="s">
        <v>6355</v>
      </c>
      <c r="F199" s="295" t="s">
        <v>6356</v>
      </c>
      <c r="G199" s="296" t="s">
        <v>539</v>
      </c>
      <c r="H199" s="297">
        <v>1</v>
      </c>
      <c r="I199" s="298"/>
      <c r="J199" s="299">
        <f>ROUND(I199*H199,2)</f>
        <v>0</v>
      </c>
      <c r="K199" s="295" t="s">
        <v>1</v>
      </c>
      <c r="L199" s="300"/>
      <c r="M199" s="301" t="s">
        <v>1</v>
      </c>
      <c r="N199" s="302" t="s">
        <v>46</v>
      </c>
      <c r="O199" s="92"/>
      <c r="P199" s="229">
        <f>O199*H199</f>
        <v>0</v>
      </c>
      <c r="Q199" s="229">
        <v>1.3700000000000001</v>
      </c>
      <c r="R199" s="229">
        <f>Q199*H199</f>
        <v>1.3700000000000001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252</v>
      </c>
      <c r="AT199" s="231" t="s">
        <v>467</v>
      </c>
      <c r="AU199" s="231" t="s">
        <v>90</v>
      </c>
      <c r="AY199" s="18" t="s">
        <v>216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215</v>
      </c>
      <c r="BM199" s="231" t="s">
        <v>6357</v>
      </c>
    </row>
    <row r="200" s="2" customFormat="1" ht="24.15" customHeight="1">
      <c r="A200" s="39"/>
      <c r="B200" s="40"/>
      <c r="C200" s="293" t="s">
        <v>536</v>
      </c>
      <c r="D200" s="293" t="s">
        <v>467</v>
      </c>
      <c r="E200" s="294" t="s">
        <v>6358</v>
      </c>
      <c r="F200" s="295" t="s">
        <v>6359</v>
      </c>
      <c r="G200" s="296" t="s">
        <v>539</v>
      </c>
      <c r="H200" s="297">
        <v>4</v>
      </c>
      <c r="I200" s="298"/>
      <c r="J200" s="299">
        <f>ROUND(I200*H200,2)</f>
        <v>0</v>
      </c>
      <c r="K200" s="295" t="s">
        <v>359</v>
      </c>
      <c r="L200" s="300"/>
      <c r="M200" s="301" t="s">
        <v>1</v>
      </c>
      <c r="N200" s="302" t="s">
        <v>46</v>
      </c>
      <c r="O200" s="92"/>
      <c r="P200" s="229">
        <f>O200*H200</f>
        <v>0</v>
      </c>
      <c r="Q200" s="229">
        <v>0.002</v>
      </c>
      <c r="R200" s="229">
        <f>Q200*H200</f>
        <v>0.0080000000000000002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252</v>
      </c>
      <c r="AT200" s="231" t="s">
        <v>467</v>
      </c>
      <c r="AU200" s="231" t="s">
        <v>90</v>
      </c>
      <c r="AY200" s="18" t="s">
        <v>216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88</v>
      </c>
      <c r="BK200" s="232">
        <f>ROUND(I200*H200,2)</f>
        <v>0</v>
      </c>
      <c r="BL200" s="18" t="s">
        <v>215</v>
      </c>
      <c r="BM200" s="231" t="s">
        <v>6360</v>
      </c>
    </row>
    <row r="201" s="2" customFormat="1">
      <c r="A201" s="39"/>
      <c r="B201" s="40"/>
      <c r="C201" s="41"/>
      <c r="D201" s="233" t="s">
        <v>222</v>
      </c>
      <c r="E201" s="41"/>
      <c r="F201" s="234" t="s">
        <v>6359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222</v>
      </c>
      <c r="AU201" s="18" t="s">
        <v>90</v>
      </c>
    </row>
    <row r="202" s="2" customFormat="1" ht="24.15" customHeight="1">
      <c r="A202" s="39"/>
      <c r="B202" s="40"/>
      <c r="C202" s="220" t="s">
        <v>542</v>
      </c>
      <c r="D202" s="220" t="s">
        <v>217</v>
      </c>
      <c r="E202" s="221" t="s">
        <v>6361</v>
      </c>
      <c r="F202" s="222" t="s">
        <v>6362</v>
      </c>
      <c r="G202" s="223" t="s">
        <v>539</v>
      </c>
      <c r="H202" s="224">
        <v>1</v>
      </c>
      <c r="I202" s="225"/>
      <c r="J202" s="226">
        <f>ROUND(I202*H202,2)</f>
        <v>0</v>
      </c>
      <c r="K202" s="222" t="s">
        <v>359</v>
      </c>
      <c r="L202" s="45"/>
      <c r="M202" s="227" t="s">
        <v>1</v>
      </c>
      <c r="N202" s="228" t="s">
        <v>46</v>
      </c>
      <c r="O202" s="92"/>
      <c r="P202" s="229">
        <f>O202*H202</f>
        <v>0</v>
      </c>
      <c r="Q202" s="229">
        <v>0.0070200000000000002</v>
      </c>
      <c r="R202" s="229">
        <f>Q202*H202</f>
        <v>0.0070200000000000002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215</v>
      </c>
      <c r="AT202" s="231" t="s">
        <v>217</v>
      </c>
      <c r="AU202" s="231" t="s">
        <v>90</v>
      </c>
      <c r="AY202" s="18" t="s">
        <v>216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88</v>
      </c>
      <c r="BK202" s="232">
        <f>ROUND(I202*H202,2)</f>
        <v>0</v>
      </c>
      <c r="BL202" s="18" t="s">
        <v>215</v>
      </c>
      <c r="BM202" s="231" t="s">
        <v>6363</v>
      </c>
    </row>
    <row r="203" s="2" customFormat="1">
      <c r="A203" s="39"/>
      <c r="B203" s="40"/>
      <c r="C203" s="41"/>
      <c r="D203" s="233" t="s">
        <v>222</v>
      </c>
      <c r="E203" s="41"/>
      <c r="F203" s="234" t="s">
        <v>6364</v>
      </c>
      <c r="G203" s="41"/>
      <c r="H203" s="41"/>
      <c r="I203" s="235"/>
      <c r="J203" s="41"/>
      <c r="K203" s="41"/>
      <c r="L203" s="45"/>
      <c r="M203" s="236"/>
      <c r="N203" s="23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222</v>
      </c>
      <c r="AU203" s="18" t="s">
        <v>90</v>
      </c>
    </row>
    <row r="204" s="2" customFormat="1" ht="24.15" customHeight="1">
      <c r="A204" s="39"/>
      <c r="B204" s="40"/>
      <c r="C204" s="293" t="s">
        <v>547</v>
      </c>
      <c r="D204" s="293" t="s">
        <v>467</v>
      </c>
      <c r="E204" s="294" t="s">
        <v>6365</v>
      </c>
      <c r="F204" s="295" t="s">
        <v>6366</v>
      </c>
      <c r="G204" s="296" t="s">
        <v>539</v>
      </c>
      <c r="H204" s="297">
        <v>1</v>
      </c>
      <c r="I204" s="298"/>
      <c r="J204" s="299">
        <f>ROUND(I204*H204,2)</f>
        <v>0</v>
      </c>
      <c r="K204" s="295" t="s">
        <v>359</v>
      </c>
      <c r="L204" s="300"/>
      <c r="M204" s="301" t="s">
        <v>1</v>
      </c>
      <c r="N204" s="302" t="s">
        <v>46</v>
      </c>
      <c r="O204" s="92"/>
      <c r="P204" s="229">
        <f>O204*H204</f>
        <v>0</v>
      </c>
      <c r="Q204" s="229">
        <v>0.054600000000000003</v>
      </c>
      <c r="R204" s="229">
        <f>Q204*H204</f>
        <v>0.054600000000000003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252</v>
      </c>
      <c r="AT204" s="231" t="s">
        <v>467</v>
      </c>
      <c r="AU204" s="231" t="s">
        <v>90</v>
      </c>
      <c r="AY204" s="18" t="s">
        <v>216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215</v>
      </c>
      <c r="BM204" s="231" t="s">
        <v>6367</v>
      </c>
    </row>
    <row r="205" s="2" customFormat="1">
      <c r="A205" s="39"/>
      <c r="B205" s="40"/>
      <c r="C205" s="41"/>
      <c r="D205" s="233" t="s">
        <v>222</v>
      </c>
      <c r="E205" s="41"/>
      <c r="F205" s="234" t="s">
        <v>6366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222</v>
      </c>
      <c r="AU205" s="18" t="s">
        <v>90</v>
      </c>
    </row>
    <row r="206" s="11" customFormat="1" ht="22.8" customHeight="1">
      <c r="A206" s="11"/>
      <c r="B206" s="206"/>
      <c r="C206" s="207"/>
      <c r="D206" s="208" t="s">
        <v>80</v>
      </c>
      <c r="E206" s="248" t="s">
        <v>1626</v>
      </c>
      <c r="F206" s="248" t="s">
        <v>1627</v>
      </c>
      <c r="G206" s="207"/>
      <c r="H206" s="207"/>
      <c r="I206" s="210"/>
      <c r="J206" s="249">
        <f>BK206</f>
        <v>0</v>
      </c>
      <c r="K206" s="207"/>
      <c r="L206" s="212"/>
      <c r="M206" s="213"/>
      <c r="N206" s="214"/>
      <c r="O206" s="214"/>
      <c r="P206" s="215">
        <f>SUM(P207:P208)</f>
        <v>0</v>
      </c>
      <c r="Q206" s="214"/>
      <c r="R206" s="215">
        <f>SUM(R207:R208)</f>
        <v>0</v>
      </c>
      <c r="S206" s="214"/>
      <c r="T206" s="216">
        <f>SUM(T207:T208)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217" t="s">
        <v>88</v>
      </c>
      <c r="AT206" s="218" t="s">
        <v>80</v>
      </c>
      <c r="AU206" s="218" t="s">
        <v>88</v>
      </c>
      <c r="AY206" s="217" t="s">
        <v>216</v>
      </c>
      <c r="BK206" s="219">
        <f>SUM(BK207:BK208)</f>
        <v>0</v>
      </c>
    </row>
    <row r="207" s="2" customFormat="1" ht="24.15" customHeight="1">
      <c r="A207" s="39"/>
      <c r="B207" s="40"/>
      <c r="C207" s="220" t="s">
        <v>553</v>
      </c>
      <c r="D207" s="220" t="s">
        <v>217</v>
      </c>
      <c r="E207" s="221" t="s">
        <v>6368</v>
      </c>
      <c r="F207" s="222" t="s">
        <v>6369</v>
      </c>
      <c r="G207" s="223" t="s">
        <v>435</v>
      </c>
      <c r="H207" s="224">
        <v>10.976000000000001</v>
      </c>
      <c r="I207" s="225"/>
      <c r="J207" s="226">
        <f>ROUND(I207*H207,2)</f>
        <v>0</v>
      </c>
      <c r="K207" s="222" t="s">
        <v>359</v>
      </c>
      <c r="L207" s="45"/>
      <c r="M207" s="227" t="s">
        <v>1</v>
      </c>
      <c r="N207" s="228" t="s">
        <v>46</v>
      </c>
      <c r="O207" s="92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215</v>
      </c>
      <c r="AT207" s="231" t="s">
        <v>217</v>
      </c>
      <c r="AU207" s="231" t="s">
        <v>90</v>
      </c>
      <c r="AY207" s="18" t="s">
        <v>216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88</v>
      </c>
      <c r="BK207" s="232">
        <f>ROUND(I207*H207,2)</f>
        <v>0</v>
      </c>
      <c r="BL207" s="18" t="s">
        <v>215</v>
      </c>
      <c r="BM207" s="231" t="s">
        <v>6370</v>
      </c>
    </row>
    <row r="208" s="2" customFormat="1">
      <c r="A208" s="39"/>
      <c r="B208" s="40"/>
      <c r="C208" s="41"/>
      <c r="D208" s="233" t="s">
        <v>222</v>
      </c>
      <c r="E208" s="41"/>
      <c r="F208" s="234" t="s">
        <v>6371</v>
      </c>
      <c r="G208" s="41"/>
      <c r="H208" s="41"/>
      <c r="I208" s="235"/>
      <c r="J208" s="41"/>
      <c r="K208" s="41"/>
      <c r="L208" s="45"/>
      <c r="M208" s="238"/>
      <c r="N208" s="239"/>
      <c r="O208" s="240"/>
      <c r="P208" s="240"/>
      <c r="Q208" s="240"/>
      <c r="R208" s="240"/>
      <c r="S208" s="240"/>
      <c r="T208" s="241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222</v>
      </c>
      <c r="AU208" s="18" t="s">
        <v>90</v>
      </c>
    </row>
    <row r="209" s="2" customFormat="1" ht="6.96" customHeight="1">
      <c r="A209" s="39"/>
      <c r="B209" s="67"/>
      <c r="C209" s="68"/>
      <c r="D209" s="68"/>
      <c r="E209" s="68"/>
      <c r="F209" s="68"/>
      <c r="G209" s="68"/>
      <c r="H209" s="68"/>
      <c r="I209" s="68"/>
      <c r="J209" s="68"/>
      <c r="K209" s="68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vRLSR1QPubc7PjL7ndSonhynFBiTUe6TQstTE/U7K6fvWFj2dpr1jVwH6ZEMFL393VHKLytDiycUWGKtS1TPOA==" hashValue="MqRRiNP0P/ZuKZmBTRt7ZOI4aYNd8cbdRnIB4i45gCiXKmB78VHqCi5lziyhyU1cKVqcyffpMjPPUApi1hKvxw==" algorithmName="SHA-512" password="CC35"/>
  <autoFilter ref="C125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6268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6372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161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6270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ROUND((SUM(BE126:BE243)),  2)</f>
        <v>0</v>
      </c>
      <c r="G35" s="39"/>
      <c r="H35" s="39"/>
      <c r="I35" s="165">
        <v>0.20999999999999999</v>
      </c>
      <c r="J35" s="164">
        <f>ROUND(((SUM(BE126:BE243))*I35),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ROUND((SUM(BF126:BF243)),  2)</f>
        <v>0</v>
      </c>
      <c r="G36" s="39"/>
      <c r="H36" s="39"/>
      <c r="I36" s="165">
        <v>0.14999999999999999</v>
      </c>
      <c r="J36" s="164">
        <f>ROUND(((SUM(BF126:BF243))*I36),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ROUND((SUM(BG126:BG243)),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ROUND((SUM(BH126:BH243)),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ROUND((SUM(BI126:BI243)),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6268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IO-02b - Areálová splašková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320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321</v>
      </c>
      <c r="E100" s="245"/>
      <c r="F100" s="245"/>
      <c r="G100" s="245"/>
      <c r="H100" s="245"/>
      <c r="I100" s="245"/>
      <c r="J100" s="246">
        <f>J128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323</v>
      </c>
      <c r="E101" s="245"/>
      <c r="F101" s="245"/>
      <c r="G101" s="245"/>
      <c r="H101" s="245"/>
      <c r="I101" s="245"/>
      <c r="J101" s="246">
        <f>J172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3"/>
      <c r="C102" s="134"/>
      <c r="D102" s="244" t="s">
        <v>324</v>
      </c>
      <c r="E102" s="245"/>
      <c r="F102" s="245"/>
      <c r="G102" s="245"/>
      <c r="H102" s="245"/>
      <c r="I102" s="245"/>
      <c r="J102" s="246">
        <f>J176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3"/>
      <c r="C103" s="134"/>
      <c r="D103" s="244" t="s">
        <v>330</v>
      </c>
      <c r="E103" s="245"/>
      <c r="F103" s="245"/>
      <c r="G103" s="245"/>
      <c r="H103" s="245"/>
      <c r="I103" s="245"/>
      <c r="J103" s="246">
        <f>J191</f>
        <v>0</v>
      </c>
      <c r="K103" s="134"/>
      <c r="L103" s="247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3"/>
      <c r="C104" s="134"/>
      <c r="D104" s="244" t="s">
        <v>334</v>
      </c>
      <c r="E104" s="245"/>
      <c r="F104" s="245"/>
      <c r="G104" s="245"/>
      <c r="H104" s="245"/>
      <c r="I104" s="245"/>
      <c r="J104" s="246">
        <f>J241</f>
        <v>0</v>
      </c>
      <c r="K104" s="134"/>
      <c r="L104" s="247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ZZS Kraje Vysočina – výjezdové stanoviště Telč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190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6268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IO-02b - Areálová splašková kanalizace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Telč, ul. Na Kotnově</v>
      </c>
      <c r="G120" s="41"/>
      <c r="H120" s="41"/>
      <c r="I120" s="33" t="s">
        <v>22</v>
      </c>
      <c r="J120" s="80" t="str">
        <f>IF(J14="","",J14)</f>
        <v>1. 6. 2023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Kraj Vysočina</v>
      </c>
      <c r="G122" s="41"/>
      <c r="H122" s="41"/>
      <c r="I122" s="33" t="s">
        <v>32</v>
      </c>
      <c r="J122" s="37" t="str">
        <f>E23</f>
        <v>PROJEKT CENTRUM NOVA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37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0" customFormat="1" ht="29.28" customHeight="1">
      <c r="A125" s="195"/>
      <c r="B125" s="196"/>
      <c r="C125" s="197" t="s">
        <v>202</v>
      </c>
      <c r="D125" s="198" t="s">
        <v>66</v>
      </c>
      <c r="E125" s="198" t="s">
        <v>62</v>
      </c>
      <c r="F125" s="198" t="s">
        <v>63</v>
      </c>
      <c r="G125" s="198" t="s">
        <v>203</v>
      </c>
      <c r="H125" s="198" t="s">
        <v>204</v>
      </c>
      <c r="I125" s="198" t="s">
        <v>205</v>
      </c>
      <c r="J125" s="198" t="s">
        <v>197</v>
      </c>
      <c r="K125" s="199" t="s">
        <v>206</v>
      </c>
      <c r="L125" s="200"/>
      <c r="M125" s="101" t="s">
        <v>1</v>
      </c>
      <c r="N125" s="102" t="s">
        <v>45</v>
      </c>
      <c r="O125" s="102" t="s">
        <v>207</v>
      </c>
      <c r="P125" s="102" t="s">
        <v>208</v>
      </c>
      <c r="Q125" s="102" t="s">
        <v>209</v>
      </c>
      <c r="R125" s="102" t="s">
        <v>210</v>
      </c>
      <c r="S125" s="102" t="s">
        <v>211</v>
      </c>
      <c r="T125" s="103" t="s">
        <v>212</v>
      </c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</row>
    <row r="126" s="2" customFormat="1" ht="22.8" customHeight="1">
      <c r="A126" s="39"/>
      <c r="B126" s="40"/>
      <c r="C126" s="108" t="s">
        <v>213</v>
      </c>
      <c r="D126" s="41"/>
      <c r="E126" s="41"/>
      <c r="F126" s="41"/>
      <c r="G126" s="41"/>
      <c r="H126" s="41"/>
      <c r="I126" s="41"/>
      <c r="J126" s="201">
        <f>BK126</f>
        <v>0</v>
      </c>
      <c r="K126" s="41"/>
      <c r="L126" s="45"/>
      <c r="M126" s="104"/>
      <c r="N126" s="202"/>
      <c r="O126" s="105"/>
      <c r="P126" s="203">
        <f>P127</f>
        <v>0</v>
      </c>
      <c r="Q126" s="105"/>
      <c r="R126" s="203">
        <f>R127</f>
        <v>31.398819720000002</v>
      </c>
      <c r="S126" s="105"/>
      <c r="T126" s="204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80</v>
      </c>
      <c r="AU126" s="18" t="s">
        <v>199</v>
      </c>
      <c r="BK126" s="205">
        <f>BK127</f>
        <v>0</v>
      </c>
    </row>
    <row r="127" s="11" customFormat="1" ht="25.92" customHeight="1">
      <c r="A127" s="11"/>
      <c r="B127" s="206"/>
      <c r="C127" s="207"/>
      <c r="D127" s="208" t="s">
        <v>80</v>
      </c>
      <c r="E127" s="209" t="s">
        <v>353</v>
      </c>
      <c r="F127" s="209" t="s">
        <v>354</v>
      </c>
      <c r="G127" s="207"/>
      <c r="H127" s="207"/>
      <c r="I127" s="210"/>
      <c r="J127" s="211">
        <f>BK127</f>
        <v>0</v>
      </c>
      <c r="K127" s="207"/>
      <c r="L127" s="212"/>
      <c r="M127" s="213"/>
      <c r="N127" s="214"/>
      <c r="O127" s="214"/>
      <c r="P127" s="215">
        <f>P128+P172+P176+P191+P241</f>
        <v>0</v>
      </c>
      <c r="Q127" s="214"/>
      <c r="R127" s="215">
        <f>R128+R172+R176+R191+R241</f>
        <v>31.398819720000002</v>
      </c>
      <c r="S127" s="214"/>
      <c r="T127" s="216">
        <f>T128+T172+T176+T191+T241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7" t="s">
        <v>88</v>
      </c>
      <c r="AT127" s="218" t="s">
        <v>80</v>
      </c>
      <c r="AU127" s="218" t="s">
        <v>81</v>
      </c>
      <c r="AY127" s="217" t="s">
        <v>216</v>
      </c>
      <c r="BK127" s="219">
        <f>BK128+BK172+BK176+BK191+BK241</f>
        <v>0</v>
      </c>
    </row>
    <row r="128" s="11" customFormat="1" ht="22.8" customHeight="1">
      <c r="A128" s="11"/>
      <c r="B128" s="206"/>
      <c r="C128" s="207"/>
      <c r="D128" s="208" t="s">
        <v>80</v>
      </c>
      <c r="E128" s="248" t="s">
        <v>88</v>
      </c>
      <c r="F128" s="248" t="s">
        <v>355</v>
      </c>
      <c r="G128" s="207"/>
      <c r="H128" s="207"/>
      <c r="I128" s="210"/>
      <c r="J128" s="249">
        <f>BK128</f>
        <v>0</v>
      </c>
      <c r="K128" s="207"/>
      <c r="L128" s="212"/>
      <c r="M128" s="213"/>
      <c r="N128" s="214"/>
      <c r="O128" s="214"/>
      <c r="P128" s="215">
        <f>SUM(P129:P171)</f>
        <v>0</v>
      </c>
      <c r="Q128" s="214"/>
      <c r="R128" s="215">
        <f>SUM(R129:R171)</f>
        <v>23.844879720000002</v>
      </c>
      <c r="S128" s="214"/>
      <c r="T128" s="216">
        <f>SUM(T129:T171)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7" t="s">
        <v>88</v>
      </c>
      <c r="AT128" s="218" t="s">
        <v>80</v>
      </c>
      <c r="AU128" s="218" t="s">
        <v>88</v>
      </c>
      <c r="AY128" s="217" t="s">
        <v>216</v>
      </c>
      <c r="BK128" s="219">
        <f>SUM(BK129:BK171)</f>
        <v>0</v>
      </c>
    </row>
    <row r="129" s="2" customFormat="1" ht="33" customHeight="1">
      <c r="A129" s="39"/>
      <c r="B129" s="40"/>
      <c r="C129" s="220" t="s">
        <v>88</v>
      </c>
      <c r="D129" s="220" t="s">
        <v>217</v>
      </c>
      <c r="E129" s="221" t="s">
        <v>6373</v>
      </c>
      <c r="F129" s="222" t="s">
        <v>6374</v>
      </c>
      <c r="G129" s="223" t="s">
        <v>358</v>
      </c>
      <c r="H129" s="224">
        <v>56.204000000000001</v>
      </c>
      <c r="I129" s="225"/>
      <c r="J129" s="226">
        <f>ROUND(I129*H129,2)</f>
        <v>0</v>
      </c>
      <c r="K129" s="222" t="s">
        <v>359</v>
      </c>
      <c r="L129" s="45"/>
      <c r="M129" s="227" t="s">
        <v>1</v>
      </c>
      <c r="N129" s="228" t="s">
        <v>46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215</v>
      </c>
      <c r="AT129" s="231" t="s">
        <v>217</v>
      </c>
      <c r="AU129" s="231" t="s">
        <v>90</v>
      </c>
      <c r="AY129" s="18" t="s">
        <v>216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215</v>
      </c>
      <c r="BM129" s="231" t="s">
        <v>6375</v>
      </c>
    </row>
    <row r="130" s="2" customFormat="1">
      <c r="A130" s="39"/>
      <c r="B130" s="40"/>
      <c r="C130" s="41"/>
      <c r="D130" s="233" t="s">
        <v>222</v>
      </c>
      <c r="E130" s="41"/>
      <c r="F130" s="234" t="s">
        <v>6376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222</v>
      </c>
      <c r="AU130" s="18" t="s">
        <v>90</v>
      </c>
    </row>
    <row r="131" s="14" customFormat="1">
      <c r="A131" s="14"/>
      <c r="B131" s="260"/>
      <c r="C131" s="261"/>
      <c r="D131" s="233" t="s">
        <v>362</v>
      </c>
      <c r="E131" s="262" t="s">
        <v>1</v>
      </c>
      <c r="F131" s="263" t="s">
        <v>6377</v>
      </c>
      <c r="G131" s="261"/>
      <c r="H131" s="264">
        <v>8.0999999999999996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362</v>
      </c>
      <c r="AU131" s="270" t="s">
        <v>90</v>
      </c>
      <c r="AV131" s="14" t="s">
        <v>90</v>
      </c>
      <c r="AW131" s="14" t="s">
        <v>36</v>
      </c>
      <c r="AX131" s="14" t="s">
        <v>81</v>
      </c>
      <c r="AY131" s="270" t="s">
        <v>216</v>
      </c>
    </row>
    <row r="132" s="14" customFormat="1">
      <c r="A132" s="14"/>
      <c r="B132" s="260"/>
      <c r="C132" s="261"/>
      <c r="D132" s="233" t="s">
        <v>362</v>
      </c>
      <c r="E132" s="262" t="s">
        <v>1</v>
      </c>
      <c r="F132" s="263" t="s">
        <v>6378</v>
      </c>
      <c r="G132" s="261"/>
      <c r="H132" s="264">
        <v>34.103999999999999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362</v>
      </c>
      <c r="AU132" s="270" t="s">
        <v>90</v>
      </c>
      <c r="AV132" s="14" t="s">
        <v>90</v>
      </c>
      <c r="AW132" s="14" t="s">
        <v>36</v>
      </c>
      <c r="AX132" s="14" t="s">
        <v>81</v>
      </c>
      <c r="AY132" s="270" t="s">
        <v>216</v>
      </c>
    </row>
    <row r="133" s="14" customFormat="1">
      <c r="A133" s="14"/>
      <c r="B133" s="260"/>
      <c r="C133" s="261"/>
      <c r="D133" s="233" t="s">
        <v>362</v>
      </c>
      <c r="E133" s="262" t="s">
        <v>1</v>
      </c>
      <c r="F133" s="263" t="s">
        <v>6379</v>
      </c>
      <c r="G133" s="261"/>
      <c r="H133" s="264">
        <v>14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0" t="s">
        <v>362</v>
      </c>
      <c r="AU133" s="270" t="s">
        <v>90</v>
      </c>
      <c r="AV133" s="14" t="s">
        <v>90</v>
      </c>
      <c r="AW133" s="14" t="s">
        <v>36</v>
      </c>
      <c r="AX133" s="14" t="s">
        <v>81</v>
      </c>
      <c r="AY133" s="270" t="s">
        <v>216</v>
      </c>
    </row>
    <row r="134" s="16" customFormat="1">
      <c r="A134" s="16"/>
      <c r="B134" s="282"/>
      <c r="C134" s="283"/>
      <c r="D134" s="233" t="s">
        <v>362</v>
      </c>
      <c r="E134" s="284" t="s">
        <v>1</v>
      </c>
      <c r="F134" s="285" t="s">
        <v>369</v>
      </c>
      <c r="G134" s="283"/>
      <c r="H134" s="286">
        <v>56.204000000000001</v>
      </c>
      <c r="I134" s="287"/>
      <c r="J134" s="283"/>
      <c r="K134" s="283"/>
      <c r="L134" s="288"/>
      <c r="M134" s="289"/>
      <c r="N134" s="290"/>
      <c r="O134" s="290"/>
      <c r="P134" s="290"/>
      <c r="Q134" s="290"/>
      <c r="R134" s="290"/>
      <c r="S134" s="290"/>
      <c r="T134" s="291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92" t="s">
        <v>362</v>
      </c>
      <c r="AU134" s="292" t="s">
        <v>90</v>
      </c>
      <c r="AV134" s="16" t="s">
        <v>215</v>
      </c>
      <c r="AW134" s="16" t="s">
        <v>36</v>
      </c>
      <c r="AX134" s="16" t="s">
        <v>88</v>
      </c>
      <c r="AY134" s="292" t="s">
        <v>216</v>
      </c>
    </row>
    <row r="135" s="2" customFormat="1" ht="21.75" customHeight="1">
      <c r="A135" s="39"/>
      <c r="B135" s="40"/>
      <c r="C135" s="220" t="s">
        <v>90</v>
      </c>
      <c r="D135" s="220" t="s">
        <v>217</v>
      </c>
      <c r="E135" s="221" t="s">
        <v>6380</v>
      </c>
      <c r="F135" s="222" t="s">
        <v>6381</v>
      </c>
      <c r="G135" s="223" t="s">
        <v>303</v>
      </c>
      <c r="H135" s="224">
        <v>96.207999999999998</v>
      </c>
      <c r="I135" s="225"/>
      <c r="J135" s="226">
        <f>ROUND(I135*H135,2)</f>
        <v>0</v>
      </c>
      <c r="K135" s="222" t="s">
        <v>359</v>
      </c>
      <c r="L135" s="45"/>
      <c r="M135" s="227" t="s">
        <v>1</v>
      </c>
      <c r="N135" s="228" t="s">
        <v>46</v>
      </c>
      <c r="O135" s="92"/>
      <c r="P135" s="229">
        <f>O135*H135</f>
        <v>0</v>
      </c>
      <c r="Q135" s="229">
        <v>0.00084000000000000003</v>
      </c>
      <c r="R135" s="229">
        <f>Q135*H135</f>
        <v>0.080814720000000007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215</v>
      </c>
      <c r="AT135" s="231" t="s">
        <v>217</v>
      </c>
      <c r="AU135" s="231" t="s">
        <v>90</v>
      </c>
      <c r="AY135" s="18" t="s">
        <v>216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215</v>
      </c>
      <c r="BM135" s="231" t="s">
        <v>6382</v>
      </c>
    </row>
    <row r="136" s="2" customFormat="1">
      <c r="A136" s="39"/>
      <c r="B136" s="40"/>
      <c r="C136" s="41"/>
      <c r="D136" s="233" t="s">
        <v>222</v>
      </c>
      <c r="E136" s="41"/>
      <c r="F136" s="234" t="s">
        <v>6383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90</v>
      </c>
    </row>
    <row r="137" s="14" customFormat="1">
      <c r="A137" s="14"/>
      <c r="B137" s="260"/>
      <c r="C137" s="261"/>
      <c r="D137" s="233" t="s">
        <v>362</v>
      </c>
      <c r="E137" s="262" t="s">
        <v>1</v>
      </c>
      <c r="F137" s="263" t="s">
        <v>6384</v>
      </c>
      <c r="G137" s="261"/>
      <c r="H137" s="264">
        <v>68.207999999999998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362</v>
      </c>
      <c r="AU137" s="270" t="s">
        <v>90</v>
      </c>
      <c r="AV137" s="14" t="s">
        <v>90</v>
      </c>
      <c r="AW137" s="14" t="s">
        <v>36</v>
      </c>
      <c r="AX137" s="14" t="s">
        <v>81</v>
      </c>
      <c r="AY137" s="270" t="s">
        <v>216</v>
      </c>
    </row>
    <row r="138" s="14" customFormat="1">
      <c r="A138" s="14"/>
      <c r="B138" s="260"/>
      <c r="C138" s="261"/>
      <c r="D138" s="233" t="s">
        <v>362</v>
      </c>
      <c r="E138" s="262" t="s">
        <v>1</v>
      </c>
      <c r="F138" s="263" t="s">
        <v>6385</v>
      </c>
      <c r="G138" s="261"/>
      <c r="H138" s="264">
        <v>28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362</v>
      </c>
      <c r="AU138" s="270" t="s">
        <v>90</v>
      </c>
      <c r="AV138" s="14" t="s">
        <v>90</v>
      </c>
      <c r="AW138" s="14" t="s">
        <v>36</v>
      </c>
      <c r="AX138" s="14" t="s">
        <v>81</v>
      </c>
      <c r="AY138" s="270" t="s">
        <v>216</v>
      </c>
    </row>
    <row r="139" s="16" customFormat="1">
      <c r="A139" s="16"/>
      <c r="B139" s="282"/>
      <c r="C139" s="283"/>
      <c r="D139" s="233" t="s">
        <v>362</v>
      </c>
      <c r="E139" s="284" t="s">
        <v>1</v>
      </c>
      <c r="F139" s="285" t="s">
        <v>369</v>
      </c>
      <c r="G139" s="283"/>
      <c r="H139" s="286">
        <v>96.207999999999998</v>
      </c>
      <c r="I139" s="287"/>
      <c r="J139" s="283"/>
      <c r="K139" s="283"/>
      <c r="L139" s="288"/>
      <c r="M139" s="289"/>
      <c r="N139" s="290"/>
      <c r="O139" s="290"/>
      <c r="P139" s="290"/>
      <c r="Q139" s="290"/>
      <c r="R139" s="290"/>
      <c r="S139" s="290"/>
      <c r="T139" s="29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92" t="s">
        <v>362</v>
      </c>
      <c r="AU139" s="292" t="s">
        <v>90</v>
      </c>
      <c r="AV139" s="16" t="s">
        <v>215</v>
      </c>
      <c r="AW139" s="16" t="s">
        <v>36</v>
      </c>
      <c r="AX139" s="16" t="s">
        <v>88</v>
      </c>
      <c r="AY139" s="292" t="s">
        <v>216</v>
      </c>
    </row>
    <row r="140" s="2" customFormat="1" ht="24.15" customHeight="1">
      <c r="A140" s="39"/>
      <c r="B140" s="40"/>
      <c r="C140" s="220" t="s">
        <v>228</v>
      </c>
      <c r="D140" s="220" t="s">
        <v>217</v>
      </c>
      <c r="E140" s="221" t="s">
        <v>6285</v>
      </c>
      <c r="F140" s="222" t="s">
        <v>6286</v>
      </c>
      <c r="G140" s="223" t="s">
        <v>303</v>
      </c>
      <c r="H140" s="224">
        <v>13.5</v>
      </c>
      <c r="I140" s="225"/>
      <c r="J140" s="226">
        <f>ROUND(I140*H140,2)</f>
        <v>0</v>
      </c>
      <c r="K140" s="222" t="s">
        <v>359</v>
      </c>
      <c r="L140" s="45"/>
      <c r="M140" s="227" t="s">
        <v>1</v>
      </c>
      <c r="N140" s="228" t="s">
        <v>46</v>
      </c>
      <c r="O140" s="92"/>
      <c r="P140" s="229">
        <f>O140*H140</f>
        <v>0</v>
      </c>
      <c r="Q140" s="229">
        <v>0.0011900000000000001</v>
      </c>
      <c r="R140" s="229">
        <f>Q140*H140</f>
        <v>0.016065000000000003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215</v>
      </c>
      <c r="AT140" s="231" t="s">
        <v>217</v>
      </c>
      <c r="AU140" s="231" t="s">
        <v>90</v>
      </c>
      <c r="AY140" s="18" t="s">
        <v>216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215</v>
      </c>
      <c r="BM140" s="231" t="s">
        <v>6386</v>
      </c>
    </row>
    <row r="141" s="2" customFormat="1">
      <c r="A141" s="39"/>
      <c r="B141" s="40"/>
      <c r="C141" s="41"/>
      <c r="D141" s="233" t="s">
        <v>222</v>
      </c>
      <c r="E141" s="41"/>
      <c r="F141" s="234" t="s">
        <v>6288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90</v>
      </c>
    </row>
    <row r="142" s="14" customFormat="1">
      <c r="A142" s="14"/>
      <c r="B142" s="260"/>
      <c r="C142" s="261"/>
      <c r="D142" s="233" t="s">
        <v>362</v>
      </c>
      <c r="E142" s="262" t="s">
        <v>1</v>
      </c>
      <c r="F142" s="263" t="s">
        <v>6387</v>
      </c>
      <c r="G142" s="261"/>
      <c r="H142" s="264">
        <v>13.5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362</v>
      </c>
      <c r="AU142" s="270" t="s">
        <v>90</v>
      </c>
      <c r="AV142" s="14" t="s">
        <v>90</v>
      </c>
      <c r="AW142" s="14" t="s">
        <v>36</v>
      </c>
      <c r="AX142" s="14" t="s">
        <v>88</v>
      </c>
      <c r="AY142" s="270" t="s">
        <v>216</v>
      </c>
    </row>
    <row r="143" s="2" customFormat="1" ht="24.15" customHeight="1">
      <c r="A143" s="39"/>
      <c r="B143" s="40"/>
      <c r="C143" s="220" t="s">
        <v>215</v>
      </c>
      <c r="D143" s="220" t="s">
        <v>217</v>
      </c>
      <c r="E143" s="221" t="s">
        <v>6388</v>
      </c>
      <c r="F143" s="222" t="s">
        <v>6389</v>
      </c>
      <c r="G143" s="223" t="s">
        <v>303</v>
      </c>
      <c r="H143" s="224">
        <v>96.207999999999998</v>
      </c>
      <c r="I143" s="225"/>
      <c r="J143" s="226">
        <f>ROUND(I143*H143,2)</f>
        <v>0</v>
      </c>
      <c r="K143" s="222" t="s">
        <v>359</v>
      </c>
      <c r="L143" s="45"/>
      <c r="M143" s="227" t="s">
        <v>1</v>
      </c>
      <c r="N143" s="228" t="s">
        <v>46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215</v>
      </c>
      <c r="AT143" s="231" t="s">
        <v>217</v>
      </c>
      <c r="AU143" s="231" t="s">
        <v>90</v>
      </c>
      <c r="AY143" s="18" t="s">
        <v>216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215</v>
      </c>
      <c r="BM143" s="231" t="s">
        <v>6390</v>
      </c>
    </row>
    <row r="144" s="2" customFormat="1">
      <c r="A144" s="39"/>
      <c r="B144" s="40"/>
      <c r="C144" s="41"/>
      <c r="D144" s="233" t="s">
        <v>222</v>
      </c>
      <c r="E144" s="41"/>
      <c r="F144" s="234" t="s">
        <v>6391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222</v>
      </c>
      <c r="AU144" s="18" t="s">
        <v>90</v>
      </c>
    </row>
    <row r="145" s="2" customFormat="1" ht="24.15" customHeight="1">
      <c r="A145" s="39"/>
      <c r="B145" s="40"/>
      <c r="C145" s="220" t="s">
        <v>237</v>
      </c>
      <c r="D145" s="220" t="s">
        <v>217</v>
      </c>
      <c r="E145" s="221" t="s">
        <v>6290</v>
      </c>
      <c r="F145" s="222" t="s">
        <v>6291</v>
      </c>
      <c r="G145" s="223" t="s">
        <v>303</v>
      </c>
      <c r="H145" s="224">
        <v>13.5</v>
      </c>
      <c r="I145" s="225"/>
      <c r="J145" s="226">
        <f>ROUND(I145*H145,2)</f>
        <v>0</v>
      </c>
      <c r="K145" s="222" t="s">
        <v>359</v>
      </c>
      <c r="L145" s="45"/>
      <c r="M145" s="227" t="s">
        <v>1</v>
      </c>
      <c r="N145" s="228" t="s">
        <v>46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215</v>
      </c>
      <c r="AT145" s="231" t="s">
        <v>217</v>
      </c>
      <c r="AU145" s="231" t="s">
        <v>90</v>
      </c>
      <c r="AY145" s="18" t="s">
        <v>216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215</v>
      </c>
      <c r="BM145" s="231" t="s">
        <v>5156</v>
      </c>
    </row>
    <row r="146" s="2" customFormat="1">
      <c r="A146" s="39"/>
      <c r="B146" s="40"/>
      <c r="C146" s="41"/>
      <c r="D146" s="233" t="s">
        <v>222</v>
      </c>
      <c r="E146" s="41"/>
      <c r="F146" s="234" t="s">
        <v>6293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222</v>
      </c>
      <c r="AU146" s="18" t="s">
        <v>90</v>
      </c>
    </row>
    <row r="147" s="2" customFormat="1" ht="33" customHeight="1">
      <c r="A147" s="39"/>
      <c r="B147" s="40"/>
      <c r="C147" s="220" t="s">
        <v>242</v>
      </c>
      <c r="D147" s="220" t="s">
        <v>217</v>
      </c>
      <c r="E147" s="221" t="s">
        <v>6294</v>
      </c>
      <c r="F147" s="222" t="s">
        <v>6295</v>
      </c>
      <c r="G147" s="223" t="s">
        <v>358</v>
      </c>
      <c r="H147" s="224">
        <v>8.0999999999999996</v>
      </c>
      <c r="I147" s="225"/>
      <c r="J147" s="226">
        <f>ROUND(I147*H147,2)</f>
        <v>0</v>
      </c>
      <c r="K147" s="222" t="s">
        <v>359</v>
      </c>
      <c r="L147" s="45"/>
      <c r="M147" s="227" t="s">
        <v>1</v>
      </c>
      <c r="N147" s="228" t="s">
        <v>46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215</v>
      </c>
      <c r="AT147" s="231" t="s">
        <v>217</v>
      </c>
      <c r="AU147" s="231" t="s">
        <v>90</v>
      </c>
      <c r="AY147" s="18" t="s">
        <v>216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88</v>
      </c>
      <c r="BK147" s="232">
        <f>ROUND(I147*H147,2)</f>
        <v>0</v>
      </c>
      <c r="BL147" s="18" t="s">
        <v>215</v>
      </c>
      <c r="BM147" s="231" t="s">
        <v>6392</v>
      </c>
    </row>
    <row r="148" s="2" customFormat="1">
      <c r="A148" s="39"/>
      <c r="B148" s="40"/>
      <c r="C148" s="41"/>
      <c r="D148" s="233" t="s">
        <v>222</v>
      </c>
      <c r="E148" s="41"/>
      <c r="F148" s="234" t="s">
        <v>6297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222</v>
      </c>
      <c r="AU148" s="18" t="s">
        <v>90</v>
      </c>
    </row>
    <row r="149" s="14" customFormat="1">
      <c r="A149" s="14"/>
      <c r="B149" s="260"/>
      <c r="C149" s="261"/>
      <c r="D149" s="233" t="s">
        <v>362</v>
      </c>
      <c r="E149" s="262" t="s">
        <v>1</v>
      </c>
      <c r="F149" s="263" t="s">
        <v>6377</v>
      </c>
      <c r="G149" s="261"/>
      <c r="H149" s="264">
        <v>8.0999999999999996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362</v>
      </c>
      <c r="AU149" s="270" t="s">
        <v>90</v>
      </c>
      <c r="AV149" s="14" t="s">
        <v>90</v>
      </c>
      <c r="AW149" s="14" t="s">
        <v>36</v>
      </c>
      <c r="AX149" s="14" t="s">
        <v>88</v>
      </c>
      <c r="AY149" s="270" t="s">
        <v>216</v>
      </c>
    </row>
    <row r="150" s="2" customFormat="1" ht="37.8" customHeight="1">
      <c r="A150" s="39"/>
      <c r="B150" s="40"/>
      <c r="C150" s="220" t="s">
        <v>247</v>
      </c>
      <c r="D150" s="220" t="s">
        <v>217</v>
      </c>
      <c r="E150" s="221" t="s">
        <v>408</v>
      </c>
      <c r="F150" s="222" t="s">
        <v>409</v>
      </c>
      <c r="G150" s="223" t="s">
        <v>358</v>
      </c>
      <c r="H150" s="224">
        <v>16.295000000000002</v>
      </c>
      <c r="I150" s="225"/>
      <c r="J150" s="226">
        <f>ROUND(I150*H150,2)</f>
        <v>0</v>
      </c>
      <c r="K150" s="222" t="s">
        <v>359</v>
      </c>
      <c r="L150" s="45"/>
      <c r="M150" s="227" t="s">
        <v>1</v>
      </c>
      <c r="N150" s="228" t="s">
        <v>46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215</v>
      </c>
      <c r="AT150" s="231" t="s">
        <v>217</v>
      </c>
      <c r="AU150" s="231" t="s">
        <v>90</v>
      </c>
      <c r="AY150" s="18" t="s">
        <v>216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215</v>
      </c>
      <c r="BM150" s="231" t="s">
        <v>6393</v>
      </c>
    </row>
    <row r="151" s="2" customFormat="1">
      <c r="A151" s="39"/>
      <c r="B151" s="40"/>
      <c r="C151" s="41"/>
      <c r="D151" s="233" t="s">
        <v>222</v>
      </c>
      <c r="E151" s="41"/>
      <c r="F151" s="234" t="s">
        <v>411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90</v>
      </c>
    </row>
    <row r="152" s="14" customFormat="1">
      <c r="A152" s="14"/>
      <c r="B152" s="260"/>
      <c r="C152" s="261"/>
      <c r="D152" s="233" t="s">
        <v>362</v>
      </c>
      <c r="E152" s="262" t="s">
        <v>1</v>
      </c>
      <c r="F152" s="263" t="s">
        <v>6394</v>
      </c>
      <c r="G152" s="261"/>
      <c r="H152" s="264">
        <v>16.295000000000002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362</v>
      </c>
      <c r="AU152" s="270" t="s">
        <v>90</v>
      </c>
      <c r="AV152" s="14" t="s">
        <v>90</v>
      </c>
      <c r="AW152" s="14" t="s">
        <v>36</v>
      </c>
      <c r="AX152" s="14" t="s">
        <v>88</v>
      </c>
      <c r="AY152" s="270" t="s">
        <v>216</v>
      </c>
    </row>
    <row r="153" s="2" customFormat="1" ht="37.8" customHeight="1">
      <c r="A153" s="39"/>
      <c r="B153" s="40"/>
      <c r="C153" s="220" t="s">
        <v>252</v>
      </c>
      <c r="D153" s="220" t="s">
        <v>217</v>
      </c>
      <c r="E153" s="221" t="s">
        <v>415</v>
      </c>
      <c r="F153" s="222" t="s">
        <v>416</v>
      </c>
      <c r="G153" s="223" t="s">
        <v>358</v>
      </c>
      <c r="H153" s="224">
        <v>130.36000000000001</v>
      </c>
      <c r="I153" s="225"/>
      <c r="J153" s="226">
        <f>ROUND(I153*H153,2)</f>
        <v>0</v>
      </c>
      <c r="K153" s="222" t="s">
        <v>359</v>
      </c>
      <c r="L153" s="45"/>
      <c r="M153" s="227" t="s">
        <v>1</v>
      </c>
      <c r="N153" s="228" t="s">
        <v>46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215</v>
      </c>
      <c r="AT153" s="231" t="s">
        <v>217</v>
      </c>
      <c r="AU153" s="231" t="s">
        <v>90</v>
      </c>
      <c r="AY153" s="18" t="s">
        <v>216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88</v>
      </c>
      <c r="BK153" s="232">
        <f>ROUND(I153*H153,2)</f>
        <v>0</v>
      </c>
      <c r="BL153" s="18" t="s">
        <v>215</v>
      </c>
      <c r="BM153" s="231" t="s">
        <v>6395</v>
      </c>
    </row>
    <row r="154" s="2" customFormat="1">
      <c r="A154" s="39"/>
      <c r="B154" s="40"/>
      <c r="C154" s="41"/>
      <c r="D154" s="233" t="s">
        <v>222</v>
      </c>
      <c r="E154" s="41"/>
      <c r="F154" s="234" t="s">
        <v>418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222</v>
      </c>
      <c r="AU154" s="18" t="s">
        <v>90</v>
      </c>
    </row>
    <row r="155" s="14" customFormat="1">
      <c r="A155" s="14"/>
      <c r="B155" s="260"/>
      <c r="C155" s="261"/>
      <c r="D155" s="233" t="s">
        <v>362</v>
      </c>
      <c r="E155" s="261"/>
      <c r="F155" s="263" t="s">
        <v>6396</v>
      </c>
      <c r="G155" s="261"/>
      <c r="H155" s="264">
        <v>130.36000000000001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362</v>
      </c>
      <c r="AU155" s="270" t="s">
        <v>90</v>
      </c>
      <c r="AV155" s="14" t="s">
        <v>90</v>
      </c>
      <c r="AW155" s="14" t="s">
        <v>4</v>
      </c>
      <c r="AX155" s="14" t="s">
        <v>88</v>
      </c>
      <c r="AY155" s="270" t="s">
        <v>216</v>
      </c>
    </row>
    <row r="156" s="2" customFormat="1" ht="33" customHeight="1">
      <c r="A156" s="39"/>
      <c r="B156" s="40"/>
      <c r="C156" s="220" t="s">
        <v>257</v>
      </c>
      <c r="D156" s="220" t="s">
        <v>217</v>
      </c>
      <c r="E156" s="221" t="s">
        <v>433</v>
      </c>
      <c r="F156" s="222" t="s">
        <v>434</v>
      </c>
      <c r="G156" s="223" t="s">
        <v>435</v>
      </c>
      <c r="H156" s="224">
        <v>16.295000000000002</v>
      </c>
      <c r="I156" s="225"/>
      <c r="J156" s="226">
        <f>ROUND(I156*H156,2)</f>
        <v>0</v>
      </c>
      <c r="K156" s="222" t="s">
        <v>359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215</v>
      </c>
      <c r="AT156" s="231" t="s">
        <v>217</v>
      </c>
      <c r="AU156" s="231" t="s">
        <v>90</v>
      </c>
      <c r="AY156" s="18" t="s">
        <v>216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215</v>
      </c>
      <c r="BM156" s="231" t="s">
        <v>5181</v>
      </c>
    </row>
    <row r="157" s="2" customFormat="1">
      <c r="A157" s="39"/>
      <c r="B157" s="40"/>
      <c r="C157" s="41"/>
      <c r="D157" s="233" t="s">
        <v>222</v>
      </c>
      <c r="E157" s="41"/>
      <c r="F157" s="234" t="s">
        <v>437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90</v>
      </c>
    </row>
    <row r="158" s="14" customFormat="1">
      <c r="A158" s="14"/>
      <c r="B158" s="260"/>
      <c r="C158" s="261"/>
      <c r="D158" s="233" t="s">
        <v>362</v>
      </c>
      <c r="E158" s="261"/>
      <c r="F158" s="263" t="s">
        <v>6397</v>
      </c>
      <c r="G158" s="261"/>
      <c r="H158" s="264">
        <v>16.295000000000002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362</v>
      </c>
      <c r="AU158" s="270" t="s">
        <v>90</v>
      </c>
      <c r="AV158" s="14" t="s">
        <v>90</v>
      </c>
      <c r="AW158" s="14" t="s">
        <v>4</v>
      </c>
      <c r="AX158" s="14" t="s">
        <v>88</v>
      </c>
      <c r="AY158" s="270" t="s">
        <v>216</v>
      </c>
    </row>
    <row r="159" s="2" customFormat="1" ht="24.15" customHeight="1">
      <c r="A159" s="39"/>
      <c r="B159" s="40"/>
      <c r="C159" s="220" t="s">
        <v>262</v>
      </c>
      <c r="D159" s="220" t="s">
        <v>217</v>
      </c>
      <c r="E159" s="221" t="s">
        <v>3675</v>
      </c>
      <c r="F159" s="222" t="s">
        <v>3676</v>
      </c>
      <c r="G159" s="223" t="s">
        <v>358</v>
      </c>
      <c r="H159" s="224">
        <v>39.908999999999999</v>
      </c>
      <c r="I159" s="225"/>
      <c r="J159" s="226">
        <f>ROUND(I159*H159,2)</f>
        <v>0</v>
      </c>
      <c r="K159" s="222" t="s">
        <v>359</v>
      </c>
      <c r="L159" s="45"/>
      <c r="M159" s="227" t="s">
        <v>1</v>
      </c>
      <c r="N159" s="228" t="s">
        <v>46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215</v>
      </c>
      <c r="AT159" s="231" t="s">
        <v>217</v>
      </c>
      <c r="AU159" s="231" t="s">
        <v>90</v>
      </c>
      <c r="AY159" s="18" t="s">
        <v>216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215</v>
      </c>
      <c r="BM159" s="231" t="s">
        <v>6398</v>
      </c>
    </row>
    <row r="160" s="2" customFormat="1">
      <c r="A160" s="39"/>
      <c r="B160" s="40"/>
      <c r="C160" s="41"/>
      <c r="D160" s="233" t="s">
        <v>222</v>
      </c>
      <c r="E160" s="41"/>
      <c r="F160" s="234" t="s">
        <v>3678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222</v>
      </c>
      <c r="AU160" s="18" t="s">
        <v>90</v>
      </c>
    </row>
    <row r="161" s="14" customFormat="1">
      <c r="A161" s="14"/>
      <c r="B161" s="260"/>
      <c r="C161" s="261"/>
      <c r="D161" s="233" t="s">
        <v>362</v>
      </c>
      <c r="E161" s="262" t="s">
        <v>1</v>
      </c>
      <c r="F161" s="263" t="s">
        <v>6399</v>
      </c>
      <c r="G161" s="261"/>
      <c r="H161" s="264">
        <v>39.908999999999999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362</v>
      </c>
      <c r="AU161" s="270" t="s">
        <v>90</v>
      </c>
      <c r="AV161" s="14" t="s">
        <v>90</v>
      </c>
      <c r="AW161" s="14" t="s">
        <v>36</v>
      </c>
      <c r="AX161" s="14" t="s">
        <v>88</v>
      </c>
      <c r="AY161" s="270" t="s">
        <v>216</v>
      </c>
    </row>
    <row r="162" s="2" customFormat="1" ht="24.15" customHeight="1">
      <c r="A162" s="39"/>
      <c r="B162" s="40"/>
      <c r="C162" s="220" t="s">
        <v>267</v>
      </c>
      <c r="D162" s="220" t="s">
        <v>217</v>
      </c>
      <c r="E162" s="221" t="s">
        <v>3680</v>
      </c>
      <c r="F162" s="222" t="s">
        <v>3681</v>
      </c>
      <c r="G162" s="223" t="s">
        <v>358</v>
      </c>
      <c r="H162" s="224">
        <v>12.565</v>
      </c>
      <c r="I162" s="225"/>
      <c r="J162" s="226">
        <f>ROUND(I162*H162,2)</f>
        <v>0</v>
      </c>
      <c r="K162" s="222" t="s">
        <v>359</v>
      </c>
      <c r="L162" s="45"/>
      <c r="M162" s="227" t="s">
        <v>1</v>
      </c>
      <c r="N162" s="228" t="s">
        <v>46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215</v>
      </c>
      <c r="AT162" s="231" t="s">
        <v>217</v>
      </c>
      <c r="AU162" s="231" t="s">
        <v>90</v>
      </c>
      <c r="AY162" s="18" t="s">
        <v>216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88</v>
      </c>
      <c r="BK162" s="232">
        <f>ROUND(I162*H162,2)</f>
        <v>0</v>
      </c>
      <c r="BL162" s="18" t="s">
        <v>215</v>
      </c>
      <c r="BM162" s="231" t="s">
        <v>6400</v>
      </c>
    </row>
    <row r="163" s="2" customFormat="1">
      <c r="A163" s="39"/>
      <c r="B163" s="40"/>
      <c r="C163" s="41"/>
      <c r="D163" s="233" t="s">
        <v>222</v>
      </c>
      <c r="E163" s="41"/>
      <c r="F163" s="234" t="s">
        <v>3683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222</v>
      </c>
      <c r="AU163" s="18" t="s">
        <v>90</v>
      </c>
    </row>
    <row r="164" s="14" customFormat="1">
      <c r="A164" s="14"/>
      <c r="B164" s="260"/>
      <c r="C164" s="261"/>
      <c r="D164" s="233" t="s">
        <v>362</v>
      </c>
      <c r="E164" s="262" t="s">
        <v>1</v>
      </c>
      <c r="F164" s="263" t="s">
        <v>6401</v>
      </c>
      <c r="G164" s="261"/>
      <c r="H164" s="264">
        <v>1.8600000000000001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0" t="s">
        <v>362</v>
      </c>
      <c r="AU164" s="270" t="s">
        <v>90</v>
      </c>
      <c r="AV164" s="14" t="s">
        <v>90</v>
      </c>
      <c r="AW164" s="14" t="s">
        <v>36</v>
      </c>
      <c r="AX164" s="14" t="s">
        <v>81</v>
      </c>
      <c r="AY164" s="270" t="s">
        <v>216</v>
      </c>
    </row>
    <row r="165" s="14" customFormat="1">
      <c r="A165" s="14"/>
      <c r="B165" s="260"/>
      <c r="C165" s="261"/>
      <c r="D165" s="233" t="s">
        <v>362</v>
      </c>
      <c r="E165" s="262" t="s">
        <v>1</v>
      </c>
      <c r="F165" s="263" t="s">
        <v>6402</v>
      </c>
      <c r="G165" s="261"/>
      <c r="H165" s="264">
        <v>4.2249999999999996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362</v>
      </c>
      <c r="AU165" s="270" t="s">
        <v>90</v>
      </c>
      <c r="AV165" s="14" t="s">
        <v>90</v>
      </c>
      <c r="AW165" s="14" t="s">
        <v>36</v>
      </c>
      <c r="AX165" s="14" t="s">
        <v>81</v>
      </c>
      <c r="AY165" s="270" t="s">
        <v>216</v>
      </c>
    </row>
    <row r="166" s="14" customFormat="1">
      <c r="A166" s="14"/>
      <c r="B166" s="260"/>
      <c r="C166" s="261"/>
      <c r="D166" s="233" t="s">
        <v>362</v>
      </c>
      <c r="E166" s="262" t="s">
        <v>1</v>
      </c>
      <c r="F166" s="263" t="s">
        <v>6403</v>
      </c>
      <c r="G166" s="261"/>
      <c r="H166" s="264">
        <v>5.9400000000000004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362</v>
      </c>
      <c r="AU166" s="270" t="s">
        <v>90</v>
      </c>
      <c r="AV166" s="14" t="s">
        <v>90</v>
      </c>
      <c r="AW166" s="14" t="s">
        <v>36</v>
      </c>
      <c r="AX166" s="14" t="s">
        <v>81</v>
      </c>
      <c r="AY166" s="270" t="s">
        <v>216</v>
      </c>
    </row>
    <row r="167" s="14" customFormat="1">
      <c r="A167" s="14"/>
      <c r="B167" s="260"/>
      <c r="C167" s="261"/>
      <c r="D167" s="233" t="s">
        <v>362</v>
      </c>
      <c r="E167" s="262" t="s">
        <v>1</v>
      </c>
      <c r="F167" s="263" t="s">
        <v>6404</v>
      </c>
      <c r="G167" s="261"/>
      <c r="H167" s="264">
        <v>0.54000000000000004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362</v>
      </c>
      <c r="AU167" s="270" t="s">
        <v>90</v>
      </c>
      <c r="AV167" s="14" t="s">
        <v>90</v>
      </c>
      <c r="AW167" s="14" t="s">
        <v>36</v>
      </c>
      <c r="AX167" s="14" t="s">
        <v>81</v>
      </c>
      <c r="AY167" s="270" t="s">
        <v>216</v>
      </c>
    </row>
    <row r="168" s="16" customFormat="1">
      <c r="A168" s="16"/>
      <c r="B168" s="282"/>
      <c r="C168" s="283"/>
      <c r="D168" s="233" t="s">
        <v>362</v>
      </c>
      <c r="E168" s="284" t="s">
        <v>1</v>
      </c>
      <c r="F168" s="285" t="s">
        <v>369</v>
      </c>
      <c r="G168" s="283"/>
      <c r="H168" s="286">
        <v>12.565000000000001</v>
      </c>
      <c r="I168" s="287"/>
      <c r="J168" s="283"/>
      <c r="K168" s="283"/>
      <c r="L168" s="288"/>
      <c r="M168" s="289"/>
      <c r="N168" s="290"/>
      <c r="O168" s="290"/>
      <c r="P168" s="290"/>
      <c r="Q168" s="290"/>
      <c r="R168" s="290"/>
      <c r="S168" s="290"/>
      <c r="T168" s="291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92" t="s">
        <v>362</v>
      </c>
      <c r="AU168" s="292" t="s">
        <v>90</v>
      </c>
      <c r="AV168" s="16" t="s">
        <v>215</v>
      </c>
      <c r="AW168" s="16" t="s">
        <v>36</v>
      </c>
      <c r="AX168" s="16" t="s">
        <v>88</v>
      </c>
      <c r="AY168" s="292" t="s">
        <v>216</v>
      </c>
    </row>
    <row r="169" s="2" customFormat="1" ht="16.5" customHeight="1">
      <c r="A169" s="39"/>
      <c r="B169" s="40"/>
      <c r="C169" s="293" t="s">
        <v>272</v>
      </c>
      <c r="D169" s="293" t="s">
        <v>467</v>
      </c>
      <c r="E169" s="294" t="s">
        <v>3687</v>
      </c>
      <c r="F169" s="295" t="s">
        <v>3688</v>
      </c>
      <c r="G169" s="296" t="s">
        <v>435</v>
      </c>
      <c r="H169" s="297">
        <v>23.748000000000001</v>
      </c>
      <c r="I169" s="298"/>
      <c r="J169" s="299">
        <f>ROUND(I169*H169,2)</f>
        <v>0</v>
      </c>
      <c r="K169" s="295" t="s">
        <v>359</v>
      </c>
      <c r="L169" s="300"/>
      <c r="M169" s="301" t="s">
        <v>1</v>
      </c>
      <c r="N169" s="302" t="s">
        <v>46</v>
      </c>
      <c r="O169" s="92"/>
      <c r="P169" s="229">
        <f>O169*H169</f>
        <v>0</v>
      </c>
      <c r="Q169" s="229">
        <v>1</v>
      </c>
      <c r="R169" s="229">
        <f>Q169*H169</f>
        <v>23.748000000000001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252</v>
      </c>
      <c r="AT169" s="231" t="s">
        <v>467</v>
      </c>
      <c r="AU169" s="231" t="s">
        <v>90</v>
      </c>
      <c r="AY169" s="18" t="s">
        <v>216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215</v>
      </c>
      <c r="BM169" s="231" t="s">
        <v>6405</v>
      </c>
    </row>
    <row r="170" s="2" customFormat="1">
      <c r="A170" s="39"/>
      <c r="B170" s="40"/>
      <c r="C170" s="41"/>
      <c r="D170" s="233" t="s">
        <v>222</v>
      </c>
      <c r="E170" s="41"/>
      <c r="F170" s="234" t="s">
        <v>3688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90</v>
      </c>
    </row>
    <row r="171" s="14" customFormat="1">
      <c r="A171" s="14"/>
      <c r="B171" s="260"/>
      <c r="C171" s="261"/>
      <c r="D171" s="233" t="s">
        <v>362</v>
      </c>
      <c r="E171" s="261"/>
      <c r="F171" s="263" t="s">
        <v>6406</v>
      </c>
      <c r="G171" s="261"/>
      <c r="H171" s="264">
        <v>23.748000000000001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362</v>
      </c>
      <c r="AU171" s="270" t="s">
        <v>90</v>
      </c>
      <c r="AV171" s="14" t="s">
        <v>90</v>
      </c>
      <c r="AW171" s="14" t="s">
        <v>4</v>
      </c>
      <c r="AX171" s="14" t="s">
        <v>88</v>
      </c>
      <c r="AY171" s="270" t="s">
        <v>216</v>
      </c>
    </row>
    <row r="172" s="11" customFormat="1" ht="22.8" customHeight="1">
      <c r="A172" s="11"/>
      <c r="B172" s="206"/>
      <c r="C172" s="207"/>
      <c r="D172" s="208" t="s">
        <v>80</v>
      </c>
      <c r="E172" s="248" t="s">
        <v>228</v>
      </c>
      <c r="F172" s="248" t="s">
        <v>596</v>
      </c>
      <c r="G172" s="207"/>
      <c r="H172" s="207"/>
      <c r="I172" s="210"/>
      <c r="J172" s="249">
        <f>BK172</f>
        <v>0</v>
      </c>
      <c r="K172" s="207"/>
      <c r="L172" s="212"/>
      <c r="M172" s="213"/>
      <c r="N172" s="214"/>
      <c r="O172" s="214"/>
      <c r="P172" s="215">
        <f>SUM(P173:P175)</f>
        <v>0</v>
      </c>
      <c r="Q172" s="214"/>
      <c r="R172" s="215">
        <f>SUM(R173:R175)</f>
        <v>0</v>
      </c>
      <c r="S172" s="214"/>
      <c r="T172" s="216">
        <f>SUM(T173:T175)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17" t="s">
        <v>88</v>
      </c>
      <c r="AT172" s="218" t="s">
        <v>80</v>
      </c>
      <c r="AU172" s="218" t="s">
        <v>88</v>
      </c>
      <c r="AY172" s="217" t="s">
        <v>216</v>
      </c>
      <c r="BK172" s="219">
        <f>SUM(BK173:BK175)</f>
        <v>0</v>
      </c>
    </row>
    <row r="173" s="2" customFormat="1" ht="21.75" customHeight="1">
      <c r="A173" s="39"/>
      <c r="B173" s="40"/>
      <c r="C173" s="220" t="s">
        <v>277</v>
      </c>
      <c r="D173" s="220" t="s">
        <v>217</v>
      </c>
      <c r="E173" s="221" t="s">
        <v>6311</v>
      </c>
      <c r="F173" s="222" t="s">
        <v>6312</v>
      </c>
      <c r="G173" s="223" t="s">
        <v>453</v>
      </c>
      <c r="H173" s="224">
        <v>37</v>
      </c>
      <c r="I173" s="225"/>
      <c r="J173" s="226">
        <f>ROUND(I173*H173,2)</f>
        <v>0</v>
      </c>
      <c r="K173" s="222" t="s">
        <v>359</v>
      </c>
      <c r="L173" s="45"/>
      <c r="M173" s="227" t="s">
        <v>1</v>
      </c>
      <c r="N173" s="228" t="s">
        <v>46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215</v>
      </c>
      <c r="AT173" s="231" t="s">
        <v>217</v>
      </c>
      <c r="AU173" s="231" t="s">
        <v>90</v>
      </c>
      <c r="AY173" s="18" t="s">
        <v>216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215</v>
      </c>
      <c r="BM173" s="231" t="s">
        <v>5164</v>
      </c>
    </row>
    <row r="174" s="2" customFormat="1">
      <c r="A174" s="39"/>
      <c r="B174" s="40"/>
      <c r="C174" s="41"/>
      <c r="D174" s="233" t="s">
        <v>222</v>
      </c>
      <c r="E174" s="41"/>
      <c r="F174" s="234" t="s">
        <v>6314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222</v>
      </c>
      <c r="AU174" s="18" t="s">
        <v>90</v>
      </c>
    </row>
    <row r="175" s="14" customFormat="1">
      <c r="A175" s="14"/>
      <c r="B175" s="260"/>
      <c r="C175" s="261"/>
      <c r="D175" s="233" t="s">
        <v>362</v>
      </c>
      <c r="E175" s="262" t="s">
        <v>1</v>
      </c>
      <c r="F175" s="263" t="s">
        <v>6407</v>
      </c>
      <c r="G175" s="261"/>
      <c r="H175" s="264">
        <v>37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362</v>
      </c>
      <c r="AU175" s="270" t="s">
        <v>90</v>
      </c>
      <c r="AV175" s="14" t="s">
        <v>90</v>
      </c>
      <c r="AW175" s="14" t="s">
        <v>36</v>
      </c>
      <c r="AX175" s="14" t="s">
        <v>88</v>
      </c>
      <c r="AY175" s="270" t="s">
        <v>216</v>
      </c>
    </row>
    <row r="176" s="11" customFormat="1" ht="22.8" customHeight="1">
      <c r="A176" s="11"/>
      <c r="B176" s="206"/>
      <c r="C176" s="207"/>
      <c r="D176" s="208" t="s">
        <v>80</v>
      </c>
      <c r="E176" s="248" t="s">
        <v>215</v>
      </c>
      <c r="F176" s="248" t="s">
        <v>951</v>
      </c>
      <c r="G176" s="207"/>
      <c r="H176" s="207"/>
      <c r="I176" s="210"/>
      <c r="J176" s="249">
        <f>BK176</f>
        <v>0</v>
      </c>
      <c r="K176" s="207"/>
      <c r="L176" s="212"/>
      <c r="M176" s="213"/>
      <c r="N176" s="214"/>
      <c r="O176" s="214"/>
      <c r="P176" s="215">
        <f>SUM(P177:P190)</f>
        <v>0</v>
      </c>
      <c r="Q176" s="214"/>
      <c r="R176" s="215">
        <f>SUM(R177:R190)</f>
        <v>7.0563199999999995</v>
      </c>
      <c r="S176" s="214"/>
      <c r="T176" s="216">
        <f>SUM(T177:T190)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17" t="s">
        <v>88</v>
      </c>
      <c r="AT176" s="218" t="s">
        <v>80</v>
      </c>
      <c r="AU176" s="218" t="s">
        <v>88</v>
      </c>
      <c r="AY176" s="217" t="s">
        <v>216</v>
      </c>
      <c r="BK176" s="219">
        <f>SUM(BK177:BK190)</f>
        <v>0</v>
      </c>
    </row>
    <row r="177" s="2" customFormat="1" ht="24.15" customHeight="1">
      <c r="A177" s="39"/>
      <c r="B177" s="40"/>
      <c r="C177" s="220" t="s">
        <v>282</v>
      </c>
      <c r="D177" s="220" t="s">
        <v>217</v>
      </c>
      <c r="E177" s="221" t="s">
        <v>3691</v>
      </c>
      <c r="F177" s="222" t="s">
        <v>3692</v>
      </c>
      <c r="G177" s="223" t="s">
        <v>358</v>
      </c>
      <c r="H177" s="224">
        <v>3.73</v>
      </c>
      <c r="I177" s="225"/>
      <c r="J177" s="226">
        <f>ROUND(I177*H177,2)</f>
        <v>0</v>
      </c>
      <c r="K177" s="222" t="s">
        <v>359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215</v>
      </c>
      <c r="AT177" s="231" t="s">
        <v>217</v>
      </c>
      <c r="AU177" s="231" t="s">
        <v>90</v>
      </c>
      <c r="AY177" s="18" t="s">
        <v>216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215</v>
      </c>
      <c r="BM177" s="231" t="s">
        <v>6408</v>
      </c>
    </row>
    <row r="178" s="2" customFormat="1">
      <c r="A178" s="39"/>
      <c r="B178" s="40"/>
      <c r="C178" s="41"/>
      <c r="D178" s="233" t="s">
        <v>222</v>
      </c>
      <c r="E178" s="41"/>
      <c r="F178" s="234" t="s">
        <v>3694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222</v>
      </c>
      <c r="AU178" s="18" t="s">
        <v>90</v>
      </c>
    </row>
    <row r="179" s="14" customFormat="1">
      <c r="A179" s="14"/>
      <c r="B179" s="260"/>
      <c r="C179" s="261"/>
      <c r="D179" s="233" t="s">
        <v>362</v>
      </c>
      <c r="E179" s="262" t="s">
        <v>1</v>
      </c>
      <c r="F179" s="263" t="s">
        <v>6409</v>
      </c>
      <c r="G179" s="261"/>
      <c r="H179" s="264">
        <v>0.17999999999999999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362</v>
      </c>
      <c r="AU179" s="270" t="s">
        <v>90</v>
      </c>
      <c r="AV179" s="14" t="s">
        <v>90</v>
      </c>
      <c r="AW179" s="14" t="s">
        <v>36</v>
      </c>
      <c r="AX179" s="14" t="s">
        <v>81</v>
      </c>
      <c r="AY179" s="270" t="s">
        <v>216</v>
      </c>
    </row>
    <row r="180" s="14" customFormat="1">
      <c r="A180" s="14"/>
      <c r="B180" s="260"/>
      <c r="C180" s="261"/>
      <c r="D180" s="233" t="s">
        <v>362</v>
      </c>
      <c r="E180" s="262" t="s">
        <v>1</v>
      </c>
      <c r="F180" s="263" t="s">
        <v>6410</v>
      </c>
      <c r="G180" s="261"/>
      <c r="H180" s="264">
        <v>3.5499999999999998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0" t="s">
        <v>362</v>
      </c>
      <c r="AU180" s="270" t="s">
        <v>90</v>
      </c>
      <c r="AV180" s="14" t="s">
        <v>90</v>
      </c>
      <c r="AW180" s="14" t="s">
        <v>36</v>
      </c>
      <c r="AX180" s="14" t="s">
        <v>81</v>
      </c>
      <c r="AY180" s="270" t="s">
        <v>216</v>
      </c>
    </row>
    <row r="181" s="16" customFormat="1">
      <c r="A181" s="16"/>
      <c r="B181" s="282"/>
      <c r="C181" s="283"/>
      <c r="D181" s="233" t="s">
        <v>362</v>
      </c>
      <c r="E181" s="284" t="s">
        <v>1</v>
      </c>
      <c r="F181" s="285" t="s">
        <v>369</v>
      </c>
      <c r="G181" s="283"/>
      <c r="H181" s="286">
        <v>3.73</v>
      </c>
      <c r="I181" s="287"/>
      <c r="J181" s="283"/>
      <c r="K181" s="283"/>
      <c r="L181" s="288"/>
      <c r="M181" s="289"/>
      <c r="N181" s="290"/>
      <c r="O181" s="290"/>
      <c r="P181" s="290"/>
      <c r="Q181" s="290"/>
      <c r="R181" s="290"/>
      <c r="S181" s="290"/>
      <c r="T181" s="29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92" t="s">
        <v>362</v>
      </c>
      <c r="AU181" s="292" t="s">
        <v>90</v>
      </c>
      <c r="AV181" s="16" t="s">
        <v>215</v>
      </c>
      <c r="AW181" s="16" t="s">
        <v>36</v>
      </c>
      <c r="AX181" s="16" t="s">
        <v>88</v>
      </c>
      <c r="AY181" s="292" t="s">
        <v>216</v>
      </c>
    </row>
    <row r="182" s="2" customFormat="1" ht="16.5" customHeight="1">
      <c r="A182" s="39"/>
      <c r="B182" s="40"/>
      <c r="C182" s="293" t="s">
        <v>8</v>
      </c>
      <c r="D182" s="293" t="s">
        <v>467</v>
      </c>
      <c r="E182" s="294" t="s">
        <v>3687</v>
      </c>
      <c r="F182" s="295" t="s">
        <v>3688</v>
      </c>
      <c r="G182" s="296" t="s">
        <v>435</v>
      </c>
      <c r="H182" s="297">
        <v>7.0499999999999998</v>
      </c>
      <c r="I182" s="298"/>
      <c r="J182" s="299">
        <f>ROUND(I182*H182,2)</f>
        <v>0</v>
      </c>
      <c r="K182" s="295" t="s">
        <v>359</v>
      </c>
      <c r="L182" s="300"/>
      <c r="M182" s="301" t="s">
        <v>1</v>
      </c>
      <c r="N182" s="302" t="s">
        <v>46</v>
      </c>
      <c r="O182" s="92"/>
      <c r="P182" s="229">
        <f>O182*H182</f>
        <v>0</v>
      </c>
      <c r="Q182" s="229">
        <v>1</v>
      </c>
      <c r="R182" s="229">
        <f>Q182*H182</f>
        <v>7.0499999999999998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252</v>
      </c>
      <c r="AT182" s="231" t="s">
        <v>467</v>
      </c>
      <c r="AU182" s="231" t="s">
        <v>90</v>
      </c>
      <c r="AY182" s="18" t="s">
        <v>216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88</v>
      </c>
      <c r="BK182" s="232">
        <f>ROUND(I182*H182,2)</f>
        <v>0</v>
      </c>
      <c r="BL182" s="18" t="s">
        <v>215</v>
      </c>
      <c r="BM182" s="231" t="s">
        <v>6411</v>
      </c>
    </row>
    <row r="183" s="2" customFormat="1">
      <c r="A183" s="39"/>
      <c r="B183" s="40"/>
      <c r="C183" s="41"/>
      <c r="D183" s="233" t="s">
        <v>222</v>
      </c>
      <c r="E183" s="41"/>
      <c r="F183" s="234" t="s">
        <v>3688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222</v>
      </c>
      <c r="AU183" s="18" t="s">
        <v>90</v>
      </c>
    </row>
    <row r="184" s="14" customFormat="1">
      <c r="A184" s="14"/>
      <c r="B184" s="260"/>
      <c r="C184" s="261"/>
      <c r="D184" s="233" t="s">
        <v>362</v>
      </c>
      <c r="E184" s="261"/>
      <c r="F184" s="263" t="s">
        <v>6412</v>
      </c>
      <c r="G184" s="261"/>
      <c r="H184" s="264">
        <v>7.0499999999999998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362</v>
      </c>
      <c r="AU184" s="270" t="s">
        <v>90</v>
      </c>
      <c r="AV184" s="14" t="s">
        <v>90</v>
      </c>
      <c r="AW184" s="14" t="s">
        <v>4</v>
      </c>
      <c r="AX184" s="14" t="s">
        <v>88</v>
      </c>
      <c r="AY184" s="270" t="s">
        <v>216</v>
      </c>
    </row>
    <row r="185" s="2" customFormat="1" ht="24.15" customHeight="1">
      <c r="A185" s="39"/>
      <c r="B185" s="40"/>
      <c r="C185" s="220" t="s">
        <v>292</v>
      </c>
      <c r="D185" s="220" t="s">
        <v>217</v>
      </c>
      <c r="E185" s="221" t="s">
        <v>6413</v>
      </c>
      <c r="F185" s="222" t="s">
        <v>6414</v>
      </c>
      <c r="G185" s="223" t="s">
        <v>358</v>
      </c>
      <c r="H185" s="224">
        <v>0.125</v>
      </c>
      <c r="I185" s="225"/>
      <c r="J185" s="226">
        <f>ROUND(I185*H185,2)</f>
        <v>0</v>
      </c>
      <c r="K185" s="222" t="s">
        <v>359</v>
      </c>
      <c r="L185" s="45"/>
      <c r="M185" s="227" t="s">
        <v>1</v>
      </c>
      <c r="N185" s="228" t="s">
        <v>46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215</v>
      </c>
      <c r="AT185" s="231" t="s">
        <v>217</v>
      </c>
      <c r="AU185" s="231" t="s">
        <v>90</v>
      </c>
      <c r="AY185" s="18" t="s">
        <v>216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215</v>
      </c>
      <c r="BM185" s="231" t="s">
        <v>6415</v>
      </c>
    </row>
    <row r="186" s="2" customFormat="1">
      <c r="A186" s="39"/>
      <c r="B186" s="40"/>
      <c r="C186" s="41"/>
      <c r="D186" s="233" t="s">
        <v>222</v>
      </c>
      <c r="E186" s="41"/>
      <c r="F186" s="234" t="s">
        <v>6416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222</v>
      </c>
      <c r="AU186" s="18" t="s">
        <v>90</v>
      </c>
    </row>
    <row r="187" s="14" customFormat="1">
      <c r="A187" s="14"/>
      <c r="B187" s="260"/>
      <c r="C187" s="261"/>
      <c r="D187" s="233" t="s">
        <v>362</v>
      </c>
      <c r="E187" s="262" t="s">
        <v>1</v>
      </c>
      <c r="F187" s="263" t="s">
        <v>6417</v>
      </c>
      <c r="G187" s="261"/>
      <c r="H187" s="264">
        <v>0.125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362</v>
      </c>
      <c r="AU187" s="270" t="s">
        <v>90</v>
      </c>
      <c r="AV187" s="14" t="s">
        <v>90</v>
      </c>
      <c r="AW187" s="14" t="s">
        <v>36</v>
      </c>
      <c r="AX187" s="14" t="s">
        <v>88</v>
      </c>
      <c r="AY187" s="270" t="s">
        <v>216</v>
      </c>
    </row>
    <row r="188" s="2" customFormat="1" ht="24.15" customHeight="1">
      <c r="A188" s="39"/>
      <c r="B188" s="40"/>
      <c r="C188" s="220" t="s">
        <v>297</v>
      </c>
      <c r="D188" s="220" t="s">
        <v>217</v>
      </c>
      <c r="E188" s="221" t="s">
        <v>6418</v>
      </c>
      <c r="F188" s="222" t="s">
        <v>6419</v>
      </c>
      <c r="G188" s="223" t="s">
        <v>303</v>
      </c>
      <c r="H188" s="224">
        <v>1</v>
      </c>
      <c r="I188" s="225"/>
      <c r="J188" s="226">
        <f>ROUND(I188*H188,2)</f>
        <v>0</v>
      </c>
      <c r="K188" s="222" t="s">
        <v>359</v>
      </c>
      <c r="L188" s="45"/>
      <c r="M188" s="227" t="s">
        <v>1</v>
      </c>
      <c r="N188" s="228" t="s">
        <v>46</v>
      </c>
      <c r="O188" s="92"/>
      <c r="P188" s="229">
        <f>O188*H188</f>
        <v>0</v>
      </c>
      <c r="Q188" s="229">
        <v>0.0063200000000000001</v>
      </c>
      <c r="R188" s="229">
        <f>Q188*H188</f>
        <v>0.0063200000000000001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215</v>
      </c>
      <c r="AT188" s="231" t="s">
        <v>217</v>
      </c>
      <c r="AU188" s="231" t="s">
        <v>90</v>
      </c>
      <c r="AY188" s="18" t="s">
        <v>216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88</v>
      </c>
      <c r="BK188" s="232">
        <f>ROUND(I188*H188,2)</f>
        <v>0</v>
      </c>
      <c r="BL188" s="18" t="s">
        <v>215</v>
      </c>
      <c r="BM188" s="231" t="s">
        <v>6420</v>
      </c>
    </row>
    <row r="189" s="2" customFormat="1">
      <c r="A189" s="39"/>
      <c r="B189" s="40"/>
      <c r="C189" s="41"/>
      <c r="D189" s="233" t="s">
        <v>222</v>
      </c>
      <c r="E189" s="41"/>
      <c r="F189" s="234" t="s">
        <v>6421</v>
      </c>
      <c r="G189" s="41"/>
      <c r="H189" s="41"/>
      <c r="I189" s="235"/>
      <c r="J189" s="41"/>
      <c r="K189" s="41"/>
      <c r="L189" s="45"/>
      <c r="M189" s="236"/>
      <c r="N189" s="23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222</v>
      </c>
      <c r="AU189" s="18" t="s">
        <v>90</v>
      </c>
    </row>
    <row r="190" s="14" customFormat="1">
      <c r="A190" s="14"/>
      <c r="B190" s="260"/>
      <c r="C190" s="261"/>
      <c r="D190" s="233" t="s">
        <v>362</v>
      </c>
      <c r="E190" s="262" t="s">
        <v>1</v>
      </c>
      <c r="F190" s="263" t="s">
        <v>6422</v>
      </c>
      <c r="G190" s="261"/>
      <c r="H190" s="264">
        <v>1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0" t="s">
        <v>362</v>
      </c>
      <c r="AU190" s="270" t="s">
        <v>90</v>
      </c>
      <c r="AV190" s="14" t="s">
        <v>90</v>
      </c>
      <c r="AW190" s="14" t="s">
        <v>36</v>
      </c>
      <c r="AX190" s="14" t="s">
        <v>88</v>
      </c>
      <c r="AY190" s="270" t="s">
        <v>216</v>
      </c>
    </row>
    <row r="191" s="11" customFormat="1" ht="22.8" customHeight="1">
      <c r="A191" s="11"/>
      <c r="B191" s="206"/>
      <c r="C191" s="207"/>
      <c r="D191" s="208" t="s">
        <v>80</v>
      </c>
      <c r="E191" s="248" t="s">
        <v>252</v>
      </c>
      <c r="F191" s="248" t="s">
        <v>1470</v>
      </c>
      <c r="G191" s="207"/>
      <c r="H191" s="207"/>
      <c r="I191" s="210"/>
      <c r="J191" s="249">
        <f>BK191</f>
        <v>0</v>
      </c>
      <c r="K191" s="207"/>
      <c r="L191" s="212"/>
      <c r="M191" s="213"/>
      <c r="N191" s="214"/>
      <c r="O191" s="214"/>
      <c r="P191" s="215">
        <f>SUM(P192:P240)</f>
        <v>0</v>
      </c>
      <c r="Q191" s="214"/>
      <c r="R191" s="215">
        <f>SUM(R192:R240)</f>
        <v>0.49762000000000001</v>
      </c>
      <c r="S191" s="214"/>
      <c r="T191" s="216">
        <f>SUM(T192:T240)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17" t="s">
        <v>88</v>
      </c>
      <c r="AT191" s="218" t="s">
        <v>80</v>
      </c>
      <c r="AU191" s="218" t="s">
        <v>88</v>
      </c>
      <c r="AY191" s="217" t="s">
        <v>216</v>
      </c>
      <c r="BK191" s="219">
        <f>SUM(BK192:BK240)</f>
        <v>0</v>
      </c>
    </row>
    <row r="192" s="2" customFormat="1" ht="24.15" customHeight="1">
      <c r="A192" s="39"/>
      <c r="B192" s="40"/>
      <c r="C192" s="220" t="s">
        <v>472</v>
      </c>
      <c r="D192" s="220" t="s">
        <v>217</v>
      </c>
      <c r="E192" s="221" t="s">
        <v>6423</v>
      </c>
      <c r="F192" s="222" t="s">
        <v>6424</v>
      </c>
      <c r="G192" s="223" t="s">
        <v>453</v>
      </c>
      <c r="H192" s="224">
        <v>6</v>
      </c>
      <c r="I192" s="225"/>
      <c r="J192" s="226">
        <f>ROUND(I192*H192,2)</f>
        <v>0</v>
      </c>
      <c r="K192" s="222" t="s">
        <v>359</v>
      </c>
      <c r="L192" s="45"/>
      <c r="M192" s="227" t="s">
        <v>1</v>
      </c>
      <c r="N192" s="228" t="s">
        <v>46</v>
      </c>
      <c r="O192" s="92"/>
      <c r="P192" s="229">
        <f>O192*H192</f>
        <v>0</v>
      </c>
      <c r="Q192" s="229">
        <v>0.00131</v>
      </c>
      <c r="R192" s="229">
        <f>Q192*H192</f>
        <v>0.0078599999999999989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215</v>
      </c>
      <c r="AT192" s="231" t="s">
        <v>217</v>
      </c>
      <c r="AU192" s="231" t="s">
        <v>90</v>
      </c>
      <c r="AY192" s="18" t="s">
        <v>216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215</v>
      </c>
      <c r="BM192" s="231" t="s">
        <v>5223</v>
      </c>
    </row>
    <row r="193" s="2" customFormat="1">
      <c r="A193" s="39"/>
      <c r="B193" s="40"/>
      <c r="C193" s="41"/>
      <c r="D193" s="233" t="s">
        <v>222</v>
      </c>
      <c r="E193" s="41"/>
      <c r="F193" s="234" t="s">
        <v>6425</v>
      </c>
      <c r="G193" s="41"/>
      <c r="H193" s="41"/>
      <c r="I193" s="235"/>
      <c r="J193" s="41"/>
      <c r="K193" s="41"/>
      <c r="L193" s="45"/>
      <c r="M193" s="236"/>
      <c r="N193" s="23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222</v>
      </c>
      <c r="AU193" s="18" t="s">
        <v>90</v>
      </c>
    </row>
    <row r="194" s="2" customFormat="1" ht="24.15" customHeight="1">
      <c r="A194" s="39"/>
      <c r="B194" s="40"/>
      <c r="C194" s="220" t="s">
        <v>479</v>
      </c>
      <c r="D194" s="220" t="s">
        <v>217</v>
      </c>
      <c r="E194" s="221" t="s">
        <v>6426</v>
      </c>
      <c r="F194" s="222" t="s">
        <v>6427</v>
      </c>
      <c r="G194" s="223" t="s">
        <v>453</v>
      </c>
      <c r="H194" s="224">
        <v>13</v>
      </c>
      <c r="I194" s="225"/>
      <c r="J194" s="226">
        <f>ROUND(I194*H194,2)</f>
        <v>0</v>
      </c>
      <c r="K194" s="222" t="s">
        <v>359</v>
      </c>
      <c r="L194" s="45"/>
      <c r="M194" s="227" t="s">
        <v>1</v>
      </c>
      <c r="N194" s="228" t="s">
        <v>46</v>
      </c>
      <c r="O194" s="92"/>
      <c r="P194" s="229">
        <f>O194*H194</f>
        <v>0</v>
      </c>
      <c r="Q194" s="229">
        <v>0.0074599999999999996</v>
      </c>
      <c r="R194" s="229">
        <f>Q194*H194</f>
        <v>0.096979999999999997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215</v>
      </c>
      <c r="AT194" s="231" t="s">
        <v>217</v>
      </c>
      <c r="AU194" s="231" t="s">
        <v>90</v>
      </c>
      <c r="AY194" s="18" t="s">
        <v>216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215</v>
      </c>
      <c r="BM194" s="231" t="s">
        <v>6428</v>
      </c>
    </row>
    <row r="195" s="2" customFormat="1">
      <c r="A195" s="39"/>
      <c r="B195" s="40"/>
      <c r="C195" s="41"/>
      <c r="D195" s="233" t="s">
        <v>222</v>
      </c>
      <c r="E195" s="41"/>
      <c r="F195" s="234" t="s">
        <v>6429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222</v>
      </c>
      <c r="AU195" s="18" t="s">
        <v>90</v>
      </c>
    </row>
    <row r="196" s="14" customFormat="1">
      <c r="A196" s="14"/>
      <c r="B196" s="260"/>
      <c r="C196" s="261"/>
      <c r="D196" s="233" t="s">
        <v>362</v>
      </c>
      <c r="E196" s="262" t="s">
        <v>1</v>
      </c>
      <c r="F196" s="263" t="s">
        <v>277</v>
      </c>
      <c r="G196" s="261"/>
      <c r="H196" s="264">
        <v>13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0" t="s">
        <v>362</v>
      </c>
      <c r="AU196" s="270" t="s">
        <v>90</v>
      </c>
      <c r="AV196" s="14" t="s">
        <v>90</v>
      </c>
      <c r="AW196" s="14" t="s">
        <v>36</v>
      </c>
      <c r="AX196" s="14" t="s">
        <v>88</v>
      </c>
      <c r="AY196" s="270" t="s">
        <v>216</v>
      </c>
    </row>
    <row r="197" s="2" customFormat="1" ht="24.15" customHeight="1">
      <c r="A197" s="39"/>
      <c r="B197" s="40"/>
      <c r="C197" s="220" t="s">
        <v>486</v>
      </c>
      <c r="D197" s="220" t="s">
        <v>217</v>
      </c>
      <c r="E197" s="221" t="s">
        <v>6430</v>
      </c>
      <c r="F197" s="222" t="s">
        <v>6431</v>
      </c>
      <c r="G197" s="223" t="s">
        <v>453</v>
      </c>
      <c r="H197" s="224">
        <v>18</v>
      </c>
      <c r="I197" s="225"/>
      <c r="J197" s="226">
        <f>ROUND(I197*H197,2)</f>
        <v>0</v>
      </c>
      <c r="K197" s="222" t="s">
        <v>359</v>
      </c>
      <c r="L197" s="45"/>
      <c r="M197" s="227" t="s">
        <v>1</v>
      </c>
      <c r="N197" s="228" t="s">
        <v>46</v>
      </c>
      <c r="O197" s="92"/>
      <c r="P197" s="229">
        <f>O197*H197</f>
        <v>0</v>
      </c>
      <c r="Q197" s="229">
        <v>0.0027599999999999999</v>
      </c>
      <c r="R197" s="229">
        <f>Q197*H197</f>
        <v>0.049679999999999995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215</v>
      </c>
      <c r="AT197" s="231" t="s">
        <v>217</v>
      </c>
      <c r="AU197" s="231" t="s">
        <v>90</v>
      </c>
      <c r="AY197" s="18" t="s">
        <v>216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88</v>
      </c>
      <c r="BK197" s="232">
        <f>ROUND(I197*H197,2)</f>
        <v>0</v>
      </c>
      <c r="BL197" s="18" t="s">
        <v>215</v>
      </c>
      <c r="BM197" s="231" t="s">
        <v>6432</v>
      </c>
    </row>
    <row r="198" s="2" customFormat="1">
      <c r="A198" s="39"/>
      <c r="B198" s="40"/>
      <c r="C198" s="41"/>
      <c r="D198" s="233" t="s">
        <v>222</v>
      </c>
      <c r="E198" s="41"/>
      <c r="F198" s="234" t="s">
        <v>6433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222</v>
      </c>
      <c r="AU198" s="18" t="s">
        <v>90</v>
      </c>
    </row>
    <row r="199" s="14" customFormat="1">
      <c r="A199" s="14"/>
      <c r="B199" s="260"/>
      <c r="C199" s="261"/>
      <c r="D199" s="233" t="s">
        <v>362</v>
      </c>
      <c r="E199" s="262" t="s">
        <v>1</v>
      </c>
      <c r="F199" s="263" t="s">
        <v>6434</v>
      </c>
      <c r="G199" s="261"/>
      <c r="H199" s="264">
        <v>18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0" t="s">
        <v>362</v>
      </c>
      <c r="AU199" s="270" t="s">
        <v>90</v>
      </c>
      <c r="AV199" s="14" t="s">
        <v>90</v>
      </c>
      <c r="AW199" s="14" t="s">
        <v>36</v>
      </c>
      <c r="AX199" s="14" t="s">
        <v>88</v>
      </c>
      <c r="AY199" s="270" t="s">
        <v>216</v>
      </c>
    </row>
    <row r="200" s="2" customFormat="1" ht="33" customHeight="1">
      <c r="A200" s="39"/>
      <c r="B200" s="40"/>
      <c r="C200" s="220" t="s">
        <v>7</v>
      </c>
      <c r="D200" s="220" t="s">
        <v>217</v>
      </c>
      <c r="E200" s="221" t="s">
        <v>1472</v>
      </c>
      <c r="F200" s="222" t="s">
        <v>1473</v>
      </c>
      <c r="G200" s="223" t="s">
        <v>539</v>
      </c>
      <c r="H200" s="224">
        <v>2</v>
      </c>
      <c r="I200" s="225"/>
      <c r="J200" s="226">
        <f>ROUND(I200*H200,2)</f>
        <v>0</v>
      </c>
      <c r="K200" s="222" t="s">
        <v>359</v>
      </c>
      <c r="L200" s="45"/>
      <c r="M200" s="227" t="s">
        <v>1</v>
      </c>
      <c r="N200" s="228" t="s">
        <v>46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215</v>
      </c>
      <c r="AT200" s="231" t="s">
        <v>217</v>
      </c>
      <c r="AU200" s="231" t="s">
        <v>90</v>
      </c>
      <c r="AY200" s="18" t="s">
        <v>216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88</v>
      </c>
      <c r="BK200" s="232">
        <f>ROUND(I200*H200,2)</f>
        <v>0</v>
      </c>
      <c r="BL200" s="18" t="s">
        <v>215</v>
      </c>
      <c r="BM200" s="231" t="s">
        <v>6435</v>
      </c>
    </row>
    <row r="201" s="2" customFormat="1">
      <c r="A201" s="39"/>
      <c r="B201" s="40"/>
      <c r="C201" s="41"/>
      <c r="D201" s="233" t="s">
        <v>222</v>
      </c>
      <c r="E201" s="41"/>
      <c r="F201" s="234" t="s">
        <v>1475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222</v>
      </c>
      <c r="AU201" s="18" t="s">
        <v>90</v>
      </c>
    </row>
    <row r="202" s="2" customFormat="1" ht="16.5" customHeight="1">
      <c r="A202" s="39"/>
      <c r="B202" s="40"/>
      <c r="C202" s="293" t="s">
        <v>498</v>
      </c>
      <c r="D202" s="293" t="s">
        <v>467</v>
      </c>
      <c r="E202" s="294" t="s">
        <v>6436</v>
      </c>
      <c r="F202" s="295" t="s">
        <v>6437</v>
      </c>
      <c r="G202" s="296" t="s">
        <v>539</v>
      </c>
      <c r="H202" s="297">
        <v>1</v>
      </c>
      <c r="I202" s="298"/>
      <c r="J202" s="299">
        <f>ROUND(I202*H202,2)</f>
        <v>0</v>
      </c>
      <c r="K202" s="295" t="s">
        <v>359</v>
      </c>
      <c r="L202" s="300"/>
      <c r="M202" s="301" t="s">
        <v>1</v>
      </c>
      <c r="N202" s="302" t="s">
        <v>46</v>
      </c>
      <c r="O202" s="92"/>
      <c r="P202" s="229">
        <f>O202*H202</f>
        <v>0</v>
      </c>
      <c r="Q202" s="229">
        <v>0.00025999999999999998</v>
      </c>
      <c r="R202" s="229">
        <f>Q202*H202</f>
        <v>0.00025999999999999998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252</v>
      </c>
      <c r="AT202" s="231" t="s">
        <v>467</v>
      </c>
      <c r="AU202" s="231" t="s">
        <v>90</v>
      </c>
      <c r="AY202" s="18" t="s">
        <v>216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88</v>
      </c>
      <c r="BK202" s="232">
        <f>ROUND(I202*H202,2)</f>
        <v>0</v>
      </c>
      <c r="BL202" s="18" t="s">
        <v>215</v>
      </c>
      <c r="BM202" s="231" t="s">
        <v>6438</v>
      </c>
    </row>
    <row r="203" s="2" customFormat="1">
      <c r="A203" s="39"/>
      <c r="B203" s="40"/>
      <c r="C203" s="41"/>
      <c r="D203" s="233" t="s">
        <v>222</v>
      </c>
      <c r="E203" s="41"/>
      <c r="F203" s="234" t="s">
        <v>6437</v>
      </c>
      <c r="G203" s="41"/>
      <c r="H203" s="41"/>
      <c r="I203" s="235"/>
      <c r="J203" s="41"/>
      <c r="K203" s="41"/>
      <c r="L203" s="45"/>
      <c r="M203" s="236"/>
      <c r="N203" s="23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222</v>
      </c>
      <c r="AU203" s="18" t="s">
        <v>90</v>
      </c>
    </row>
    <row r="204" s="2" customFormat="1" ht="16.5" customHeight="1">
      <c r="A204" s="39"/>
      <c r="B204" s="40"/>
      <c r="C204" s="293" t="s">
        <v>503</v>
      </c>
      <c r="D204" s="293" t="s">
        <v>467</v>
      </c>
      <c r="E204" s="294" t="s">
        <v>1478</v>
      </c>
      <c r="F204" s="295" t="s">
        <v>1479</v>
      </c>
      <c r="G204" s="296" t="s">
        <v>539</v>
      </c>
      <c r="H204" s="297">
        <v>1</v>
      </c>
      <c r="I204" s="298"/>
      <c r="J204" s="299">
        <f>ROUND(I204*H204,2)</f>
        <v>0</v>
      </c>
      <c r="K204" s="295" t="s">
        <v>359</v>
      </c>
      <c r="L204" s="300"/>
      <c r="M204" s="301" t="s">
        <v>1</v>
      </c>
      <c r="N204" s="302" t="s">
        <v>46</v>
      </c>
      <c r="O204" s="92"/>
      <c r="P204" s="229">
        <f>O204*H204</f>
        <v>0</v>
      </c>
      <c r="Q204" s="229">
        <v>0.00034000000000000002</v>
      </c>
      <c r="R204" s="229">
        <f>Q204*H204</f>
        <v>0.00034000000000000002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252</v>
      </c>
      <c r="AT204" s="231" t="s">
        <v>467</v>
      </c>
      <c r="AU204" s="231" t="s">
        <v>90</v>
      </c>
      <c r="AY204" s="18" t="s">
        <v>216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215</v>
      </c>
      <c r="BM204" s="231" t="s">
        <v>6439</v>
      </c>
    </row>
    <row r="205" s="2" customFormat="1">
      <c r="A205" s="39"/>
      <c r="B205" s="40"/>
      <c r="C205" s="41"/>
      <c r="D205" s="233" t="s">
        <v>222</v>
      </c>
      <c r="E205" s="41"/>
      <c r="F205" s="234" t="s">
        <v>1479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222</v>
      </c>
      <c r="AU205" s="18" t="s">
        <v>90</v>
      </c>
    </row>
    <row r="206" s="2" customFormat="1" ht="33" customHeight="1">
      <c r="A206" s="39"/>
      <c r="B206" s="40"/>
      <c r="C206" s="220" t="s">
        <v>509</v>
      </c>
      <c r="D206" s="220" t="s">
        <v>217</v>
      </c>
      <c r="E206" s="221" t="s">
        <v>1482</v>
      </c>
      <c r="F206" s="222" t="s">
        <v>1483</v>
      </c>
      <c r="G206" s="223" t="s">
        <v>539</v>
      </c>
      <c r="H206" s="224">
        <v>4</v>
      </c>
      <c r="I206" s="225"/>
      <c r="J206" s="226">
        <f>ROUND(I206*H206,2)</f>
        <v>0</v>
      </c>
      <c r="K206" s="222" t="s">
        <v>359</v>
      </c>
      <c r="L206" s="45"/>
      <c r="M206" s="227" t="s">
        <v>1</v>
      </c>
      <c r="N206" s="228" t="s">
        <v>46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215</v>
      </c>
      <c r="AT206" s="231" t="s">
        <v>217</v>
      </c>
      <c r="AU206" s="231" t="s">
        <v>90</v>
      </c>
      <c r="AY206" s="18" t="s">
        <v>216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215</v>
      </c>
      <c r="BM206" s="231" t="s">
        <v>6440</v>
      </c>
    </row>
    <row r="207" s="2" customFormat="1">
      <c r="A207" s="39"/>
      <c r="B207" s="40"/>
      <c r="C207" s="41"/>
      <c r="D207" s="233" t="s">
        <v>222</v>
      </c>
      <c r="E207" s="41"/>
      <c r="F207" s="234" t="s">
        <v>1485</v>
      </c>
      <c r="G207" s="41"/>
      <c r="H207" s="41"/>
      <c r="I207" s="235"/>
      <c r="J207" s="41"/>
      <c r="K207" s="41"/>
      <c r="L207" s="45"/>
      <c r="M207" s="236"/>
      <c r="N207" s="23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222</v>
      </c>
      <c r="AU207" s="18" t="s">
        <v>90</v>
      </c>
    </row>
    <row r="208" s="2" customFormat="1" ht="16.5" customHeight="1">
      <c r="A208" s="39"/>
      <c r="B208" s="40"/>
      <c r="C208" s="293" t="s">
        <v>525</v>
      </c>
      <c r="D208" s="293" t="s">
        <v>467</v>
      </c>
      <c r="E208" s="294" t="s">
        <v>6441</v>
      </c>
      <c r="F208" s="295" t="s">
        <v>6442</v>
      </c>
      <c r="G208" s="296" t="s">
        <v>539</v>
      </c>
      <c r="H208" s="297">
        <v>1</v>
      </c>
      <c r="I208" s="298"/>
      <c r="J208" s="299">
        <f>ROUND(I208*H208,2)</f>
        <v>0</v>
      </c>
      <c r="K208" s="295" t="s">
        <v>359</v>
      </c>
      <c r="L208" s="300"/>
      <c r="M208" s="301" t="s">
        <v>1</v>
      </c>
      <c r="N208" s="302" t="s">
        <v>46</v>
      </c>
      <c r="O208" s="92"/>
      <c r="P208" s="229">
        <f>O208*H208</f>
        <v>0</v>
      </c>
      <c r="Q208" s="229">
        <v>0.00040999999999999999</v>
      </c>
      <c r="R208" s="229">
        <f>Q208*H208</f>
        <v>0.00040999999999999999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252</v>
      </c>
      <c r="AT208" s="231" t="s">
        <v>467</v>
      </c>
      <c r="AU208" s="231" t="s">
        <v>90</v>
      </c>
      <c r="AY208" s="18" t="s">
        <v>216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215</v>
      </c>
      <c r="BM208" s="231" t="s">
        <v>6443</v>
      </c>
    </row>
    <row r="209" s="2" customFormat="1">
      <c r="A209" s="39"/>
      <c r="B209" s="40"/>
      <c r="C209" s="41"/>
      <c r="D209" s="233" t="s">
        <v>222</v>
      </c>
      <c r="E209" s="41"/>
      <c r="F209" s="234" t="s">
        <v>6442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222</v>
      </c>
      <c r="AU209" s="18" t="s">
        <v>90</v>
      </c>
    </row>
    <row r="210" s="2" customFormat="1" ht="16.5" customHeight="1">
      <c r="A210" s="39"/>
      <c r="B210" s="40"/>
      <c r="C210" s="293" t="s">
        <v>531</v>
      </c>
      <c r="D210" s="293" t="s">
        <v>467</v>
      </c>
      <c r="E210" s="294" t="s">
        <v>6444</v>
      </c>
      <c r="F210" s="295" t="s">
        <v>6445</v>
      </c>
      <c r="G210" s="296" t="s">
        <v>539</v>
      </c>
      <c r="H210" s="297">
        <v>2</v>
      </c>
      <c r="I210" s="298"/>
      <c r="J210" s="299">
        <f>ROUND(I210*H210,2)</f>
        <v>0</v>
      </c>
      <c r="K210" s="295" t="s">
        <v>359</v>
      </c>
      <c r="L210" s="300"/>
      <c r="M210" s="301" t="s">
        <v>1</v>
      </c>
      <c r="N210" s="302" t="s">
        <v>46</v>
      </c>
      <c r="O210" s="92"/>
      <c r="P210" s="229">
        <f>O210*H210</f>
        <v>0</v>
      </c>
      <c r="Q210" s="229">
        <v>0.00064999999999999997</v>
      </c>
      <c r="R210" s="229">
        <f>Q210*H210</f>
        <v>0.0012999999999999999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252</v>
      </c>
      <c r="AT210" s="231" t="s">
        <v>467</v>
      </c>
      <c r="AU210" s="231" t="s">
        <v>90</v>
      </c>
      <c r="AY210" s="18" t="s">
        <v>216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88</v>
      </c>
      <c r="BK210" s="232">
        <f>ROUND(I210*H210,2)</f>
        <v>0</v>
      </c>
      <c r="BL210" s="18" t="s">
        <v>215</v>
      </c>
      <c r="BM210" s="231" t="s">
        <v>6446</v>
      </c>
    </row>
    <row r="211" s="2" customFormat="1">
      <c r="A211" s="39"/>
      <c r="B211" s="40"/>
      <c r="C211" s="41"/>
      <c r="D211" s="233" t="s">
        <v>222</v>
      </c>
      <c r="E211" s="41"/>
      <c r="F211" s="234" t="s">
        <v>6445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222</v>
      </c>
      <c r="AU211" s="18" t="s">
        <v>90</v>
      </c>
    </row>
    <row r="212" s="2" customFormat="1" ht="16.5" customHeight="1">
      <c r="A212" s="39"/>
      <c r="B212" s="40"/>
      <c r="C212" s="293" t="s">
        <v>536</v>
      </c>
      <c r="D212" s="293" t="s">
        <v>467</v>
      </c>
      <c r="E212" s="294" t="s">
        <v>1487</v>
      </c>
      <c r="F212" s="295" t="s">
        <v>1488</v>
      </c>
      <c r="G212" s="296" t="s">
        <v>539</v>
      </c>
      <c r="H212" s="297">
        <v>1</v>
      </c>
      <c r="I212" s="298"/>
      <c r="J212" s="299">
        <f>ROUND(I212*H212,2)</f>
        <v>0</v>
      </c>
      <c r="K212" s="295" t="s">
        <v>359</v>
      </c>
      <c r="L212" s="300"/>
      <c r="M212" s="301" t="s">
        <v>1</v>
      </c>
      <c r="N212" s="302" t="s">
        <v>46</v>
      </c>
      <c r="O212" s="92"/>
      <c r="P212" s="229">
        <f>O212*H212</f>
        <v>0</v>
      </c>
      <c r="Q212" s="229">
        <v>0.00088000000000000003</v>
      </c>
      <c r="R212" s="229">
        <f>Q212*H212</f>
        <v>0.00088000000000000003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252</v>
      </c>
      <c r="AT212" s="231" t="s">
        <v>467</v>
      </c>
      <c r="AU212" s="231" t="s">
        <v>90</v>
      </c>
      <c r="AY212" s="18" t="s">
        <v>216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215</v>
      </c>
      <c r="BM212" s="231" t="s">
        <v>6447</v>
      </c>
    </row>
    <row r="213" s="2" customFormat="1">
      <c r="A213" s="39"/>
      <c r="B213" s="40"/>
      <c r="C213" s="41"/>
      <c r="D213" s="233" t="s">
        <v>222</v>
      </c>
      <c r="E213" s="41"/>
      <c r="F213" s="234" t="s">
        <v>1488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222</v>
      </c>
      <c r="AU213" s="18" t="s">
        <v>90</v>
      </c>
    </row>
    <row r="214" s="2" customFormat="1" ht="33" customHeight="1">
      <c r="A214" s="39"/>
      <c r="B214" s="40"/>
      <c r="C214" s="220" t="s">
        <v>542</v>
      </c>
      <c r="D214" s="220" t="s">
        <v>217</v>
      </c>
      <c r="E214" s="221" t="s">
        <v>1491</v>
      </c>
      <c r="F214" s="222" t="s">
        <v>1492</v>
      </c>
      <c r="G214" s="223" t="s">
        <v>539</v>
      </c>
      <c r="H214" s="224">
        <v>2</v>
      </c>
      <c r="I214" s="225"/>
      <c r="J214" s="226">
        <f>ROUND(I214*H214,2)</f>
        <v>0</v>
      </c>
      <c r="K214" s="222" t="s">
        <v>359</v>
      </c>
      <c r="L214" s="45"/>
      <c r="M214" s="227" t="s">
        <v>1</v>
      </c>
      <c r="N214" s="228" t="s">
        <v>46</v>
      </c>
      <c r="O214" s="92"/>
      <c r="P214" s="229">
        <f>O214*H214</f>
        <v>0</v>
      </c>
      <c r="Q214" s="229">
        <v>1.0000000000000001E-05</v>
      </c>
      <c r="R214" s="229">
        <f>Q214*H214</f>
        <v>2.0000000000000002E-05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215</v>
      </c>
      <c r="AT214" s="231" t="s">
        <v>217</v>
      </c>
      <c r="AU214" s="231" t="s">
        <v>90</v>
      </c>
      <c r="AY214" s="18" t="s">
        <v>216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88</v>
      </c>
      <c r="BK214" s="232">
        <f>ROUND(I214*H214,2)</f>
        <v>0</v>
      </c>
      <c r="BL214" s="18" t="s">
        <v>215</v>
      </c>
      <c r="BM214" s="231" t="s">
        <v>6448</v>
      </c>
    </row>
    <row r="215" s="2" customFormat="1">
      <c r="A215" s="39"/>
      <c r="B215" s="40"/>
      <c r="C215" s="41"/>
      <c r="D215" s="233" t="s">
        <v>222</v>
      </c>
      <c r="E215" s="41"/>
      <c r="F215" s="234" t="s">
        <v>1494</v>
      </c>
      <c r="G215" s="41"/>
      <c r="H215" s="41"/>
      <c r="I215" s="235"/>
      <c r="J215" s="41"/>
      <c r="K215" s="41"/>
      <c r="L215" s="45"/>
      <c r="M215" s="236"/>
      <c r="N215" s="23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222</v>
      </c>
      <c r="AU215" s="18" t="s">
        <v>90</v>
      </c>
    </row>
    <row r="216" s="2" customFormat="1" ht="24.15" customHeight="1">
      <c r="A216" s="39"/>
      <c r="B216" s="40"/>
      <c r="C216" s="293" t="s">
        <v>547</v>
      </c>
      <c r="D216" s="293" t="s">
        <v>467</v>
      </c>
      <c r="E216" s="294" t="s">
        <v>1496</v>
      </c>
      <c r="F216" s="295" t="s">
        <v>1497</v>
      </c>
      <c r="G216" s="296" t="s">
        <v>539</v>
      </c>
      <c r="H216" s="297">
        <v>1</v>
      </c>
      <c r="I216" s="298"/>
      <c r="J216" s="299">
        <f>ROUND(I216*H216,2)</f>
        <v>0</v>
      </c>
      <c r="K216" s="295" t="s">
        <v>359</v>
      </c>
      <c r="L216" s="300"/>
      <c r="M216" s="301" t="s">
        <v>1</v>
      </c>
      <c r="N216" s="302" t="s">
        <v>46</v>
      </c>
      <c r="O216" s="92"/>
      <c r="P216" s="229">
        <f>O216*H216</f>
        <v>0</v>
      </c>
      <c r="Q216" s="229">
        <v>0.0012800000000000001</v>
      </c>
      <c r="R216" s="229">
        <f>Q216*H216</f>
        <v>0.0012800000000000001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252</v>
      </c>
      <c r="AT216" s="231" t="s">
        <v>467</v>
      </c>
      <c r="AU216" s="231" t="s">
        <v>90</v>
      </c>
      <c r="AY216" s="18" t="s">
        <v>216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88</v>
      </c>
      <c r="BK216" s="232">
        <f>ROUND(I216*H216,2)</f>
        <v>0</v>
      </c>
      <c r="BL216" s="18" t="s">
        <v>215</v>
      </c>
      <c r="BM216" s="231" t="s">
        <v>6449</v>
      </c>
    </row>
    <row r="217" s="2" customFormat="1">
      <c r="A217" s="39"/>
      <c r="B217" s="40"/>
      <c r="C217" s="41"/>
      <c r="D217" s="233" t="s">
        <v>222</v>
      </c>
      <c r="E217" s="41"/>
      <c r="F217" s="234" t="s">
        <v>1497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222</v>
      </c>
      <c r="AU217" s="18" t="s">
        <v>90</v>
      </c>
    </row>
    <row r="218" s="2" customFormat="1" ht="24.15" customHeight="1">
      <c r="A218" s="39"/>
      <c r="B218" s="40"/>
      <c r="C218" s="293" t="s">
        <v>553</v>
      </c>
      <c r="D218" s="293" t="s">
        <v>467</v>
      </c>
      <c r="E218" s="294" t="s">
        <v>6450</v>
      </c>
      <c r="F218" s="295" t="s">
        <v>6451</v>
      </c>
      <c r="G218" s="296" t="s">
        <v>539</v>
      </c>
      <c r="H218" s="297">
        <v>1</v>
      </c>
      <c r="I218" s="298"/>
      <c r="J218" s="299">
        <f>ROUND(I218*H218,2)</f>
        <v>0</v>
      </c>
      <c r="K218" s="295" t="s">
        <v>359</v>
      </c>
      <c r="L218" s="300"/>
      <c r="M218" s="301" t="s">
        <v>1</v>
      </c>
      <c r="N218" s="302" t="s">
        <v>46</v>
      </c>
      <c r="O218" s="92"/>
      <c r="P218" s="229">
        <f>O218*H218</f>
        <v>0</v>
      </c>
      <c r="Q218" s="229">
        <v>0.0019400000000000001</v>
      </c>
      <c r="R218" s="229">
        <f>Q218*H218</f>
        <v>0.0019400000000000001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252</v>
      </c>
      <c r="AT218" s="231" t="s">
        <v>467</v>
      </c>
      <c r="AU218" s="231" t="s">
        <v>90</v>
      </c>
      <c r="AY218" s="18" t="s">
        <v>216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88</v>
      </c>
      <c r="BK218" s="232">
        <f>ROUND(I218*H218,2)</f>
        <v>0</v>
      </c>
      <c r="BL218" s="18" t="s">
        <v>215</v>
      </c>
      <c r="BM218" s="231" t="s">
        <v>5004</v>
      </c>
    </row>
    <row r="219" s="2" customFormat="1">
      <c r="A219" s="39"/>
      <c r="B219" s="40"/>
      <c r="C219" s="41"/>
      <c r="D219" s="233" t="s">
        <v>222</v>
      </c>
      <c r="E219" s="41"/>
      <c r="F219" s="234" t="s">
        <v>6451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222</v>
      </c>
      <c r="AU219" s="18" t="s">
        <v>90</v>
      </c>
    </row>
    <row r="220" s="2" customFormat="1" ht="21.75" customHeight="1">
      <c r="A220" s="39"/>
      <c r="B220" s="40"/>
      <c r="C220" s="220" t="s">
        <v>559</v>
      </c>
      <c r="D220" s="220" t="s">
        <v>217</v>
      </c>
      <c r="E220" s="221" t="s">
        <v>6452</v>
      </c>
      <c r="F220" s="222" t="s">
        <v>6453</v>
      </c>
      <c r="G220" s="223" t="s">
        <v>453</v>
      </c>
      <c r="H220" s="224">
        <v>19</v>
      </c>
      <c r="I220" s="225"/>
      <c r="J220" s="226">
        <f>ROUND(I220*H220,2)</f>
        <v>0</v>
      </c>
      <c r="K220" s="222" t="s">
        <v>359</v>
      </c>
      <c r="L220" s="45"/>
      <c r="M220" s="227" t="s">
        <v>1</v>
      </c>
      <c r="N220" s="228" t="s">
        <v>46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215</v>
      </c>
      <c r="AT220" s="231" t="s">
        <v>217</v>
      </c>
      <c r="AU220" s="231" t="s">
        <v>90</v>
      </c>
      <c r="AY220" s="18" t="s">
        <v>216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215</v>
      </c>
      <c r="BM220" s="231" t="s">
        <v>6454</v>
      </c>
    </row>
    <row r="221" s="2" customFormat="1">
      <c r="A221" s="39"/>
      <c r="B221" s="40"/>
      <c r="C221" s="41"/>
      <c r="D221" s="233" t="s">
        <v>222</v>
      </c>
      <c r="E221" s="41"/>
      <c r="F221" s="234" t="s">
        <v>6455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222</v>
      </c>
      <c r="AU221" s="18" t="s">
        <v>90</v>
      </c>
    </row>
    <row r="222" s="14" customFormat="1">
      <c r="A222" s="14"/>
      <c r="B222" s="260"/>
      <c r="C222" s="261"/>
      <c r="D222" s="233" t="s">
        <v>362</v>
      </c>
      <c r="E222" s="262" t="s">
        <v>1</v>
      </c>
      <c r="F222" s="263" t="s">
        <v>6456</v>
      </c>
      <c r="G222" s="261"/>
      <c r="H222" s="264">
        <v>19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362</v>
      </c>
      <c r="AU222" s="270" t="s">
        <v>90</v>
      </c>
      <c r="AV222" s="14" t="s">
        <v>90</v>
      </c>
      <c r="AW222" s="14" t="s">
        <v>36</v>
      </c>
      <c r="AX222" s="14" t="s">
        <v>88</v>
      </c>
      <c r="AY222" s="270" t="s">
        <v>216</v>
      </c>
    </row>
    <row r="223" s="2" customFormat="1" ht="21.75" customHeight="1">
      <c r="A223" s="39"/>
      <c r="B223" s="40"/>
      <c r="C223" s="220" t="s">
        <v>569</v>
      </c>
      <c r="D223" s="220" t="s">
        <v>217</v>
      </c>
      <c r="E223" s="221" t="s">
        <v>6334</v>
      </c>
      <c r="F223" s="222" t="s">
        <v>6335</v>
      </c>
      <c r="G223" s="223" t="s">
        <v>453</v>
      </c>
      <c r="H223" s="224">
        <v>18</v>
      </c>
      <c r="I223" s="225"/>
      <c r="J223" s="226">
        <f>ROUND(I223*H223,2)</f>
        <v>0</v>
      </c>
      <c r="K223" s="222" t="s">
        <v>359</v>
      </c>
      <c r="L223" s="45"/>
      <c r="M223" s="227" t="s">
        <v>1</v>
      </c>
      <c r="N223" s="228" t="s">
        <v>46</v>
      </c>
      <c r="O223" s="92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215</v>
      </c>
      <c r="AT223" s="231" t="s">
        <v>217</v>
      </c>
      <c r="AU223" s="231" t="s">
        <v>90</v>
      </c>
      <c r="AY223" s="18" t="s">
        <v>216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88</v>
      </c>
      <c r="BK223" s="232">
        <f>ROUND(I223*H223,2)</f>
        <v>0</v>
      </c>
      <c r="BL223" s="18" t="s">
        <v>215</v>
      </c>
      <c r="BM223" s="231" t="s">
        <v>6457</v>
      </c>
    </row>
    <row r="224" s="2" customFormat="1">
      <c r="A224" s="39"/>
      <c r="B224" s="40"/>
      <c r="C224" s="41"/>
      <c r="D224" s="233" t="s">
        <v>222</v>
      </c>
      <c r="E224" s="41"/>
      <c r="F224" s="234" t="s">
        <v>6337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222</v>
      </c>
      <c r="AU224" s="18" t="s">
        <v>90</v>
      </c>
    </row>
    <row r="225" s="2" customFormat="1" ht="24.15" customHeight="1">
      <c r="A225" s="39"/>
      <c r="B225" s="40"/>
      <c r="C225" s="220" t="s">
        <v>576</v>
      </c>
      <c r="D225" s="220" t="s">
        <v>217</v>
      </c>
      <c r="E225" s="221" t="s">
        <v>6458</v>
      </c>
      <c r="F225" s="222" t="s">
        <v>6459</v>
      </c>
      <c r="G225" s="223" t="s">
        <v>539</v>
      </c>
      <c r="H225" s="224">
        <v>1</v>
      </c>
      <c r="I225" s="225"/>
      <c r="J225" s="226">
        <f>ROUND(I225*H225,2)</f>
        <v>0</v>
      </c>
      <c r="K225" s="222" t="s">
        <v>359</v>
      </c>
      <c r="L225" s="45"/>
      <c r="M225" s="227" t="s">
        <v>1</v>
      </c>
      <c r="N225" s="228" t="s">
        <v>46</v>
      </c>
      <c r="O225" s="92"/>
      <c r="P225" s="229">
        <f>O225*H225</f>
        <v>0</v>
      </c>
      <c r="Q225" s="229">
        <v>0.068769999999999998</v>
      </c>
      <c r="R225" s="229">
        <f>Q225*H225</f>
        <v>0.068769999999999998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215</v>
      </c>
      <c r="AT225" s="231" t="s">
        <v>217</v>
      </c>
      <c r="AU225" s="231" t="s">
        <v>90</v>
      </c>
      <c r="AY225" s="18" t="s">
        <v>216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88</v>
      </c>
      <c r="BK225" s="232">
        <f>ROUND(I225*H225,2)</f>
        <v>0</v>
      </c>
      <c r="BL225" s="18" t="s">
        <v>215</v>
      </c>
      <c r="BM225" s="231" t="s">
        <v>6460</v>
      </c>
    </row>
    <row r="226" s="2" customFormat="1">
      <c r="A226" s="39"/>
      <c r="B226" s="40"/>
      <c r="C226" s="41"/>
      <c r="D226" s="233" t="s">
        <v>222</v>
      </c>
      <c r="E226" s="41"/>
      <c r="F226" s="234" t="s">
        <v>6461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222</v>
      </c>
      <c r="AU226" s="18" t="s">
        <v>90</v>
      </c>
    </row>
    <row r="227" s="2" customFormat="1" ht="24.15" customHeight="1">
      <c r="A227" s="39"/>
      <c r="B227" s="40"/>
      <c r="C227" s="220" t="s">
        <v>583</v>
      </c>
      <c r="D227" s="220" t="s">
        <v>217</v>
      </c>
      <c r="E227" s="221" t="s">
        <v>6462</v>
      </c>
      <c r="F227" s="222" t="s">
        <v>6463</v>
      </c>
      <c r="G227" s="223" t="s">
        <v>539</v>
      </c>
      <c r="H227" s="224">
        <v>1</v>
      </c>
      <c r="I227" s="225"/>
      <c r="J227" s="226">
        <f>ROUND(I227*H227,2)</f>
        <v>0</v>
      </c>
      <c r="K227" s="222" t="s">
        <v>359</v>
      </c>
      <c r="L227" s="45"/>
      <c r="M227" s="227" t="s">
        <v>1</v>
      </c>
      <c r="N227" s="228" t="s">
        <v>46</v>
      </c>
      <c r="O227" s="92"/>
      <c r="P227" s="229">
        <f>O227*H227</f>
        <v>0</v>
      </c>
      <c r="Q227" s="229">
        <v>0.069470000000000004</v>
      </c>
      <c r="R227" s="229">
        <f>Q227*H227</f>
        <v>0.069470000000000004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215</v>
      </c>
      <c r="AT227" s="231" t="s">
        <v>217</v>
      </c>
      <c r="AU227" s="231" t="s">
        <v>90</v>
      </c>
      <c r="AY227" s="18" t="s">
        <v>216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215</v>
      </c>
      <c r="BM227" s="231" t="s">
        <v>6464</v>
      </c>
    </row>
    <row r="228" s="2" customFormat="1">
      <c r="A228" s="39"/>
      <c r="B228" s="40"/>
      <c r="C228" s="41"/>
      <c r="D228" s="233" t="s">
        <v>222</v>
      </c>
      <c r="E228" s="41"/>
      <c r="F228" s="234" t="s">
        <v>6465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222</v>
      </c>
      <c r="AU228" s="18" t="s">
        <v>90</v>
      </c>
    </row>
    <row r="229" s="2" customFormat="1" ht="33" customHeight="1">
      <c r="A229" s="39"/>
      <c r="B229" s="40"/>
      <c r="C229" s="220" t="s">
        <v>597</v>
      </c>
      <c r="D229" s="220" t="s">
        <v>217</v>
      </c>
      <c r="E229" s="221" t="s">
        <v>6466</v>
      </c>
      <c r="F229" s="222" t="s">
        <v>6467</v>
      </c>
      <c r="G229" s="223" t="s">
        <v>539</v>
      </c>
      <c r="H229" s="224">
        <v>1</v>
      </c>
      <c r="I229" s="225"/>
      <c r="J229" s="226">
        <f>ROUND(I229*H229,2)</f>
        <v>0</v>
      </c>
      <c r="K229" s="222" t="s">
        <v>359</v>
      </c>
      <c r="L229" s="45"/>
      <c r="M229" s="227" t="s">
        <v>1</v>
      </c>
      <c r="N229" s="228" t="s">
        <v>46</v>
      </c>
      <c r="O229" s="92"/>
      <c r="P229" s="229">
        <f>O229*H229</f>
        <v>0</v>
      </c>
      <c r="Q229" s="229">
        <v>0.01136</v>
      </c>
      <c r="R229" s="229">
        <f>Q229*H229</f>
        <v>0.01136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215</v>
      </c>
      <c r="AT229" s="231" t="s">
        <v>217</v>
      </c>
      <c r="AU229" s="231" t="s">
        <v>90</v>
      </c>
      <c r="AY229" s="18" t="s">
        <v>216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215</v>
      </c>
      <c r="BM229" s="231" t="s">
        <v>6468</v>
      </c>
    </row>
    <row r="230" s="2" customFormat="1">
      <c r="A230" s="39"/>
      <c r="B230" s="40"/>
      <c r="C230" s="41"/>
      <c r="D230" s="233" t="s">
        <v>222</v>
      </c>
      <c r="E230" s="41"/>
      <c r="F230" s="234" t="s">
        <v>6469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222</v>
      </c>
      <c r="AU230" s="18" t="s">
        <v>90</v>
      </c>
    </row>
    <row r="231" s="2" customFormat="1" ht="33" customHeight="1">
      <c r="A231" s="39"/>
      <c r="B231" s="40"/>
      <c r="C231" s="220" t="s">
        <v>610</v>
      </c>
      <c r="D231" s="220" t="s">
        <v>217</v>
      </c>
      <c r="E231" s="221" t="s">
        <v>6470</v>
      </c>
      <c r="F231" s="222" t="s">
        <v>6471</v>
      </c>
      <c r="G231" s="223" t="s">
        <v>539</v>
      </c>
      <c r="H231" s="224">
        <v>1</v>
      </c>
      <c r="I231" s="225"/>
      <c r="J231" s="226">
        <f>ROUND(I231*H231,2)</f>
        <v>0</v>
      </c>
      <c r="K231" s="222" t="s">
        <v>359</v>
      </c>
      <c r="L231" s="45"/>
      <c r="M231" s="227" t="s">
        <v>1</v>
      </c>
      <c r="N231" s="228" t="s">
        <v>46</v>
      </c>
      <c r="O231" s="92"/>
      <c r="P231" s="229">
        <f>O231*H231</f>
        <v>0</v>
      </c>
      <c r="Q231" s="229">
        <v>0.053150000000000003</v>
      </c>
      <c r="R231" s="229">
        <f>Q231*H231</f>
        <v>0.053150000000000003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215</v>
      </c>
      <c r="AT231" s="231" t="s">
        <v>217</v>
      </c>
      <c r="AU231" s="231" t="s">
        <v>90</v>
      </c>
      <c r="AY231" s="18" t="s">
        <v>216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88</v>
      </c>
      <c r="BK231" s="232">
        <f>ROUND(I231*H231,2)</f>
        <v>0</v>
      </c>
      <c r="BL231" s="18" t="s">
        <v>215</v>
      </c>
      <c r="BM231" s="231" t="s">
        <v>6472</v>
      </c>
    </row>
    <row r="232" s="2" customFormat="1">
      <c r="A232" s="39"/>
      <c r="B232" s="40"/>
      <c r="C232" s="41"/>
      <c r="D232" s="233" t="s">
        <v>222</v>
      </c>
      <c r="E232" s="41"/>
      <c r="F232" s="234" t="s">
        <v>6473</v>
      </c>
      <c r="G232" s="41"/>
      <c r="H232" s="41"/>
      <c r="I232" s="235"/>
      <c r="J232" s="41"/>
      <c r="K232" s="41"/>
      <c r="L232" s="45"/>
      <c r="M232" s="236"/>
      <c r="N232" s="23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222</v>
      </c>
      <c r="AU232" s="18" t="s">
        <v>90</v>
      </c>
    </row>
    <row r="233" s="2" customFormat="1" ht="24.15" customHeight="1">
      <c r="A233" s="39"/>
      <c r="B233" s="40"/>
      <c r="C233" s="220" t="s">
        <v>617</v>
      </c>
      <c r="D233" s="220" t="s">
        <v>217</v>
      </c>
      <c r="E233" s="221" t="s">
        <v>6474</v>
      </c>
      <c r="F233" s="222" t="s">
        <v>6475</v>
      </c>
      <c r="G233" s="223" t="s">
        <v>539</v>
      </c>
      <c r="H233" s="224">
        <v>2</v>
      </c>
      <c r="I233" s="225"/>
      <c r="J233" s="226">
        <f>ROUND(I233*H233,2)</f>
        <v>0</v>
      </c>
      <c r="K233" s="222" t="s">
        <v>359</v>
      </c>
      <c r="L233" s="45"/>
      <c r="M233" s="227" t="s">
        <v>1</v>
      </c>
      <c r="N233" s="228" t="s">
        <v>46</v>
      </c>
      <c r="O233" s="92"/>
      <c r="P233" s="229">
        <f>O233*H233</f>
        <v>0</v>
      </c>
      <c r="Q233" s="229">
        <v>0.012420000000000001</v>
      </c>
      <c r="R233" s="229">
        <f>Q233*H233</f>
        <v>0.024840000000000001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215</v>
      </c>
      <c r="AT233" s="231" t="s">
        <v>217</v>
      </c>
      <c r="AU233" s="231" t="s">
        <v>90</v>
      </c>
      <c r="AY233" s="18" t="s">
        <v>216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88</v>
      </c>
      <c r="BK233" s="232">
        <f>ROUND(I233*H233,2)</f>
        <v>0</v>
      </c>
      <c r="BL233" s="18" t="s">
        <v>215</v>
      </c>
      <c r="BM233" s="231" t="s">
        <v>6476</v>
      </c>
    </row>
    <row r="234" s="2" customFormat="1">
      <c r="A234" s="39"/>
      <c r="B234" s="40"/>
      <c r="C234" s="41"/>
      <c r="D234" s="233" t="s">
        <v>222</v>
      </c>
      <c r="E234" s="41"/>
      <c r="F234" s="234" t="s">
        <v>6477</v>
      </c>
      <c r="G234" s="41"/>
      <c r="H234" s="41"/>
      <c r="I234" s="235"/>
      <c r="J234" s="41"/>
      <c r="K234" s="41"/>
      <c r="L234" s="45"/>
      <c r="M234" s="236"/>
      <c r="N234" s="23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222</v>
      </c>
      <c r="AU234" s="18" t="s">
        <v>90</v>
      </c>
    </row>
    <row r="235" s="2" customFormat="1" ht="24.15" customHeight="1">
      <c r="A235" s="39"/>
      <c r="B235" s="40"/>
      <c r="C235" s="220" t="s">
        <v>630</v>
      </c>
      <c r="D235" s="220" t="s">
        <v>217</v>
      </c>
      <c r="E235" s="221" t="s">
        <v>6478</v>
      </c>
      <c r="F235" s="222" t="s">
        <v>6479</v>
      </c>
      <c r="G235" s="223" t="s">
        <v>539</v>
      </c>
      <c r="H235" s="224">
        <v>2</v>
      </c>
      <c r="I235" s="225"/>
      <c r="J235" s="226">
        <f>ROUND(I235*H235,2)</f>
        <v>0</v>
      </c>
      <c r="K235" s="222" t="s">
        <v>359</v>
      </c>
      <c r="L235" s="45"/>
      <c r="M235" s="227" t="s">
        <v>1</v>
      </c>
      <c r="N235" s="228" t="s">
        <v>46</v>
      </c>
      <c r="O235" s="92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215</v>
      </c>
      <c r="AT235" s="231" t="s">
        <v>217</v>
      </c>
      <c r="AU235" s="231" t="s">
        <v>90</v>
      </c>
      <c r="AY235" s="18" t="s">
        <v>216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215</v>
      </c>
      <c r="BM235" s="231" t="s">
        <v>5245</v>
      </c>
    </row>
    <row r="236" s="2" customFormat="1">
      <c r="A236" s="39"/>
      <c r="B236" s="40"/>
      <c r="C236" s="41"/>
      <c r="D236" s="233" t="s">
        <v>222</v>
      </c>
      <c r="E236" s="41"/>
      <c r="F236" s="234" t="s">
        <v>6480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90</v>
      </c>
    </row>
    <row r="237" s="2" customFormat="1" ht="33" customHeight="1">
      <c r="A237" s="39"/>
      <c r="B237" s="40"/>
      <c r="C237" s="220" t="s">
        <v>636</v>
      </c>
      <c r="D237" s="220" t="s">
        <v>217</v>
      </c>
      <c r="E237" s="221" t="s">
        <v>6481</v>
      </c>
      <c r="F237" s="222" t="s">
        <v>6482</v>
      </c>
      <c r="G237" s="223" t="s">
        <v>539</v>
      </c>
      <c r="H237" s="224">
        <v>2</v>
      </c>
      <c r="I237" s="225"/>
      <c r="J237" s="226">
        <f>ROUND(I237*H237,2)</f>
        <v>0</v>
      </c>
      <c r="K237" s="222" t="s">
        <v>359</v>
      </c>
      <c r="L237" s="45"/>
      <c r="M237" s="227" t="s">
        <v>1</v>
      </c>
      <c r="N237" s="228" t="s">
        <v>46</v>
      </c>
      <c r="O237" s="92"/>
      <c r="P237" s="229">
        <f>O237*H237</f>
        <v>0</v>
      </c>
      <c r="Q237" s="229">
        <v>0.054539999999999998</v>
      </c>
      <c r="R237" s="229">
        <f>Q237*H237</f>
        <v>0.10908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215</v>
      </c>
      <c r="AT237" s="231" t="s">
        <v>217</v>
      </c>
      <c r="AU237" s="231" t="s">
        <v>90</v>
      </c>
      <c r="AY237" s="18" t="s">
        <v>216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88</v>
      </c>
      <c r="BK237" s="232">
        <f>ROUND(I237*H237,2)</f>
        <v>0</v>
      </c>
      <c r="BL237" s="18" t="s">
        <v>215</v>
      </c>
      <c r="BM237" s="231" t="s">
        <v>5241</v>
      </c>
    </row>
    <row r="238" s="2" customFormat="1">
      <c r="A238" s="39"/>
      <c r="B238" s="40"/>
      <c r="C238" s="41"/>
      <c r="D238" s="233" t="s">
        <v>222</v>
      </c>
      <c r="E238" s="41"/>
      <c r="F238" s="234" t="s">
        <v>6483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222</v>
      </c>
      <c r="AU238" s="18" t="s">
        <v>90</v>
      </c>
    </row>
    <row r="239" s="2" customFormat="1" ht="16.5" customHeight="1">
      <c r="A239" s="39"/>
      <c r="B239" s="40"/>
      <c r="C239" s="220" t="s">
        <v>644</v>
      </c>
      <c r="D239" s="220" t="s">
        <v>217</v>
      </c>
      <c r="E239" s="221" t="s">
        <v>6484</v>
      </c>
      <c r="F239" s="222" t="s">
        <v>6485</v>
      </c>
      <c r="G239" s="223" t="s">
        <v>220</v>
      </c>
      <c r="H239" s="224">
        <v>1</v>
      </c>
      <c r="I239" s="225"/>
      <c r="J239" s="226">
        <f>ROUND(I239*H239,2)</f>
        <v>0</v>
      </c>
      <c r="K239" s="222" t="s">
        <v>1</v>
      </c>
      <c r="L239" s="45"/>
      <c r="M239" s="227" t="s">
        <v>1</v>
      </c>
      <c r="N239" s="228" t="s">
        <v>46</v>
      </c>
      <c r="O239" s="92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215</v>
      </c>
      <c r="AT239" s="231" t="s">
        <v>217</v>
      </c>
      <c r="AU239" s="231" t="s">
        <v>90</v>
      </c>
      <c r="AY239" s="18" t="s">
        <v>216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88</v>
      </c>
      <c r="BK239" s="232">
        <f>ROUND(I239*H239,2)</f>
        <v>0</v>
      </c>
      <c r="BL239" s="18" t="s">
        <v>215</v>
      </c>
      <c r="BM239" s="231" t="s">
        <v>6486</v>
      </c>
    </row>
    <row r="240" s="2" customFormat="1">
      <c r="A240" s="39"/>
      <c r="B240" s="40"/>
      <c r="C240" s="41"/>
      <c r="D240" s="233" t="s">
        <v>222</v>
      </c>
      <c r="E240" s="41"/>
      <c r="F240" s="234" t="s">
        <v>6485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222</v>
      </c>
      <c r="AU240" s="18" t="s">
        <v>90</v>
      </c>
    </row>
    <row r="241" s="11" customFormat="1" ht="22.8" customHeight="1">
      <c r="A241" s="11"/>
      <c r="B241" s="206"/>
      <c r="C241" s="207"/>
      <c r="D241" s="208" t="s">
        <v>80</v>
      </c>
      <c r="E241" s="248" t="s">
        <v>1626</v>
      </c>
      <c r="F241" s="248" t="s">
        <v>1627</v>
      </c>
      <c r="G241" s="207"/>
      <c r="H241" s="207"/>
      <c r="I241" s="210"/>
      <c r="J241" s="249">
        <f>BK241</f>
        <v>0</v>
      </c>
      <c r="K241" s="207"/>
      <c r="L241" s="212"/>
      <c r="M241" s="213"/>
      <c r="N241" s="214"/>
      <c r="O241" s="214"/>
      <c r="P241" s="215">
        <f>SUM(P242:P243)</f>
        <v>0</v>
      </c>
      <c r="Q241" s="214"/>
      <c r="R241" s="215">
        <f>SUM(R242:R243)</f>
        <v>0</v>
      </c>
      <c r="S241" s="214"/>
      <c r="T241" s="216">
        <f>SUM(T242:T243)</f>
        <v>0</v>
      </c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R241" s="217" t="s">
        <v>88</v>
      </c>
      <c r="AT241" s="218" t="s">
        <v>80</v>
      </c>
      <c r="AU241" s="218" t="s">
        <v>88</v>
      </c>
      <c r="AY241" s="217" t="s">
        <v>216</v>
      </c>
      <c r="BK241" s="219">
        <f>SUM(BK242:BK243)</f>
        <v>0</v>
      </c>
    </row>
    <row r="242" s="2" customFormat="1" ht="24.15" customHeight="1">
      <c r="A242" s="39"/>
      <c r="B242" s="40"/>
      <c r="C242" s="220" t="s">
        <v>649</v>
      </c>
      <c r="D242" s="220" t="s">
        <v>217</v>
      </c>
      <c r="E242" s="221" t="s">
        <v>6368</v>
      </c>
      <c r="F242" s="222" t="s">
        <v>6369</v>
      </c>
      <c r="G242" s="223" t="s">
        <v>435</v>
      </c>
      <c r="H242" s="224">
        <v>31.399000000000001</v>
      </c>
      <c r="I242" s="225"/>
      <c r="J242" s="226">
        <f>ROUND(I242*H242,2)</f>
        <v>0</v>
      </c>
      <c r="K242" s="222" t="s">
        <v>359</v>
      </c>
      <c r="L242" s="45"/>
      <c r="M242" s="227" t="s">
        <v>1</v>
      </c>
      <c r="N242" s="228" t="s">
        <v>46</v>
      </c>
      <c r="O242" s="92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215</v>
      </c>
      <c r="AT242" s="231" t="s">
        <v>217</v>
      </c>
      <c r="AU242" s="231" t="s">
        <v>90</v>
      </c>
      <c r="AY242" s="18" t="s">
        <v>216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88</v>
      </c>
      <c r="BK242" s="232">
        <f>ROUND(I242*H242,2)</f>
        <v>0</v>
      </c>
      <c r="BL242" s="18" t="s">
        <v>215</v>
      </c>
      <c r="BM242" s="231" t="s">
        <v>6487</v>
      </c>
    </row>
    <row r="243" s="2" customFormat="1">
      <c r="A243" s="39"/>
      <c r="B243" s="40"/>
      <c r="C243" s="41"/>
      <c r="D243" s="233" t="s">
        <v>222</v>
      </c>
      <c r="E243" s="41"/>
      <c r="F243" s="234" t="s">
        <v>6371</v>
      </c>
      <c r="G243" s="41"/>
      <c r="H243" s="41"/>
      <c r="I243" s="235"/>
      <c r="J243" s="41"/>
      <c r="K243" s="41"/>
      <c r="L243" s="45"/>
      <c r="M243" s="238"/>
      <c r="N243" s="239"/>
      <c r="O243" s="240"/>
      <c r="P243" s="240"/>
      <c r="Q243" s="240"/>
      <c r="R243" s="240"/>
      <c r="S243" s="240"/>
      <c r="T243" s="241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222</v>
      </c>
      <c r="AU243" s="18" t="s">
        <v>90</v>
      </c>
    </row>
    <row r="244" s="2" customFormat="1" ht="6.96" customHeight="1">
      <c r="A244" s="39"/>
      <c r="B244" s="67"/>
      <c r="C244" s="68"/>
      <c r="D244" s="68"/>
      <c r="E244" s="68"/>
      <c r="F244" s="68"/>
      <c r="G244" s="68"/>
      <c r="H244" s="68"/>
      <c r="I244" s="68"/>
      <c r="J244" s="68"/>
      <c r="K244" s="68"/>
      <c r="L244" s="45"/>
      <c r="M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</sheetData>
  <sheetProtection sheet="1" autoFilter="0" formatColumns="0" formatRows="0" objects="1" scenarios="1" spinCount="100000" saltValue="UTOACnhlsmpu9GZ3F77OnoDMr2wW7d7Hhh6SRlBpK761c6dKQfWCFxWrdL5I9PQyiafOlJ2lYrdw4oZfPCOL8g==" hashValue="obZZghfOW3QU9IbNg/fJLyYoX3AcW6Aevm85qkAjuDO+nsXlI4irXxoN2hk1sZ5ARHZg/a4NIC3izHIzI4yhfQ==" algorithmName="SHA-512" password="CC35"/>
  <autoFilter ref="C125:K2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6268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6488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168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6270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ROUND((SUM(BE127:BE314)),  2)</f>
        <v>0</v>
      </c>
      <c r="G35" s="39"/>
      <c r="H35" s="39"/>
      <c r="I35" s="165">
        <v>0.20999999999999999</v>
      </c>
      <c r="J35" s="164">
        <f>ROUND(((SUM(BE127:BE314))*I35),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ROUND((SUM(BF127:BF314)),  2)</f>
        <v>0</v>
      </c>
      <c r="G36" s="39"/>
      <c r="H36" s="39"/>
      <c r="I36" s="165">
        <v>0.14999999999999999</v>
      </c>
      <c r="J36" s="164">
        <f>ROUND(((SUM(BF127:BF314))*I36),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ROUND((SUM(BG127:BG314)),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ROUND((SUM(BH127:BH314)),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ROUND((SUM(BI127:BI314)),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6268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IO-02c - Areálová dešťová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320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321</v>
      </c>
      <c r="E100" s="245"/>
      <c r="F100" s="245"/>
      <c r="G100" s="245"/>
      <c r="H100" s="245"/>
      <c r="I100" s="245"/>
      <c r="J100" s="246">
        <f>J129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323</v>
      </c>
      <c r="E101" s="245"/>
      <c r="F101" s="245"/>
      <c r="G101" s="245"/>
      <c r="H101" s="245"/>
      <c r="I101" s="245"/>
      <c r="J101" s="246">
        <f>J188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3"/>
      <c r="C102" s="134"/>
      <c r="D102" s="244" t="s">
        <v>324</v>
      </c>
      <c r="E102" s="245"/>
      <c r="F102" s="245"/>
      <c r="G102" s="245"/>
      <c r="H102" s="245"/>
      <c r="I102" s="245"/>
      <c r="J102" s="246">
        <f>J195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3"/>
      <c r="C103" s="134"/>
      <c r="D103" s="244" t="s">
        <v>330</v>
      </c>
      <c r="E103" s="245"/>
      <c r="F103" s="245"/>
      <c r="G103" s="245"/>
      <c r="H103" s="245"/>
      <c r="I103" s="245"/>
      <c r="J103" s="246">
        <f>J225</f>
        <v>0</v>
      </c>
      <c r="K103" s="134"/>
      <c r="L103" s="247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3"/>
      <c r="C104" s="134"/>
      <c r="D104" s="244" t="s">
        <v>331</v>
      </c>
      <c r="E104" s="245"/>
      <c r="F104" s="245"/>
      <c r="G104" s="245"/>
      <c r="H104" s="245"/>
      <c r="I104" s="245"/>
      <c r="J104" s="246">
        <f>J298</f>
        <v>0</v>
      </c>
      <c r="K104" s="134"/>
      <c r="L104" s="247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3"/>
      <c r="C105" s="134"/>
      <c r="D105" s="244" t="s">
        <v>334</v>
      </c>
      <c r="E105" s="245"/>
      <c r="F105" s="245"/>
      <c r="G105" s="245"/>
      <c r="H105" s="245"/>
      <c r="I105" s="245"/>
      <c r="J105" s="246">
        <f>J309</f>
        <v>0</v>
      </c>
      <c r="K105" s="134"/>
      <c r="L105" s="247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ZZS Kraje Vysočina – výjezdové stanoviště Telč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190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6268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IO-02c - Areálová dešťová kanalizace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Telč, ul. Na Kotnově</v>
      </c>
      <c r="G121" s="41"/>
      <c r="H121" s="41"/>
      <c r="I121" s="33" t="s">
        <v>22</v>
      </c>
      <c r="J121" s="80" t="str">
        <f>IF(J14="","",J14)</f>
        <v>1. 6. 2023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Kraj Vysočina</v>
      </c>
      <c r="G123" s="41"/>
      <c r="H123" s="41"/>
      <c r="I123" s="33" t="s">
        <v>32</v>
      </c>
      <c r="J123" s="37" t="str">
        <f>E23</f>
        <v>PROJEKT CENTRUM NOVA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0" customFormat="1" ht="29.28" customHeight="1">
      <c r="A126" s="195"/>
      <c r="B126" s="196"/>
      <c r="C126" s="197" t="s">
        <v>202</v>
      </c>
      <c r="D126" s="198" t="s">
        <v>66</v>
      </c>
      <c r="E126" s="198" t="s">
        <v>62</v>
      </c>
      <c r="F126" s="198" t="s">
        <v>63</v>
      </c>
      <c r="G126" s="198" t="s">
        <v>203</v>
      </c>
      <c r="H126" s="198" t="s">
        <v>204</v>
      </c>
      <c r="I126" s="198" t="s">
        <v>205</v>
      </c>
      <c r="J126" s="198" t="s">
        <v>197</v>
      </c>
      <c r="K126" s="199" t="s">
        <v>206</v>
      </c>
      <c r="L126" s="200"/>
      <c r="M126" s="101" t="s">
        <v>1</v>
      </c>
      <c r="N126" s="102" t="s">
        <v>45</v>
      </c>
      <c r="O126" s="102" t="s">
        <v>207</v>
      </c>
      <c r="P126" s="102" t="s">
        <v>208</v>
      </c>
      <c r="Q126" s="102" t="s">
        <v>209</v>
      </c>
      <c r="R126" s="102" t="s">
        <v>210</v>
      </c>
      <c r="S126" s="102" t="s">
        <v>211</v>
      </c>
      <c r="T126" s="103" t="s">
        <v>212</v>
      </c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</row>
    <row r="127" s="2" customFormat="1" ht="22.8" customHeight="1">
      <c r="A127" s="39"/>
      <c r="B127" s="40"/>
      <c r="C127" s="108" t="s">
        <v>213</v>
      </c>
      <c r="D127" s="41"/>
      <c r="E127" s="41"/>
      <c r="F127" s="41"/>
      <c r="G127" s="41"/>
      <c r="H127" s="41"/>
      <c r="I127" s="41"/>
      <c r="J127" s="201">
        <f>BK127</f>
        <v>0</v>
      </c>
      <c r="K127" s="41"/>
      <c r="L127" s="45"/>
      <c r="M127" s="104"/>
      <c r="N127" s="202"/>
      <c r="O127" s="105"/>
      <c r="P127" s="203">
        <f>P128</f>
        <v>0</v>
      </c>
      <c r="Q127" s="105"/>
      <c r="R127" s="203">
        <f>R128</f>
        <v>100.50133142000001</v>
      </c>
      <c r="S127" s="105"/>
      <c r="T127" s="204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80</v>
      </c>
      <c r="AU127" s="18" t="s">
        <v>199</v>
      </c>
      <c r="BK127" s="205">
        <f>BK128</f>
        <v>0</v>
      </c>
    </row>
    <row r="128" s="11" customFormat="1" ht="25.92" customHeight="1">
      <c r="A128" s="11"/>
      <c r="B128" s="206"/>
      <c r="C128" s="207"/>
      <c r="D128" s="208" t="s">
        <v>80</v>
      </c>
      <c r="E128" s="209" t="s">
        <v>353</v>
      </c>
      <c r="F128" s="209" t="s">
        <v>354</v>
      </c>
      <c r="G128" s="207"/>
      <c r="H128" s="207"/>
      <c r="I128" s="210"/>
      <c r="J128" s="211">
        <f>BK128</f>
        <v>0</v>
      </c>
      <c r="K128" s="207"/>
      <c r="L128" s="212"/>
      <c r="M128" s="213"/>
      <c r="N128" s="214"/>
      <c r="O128" s="214"/>
      <c r="P128" s="215">
        <f>P129+P188+P195+P225+P298+P309</f>
        <v>0</v>
      </c>
      <c r="Q128" s="214"/>
      <c r="R128" s="215">
        <f>R129+R188+R195+R225+R298+R309</f>
        <v>100.50133142000001</v>
      </c>
      <c r="S128" s="214"/>
      <c r="T128" s="216">
        <f>T129+T188+T195+T225+T298+T309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7" t="s">
        <v>88</v>
      </c>
      <c r="AT128" s="218" t="s">
        <v>80</v>
      </c>
      <c r="AU128" s="218" t="s">
        <v>81</v>
      </c>
      <c r="AY128" s="217" t="s">
        <v>216</v>
      </c>
      <c r="BK128" s="219">
        <f>BK129+BK188+BK195+BK225+BK298+BK309</f>
        <v>0</v>
      </c>
    </row>
    <row r="129" s="11" customFormat="1" ht="22.8" customHeight="1">
      <c r="A129" s="11"/>
      <c r="B129" s="206"/>
      <c r="C129" s="207"/>
      <c r="D129" s="208" t="s">
        <v>80</v>
      </c>
      <c r="E129" s="248" t="s">
        <v>88</v>
      </c>
      <c r="F129" s="248" t="s">
        <v>355</v>
      </c>
      <c r="G129" s="207"/>
      <c r="H129" s="207"/>
      <c r="I129" s="210"/>
      <c r="J129" s="249">
        <f>BK129</f>
        <v>0</v>
      </c>
      <c r="K129" s="207"/>
      <c r="L129" s="212"/>
      <c r="M129" s="213"/>
      <c r="N129" s="214"/>
      <c r="O129" s="214"/>
      <c r="P129" s="215">
        <f>SUM(P130:P187)</f>
        <v>0</v>
      </c>
      <c r="Q129" s="214"/>
      <c r="R129" s="215">
        <f>SUM(R130:R187)</f>
        <v>49.085408610000002</v>
      </c>
      <c r="S129" s="214"/>
      <c r="T129" s="216">
        <f>SUM(T130:T187)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7" t="s">
        <v>88</v>
      </c>
      <c r="AT129" s="218" t="s">
        <v>80</v>
      </c>
      <c r="AU129" s="218" t="s">
        <v>88</v>
      </c>
      <c r="AY129" s="217" t="s">
        <v>216</v>
      </c>
      <c r="BK129" s="219">
        <f>SUM(BK130:BK187)</f>
        <v>0</v>
      </c>
    </row>
    <row r="130" s="2" customFormat="1" ht="33" customHeight="1">
      <c r="A130" s="39"/>
      <c r="B130" s="40"/>
      <c r="C130" s="220" t="s">
        <v>88</v>
      </c>
      <c r="D130" s="220" t="s">
        <v>217</v>
      </c>
      <c r="E130" s="221" t="s">
        <v>6489</v>
      </c>
      <c r="F130" s="222" t="s">
        <v>6490</v>
      </c>
      <c r="G130" s="223" t="s">
        <v>358</v>
      </c>
      <c r="H130" s="224">
        <v>62.280000000000001</v>
      </c>
      <c r="I130" s="225"/>
      <c r="J130" s="226">
        <f>ROUND(I130*H130,2)</f>
        <v>0</v>
      </c>
      <c r="K130" s="222" t="s">
        <v>359</v>
      </c>
      <c r="L130" s="45"/>
      <c r="M130" s="227" t="s">
        <v>1</v>
      </c>
      <c r="N130" s="228" t="s">
        <v>46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215</v>
      </c>
      <c r="AT130" s="231" t="s">
        <v>217</v>
      </c>
      <c r="AU130" s="231" t="s">
        <v>90</v>
      </c>
      <c r="AY130" s="18" t="s">
        <v>216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88</v>
      </c>
      <c r="BK130" s="232">
        <f>ROUND(I130*H130,2)</f>
        <v>0</v>
      </c>
      <c r="BL130" s="18" t="s">
        <v>215</v>
      </c>
      <c r="BM130" s="231" t="s">
        <v>6491</v>
      </c>
    </row>
    <row r="131" s="2" customFormat="1">
      <c r="A131" s="39"/>
      <c r="B131" s="40"/>
      <c r="C131" s="41"/>
      <c r="D131" s="233" t="s">
        <v>222</v>
      </c>
      <c r="E131" s="41"/>
      <c r="F131" s="234" t="s">
        <v>6492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90</v>
      </c>
    </row>
    <row r="132" s="14" customFormat="1">
      <c r="A132" s="14"/>
      <c r="B132" s="260"/>
      <c r="C132" s="261"/>
      <c r="D132" s="233" t="s">
        <v>362</v>
      </c>
      <c r="E132" s="262" t="s">
        <v>1</v>
      </c>
      <c r="F132" s="263" t="s">
        <v>6493</v>
      </c>
      <c r="G132" s="261"/>
      <c r="H132" s="264">
        <v>62.280000000000001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362</v>
      </c>
      <c r="AU132" s="270" t="s">
        <v>90</v>
      </c>
      <c r="AV132" s="14" t="s">
        <v>90</v>
      </c>
      <c r="AW132" s="14" t="s">
        <v>36</v>
      </c>
      <c r="AX132" s="14" t="s">
        <v>88</v>
      </c>
      <c r="AY132" s="270" t="s">
        <v>216</v>
      </c>
    </row>
    <row r="133" s="2" customFormat="1" ht="33" customHeight="1">
      <c r="A133" s="39"/>
      <c r="B133" s="40"/>
      <c r="C133" s="220" t="s">
        <v>90</v>
      </c>
      <c r="D133" s="220" t="s">
        <v>217</v>
      </c>
      <c r="E133" s="221" t="s">
        <v>6494</v>
      </c>
      <c r="F133" s="222" t="s">
        <v>6495</v>
      </c>
      <c r="G133" s="223" t="s">
        <v>358</v>
      </c>
      <c r="H133" s="224">
        <v>126.205</v>
      </c>
      <c r="I133" s="225"/>
      <c r="J133" s="226">
        <f>ROUND(I133*H133,2)</f>
        <v>0</v>
      </c>
      <c r="K133" s="222" t="s">
        <v>359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215</v>
      </c>
      <c r="AT133" s="231" t="s">
        <v>217</v>
      </c>
      <c r="AU133" s="231" t="s">
        <v>90</v>
      </c>
      <c r="AY133" s="18" t="s">
        <v>216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215</v>
      </c>
      <c r="BM133" s="231" t="s">
        <v>6496</v>
      </c>
    </row>
    <row r="134" s="2" customFormat="1">
      <c r="A134" s="39"/>
      <c r="B134" s="40"/>
      <c r="C134" s="41"/>
      <c r="D134" s="233" t="s">
        <v>222</v>
      </c>
      <c r="E134" s="41"/>
      <c r="F134" s="234" t="s">
        <v>6497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90</v>
      </c>
    </row>
    <row r="135" s="14" customFormat="1">
      <c r="A135" s="14"/>
      <c r="B135" s="260"/>
      <c r="C135" s="261"/>
      <c r="D135" s="233" t="s">
        <v>362</v>
      </c>
      <c r="E135" s="262" t="s">
        <v>1</v>
      </c>
      <c r="F135" s="263" t="s">
        <v>6498</v>
      </c>
      <c r="G135" s="261"/>
      <c r="H135" s="264">
        <v>19.271999999999998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0" t="s">
        <v>362</v>
      </c>
      <c r="AU135" s="270" t="s">
        <v>90</v>
      </c>
      <c r="AV135" s="14" t="s">
        <v>90</v>
      </c>
      <c r="AW135" s="14" t="s">
        <v>36</v>
      </c>
      <c r="AX135" s="14" t="s">
        <v>81</v>
      </c>
      <c r="AY135" s="270" t="s">
        <v>216</v>
      </c>
    </row>
    <row r="136" s="14" customFormat="1">
      <c r="A136" s="14"/>
      <c r="B136" s="260"/>
      <c r="C136" s="261"/>
      <c r="D136" s="233" t="s">
        <v>362</v>
      </c>
      <c r="E136" s="262" t="s">
        <v>1</v>
      </c>
      <c r="F136" s="263" t="s">
        <v>6499</v>
      </c>
      <c r="G136" s="261"/>
      <c r="H136" s="264">
        <v>37.490000000000002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362</v>
      </c>
      <c r="AU136" s="270" t="s">
        <v>90</v>
      </c>
      <c r="AV136" s="14" t="s">
        <v>90</v>
      </c>
      <c r="AW136" s="14" t="s">
        <v>36</v>
      </c>
      <c r="AX136" s="14" t="s">
        <v>81</v>
      </c>
      <c r="AY136" s="270" t="s">
        <v>216</v>
      </c>
    </row>
    <row r="137" s="14" customFormat="1">
      <c r="A137" s="14"/>
      <c r="B137" s="260"/>
      <c r="C137" s="261"/>
      <c r="D137" s="233" t="s">
        <v>362</v>
      </c>
      <c r="E137" s="262" t="s">
        <v>1</v>
      </c>
      <c r="F137" s="263" t="s">
        <v>6500</v>
      </c>
      <c r="G137" s="261"/>
      <c r="H137" s="264">
        <v>25.125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362</v>
      </c>
      <c r="AU137" s="270" t="s">
        <v>90</v>
      </c>
      <c r="AV137" s="14" t="s">
        <v>90</v>
      </c>
      <c r="AW137" s="14" t="s">
        <v>36</v>
      </c>
      <c r="AX137" s="14" t="s">
        <v>81</v>
      </c>
      <c r="AY137" s="270" t="s">
        <v>216</v>
      </c>
    </row>
    <row r="138" s="14" customFormat="1">
      <c r="A138" s="14"/>
      <c r="B138" s="260"/>
      <c r="C138" s="261"/>
      <c r="D138" s="233" t="s">
        <v>362</v>
      </c>
      <c r="E138" s="262" t="s">
        <v>1</v>
      </c>
      <c r="F138" s="263" t="s">
        <v>6501</v>
      </c>
      <c r="G138" s="261"/>
      <c r="H138" s="264">
        <v>44.317999999999998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362</v>
      </c>
      <c r="AU138" s="270" t="s">
        <v>90</v>
      </c>
      <c r="AV138" s="14" t="s">
        <v>90</v>
      </c>
      <c r="AW138" s="14" t="s">
        <v>36</v>
      </c>
      <c r="AX138" s="14" t="s">
        <v>81</v>
      </c>
      <c r="AY138" s="270" t="s">
        <v>216</v>
      </c>
    </row>
    <row r="139" s="16" customFormat="1">
      <c r="A139" s="16"/>
      <c r="B139" s="282"/>
      <c r="C139" s="283"/>
      <c r="D139" s="233" t="s">
        <v>362</v>
      </c>
      <c r="E139" s="284" t="s">
        <v>1</v>
      </c>
      <c r="F139" s="285" t="s">
        <v>369</v>
      </c>
      <c r="G139" s="283"/>
      <c r="H139" s="286">
        <v>126.205</v>
      </c>
      <c r="I139" s="287"/>
      <c r="J139" s="283"/>
      <c r="K139" s="283"/>
      <c r="L139" s="288"/>
      <c r="M139" s="289"/>
      <c r="N139" s="290"/>
      <c r="O139" s="290"/>
      <c r="P139" s="290"/>
      <c r="Q139" s="290"/>
      <c r="R139" s="290"/>
      <c r="S139" s="290"/>
      <c r="T139" s="29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92" t="s">
        <v>362</v>
      </c>
      <c r="AU139" s="292" t="s">
        <v>90</v>
      </c>
      <c r="AV139" s="16" t="s">
        <v>215</v>
      </c>
      <c r="AW139" s="16" t="s">
        <v>36</v>
      </c>
      <c r="AX139" s="16" t="s">
        <v>88</v>
      </c>
      <c r="AY139" s="292" t="s">
        <v>216</v>
      </c>
    </row>
    <row r="140" s="2" customFormat="1" ht="21.75" customHeight="1">
      <c r="A140" s="39"/>
      <c r="B140" s="40"/>
      <c r="C140" s="220" t="s">
        <v>228</v>
      </c>
      <c r="D140" s="220" t="s">
        <v>217</v>
      </c>
      <c r="E140" s="221" t="s">
        <v>6380</v>
      </c>
      <c r="F140" s="222" t="s">
        <v>6381</v>
      </c>
      <c r="G140" s="223" t="s">
        <v>303</v>
      </c>
      <c r="H140" s="224">
        <v>213.86500000000001</v>
      </c>
      <c r="I140" s="225"/>
      <c r="J140" s="226">
        <f>ROUND(I140*H140,2)</f>
        <v>0</v>
      </c>
      <c r="K140" s="222" t="s">
        <v>359</v>
      </c>
      <c r="L140" s="45"/>
      <c r="M140" s="227" t="s">
        <v>1</v>
      </c>
      <c r="N140" s="228" t="s">
        <v>46</v>
      </c>
      <c r="O140" s="92"/>
      <c r="P140" s="229">
        <f>O140*H140</f>
        <v>0</v>
      </c>
      <c r="Q140" s="229">
        <v>0.00084000000000000003</v>
      </c>
      <c r="R140" s="229">
        <f>Q140*H140</f>
        <v>0.17964660000000002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215</v>
      </c>
      <c r="AT140" s="231" t="s">
        <v>217</v>
      </c>
      <c r="AU140" s="231" t="s">
        <v>90</v>
      </c>
      <c r="AY140" s="18" t="s">
        <v>216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215</v>
      </c>
      <c r="BM140" s="231" t="s">
        <v>6502</v>
      </c>
    </row>
    <row r="141" s="2" customFormat="1">
      <c r="A141" s="39"/>
      <c r="B141" s="40"/>
      <c r="C141" s="41"/>
      <c r="D141" s="233" t="s">
        <v>222</v>
      </c>
      <c r="E141" s="41"/>
      <c r="F141" s="234" t="s">
        <v>6383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90</v>
      </c>
    </row>
    <row r="142" s="14" customFormat="1">
      <c r="A142" s="14"/>
      <c r="B142" s="260"/>
      <c r="C142" s="261"/>
      <c r="D142" s="233" t="s">
        <v>362</v>
      </c>
      <c r="E142" s="262" t="s">
        <v>1</v>
      </c>
      <c r="F142" s="263" t="s">
        <v>6503</v>
      </c>
      <c r="G142" s="261"/>
      <c r="H142" s="264">
        <v>74.980000000000004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362</v>
      </c>
      <c r="AU142" s="270" t="s">
        <v>90</v>
      </c>
      <c r="AV142" s="14" t="s">
        <v>90</v>
      </c>
      <c r="AW142" s="14" t="s">
        <v>36</v>
      </c>
      <c r="AX142" s="14" t="s">
        <v>81</v>
      </c>
      <c r="AY142" s="270" t="s">
        <v>216</v>
      </c>
    </row>
    <row r="143" s="14" customFormat="1">
      <c r="A143" s="14"/>
      <c r="B143" s="260"/>
      <c r="C143" s="261"/>
      <c r="D143" s="233" t="s">
        <v>362</v>
      </c>
      <c r="E143" s="262" t="s">
        <v>1</v>
      </c>
      <c r="F143" s="263" t="s">
        <v>6504</v>
      </c>
      <c r="G143" s="261"/>
      <c r="H143" s="264">
        <v>50.25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362</v>
      </c>
      <c r="AU143" s="270" t="s">
        <v>90</v>
      </c>
      <c r="AV143" s="14" t="s">
        <v>90</v>
      </c>
      <c r="AW143" s="14" t="s">
        <v>36</v>
      </c>
      <c r="AX143" s="14" t="s">
        <v>81</v>
      </c>
      <c r="AY143" s="270" t="s">
        <v>216</v>
      </c>
    </row>
    <row r="144" s="14" customFormat="1">
      <c r="A144" s="14"/>
      <c r="B144" s="260"/>
      <c r="C144" s="261"/>
      <c r="D144" s="233" t="s">
        <v>362</v>
      </c>
      <c r="E144" s="262" t="s">
        <v>1</v>
      </c>
      <c r="F144" s="263" t="s">
        <v>6505</v>
      </c>
      <c r="G144" s="261"/>
      <c r="H144" s="264">
        <v>88.635000000000005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362</v>
      </c>
      <c r="AU144" s="270" t="s">
        <v>90</v>
      </c>
      <c r="AV144" s="14" t="s">
        <v>90</v>
      </c>
      <c r="AW144" s="14" t="s">
        <v>36</v>
      </c>
      <c r="AX144" s="14" t="s">
        <v>81</v>
      </c>
      <c r="AY144" s="270" t="s">
        <v>216</v>
      </c>
    </row>
    <row r="145" s="16" customFormat="1">
      <c r="A145" s="16"/>
      <c r="B145" s="282"/>
      <c r="C145" s="283"/>
      <c r="D145" s="233" t="s">
        <v>362</v>
      </c>
      <c r="E145" s="284" t="s">
        <v>1</v>
      </c>
      <c r="F145" s="285" t="s">
        <v>369</v>
      </c>
      <c r="G145" s="283"/>
      <c r="H145" s="286">
        <v>213.86500000000001</v>
      </c>
      <c r="I145" s="287"/>
      <c r="J145" s="283"/>
      <c r="K145" s="283"/>
      <c r="L145" s="288"/>
      <c r="M145" s="289"/>
      <c r="N145" s="290"/>
      <c r="O145" s="290"/>
      <c r="P145" s="290"/>
      <c r="Q145" s="290"/>
      <c r="R145" s="290"/>
      <c r="S145" s="290"/>
      <c r="T145" s="291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2" t="s">
        <v>362</v>
      </c>
      <c r="AU145" s="292" t="s">
        <v>90</v>
      </c>
      <c r="AV145" s="16" t="s">
        <v>215</v>
      </c>
      <c r="AW145" s="16" t="s">
        <v>36</v>
      </c>
      <c r="AX145" s="16" t="s">
        <v>88</v>
      </c>
      <c r="AY145" s="292" t="s">
        <v>216</v>
      </c>
    </row>
    <row r="146" s="2" customFormat="1" ht="24.15" customHeight="1">
      <c r="A146" s="39"/>
      <c r="B146" s="40"/>
      <c r="C146" s="220" t="s">
        <v>215</v>
      </c>
      <c r="D146" s="220" t="s">
        <v>217</v>
      </c>
      <c r="E146" s="221" t="s">
        <v>6285</v>
      </c>
      <c r="F146" s="222" t="s">
        <v>6286</v>
      </c>
      <c r="G146" s="223" t="s">
        <v>303</v>
      </c>
      <c r="H146" s="224">
        <v>97.278999999999996</v>
      </c>
      <c r="I146" s="225"/>
      <c r="J146" s="226">
        <f>ROUND(I146*H146,2)</f>
        <v>0</v>
      </c>
      <c r="K146" s="222" t="s">
        <v>359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0.0011900000000000001</v>
      </c>
      <c r="R146" s="229">
        <f>Q146*H146</f>
        <v>0.11576201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215</v>
      </c>
      <c r="AT146" s="231" t="s">
        <v>217</v>
      </c>
      <c r="AU146" s="231" t="s">
        <v>90</v>
      </c>
      <c r="AY146" s="18" t="s">
        <v>216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215</v>
      </c>
      <c r="BM146" s="231" t="s">
        <v>6506</v>
      </c>
    </row>
    <row r="147" s="2" customFormat="1">
      <c r="A147" s="39"/>
      <c r="B147" s="40"/>
      <c r="C147" s="41"/>
      <c r="D147" s="233" t="s">
        <v>222</v>
      </c>
      <c r="E147" s="41"/>
      <c r="F147" s="234" t="s">
        <v>6288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90</v>
      </c>
    </row>
    <row r="148" s="14" customFormat="1">
      <c r="A148" s="14"/>
      <c r="B148" s="260"/>
      <c r="C148" s="261"/>
      <c r="D148" s="233" t="s">
        <v>362</v>
      </c>
      <c r="E148" s="262" t="s">
        <v>1</v>
      </c>
      <c r="F148" s="263" t="s">
        <v>6507</v>
      </c>
      <c r="G148" s="261"/>
      <c r="H148" s="264">
        <v>65.962000000000003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362</v>
      </c>
      <c r="AU148" s="270" t="s">
        <v>90</v>
      </c>
      <c r="AV148" s="14" t="s">
        <v>90</v>
      </c>
      <c r="AW148" s="14" t="s">
        <v>36</v>
      </c>
      <c r="AX148" s="14" t="s">
        <v>81</v>
      </c>
      <c r="AY148" s="270" t="s">
        <v>216</v>
      </c>
    </row>
    <row r="149" s="14" customFormat="1">
      <c r="A149" s="14"/>
      <c r="B149" s="260"/>
      <c r="C149" s="261"/>
      <c r="D149" s="233" t="s">
        <v>362</v>
      </c>
      <c r="E149" s="262" t="s">
        <v>1</v>
      </c>
      <c r="F149" s="263" t="s">
        <v>6508</v>
      </c>
      <c r="G149" s="261"/>
      <c r="H149" s="264">
        <v>31.317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362</v>
      </c>
      <c r="AU149" s="270" t="s">
        <v>90</v>
      </c>
      <c r="AV149" s="14" t="s">
        <v>90</v>
      </c>
      <c r="AW149" s="14" t="s">
        <v>36</v>
      </c>
      <c r="AX149" s="14" t="s">
        <v>81</v>
      </c>
      <c r="AY149" s="270" t="s">
        <v>216</v>
      </c>
    </row>
    <row r="150" s="16" customFormat="1">
      <c r="A150" s="16"/>
      <c r="B150" s="282"/>
      <c r="C150" s="283"/>
      <c r="D150" s="233" t="s">
        <v>362</v>
      </c>
      <c r="E150" s="284" t="s">
        <v>1</v>
      </c>
      <c r="F150" s="285" t="s">
        <v>369</v>
      </c>
      <c r="G150" s="283"/>
      <c r="H150" s="286">
        <v>97.278999999999996</v>
      </c>
      <c r="I150" s="287"/>
      <c r="J150" s="283"/>
      <c r="K150" s="283"/>
      <c r="L150" s="288"/>
      <c r="M150" s="289"/>
      <c r="N150" s="290"/>
      <c r="O150" s="290"/>
      <c r="P150" s="290"/>
      <c r="Q150" s="290"/>
      <c r="R150" s="290"/>
      <c r="S150" s="290"/>
      <c r="T150" s="29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92" t="s">
        <v>362</v>
      </c>
      <c r="AU150" s="292" t="s">
        <v>90</v>
      </c>
      <c r="AV150" s="16" t="s">
        <v>215</v>
      </c>
      <c r="AW150" s="16" t="s">
        <v>36</v>
      </c>
      <c r="AX150" s="16" t="s">
        <v>88</v>
      </c>
      <c r="AY150" s="292" t="s">
        <v>216</v>
      </c>
    </row>
    <row r="151" s="2" customFormat="1" ht="24.15" customHeight="1">
      <c r="A151" s="39"/>
      <c r="B151" s="40"/>
      <c r="C151" s="220" t="s">
        <v>237</v>
      </c>
      <c r="D151" s="220" t="s">
        <v>217</v>
      </c>
      <c r="E151" s="221" t="s">
        <v>6388</v>
      </c>
      <c r="F151" s="222" t="s">
        <v>6389</v>
      </c>
      <c r="G151" s="223" t="s">
        <v>303</v>
      </c>
      <c r="H151" s="224">
        <v>213.86500000000001</v>
      </c>
      <c r="I151" s="225"/>
      <c r="J151" s="226">
        <f>ROUND(I151*H151,2)</f>
        <v>0</v>
      </c>
      <c r="K151" s="222" t="s">
        <v>359</v>
      </c>
      <c r="L151" s="45"/>
      <c r="M151" s="227" t="s">
        <v>1</v>
      </c>
      <c r="N151" s="228" t="s">
        <v>46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215</v>
      </c>
      <c r="AT151" s="231" t="s">
        <v>217</v>
      </c>
      <c r="AU151" s="231" t="s">
        <v>90</v>
      </c>
      <c r="AY151" s="18" t="s">
        <v>216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88</v>
      </c>
      <c r="BK151" s="232">
        <f>ROUND(I151*H151,2)</f>
        <v>0</v>
      </c>
      <c r="BL151" s="18" t="s">
        <v>215</v>
      </c>
      <c r="BM151" s="231" t="s">
        <v>6509</v>
      </c>
    </row>
    <row r="152" s="2" customFormat="1">
      <c r="A152" s="39"/>
      <c r="B152" s="40"/>
      <c r="C152" s="41"/>
      <c r="D152" s="233" t="s">
        <v>222</v>
      </c>
      <c r="E152" s="41"/>
      <c r="F152" s="234" t="s">
        <v>6391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222</v>
      </c>
      <c r="AU152" s="18" t="s">
        <v>90</v>
      </c>
    </row>
    <row r="153" s="2" customFormat="1" ht="24.15" customHeight="1">
      <c r="A153" s="39"/>
      <c r="B153" s="40"/>
      <c r="C153" s="220" t="s">
        <v>242</v>
      </c>
      <c r="D153" s="220" t="s">
        <v>217</v>
      </c>
      <c r="E153" s="221" t="s">
        <v>6290</v>
      </c>
      <c r="F153" s="222" t="s">
        <v>6291</v>
      </c>
      <c r="G153" s="223" t="s">
        <v>303</v>
      </c>
      <c r="H153" s="224">
        <v>97.278999999999996</v>
      </c>
      <c r="I153" s="225"/>
      <c r="J153" s="226">
        <f>ROUND(I153*H153,2)</f>
        <v>0</v>
      </c>
      <c r="K153" s="222" t="s">
        <v>359</v>
      </c>
      <c r="L153" s="45"/>
      <c r="M153" s="227" t="s">
        <v>1</v>
      </c>
      <c r="N153" s="228" t="s">
        <v>46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215</v>
      </c>
      <c r="AT153" s="231" t="s">
        <v>217</v>
      </c>
      <c r="AU153" s="231" t="s">
        <v>90</v>
      </c>
      <c r="AY153" s="18" t="s">
        <v>216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88</v>
      </c>
      <c r="BK153" s="232">
        <f>ROUND(I153*H153,2)</f>
        <v>0</v>
      </c>
      <c r="BL153" s="18" t="s">
        <v>215</v>
      </c>
      <c r="BM153" s="231" t="s">
        <v>6510</v>
      </c>
    </row>
    <row r="154" s="2" customFormat="1">
      <c r="A154" s="39"/>
      <c r="B154" s="40"/>
      <c r="C154" s="41"/>
      <c r="D154" s="233" t="s">
        <v>222</v>
      </c>
      <c r="E154" s="41"/>
      <c r="F154" s="234" t="s">
        <v>6293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222</v>
      </c>
      <c r="AU154" s="18" t="s">
        <v>90</v>
      </c>
    </row>
    <row r="155" s="2" customFormat="1" ht="33" customHeight="1">
      <c r="A155" s="39"/>
      <c r="B155" s="40"/>
      <c r="C155" s="220" t="s">
        <v>247</v>
      </c>
      <c r="D155" s="220" t="s">
        <v>217</v>
      </c>
      <c r="E155" s="221" t="s">
        <v>6294</v>
      </c>
      <c r="F155" s="222" t="s">
        <v>6295</v>
      </c>
      <c r="G155" s="223" t="s">
        <v>358</v>
      </c>
      <c r="H155" s="224">
        <v>81.069999999999993</v>
      </c>
      <c r="I155" s="225"/>
      <c r="J155" s="226">
        <f>ROUND(I155*H155,2)</f>
        <v>0</v>
      </c>
      <c r="K155" s="222" t="s">
        <v>359</v>
      </c>
      <c r="L155" s="45"/>
      <c r="M155" s="227" t="s">
        <v>1</v>
      </c>
      <c r="N155" s="228" t="s">
        <v>46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215</v>
      </c>
      <c r="AT155" s="231" t="s">
        <v>217</v>
      </c>
      <c r="AU155" s="231" t="s">
        <v>90</v>
      </c>
      <c r="AY155" s="18" t="s">
        <v>216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215</v>
      </c>
      <c r="BM155" s="231" t="s">
        <v>6511</v>
      </c>
    </row>
    <row r="156" s="2" customFormat="1">
      <c r="A156" s="39"/>
      <c r="B156" s="40"/>
      <c r="C156" s="41"/>
      <c r="D156" s="233" t="s">
        <v>222</v>
      </c>
      <c r="E156" s="41"/>
      <c r="F156" s="234" t="s">
        <v>6297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222</v>
      </c>
      <c r="AU156" s="18" t="s">
        <v>90</v>
      </c>
    </row>
    <row r="157" s="14" customFormat="1">
      <c r="A157" s="14"/>
      <c r="B157" s="260"/>
      <c r="C157" s="261"/>
      <c r="D157" s="233" t="s">
        <v>362</v>
      </c>
      <c r="E157" s="262" t="s">
        <v>1</v>
      </c>
      <c r="F157" s="263" t="s">
        <v>6512</v>
      </c>
      <c r="G157" s="261"/>
      <c r="H157" s="264">
        <v>62.280000000000001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362</v>
      </c>
      <c r="AU157" s="270" t="s">
        <v>90</v>
      </c>
      <c r="AV157" s="14" t="s">
        <v>90</v>
      </c>
      <c r="AW157" s="14" t="s">
        <v>36</v>
      </c>
      <c r="AX157" s="14" t="s">
        <v>81</v>
      </c>
      <c r="AY157" s="270" t="s">
        <v>216</v>
      </c>
    </row>
    <row r="158" s="14" customFormat="1">
      <c r="A158" s="14"/>
      <c r="B158" s="260"/>
      <c r="C158" s="261"/>
      <c r="D158" s="233" t="s">
        <v>362</v>
      </c>
      <c r="E158" s="262" t="s">
        <v>1</v>
      </c>
      <c r="F158" s="263" t="s">
        <v>6513</v>
      </c>
      <c r="G158" s="261"/>
      <c r="H158" s="264">
        <v>18.789999999999999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362</v>
      </c>
      <c r="AU158" s="270" t="s">
        <v>90</v>
      </c>
      <c r="AV158" s="14" t="s">
        <v>90</v>
      </c>
      <c r="AW158" s="14" t="s">
        <v>36</v>
      </c>
      <c r="AX158" s="14" t="s">
        <v>81</v>
      </c>
      <c r="AY158" s="270" t="s">
        <v>216</v>
      </c>
    </row>
    <row r="159" s="16" customFormat="1">
      <c r="A159" s="16"/>
      <c r="B159" s="282"/>
      <c r="C159" s="283"/>
      <c r="D159" s="233" t="s">
        <v>362</v>
      </c>
      <c r="E159" s="284" t="s">
        <v>1</v>
      </c>
      <c r="F159" s="285" t="s">
        <v>369</v>
      </c>
      <c r="G159" s="283"/>
      <c r="H159" s="286">
        <v>81.069999999999993</v>
      </c>
      <c r="I159" s="287"/>
      <c r="J159" s="283"/>
      <c r="K159" s="283"/>
      <c r="L159" s="288"/>
      <c r="M159" s="289"/>
      <c r="N159" s="290"/>
      <c r="O159" s="290"/>
      <c r="P159" s="290"/>
      <c r="Q159" s="290"/>
      <c r="R159" s="290"/>
      <c r="S159" s="290"/>
      <c r="T159" s="291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92" t="s">
        <v>362</v>
      </c>
      <c r="AU159" s="292" t="s">
        <v>90</v>
      </c>
      <c r="AV159" s="16" t="s">
        <v>215</v>
      </c>
      <c r="AW159" s="16" t="s">
        <v>36</v>
      </c>
      <c r="AX159" s="16" t="s">
        <v>88</v>
      </c>
      <c r="AY159" s="292" t="s">
        <v>216</v>
      </c>
    </row>
    <row r="160" s="2" customFormat="1" ht="37.8" customHeight="1">
      <c r="A160" s="39"/>
      <c r="B160" s="40"/>
      <c r="C160" s="220" t="s">
        <v>252</v>
      </c>
      <c r="D160" s="220" t="s">
        <v>217</v>
      </c>
      <c r="E160" s="221" t="s">
        <v>408</v>
      </c>
      <c r="F160" s="222" t="s">
        <v>409</v>
      </c>
      <c r="G160" s="223" t="s">
        <v>358</v>
      </c>
      <c r="H160" s="224">
        <v>64.329999999999998</v>
      </c>
      <c r="I160" s="225"/>
      <c r="J160" s="226">
        <f>ROUND(I160*H160,2)</f>
        <v>0</v>
      </c>
      <c r="K160" s="222" t="s">
        <v>359</v>
      </c>
      <c r="L160" s="45"/>
      <c r="M160" s="227" t="s">
        <v>1</v>
      </c>
      <c r="N160" s="228" t="s">
        <v>46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215</v>
      </c>
      <c r="AT160" s="231" t="s">
        <v>217</v>
      </c>
      <c r="AU160" s="231" t="s">
        <v>90</v>
      </c>
      <c r="AY160" s="18" t="s">
        <v>216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215</v>
      </c>
      <c r="BM160" s="231" t="s">
        <v>6514</v>
      </c>
    </row>
    <row r="161" s="2" customFormat="1">
      <c r="A161" s="39"/>
      <c r="B161" s="40"/>
      <c r="C161" s="41"/>
      <c r="D161" s="233" t="s">
        <v>222</v>
      </c>
      <c r="E161" s="41"/>
      <c r="F161" s="234" t="s">
        <v>411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222</v>
      </c>
      <c r="AU161" s="18" t="s">
        <v>90</v>
      </c>
    </row>
    <row r="162" s="14" customFormat="1">
      <c r="A162" s="14"/>
      <c r="B162" s="260"/>
      <c r="C162" s="261"/>
      <c r="D162" s="233" t="s">
        <v>362</v>
      </c>
      <c r="E162" s="262" t="s">
        <v>1</v>
      </c>
      <c r="F162" s="263" t="s">
        <v>6515</v>
      </c>
      <c r="G162" s="261"/>
      <c r="H162" s="264">
        <v>188.48500000000001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362</v>
      </c>
      <c r="AU162" s="270" t="s">
        <v>90</v>
      </c>
      <c r="AV162" s="14" t="s">
        <v>90</v>
      </c>
      <c r="AW162" s="14" t="s">
        <v>36</v>
      </c>
      <c r="AX162" s="14" t="s">
        <v>81</v>
      </c>
      <c r="AY162" s="270" t="s">
        <v>216</v>
      </c>
    </row>
    <row r="163" s="14" customFormat="1">
      <c r="A163" s="14"/>
      <c r="B163" s="260"/>
      <c r="C163" s="261"/>
      <c r="D163" s="233" t="s">
        <v>362</v>
      </c>
      <c r="E163" s="262" t="s">
        <v>1</v>
      </c>
      <c r="F163" s="263" t="s">
        <v>6516</v>
      </c>
      <c r="G163" s="261"/>
      <c r="H163" s="264">
        <v>-124.155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362</v>
      </c>
      <c r="AU163" s="270" t="s">
        <v>90</v>
      </c>
      <c r="AV163" s="14" t="s">
        <v>90</v>
      </c>
      <c r="AW163" s="14" t="s">
        <v>36</v>
      </c>
      <c r="AX163" s="14" t="s">
        <v>81</v>
      </c>
      <c r="AY163" s="270" t="s">
        <v>216</v>
      </c>
    </row>
    <row r="164" s="16" customFormat="1">
      <c r="A164" s="16"/>
      <c r="B164" s="282"/>
      <c r="C164" s="283"/>
      <c r="D164" s="233" t="s">
        <v>362</v>
      </c>
      <c r="E164" s="284" t="s">
        <v>1</v>
      </c>
      <c r="F164" s="285" t="s">
        <v>369</v>
      </c>
      <c r="G164" s="283"/>
      <c r="H164" s="286">
        <v>64.329999999999998</v>
      </c>
      <c r="I164" s="287"/>
      <c r="J164" s="283"/>
      <c r="K164" s="283"/>
      <c r="L164" s="288"/>
      <c r="M164" s="289"/>
      <c r="N164" s="290"/>
      <c r="O164" s="290"/>
      <c r="P164" s="290"/>
      <c r="Q164" s="290"/>
      <c r="R164" s="290"/>
      <c r="S164" s="290"/>
      <c r="T164" s="29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92" t="s">
        <v>362</v>
      </c>
      <c r="AU164" s="292" t="s">
        <v>90</v>
      </c>
      <c r="AV164" s="16" t="s">
        <v>215</v>
      </c>
      <c r="AW164" s="16" t="s">
        <v>36</v>
      </c>
      <c r="AX164" s="16" t="s">
        <v>88</v>
      </c>
      <c r="AY164" s="292" t="s">
        <v>216</v>
      </c>
    </row>
    <row r="165" s="2" customFormat="1" ht="37.8" customHeight="1">
      <c r="A165" s="39"/>
      <c r="B165" s="40"/>
      <c r="C165" s="220" t="s">
        <v>257</v>
      </c>
      <c r="D165" s="220" t="s">
        <v>217</v>
      </c>
      <c r="E165" s="221" t="s">
        <v>415</v>
      </c>
      <c r="F165" s="222" t="s">
        <v>416</v>
      </c>
      <c r="G165" s="223" t="s">
        <v>358</v>
      </c>
      <c r="H165" s="224">
        <v>514.63999999999999</v>
      </c>
      <c r="I165" s="225"/>
      <c r="J165" s="226">
        <f>ROUND(I165*H165,2)</f>
        <v>0</v>
      </c>
      <c r="K165" s="222" t="s">
        <v>359</v>
      </c>
      <c r="L165" s="45"/>
      <c r="M165" s="227" t="s">
        <v>1</v>
      </c>
      <c r="N165" s="228" t="s">
        <v>46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215</v>
      </c>
      <c r="AT165" s="231" t="s">
        <v>217</v>
      </c>
      <c r="AU165" s="231" t="s">
        <v>90</v>
      </c>
      <c r="AY165" s="18" t="s">
        <v>216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215</v>
      </c>
      <c r="BM165" s="231" t="s">
        <v>6517</v>
      </c>
    </row>
    <row r="166" s="2" customFormat="1">
      <c r="A166" s="39"/>
      <c r="B166" s="40"/>
      <c r="C166" s="41"/>
      <c r="D166" s="233" t="s">
        <v>222</v>
      </c>
      <c r="E166" s="41"/>
      <c r="F166" s="234" t="s">
        <v>418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222</v>
      </c>
      <c r="AU166" s="18" t="s">
        <v>90</v>
      </c>
    </row>
    <row r="167" s="14" customFormat="1">
      <c r="A167" s="14"/>
      <c r="B167" s="260"/>
      <c r="C167" s="261"/>
      <c r="D167" s="233" t="s">
        <v>362</v>
      </c>
      <c r="E167" s="261"/>
      <c r="F167" s="263" t="s">
        <v>6518</v>
      </c>
      <c r="G167" s="261"/>
      <c r="H167" s="264">
        <v>514.63999999999999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362</v>
      </c>
      <c r="AU167" s="270" t="s">
        <v>90</v>
      </c>
      <c r="AV167" s="14" t="s">
        <v>90</v>
      </c>
      <c r="AW167" s="14" t="s">
        <v>4</v>
      </c>
      <c r="AX167" s="14" t="s">
        <v>88</v>
      </c>
      <c r="AY167" s="270" t="s">
        <v>216</v>
      </c>
    </row>
    <row r="168" s="2" customFormat="1" ht="33" customHeight="1">
      <c r="A168" s="39"/>
      <c r="B168" s="40"/>
      <c r="C168" s="220" t="s">
        <v>262</v>
      </c>
      <c r="D168" s="220" t="s">
        <v>217</v>
      </c>
      <c r="E168" s="221" t="s">
        <v>433</v>
      </c>
      <c r="F168" s="222" t="s">
        <v>434</v>
      </c>
      <c r="G168" s="223" t="s">
        <v>435</v>
      </c>
      <c r="H168" s="224">
        <v>135.09299999999999</v>
      </c>
      <c r="I168" s="225"/>
      <c r="J168" s="226">
        <f>ROUND(I168*H168,2)</f>
        <v>0</v>
      </c>
      <c r="K168" s="222" t="s">
        <v>359</v>
      </c>
      <c r="L168" s="45"/>
      <c r="M168" s="227" t="s">
        <v>1</v>
      </c>
      <c r="N168" s="228" t="s">
        <v>46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215</v>
      </c>
      <c r="AT168" s="231" t="s">
        <v>217</v>
      </c>
      <c r="AU168" s="231" t="s">
        <v>90</v>
      </c>
      <c r="AY168" s="18" t="s">
        <v>216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88</v>
      </c>
      <c r="BK168" s="232">
        <f>ROUND(I168*H168,2)</f>
        <v>0</v>
      </c>
      <c r="BL168" s="18" t="s">
        <v>215</v>
      </c>
      <c r="BM168" s="231" t="s">
        <v>6519</v>
      </c>
    </row>
    <row r="169" s="2" customFormat="1">
      <c r="A169" s="39"/>
      <c r="B169" s="40"/>
      <c r="C169" s="41"/>
      <c r="D169" s="233" t="s">
        <v>222</v>
      </c>
      <c r="E169" s="41"/>
      <c r="F169" s="234" t="s">
        <v>437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222</v>
      </c>
      <c r="AU169" s="18" t="s">
        <v>90</v>
      </c>
    </row>
    <row r="170" s="14" customFormat="1">
      <c r="A170" s="14"/>
      <c r="B170" s="260"/>
      <c r="C170" s="261"/>
      <c r="D170" s="233" t="s">
        <v>362</v>
      </c>
      <c r="E170" s="261"/>
      <c r="F170" s="263" t="s">
        <v>6520</v>
      </c>
      <c r="G170" s="261"/>
      <c r="H170" s="264">
        <v>135.09299999999999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0" t="s">
        <v>362</v>
      </c>
      <c r="AU170" s="270" t="s">
        <v>90</v>
      </c>
      <c r="AV170" s="14" t="s">
        <v>90</v>
      </c>
      <c r="AW170" s="14" t="s">
        <v>4</v>
      </c>
      <c r="AX170" s="14" t="s">
        <v>88</v>
      </c>
      <c r="AY170" s="270" t="s">
        <v>216</v>
      </c>
    </row>
    <row r="171" s="2" customFormat="1" ht="24.15" customHeight="1">
      <c r="A171" s="39"/>
      <c r="B171" s="40"/>
      <c r="C171" s="220" t="s">
        <v>267</v>
      </c>
      <c r="D171" s="220" t="s">
        <v>217</v>
      </c>
      <c r="E171" s="221" t="s">
        <v>3675</v>
      </c>
      <c r="F171" s="222" t="s">
        <v>3676</v>
      </c>
      <c r="G171" s="223" t="s">
        <v>358</v>
      </c>
      <c r="H171" s="224">
        <v>124.155</v>
      </c>
      <c r="I171" s="225"/>
      <c r="J171" s="226">
        <f>ROUND(I171*H171,2)</f>
        <v>0</v>
      </c>
      <c r="K171" s="222" t="s">
        <v>359</v>
      </c>
      <c r="L171" s="45"/>
      <c r="M171" s="227" t="s">
        <v>1</v>
      </c>
      <c r="N171" s="228" t="s">
        <v>46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215</v>
      </c>
      <c r="AT171" s="231" t="s">
        <v>217</v>
      </c>
      <c r="AU171" s="231" t="s">
        <v>90</v>
      </c>
      <c r="AY171" s="18" t="s">
        <v>216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88</v>
      </c>
      <c r="BK171" s="232">
        <f>ROUND(I171*H171,2)</f>
        <v>0</v>
      </c>
      <c r="BL171" s="18" t="s">
        <v>215</v>
      </c>
      <c r="BM171" s="231" t="s">
        <v>6521</v>
      </c>
    </row>
    <row r="172" s="2" customFormat="1">
      <c r="A172" s="39"/>
      <c r="B172" s="40"/>
      <c r="C172" s="41"/>
      <c r="D172" s="233" t="s">
        <v>222</v>
      </c>
      <c r="E172" s="41"/>
      <c r="F172" s="234" t="s">
        <v>3678</v>
      </c>
      <c r="G172" s="41"/>
      <c r="H172" s="41"/>
      <c r="I172" s="235"/>
      <c r="J172" s="41"/>
      <c r="K172" s="41"/>
      <c r="L172" s="45"/>
      <c r="M172" s="236"/>
      <c r="N172" s="23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222</v>
      </c>
      <c r="AU172" s="18" t="s">
        <v>90</v>
      </c>
    </row>
    <row r="173" s="14" customFormat="1">
      <c r="A173" s="14"/>
      <c r="B173" s="260"/>
      <c r="C173" s="261"/>
      <c r="D173" s="233" t="s">
        <v>362</v>
      </c>
      <c r="E173" s="262" t="s">
        <v>1</v>
      </c>
      <c r="F173" s="263" t="s">
        <v>6515</v>
      </c>
      <c r="G173" s="261"/>
      <c r="H173" s="264">
        <v>188.48500000000001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362</v>
      </c>
      <c r="AU173" s="270" t="s">
        <v>90</v>
      </c>
      <c r="AV173" s="14" t="s">
        <v>90</v>
      </c>
      <c r="AW173" s="14" t="s">
        <v>36</v>
      </c>
      <c r="AX173" s="14" t="s">
        <v>81</v>
      </c>
      <c r="AY173" s="270" t="s">
        <v>216</v>
      </c>
    </row>
    <row r="174" s="14" customFormat="1">
      <c r="A174" s="14"/>
      <c r="B174" s="260"/>
      <c r="C174" s="261"/>
      <c r="D174" s="233" t="s">
        <v>362</v>
      </c>
      <c r="E174" s="262" t="s">
        <v>1</v>
      </c>
      <c r="F174" s="263" t="s">
        <v>6522</v>
      </c>
      <c r="G174" s="261"/>
      <c r="H174" s="264">
        <v>-64.329999999999998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362</v>
      </c>
      <c r="AU174" s="270" t="s">
        <v>90</v>
      </c>
      <c r="AV174" s="14" t="s">
        <v>90</v>
      </c>
      <c r="AW174" s="14" t="s">
        <v>36</v>
      </c>
      <c r="AX174" s="14" t="s">
        <v>81</v>
      </c>
      <c r="AY174" s="270" t="s">
        <v>216</v>
      </c>
    </row>
    <row r="175" s="16" customFormat="1">
      <c r="A175" s="16"/>
      <c r="B175" s="282"/>
      <c r="C175" s="283"/>
      <c r="D175" s="233" t="s">
        <v>362</v>
      </c>
      <c r="E175" s="284" t="s">
        <v>1</v>
      </c>
      <c r="F175" s="285" t="s">
        <v>369</v>
      </c>
      <c r="G175" s="283"/>
      <c r="H175" s="286">
        <v>124.155</v>
      </c>
      <c r="I175" s="287"/>
      <c r="J175" s="283"/>
      <c r="K175" s="283"/>
      <c r="L175" s="288"/>
      <c r="M175" s="289"/>
      <c r="N175" s="290"/>
      <c r="O175" s="290"/>
      <c r="P175" s="290"/>
      <c r="Q175" s="290"/>
      <c r="R175" s="290"/>
      <c r="S175" s="290"/>
      <c r="T175" s="291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92" t="s">
        <v>362</v>
      </c>
      <c r="AU175" s="292" t="s">
        <v>90</v>
      </c>
      <c r="AV175" s="16" t="s">
        <v>215</v>
      </c>
      <c r="AW175" s="16" t="s">
        <v>36</v>
      </c>
      <c r="AX175" s="16" t="s">
        <v>88</v>
      </c>
      <c r="AY175" s="292" t="s">
        <v>216</v>
      </c>
    </row>
    <row r="176" s="2" customFormat="1" ht="24.15" customHeight="1">
      <c r="A176" s="39"/>
      <c r="B176" s="40"/>
      <c r="C176" s="220" t="s">
        <v>272</v>
      </c>
      <c r="D176" s="220" t="s">
        <v>217</v>
      </c>
      <c r="E176" s="221" t="s">
        <v>3680</v>
      </c>
      <c r="F176" s="222" t="s">
        <v>3681</v>
      </c>
      <c r="G176" s="223" t="s">
        <v>358</v>
      </c>
      <c r="H176" s="224">
        <v>25.815000000000001</v>
      </c>
      <c r="I176" s="225"/>
      <c r="J176" s="226">
        <f>ROUND(I176*H176,2)</f>
        <v>0</v>
      </c>
      <c r="K176" s="222" t="s">
        <v>359</v>
      </c>
      <c r="L176" s="45"/>
      <c r="M176" s="227" t="s">
        <v>1</v>
      </c>
      <c r="N176" s="228" t="s">
        <v>46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215</v>
      </c>
      <c r="AT176" s="231" t="s">
        <v>217</v>
      </c>
      <c r="AU176" s="231" t="s">
        <v>90</v>
      </c>
      <c r="AY176" s="18" t="s">
        <v>216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215</v>
      </c>
      <c r="BM176" s="231" t="s">
        <v>6523</v>
      </c>
    </row>
    <row r="177" s="2" customFormat="1">
      <c r="A177" s="39"/>
      <c r="B177" s="40"/>
      <c r="C177" s="41"/>
      <c r="D177" s="233" t="s">
        <v>222</v>
      </c>
      <c r="E177" s="41"/>
      <c r="F177" s="234" t="s">
        <v>3683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222</v>
      </c>
      <c r="AU177" s="18" t="s">
        <v>90</v>
      </c>
    </row>
    <row r="178" s="14" customFormat="1">
      <c r="A178" s="14"/>
      <c r="B178" s="260"/>
      <c r="C178" s="261"/>
      <c r="D178" s="233" t="s">
        <v>362</v>
      </c>
      <c r="E178" s="262" t="s">
        <v>1</v>
      </c>
      <c r="F178" s="263" t="s">
        <v>6524</v>
      </c>
      <c r="G178" s="261"/>
      <c r="H178" s="264">
        <v>4.875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0" t="s">
        <v>362</v>
      </c>
      <c r="AU178" s="270" t="s">
        <v>90</v>
      </c>
      <c r="AV178" s="14" t="s">
        <v>90</v>
      </c>
      <c r="AW178" s="14" t="s">
        <v>36</v>
      </c>
      <c r="AX178" s="14" t="s">
        <v>81</v>
      </c>
      <c r="AY178" s="270" t="s">
        <v>216</v>
      </c>
    </row>
    <row r="179" s="14" customFormat="1">
      <c r="A179" s="14"/>
      <c r="B179" s="260"/>
      <c r="C179" s="261"/>
      <c r="D179" s="233" t="s">
        <v>362</v>
      </c>
      <c r="E179" s="262" t="s">
        <v>1</v>
      </c>
      <c r="F179" s="263" t="s">
        <v>6525</v>
      </c>
      <c r="G179" s="261"/>
      <c r="H179" s="264">
        <v>17.82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362</v>
      </c>
      <c r="AU179" s="270" t="s">
        <v>90</v>
      </c>
      <c r="AV179" s="14" t="s">
        <v>90</v>
      </c>
      <c r="AW179" s="14" t="s">
        <v>36</v>
      </c>
      <c r="AX179" s="14" t="s">
        <v>81</v>
      </c>
      <c r="AY179" s="270" t="s">
        <v>216</v>
      </c>
    </row>
    <row r="180" s="14" customFormat="1">
      <c r="A180" s="14"/>
      <c r="B180" s="260"/>
      <c r="C180" s="261"/>
      <c r="D180" s="233" t="s">
        <v>362</v>
      </c>
      <c r="E180" s="262" t="s">
        <v>1</v>
      </c>
      <c r="F180" s="263" t="s">
        <v>6526</v>
      </c>
      <c r="G180" s="261"/>
      <c r="H180" s="264">
        <v>1.2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0" t="s">
        <v>362</v>
      </c>
      <c r="AU180" s="270" t="s">
        <v>90</v>
      </c>
      <c r="AV180" s="14" t="s">
        <v>90</v>
      </c>
      <c r="AW180" s="14" t="s">
        <v>36</v>
      </c>
      <c r="AX180" s="14" t="s">
        <v>81</v>
      </c>
      <c r="AY180" s="270" t="s">
        <v>216</v>
      </c>
    </row>
    <row r="181" s="14" customFormat="1">
      <c r="A181" s="14"/>
      <c r="B181" s="260"/>
      <c r="C181" s="261"/>
      <c r="D181" s="233" t="s">
        <v>362</v>
      </c>
      <c r="E181" s="262" t="s">
        <v>1</v>
      </c>
      <c r="F181" s="263" t="s">
        <v>6527</v>
      </c>
      <c r="G181" s="261"/>
      <c r="H181" s="264">
        <v>1.9199999999999999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0" t="s">
        <v>362</v>
      </c>
      <c r="AU181" s="270" t="s">
        <v>90</v>
      </c>
      <c r="AV181" s="14" t="s">
        <v>90</v>
      </c>
      <c r="AW181" s="14" t="s">
        <v>36</v>
      </c>
      <c r="AX181" s="14" t="s">
        <v>81</v>
      </c>
      <c r="AY181" s="270" t="s">
        <v>216</v>
      </c>
    </row>
    <row r="182" s="16" customFormat="1">
      <c r="A182" s="16"/>
      <c r="B182" s="282"/>
      <c r="C182" s="283"/>
      <c r="D182" s="233" t="s">
        <v>362</v>
      </c>
      <c r="E182" s="284" t="s">
        <v>1</v>
      </c>
      <c r="F182" s="285" t="s">
        <v>369</v>
      </c>
      <c r="G182" s="283"/>
      <c r="H182" s="286">
        <v>25.815000000000001</v>
      </c>
      <c r="I182" s="287"/>
      <c r="J182" s="283"/>
      <c r="K182" s="283"/>
      <c r="L182" s="288"/>
      <c r="M182" s="289"/>
      <c r="N182" s="290"/>
      <c r="O182" s="290"/>
      <c r="P182" s="290"/>
      <c r="Q182" s="290"/>
      <c r="R182" s="290"/>
      <c r="S182" s="290"/>
      <c r="T182" s="291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92" t="s">
        <v>362</v>
      </c>
      <c r="AU182" s="292" t="s">
        <v>90</v>
      </c>
      <c r="AV182" s="16" t="s">
        <v>215</v>
      </c>
      <c r="AW182" s="16" t="s">
        <v>36</v>
      </c>
      <c r="AX182" s="16" t="s">
        <v>88</v>
      </c>
      <c r="AY182" s="292" t="s">
        <v>216</v>
      </c>
    </row>
    <row r="183" s="2" customFormat="1" ht="16.5" customHeight="1">
      <c r="A183" s="39"/>
      <c r="B183" s="40"/>
      <c r="C183" s="293" t="s">
        <v>277</v>
      </c>
      <c r="D183" s="293" t="s">
        <v>467</v>
      </c>
      <c r="E183" s="294" t="s">
        <v>3687</v>
      </c>
      <c r="F183" s="295" t="s">
        <v>3688</v>
      </c>
      <c r="G183" s="296" t="s">
        <v>435</v>
      </c>
      <c r="H183" s="297">
        <v>48.789999999999999</v>
      </c>
      <c r="I183" s="298"/>
      <c r="J183" s="299">
        <f>ROUND(I183*H183,2)</f>
        <v>0</v>
      </c>
      <c r="K183" s="295" t="s">
        <v>359</v>
      </c>
      <c r="L183" s="300"/>
      <c r="M183" s="301" t="s">
        <v>1</v>
      </c>
      <c r="N183" s="302" t="s">
        <v>46</v>
      </c>
      <c r="O183" s="92"/>
      <c r="P183" s="229">
        <f>O183*H183</f>
        <v>0</v>
      </c>
      <c r="Q183" s="229">
        <v>1</v>
      </c>
      <c r="R183" s="229">
        <f>Q183*H183</f>
        <v>48.789999999999999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252</v>
      </c>
      <c r="AT183" s="231" t="s">
        <v>467</v>
      </c>
      <c r="AU183" s="231" t="s">
        <v>90</v>
      </c>
      <c r="AY183" s="18" t="s">
        <v>216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88</v>
      </c>
      <c r="BK183" s="232">
        <f>ROUND(I183*H183,2)</f>
        <v>0</v>
      </c>
      <c r="BL183" s="18" t="s">
        <v>215</v>
      </c>
      <c r="BM183" s="231" t="s">
        <v>6528</v>
      </c>
    </row>
    <row r="184" s="2" customFormat="1">
      <c r="A184" s="39"/>
      <c r="B184" s="40"/>
      <c r="C184" s="41"/>
      <c r="D184" s="233" t="s">
        <v>222</v>
      </c>
      <c r="E184" s="41"/>
      <c r="F184" s="234" t="s">
        <v>3688</v>
      </c>
      <c r="G184" s="41"/>
      <c r="H184" s="41"/>
      <c r="I184" s="235"/>
      <c r="J184" s="41"/>
      <c r="K184" s="41"/>
      <c r="L184" s="45"/>
      <c r="M184" s="236"/>
      <c r="N184" s="23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222</v>
      </c>
      <c r="AU184" s="18" t="s">
        <v>90</v>
      </c>
    </row>
    <row r="185" s="14" customFormat="1">
      <c r="A185" s="14"/>
      <c r="B185" s="260"/>
      <c r="C185" s="261"/>
      <c r="D185" s="233" t="s">
        <v>362</v>
      </c>
      <c r="E185" s="261"/>
      <c r="F185" s="263" t="s">
        <v>6529</v>
      </c>
      <c r="G185" s="261"/>
      <c r="H185" s="264">
        <v>48.789999999999999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362</v>
      </c>
      <c r="AU185" s="270" t="s">
        <v>90</v>
      </c>
      <c r="AV185" s="14" t="s">
        <v>90</v>
      </c>
      <c r="AW185" s="14" t="s">
        <v>4</v>
      </c>
      <c r="AX185" s="14" t="s">
        <v>88</v>
      </c>
      <c r="AY185" s="270" t="s">
        <v>216</v>
      </c>
    </row>
    <row r="186" s="2" customFormat="1" ht="16.5" customHeight="1">
      <c r="A186" s="39"/>
      <c r="B186" s="40"/>
      <c r="C186" s="220" t="s">
        <v>838</v>
      </c>
      <c r="D186" s="220" t="s">
        <v>217</v>
      </c>
      <c r="E186" s="221" t="s">
        <v>6530</v>
      </c>
      <c r="F186" s="222" t="s">
        <v>6531</v>
      </c>
      <c r="G186" s="223" t="s">
        <v>2253</v>
      </c>
      <c r="H186" s="224">
        <v>3</v>
      </c>
      <c r="I186" s="225"/>
      <c r="J186" s="226">
        <f>ROUND(I186*H186,2)</f>
        <v>0</v>
      </c>
      <c r="K186" s="222" t="s">
        <v>1</v>
      </c>
      <c r="L186" s="45"/>
      <c r="M186" s="227" t="s">
        <v>1</v>
      </c>
      <c r="N186" s="228" t="s">
        <v>46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215</v>
      </c>
      <c r="AT186" s="231" t="s">
        <v>217</v>
      </c>
      <c r="AU186" s="231" t="s">
        <v>90</v>
      </c>
      <c r="AY186" s="18" t="s">
        <v>216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88</v>
      </c>
      <c r="BK186" s="232">
        <f>ROUND(I186*H186,2)</f>
        <v>0</v>
      </c>
      <c r="BL186" s="18" t="s">
        <v>215</v>
      </c>
      <c r="BM186" s="231" t="s">
        <v>5053</v>
      </c>
    </row>
    <row r="187" s="2" customFormat="1">
      <c r="A187" s="39"/>
      <c r="B187" s="40"/>
      <c r="C187" s="41"/>
      <c r="D187" s="233" t="s">
        <v>222</v>
      </c>
      <c r="E187" s="41"/>
      <c r="F187" s="234" t="s">
        <v>6532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222</v>
      </c>
      <c r="AU187" s="18" t="s">
        <v>90</v>
      </c>
    </row>
    <row r="188" s="11" customFormat="1" ht="22.8" customHeight="1">
      <c r="A188" s="11"/>
      <c r="B188" s="206"/>
      <c r="C188" s="207"/>
      <c r="D188" s="208" t="s">
        <v>80</v>
      </c>
      <c r="E188" s="248" t="s">
        <v>228</v>
      </c>
      <c r="F188" s="248" t="s">
        <v>596</v>
      </c>
      <c r="G188" s="207"/>
      <c r="H188" s="207"/>
      <c r="I188" s="210"/>
      <c r="J188" s="249">
        <f>BK188</f>
        <v>0</v>
      </c>
      <c r="K188" s="207"/>
      <c r="L188" s="212"/>
      <c r="M188" s="213"/>
      <c r="N188" s="214"/>
      <c r="O188" s="214"/>
      <c r="P188" s="215">
        <f>SUM(P189:P194)</f>
        <v>0</v>
      </c>
      <c r="Q188" s="214"/>
      <c r="R188" s="215">
        <f>SUM(R189:R194)</f>
        <v>19.026509999999998</v>
      </c>
      <c r="S188" s="214"/>
      <c r="T188" s="216">
        <f>SUM(T189:T194)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17" t="s">
        <v>88</v>
      </c>
      <c r="AT188" s="218" t="s">
        <v>80</v>
      </c>
      <c r="AU188" s="218" t="s">
        <v>88</v>
      </c>
      <c r="AY188" s="217" t="s">
        <v>216</v>
      </c>
      <c r="BK188" s="219">
        <f>SUM(BK189:BK194)</f>
        <v>0</v>
      </c>
    </row>
    <row r="189" s="2" customFormat="1" ht="21.75" customHeight="1">
      <c r="A189" s="39"/>
      <c r="B189" s="40"/>
      <c r="C189" s="220" t="s">
        <v>282</v>
      </c>
      <c r="D189" s="220" t="s">
        <v>217</v>
      </c>
      <c r="E189" s="221" t="s">
        <v>6311</v>
      </c>
      <c r="F189" s="222" t="s">
        <v>6312</v>
      </c>
      <c r="G189" s="223" t="s">
        <v>453</v>
      </c>
      <c r="H189" s="224">
        <v>71.5</v>
      </c>
      <c r="I189" s="225"/>
      <c r="J189" s="226">
        <f>ROUND(I189*H189,2)</f>
        <v>0</v>
      </c>
      <c r="K189" s="222" t="s">
        <v>359</v>
      </c>
      <c r="L189" s="45"/>
      <c r="M189" s="227" t="s">
        <v>1</v>
      </c>
      <c r="N189" s="228" t="s">
        <v>46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215</v>
      </c>
      <c r="AT189" s="231" t="s">
        <v>217</v>
      </c>
      <c r="AU189" s="231" t="s">
        <v>90</v>
      </c>
      <c r="AY189" s="18" t="s">
        <v>216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215</v>
      </c>
      <c r="BM189" s="231" t="s">
        <v>6533</v>
      </c>
    </row>
    <row r="190" s="2" customFormat="1">
      <c r="A190" s="39"/>
      <c r="B190" s="40"/>
      <c r="C190" s="41"/>
      <c r="D190" s="233" t="s">
        <v>222</v>
      </c>
      <c r="E190" s="41"/>
      <c r="F190" s="234" t="s">
        <v>6314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222</v>
      </c>
      <c r="AU190" s="18" t="s">
        <v>90</v>
      </c>
    </row>
    <row r="191" s="14" customFormat="1">
      <c r="A191" s="14"/>
      <c r="B191" s="260"/>
      <c r="C191" s="261"/>
      <c r="D191" s="233" t="s">
        <v>362</v>
      </c>
      <c r="E191" s="262" t="s">
        <v>1</v>
      </c>
      <c r="F191" s="263" t="s">
        <v>6534</v>
      </c>
      <c r="G191" s="261"/>
      <c r="H191" s="264">
        <v>71.5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362</v>
      </c>
      <c r="AU191" s="270" t="s">
        <v>90</v>
      </c>
      <c r="AV191" s="14" t="s">
        <v>90</v>
      </c>
      <c r="AW191" s="14" t="s">
        <v>36</v>
      </c>
      <c r="AX191" s="14" t="s">
        <v>88</v>
      </c>
      <c r="AY191" s="270" t="s">
        <v>216</v>
      </c>
    </row>
    <row r="192" s="2" customFormat="1" ht="16.5" customHeight="1">
      <c r="A192" s="39"/>
      <c r="B192" s="40"/>
      <c r="C192" s="220" t="s">
        <v>8</v>
      </c>
      <c r="D192" s="220" t="s">
        <v>217</v>
      </c>
      <c r="E192" s="221" t="s">
        <v>6535</v>
      </c>
      <c r="F192" s="222" t="s">
        <v>6536</v>
      </c>
      <c r="G192" s="223" t="s">
        <v>220</v>
      </c>
      <c r="H192" s="224">
        <v>1</v>
      </c>
      <c r="I192" s="225"/>
      <c r="J192" s="226">
        <f>ROUND(I192*H192,2)</f>
        <v>0</v>
      </c>
      <c r="K192" s="222" t="s">
        <v>1</v>
      </c>
      <c r="L192" s="45"/>
      <c r="M192" s="227" t="s">
        <v>1</v>
      </c>
      <c r="N192" s="228" t="s">
        <v>46</v>
      </c>
      <c r="O192" s="92"/>
      <c r="P192" s="229">
        <f>O192*H192</f>
        <v>0</v>
      </c>
      <c r="Q192" s="229">
        <v>0.026509999999999999</v>
      </c>
      <c r="R192" s="229">
        <f>Q192*H192</f>
        <v>0.026509999999999999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215</v>
      </c>
      <c r="AT192" s="231" t="s">
        <v>217</v>
      </c>
      <c r="AU192" s="231" t="s">
        <v>90</v>
      </c>
      <c r="AY192" s="18" t="s">
        <v>216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215</v>
      </c>
      <c r="BM192" s="231" t="s">
        <v>6537</v>
      </c>
    </row>
    <row r="193" s="2" customFormat="1" ht="33" customHeight="1">
      <c r="A193" s="39"/>
      <c r="B193" s="40"/>
      <c r="C193" s="293" t="s">
        <v>292</v>
      </c>
      <c r="D193" s="293" t="s">
        <v>467</v>
      </c>
      <c r="E193" s="294" t="s">
        <v>6538</v>
      </c>
      <c r="F193" s="295" t="s">
        <v>6539</v>
      </c>
      <c r="G193" s="296" t="s">
        <v>220</v>
      </c>
      <c r="H193" s="297">
        <v>1</v>
      </c>
      <c r="I193" s="298"/>
      <c r="J193" s="299">
        <f>ROUND(I193*H193,2)</f>
        <v>0</v>
      </c>
      <c r="K193" s="295" t="s">
        <v>1</v>
      </c>
      <c r="L193" s="300"/>
      <c r="M193" s="301" t="s">
        <v>1</v>
      </c>
      <c r="N193" s="302" t="s">
        <v>46</v>
      </c>
      <c r="O193" s="92"/>
      <c r="P193" s="229">
        <f>O193*H193</f>
        <v>0</v>
      </c>
      <c r="Q193" s="229">
        <v>19</v>
      </c>
      <c r="R193" s="229">
        <f>Q193*H193</f>
        <v>19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252</v>
      </c>
      <c r="AT193" s="231" t="s">
        <v>467</v>
      </c>
      <c r="AU193" s="231" t="s">
        <v>90</v>
      </c>
      <c r="AY193" s="18" t="s">
        <v>216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215</v>
      </c>
      <c r="BM193" s="231" t="s">
        <v>6540</v>
      </c>
    </row>
    <row r="194" s="2" customFormat="1">
      <c r="A194" s="39"/>
      <c r="B194" s="40"/>
      <c r="C194" s="41"/>
      <c r="D194" s="233" t="s">
        <v>222</v>
      </c>
      <c r="E194" s="41"/>
      <c r="F194" s="234" t="s">
        <v>6539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222</v>
      </c>
      <c r="AU194" s="18" t="s">
        <v>90</v>
      </c>
    </row>
    <row r="195" s="11" customFormat="1" ht="22.8" customHeight="1">
      <c r="A195" s="11"/>
      <c r="B195" s="206"/>
      <c r="C195" s="207"/>
      <c r="D195" s="208" t="s">
        <v>80</v>
      </c>
      <c r="E195" s="248" t="s">
        <v>215</v>
      </c>
      <c r="F195" s="248" t="s">
        <v>951</v>
      </c>
      <c r="G195" s="207"/>
      <c r="H195" s="207"/>
      <c r="I195" s="210"/>
      <c r="J195" s="249">
        <f>BK195</f>
        <v>0</v>
      </c>
      <c r="K195" s="207"/>
      <c r="L195" s="212"/>
      <c r="M195" s="213"/>
      <c r="N195" s="214"/>
      <c r="O195" s="214"/>
      <c r="P195" s="215">
        <f>SUM(P196:P224)</f>
        <v>0</v>
      </c>
      <c r="Q195" s="214"/>
      <c r="R195" s="215">
        <f>SUM(R196:R224)</f>
        <v>13.93112281</v>
      </c>
      <c r="S195" s="214"/>
      <c r="T195" s="216">
        <f>SUM(T196:T224)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17" t="s">
        <v>88</v>
      </c>
      <c r="AT195" s="218" t="s">
        <v>80</v>
      </c>
      <c r="AU195" s="218" t="s">
        <v>88</v>
      </c>
      <c r="AY195" s="217" t="s">
        <v>216</v>
      </c>
      <c r="BK195" s="219">
        <f>SUM(BK196:BK224)</f>
        <v>0</v>
      </c>
    </row>
    <row r="196" s="2" customFormat="1" ht="24.15" customHeight="1">
      <c r="A196" s="39"/>
      <c r="B196" s="40"/>
      <c r="C196" s="220" t="s">
        <v>297</v>
      </c>
      <c r="D196" s="220" t="s">
        <v>217</v>
      </c>
      <c r="E196" s="221" t="s">
        <v>3691</v>
      </c>
      <c r="F196" s="222" t="s">
        <v>3692</v>
      </c>
      <c r="G196" s="223" t="s">
        <v>358</v>
      </c>
      <c r="H196" s="224">
        <v>7.2300000000000004</v>
      </c>
      <c r="I196" s="225"/>
      <c r="J196" s="226">
        <f>ROUND(I196*H196,2)</f>
        <v>0</v>
      </c>
      <c r="K196" s="222" t="s">
        <v>359</v>
      </c>
      <c r="L196" s="45"/>
      <c r="M196" s="227" t="s">
        <v>1</v>
      </c>
      <c r="N196" s="228" t="s">
        <v>46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215</v>
      </c>
      <c r="AT196" s="231" t="s">
        <v>217</v>
      </c>
      <c r="AU196" s="231" t="s">
        <v>90</v>
      </c>
      <c r="AY196" s="18" t="s">
        <v>216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215</v>
      </c>
      <c r="BM196" s="231" t="s">
        <v>6541</v>
      </c>
    </row>
    <row r="197" s="2" customFormat="1">
      <c r="A197" s="39"/>
      <c r="B197" s="40"/>
      <c r="C197" s="41"/>
      <c r="D197" s="233" t="s">
        <v>222</v>
      </c>
      <c r="E197" s="41"/>
      <c r="F197" s="234" t="s">
        <v>3694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222</v>
      </c>
      <c r="AU197" s="18" t="s">
        <v>90</v>
      </c>
    </row>
    <row r="198" s="14" customFormat="1">
      <c r="A198" s="14"/>
      <c r="B198" s="260"/>
      <c r="C198" s="261"/>
      <c r="D198" s="233" t="s">
        <v>362</v>
      </c>
      <c r="E198" s="262" t="s">
        <v>1</v>
      </c>
      <c r="F198" s="263" t="s">
        <v>6542</v>
      </c>
      <c r="G198" s="261"/>
      <c r="H198" s="264">
        <v>0.47999999999999998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0" t="s">
        <v>362</v>
      </c>
      <c r="AU198" s="270" t="s">
        <v>90</v>
      </c>
      <c r="AV198" s="14" t="s">
        <v>90</v>
      </c>
      <c r="AW198" s="14" t="s">
        <v>36</v>
      </c>
      <c r="AX198" s="14" t="s">
        <v>81</v>
      </c>
      <c r="AY198" s="270" t="s">
        <v>216</v>
      </c>
    </row>
    <row r="199" s="14" customFormat="1">
      <c r="A199" s="14"/>
      <c r="B199" s="260"/>
      <c r="C199" s="261"/>
      <c r="D199" s="233" t="s">
        <v>362</v>
      </c>
      <c r="E199" s="262" t="s">
        <v>1</v>
      </c>
      <c r="F199" s="263" t="s">
        <v>6543</v>
      </c>
      <c r="G199" s="261"/>
      <c r="H199" s="264">
        <v>6.75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0" t="s">
        <v>362</v>
      </c>
      <c r="AU199" s="270" t="s">
        <v>90</v>
      </c>
      <c r="AV199" s="14" t="s">
        <v>90</v>
      </c>
      <c r="AW199" s="14" t="s">
        <v>36</v>
      </c>
      <c r="AX199" s="14" t="s">
        <v>81</v>
      </c>
      <c r="AY199" s="270" t="s">
        <v>216</v>
      </c>
    </row>
    <row r="200" s="16" customFormat="1">
      <c r="A200" s="16"/>
      <c r="B200" s="282"/>
      <c r="C200" s="283"/>
      <c r="D200" s="233" t="s">
        <v>362</v>
      </c>
      <c r="E200" s="284" t="s">
        <v>1</v>
      </c>
      <c r="F200" s="285" t="s">
        <v>369</v>
      </c>
      <c r="G200" s="283"/>
      <c r="H200" s="286">
        <v>7.2300000000000004</v>
      </c>
      <c r="I200" s="287"/>
      <c r="J200" s="283"/>
      <c r="K200" s="283"/>
      <c r="L200" s="288"/>
      <c r="M200" s="289"/>
      <c r="N200" s="290"/>
      <c r="O200" s="290"/>
      <c r="P200" s="290"/>
      <c r="Q200" s="290"/>
      <c r="R200" s="290"/>
      <c r="S200" s="290"/>
      <c r="T200" s="29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2" t="s">
        <v>362</v>
      </c>
      <c r="AU200" s="292" t="s">
        <v>90</v>
      </c>
      <c r="AV200" s="16" t="s">
        <v>215</v>
      </c>
      <c r="AW200" s="16" t="s">
        <v>36</v>
      </c>
      <c r="AX200" s="16" t="s">
        <v>88</v>
      </c>
      <c r="AY200" s="292" t="s">
        <v>216</v>
      </c>
    </row>
    <row r="201" s="2" customFormat="1" ht="16.5" customHeight="1">
      <c r="A201" s="39"/>
      <c r="B201" s="40"/>
      <c r="C201" s="293" t="s">
        <v>472</v>
      </c>
      <c r="D201" s="293" t="s">
        <v>467</v>
      </c>
      <c r="E201" s="294" t="s">
        <v>3687</v>
      </c>
      <c r="F201" s="295" t="s">
        <v>3688</v>
      </c>
      <c r="G201" s="296" t="s">
        <v>435</v>
      </c>
      <c r="H201" s="297">
        <v>13.664999999999999</v>
      </c>
      <c r="I201" s="298"/>
      <c r="J201" s="299">
        <f>ROUND(I201*H201,2)</f>
        <v>0</v>
      </c>
      <c r="K201" s="295" t="s">
        <v>359</v>
      </c>
      <c r="L201" s="300"/>
      <c r="M201" s="301" t="s">
        <v>1</v>
      </c>
      <c r="N201" s="302" t="s">
        <v>46</v>
      </c>
      <c r="O201" s="92"/>
      <c r="P201" s="229">
        <f>O201*H201</f>
        <v>0</v>
      </c>
      <c r="Q201" s="229">
        <v>1</v>
      </c>
      <c r="R201" s="229">
        <f>Q201*H201</f>
        <v>13.664999999999999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252</v>
      </c>
      <c r="AT201" s="231" t="s">
        <v>467</v>
      </c>
      <c r="AU201" s="231" t="s">
        <v>90</v>
      </c>
      <c r="AY201" s="18" t="s">
        <v>216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215</v>
      </c>
      <c r="BM201" s="231" t="s">
        <v>6544</v>
      </c>
    </row>
    <row r="202" s="2" customFormat="1">
      <c r="A202" s="39"/>
      <c r="B202" s="40"/>
      <c r="C202" s="41"/>
      <c r="D202" s="233" t="s">
        <v>222</v>
      </c>
      <c r="E202" s="41"/>
      <c r="F202" s="234" t="s">
        <v>3688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222</v>
      </c>
      <c r="AU202" s="18" t="s">
        <v>90</v>
      </c>
    </row>
    <row r="203" s="14" customFormat="1">
      <c r="A203" s="14"/>
      <c r="B203" s="260"/>
      <c r="C203" s="261"/>
      <c r="D203" s="233" t="s">
        <v>362</v>
      </c>
      <c r="E203" s="261"/>
      <c r="F203" s="263" t="s">
        <v>6545</v>
      </c>
      <c r="G203" s="261"/>
      <c r="H203" s="264">
        <v>13.664999999999999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0" t="s">
        <v>362</v>
      </c>
      <c r="AU203" s="270" t="s">
        <v>90</v>
      </c>
      <c r="AV203" s="14" t="s">
        <v>90</v>
      </c>
      <c r="AW203" s="14" t="s">
        <v>4</v>
      </c>
      <c r="AX203" s="14" t="s">
        <v>88</v>
      </c>
      <c r="AY203" s="270" t="s">
        <v>216</v>
      </c>
    </row>
    <row r="204" s="2" customFormat="1" ht="24.15" customHeight="1">
      <c r="A204" s="39"/>
      <c r="B204" s="40"/>
      <c r="C204" s="220" t="s">
        <v>479</v>
      </c>
      <c r="D204" s="220" t="s">
        <v>217</v>
      </c>
      <c r="E204" s="221" t="s">
        <v>6413</v>
      </c>
      <c r="F204" s="222" t="s">
        <v>6414</v>
      </c>
      <c r="G204" s="223" t="s">
        <v>358</v>
      </c>
      <c r="H204" s="224">
        <v>3.5979999999999999</v>
      </c>
      <c r="I204" s="225"/>
      <c r="J204" s="226">
        <f>ROUND(I204*H204,2)</f>
        <v>0</v>
      </c>
      <c r="K204" s="222" t="s">
        <v>359</v>
      </c>
      <c r="L204" s="45"/>
      <c r="M204" s="227" t="s">
        <v>1</v>
      </c>
      <c r="N204" s="228" t="s">
        <v>46</v>
      </c>
      <c r="O204" s="92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215</v>
      </c>
      <c r="AT204" s="231" t="s">
        <v>217</v>
      </c>
      <c r="AU204" s="231" t="s">
        <v>90</v>
      </c>
      <c r="AY204" s="18" t="s">
        <v>216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215</v>
      </c>
      <c r="BM204" s="231" t="s">
        <v>6546</v>
      </c>
    </row>
    <row r="205" s="2" customFormat="1">
      <c r="A205" s="39"/>
      <c r="B205" s="40"/>
      <c r="C205" s="41"/>
      <c r="D205" s="233" t="s">
        <v>222</v>
      </c>
      <c r="E205" s="41"/>
      <c r="F205" s="234" t="s">
        <v>6416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222</v>
      </c>
      <c r="AU205" s="18" t="s">
        <v>90</v>
      </c>
    </row>
    <row r="206" s="13" customFormat="1">
      <c r="A206" s="13"/>
      <c r="B206" s="250"/>
      <c r="C206" s="251"/>
      <c r="D206" s="233" t="s">
        <v>362</v>
      </c>
      <c r="E206" s="252" t="s">
        <v>1</v>
      </c>
      <c r="F206" s="253" t="s">
        <v>6547</v>
      </c>
      <c r="G206" s="251"/>
      <c r="H206" s="252" t="s">
        <v>1</v>
      </c>
      <c r="I206" s="254"/>
      <c r="J206" s="251"/>
      <c r="K206" s="251"/>
      <c r="L206" s="255"/>
      <c r="M206" s="256"/>
      <c r="N206" s="257"/>
      <c r="O206" s="257"/>
      <c r="P206" s="257"/>
      <c r="Q206" s="257"/>
      <c r="R206" s="257"/>
      <c r="S206" s="257"/>
      <c r="T206" s="25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9" t="s">
        <v>362</v>
      </c>
      <c r="AU206" s="259" t="s">
        <v>90</v>
      </c>
      <c r="AV206" s="13" t="s">
        <v>88</v>
      </c>
      <c r="AW206" s="13" t="s">
        <v>36</v>
      </c>
      <c r="AX206" s="13" t="s">
        <v>81</v>
      </c>
      <c r="AY206" s="259" t="s">
        <v>216</v>
      </c>
    </row>
    <row r="207" s="14" customFormat="1">
      <c r="A207" s="14"/>
      <c r="B207" s="260"/>
      <c r="C207" s="261"/>
      <c r="D207" s="233" t="s">
        <v>362</v>
      </c>
      <c r="E207" s="262" t="s">
        <v>1</v>
      </c>
      <c r="F207" s="263" t="s">
        <v>6548</v>
      </c>
      <c r="G207" s="261"/>
      <c r="H207" s="264">
        <v>3.2480000000000002</v>
      </c>
      <c r="I207" s="265"/>
      <c r="J207" s="261"/>
      <c r="K207" s="261"/>
      <c r="L207" s="266"/>
      <c r="M207" s="267"/>
      <c r="N207" s="268"/>
      <c r="O207" s="268"/>
      <c r="P207" s="268"/>
      <c r="Q207" s="268"/>
      <c r="R207" s="268"/>
      <c r="S207" s="268"/>
      <c r="T207" s="26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0" t="s">
        <v>362</v>
      </c>
      <c r="AU207" s="270" t="s">
        <v>90</v>
      </c>
      <c r="AV207" s="14" t="s">
        <v>90</v>
      </c>
      <c r="AW207" s="14" t="s">
        <v>36</v>
      </c>
      <c r="AX207" s="14" t="s">
        <v>81</v>
      </c>
      <c r="AY207" s="270" t="s">
        <v>216</v>
      </c>
    </row>
    <row r="208" s="13" customFormat="1">
      <c r="A208" s="13"/>
      <c r="B208" s="250"/>
      <c r="C208" s="251"/>
      <c r="D208" s="233" t="s">
        <v>362</v>
      </c>
      <c r="E208" s="252" t="s">
        <v>1</v>
      </c>
      <c r="F208" s="253" t="s">
        <v>6549</v>
      </c>
      <c r="G208" s="251"/>
      <c r="H208" s="252" t="s">
        <v>1</v>
      </c>
      <c r="I208" s="254"/>
      <c r="J208" s="251"/>
      <c r="K208" s="251"/>
      <c r="L208" s="255"/>
      <c r="M208" s="256"/>
      <c r="N208" s="257"/>
      <c r="O208" s="257"/>
      <c r="P208" s="257"/>
      <c r="Q208" s="257"/>
      <c r="R208" s="257"/>
      <c r="S208" s="257"/>
      <c r="T208" s="25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9" t="s">
        <v>362</v>
      </c>
      <c r="AU208" s="259" t="s">
        <v>90</v>
      </c>
      <c r="AV208" s="13" t="s">
        <v>88</v>
      </c>
      <c r="AW208" s="13" t="s">
        <v>36</v>
      </c>
      <c r="AX208" s="13" t="s">
        <v>81</v>
      </c>
      <c r="AY208" s="259" t="s">
        <v>216</v>
      </c>
    </row>
    <row r="209" s="14" customFormat="1">
      <c r="A209" s="14"/>
      <c r="B209" s="260"/>
      <c r="C209" s="261"/>
      <c r="D209" s="233" t="s">
        <v>362</v>
      </c>
      <c r="E209" s="262" t="s">
        <v>1</v>
      </c>
      <c r="F209" s="263" t="s">
        <v>6550</v>
      </c>
      <c r="G209" s="261"/>
      <c r="H209" s="264">
        <v>0.34999999999999998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0" t="s">
        <v>362</v>
      </c>
      <c r="AU209" s="270" t="s">
        <v>90</v>
      </c>
      <c r="AV209" s="14" t="s">
        <v>90</v>
      </c>
      <c r="AW209" s="14" t="s">
        <v>36</v>
      </c>
      <c r="AX209" s="14" t="s">
        <v>81</v>
      </c>
      <c r="AY209" s="270" t="s">
        <v>216</v>
      </c>
    </row>
    <row r="210" s="16" customFormat="1">
      <c r="A210" s="16"/>
      <c r="B210" s="282"/>
      <c r="C210" s="283"/>
      <c r="D210" s="233" t="s">
        <v>362</v>
      </c>
      <c r="E210" s="284" t="s">
        <v>1</v>
      </c>
      <c r="F210" s="285" t="s">
        <v>369</v>
      </c>
      <c r="G210" s="283"/>
      <c r="H210" s="286">
        <v>3.5979999999999999</v>
      </c>
      <c r="I210" s="287"/>
      <c r="J210" s="283"/>
      <c r="K210" s="283"/>
      <c r="L210" s="288"/>
      <c r="M210" s="289"/>
      <c r="N210" s="290"/>
      <c r="O210" s="290"/>
      <c r="P210" s="290"/>
      <c r="Q210" s="290"/>
      <c r="R210" s="290"/>
      <c r="S210" s="290"/>
      <c r="T210" s="29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92" t="s">
        <v>362</v>
      </c>
      <c r="AU210" s="292" t="s">
        <v>90</v>
      </c>
      <c r="AV210" s="16" t="s">
        <v>215</v>
      </c>
      <c r="AW210" s="16" t="s">
        <v>36</v>
      </c>
      <c r="AX210" s="16" t="s">
        <v>88</v>
      </c>
      <c r="AY210" s="292" t="s">
        <v>216</v>
      </c>
    </row>
    <row r="211" s="2" customFormat="1" ht="24.15" customHeight="1">
      <c r="A211" s="39"/>
      <c r="B211" s="40"/>
      <c r="C211" s="220" t="s">
        <v>486</v>
      </c>
      <c r="D211" s="220" t="s">
        <v>217</v>
      </c>
      <c r="E211" s="221" t="s">
        <v>6418</v>
      </c>
      <c r="F211" s="222" t="s">
        <v>6419</v>
      </c>
      <c r="G211" s="223" t="s">
        <v>303</v>
      </c>
      <c r="H211" s="224">
        <v>6.29</v>
      </c>
      <c r="I211" s="225"/>
      <c r="J211" s="226">
        <f>ROUND(I211*H211,2)</f>
        <v>0</v>
      </c>
      <c r="K211" s="222" t="s">
        <v>359</v>
      </c>
      <c r="L211" s="45"/>
      <c r="M211" s="227" t="s">
        <v>1</v>
      </c>
      <c r="N211" s="228" t="s">
        <v>46</v>
      </c>
      <c r="O211" s="92"/>
      <c r="P211" s="229">
        <f>O211*H211</f>
        <v>0</v>
      </c>
      <c r="Q211" s="229">
        <v>0.0063200000000000001</v>
      </c>
      <c r="R211" s="229">
        <f>Q211*H211</f>
        <v>0.039752799999999998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215</v>
      </c>
      <c r="AT211" s="231" t="s">
        <v>217</v>
      </c>
      <c r="AU211" s="231" t="s">
        <v>90</v>
      </c>
      <c r="AY211" s="18" t="s">
        <v>216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88</v>
      </c>
      <c r="BK211" s="232">
        <f>ROUND(I211*H211,2)</f>
        <v>0</v>
      </c>
      <c r="BL211" s="18" t="s">
        <v>215</v>
      </c>
      <c r="BM211" s="231" t="s">
        <v>6551</v>
      </c>
    </row>
    <row r="212" s="2" customFormat="1">
      <c r="A212" s="39"/>
      <c r="B212" s="40"/>
      <c r="C212" s="41"/>
      <c r="D212" s="233" t="s">
        <v>222</v>
      </c>
      <c r="E212" s="41"/>
      <c r="F212" s="234" t="s">
        <v>6421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222</v>
      </c>
      <c r="AU212" s="18" t="s">
        <v>90</v>
      </c>
    </row>
    <row r="213" s="13" customFormat="1">
      <c r="A213" s="13"/>
      <c r="B213" s="250"/>
      <c r="C213" s="251"/>
      <c r="D213" s="233" t="s">
        <v>362</v>
      </c>
      <c r="E213" s="252" t="s">
        <v>1</v>
      </c>
      <c r="F213" s="253" t="s">
        <v>6547</v>
      </c>
      <c r="G213" s="251"/>
      <c r="H213" s="252" t="s">
        <v>1</v>
      </c>
      <c r="I213" s="254"/>
      <c r="J213" s="251"/>
      <c r="K213" s="251"/>
      <c r="L213" s="255"/>
      <c r="M213" s="256"/>
      <c r="N213" s="257"/>
      <c r="O213" s="257"/>
      <c r="P213" s="257"/>
      <c r="Q213" s="257"/>
      <c r="R213" s="257"/>
      <c r="S213" s="257"/>
      <c r="T213" s="25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9" t="s">
        <v>362</v>
      </c>
      <c r="AU213" s="259" t="s">
        <v>90</v>
      </c>
      <c r="AV213" s="13" t="s">
        <v>88</v>
      </c>
      <c r="AW213" s="13" t="s">
        <v>36</v>
      </c>
      <c r="AX213" s="13" t="s">
        <v>81</v>
      </c>
      <c r="AY213" s="259" t="s">
        <v>216</v>
      </c>
    </row>
    <row r="214" s="14" customFormat="1">
      <c r="A214" s="14"/>
      <c r="B214" s="260"/>
      <c r="C214" s="261"/>
      <c r="D214" s="233" t="s">
        <v>362</v>
      </c>
      <c r="E214" s="262" t="s">
        <v>1</v>
      </c>
      <c r="F214" s="263" t="s">
        <v>6552</v>
      </c>
      <c r="G214" s="261"/>
      <c r="H214" s="264">
        <v>3.4399999999999999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0" t="s">
        <v>362</v>
      </c>
      <c r="AU214" s="270" t="s">
        <v>90</v>
      </c>
      <c r="AV214" s="14" t="s">
        <v>90</v>
      </c>
      <c r="AW214" s="14" t="s">
        <v>36</v>
      </c>
      <c r="AX214" s="14" t="s">
        <v>81</v>
      </c>
      <c r="AY214" s="270" t="s">
        <v>216</v>
      </c>
    </row>
    <row r="215" s="13" customFormat="1">
      <c r="A215" s="13"/>
      <c r="B215" s="250"/>
      <c r="C215" s="251"/>
      <c r="D215" s="233" t="s">
        <v>362</v>
      </c>
      <c r="E215" s="252" t="s">
        <v>1</v>
      </c>
      <c r="F215" s="253" t="s">
        <v>6549</v>
      </c>
      <c r="G215" s="251"/>
      <c r="H215" s="252" t="s">
        <v>1</v>
      </c>
      <c r="I215" s="254"/>
      <c r="J215" s="251"/>
      <c r="K215" s="251"/>
      <c r="L215" s="255"/>
      <c r="M215" s="256"/>
      <c r="N215" s="257"/>
      <c r="O215" s="257"/>
      <c r="P215" s="257"/>
      <c r="Q215" s="257"/>
      <c r="R215" s="257"/>
      <c r="S215" s="257"/>
      <c r="T215" s="25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9" t="s">
        <v>362</v>
      </c>
      <c r="AU215" s="259" t="s">
        <v>90</v>
      </c>
      <c r="AV215" s="13" t="s">
        <v>88</v>
      </c>
      <c r="AW215" s="13" t="s">
        <v>36</v>
      </c>
      <c r="AX215" s="13" t="s">
        <v>81</v>
      </c>
      <c r="AY215" s="259" t="s">
        <v>216</v>
      </c>
    </row>
    <row r="216" s="14" customFormat="1">
      <c r="A216" s="14"/>
      <c r="B216" s="260"/>
      <c r="C216" s="261"/>
      <c r="D216" s="233" t="s">
        <v>362</v>
      </c>
      <c r="E216" s="262" t="s">
        <v>1</v>
      </c>
      <c r="F216" s="263" t="s">
        <v>6553</v>
      </c>
      <c r="G216" s="261"/>
      <c r="H216" s="264">
        <v>2.8500000000000001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0" t="s">
        <v>362</v>
      </c>
      <c r="AU216" s="270" t="s">
        <v>90</v>
      </c>
      <c r="AV216" s="14" t="s">
        <v>90</v>
      </c>
      <c r="AW216" s="14" t="s">
        <v>36</v>
      </c>
      <c r="AX216" s="14" t="s">
        <v>81</v>
      </c>
      <c r="AY216" s="270" t="s">
        <v>216</v>
      </c>
    </row>
    <row r="217" s="16" customFormat="1">
      <c r="A217" s="16"/>
      <c r="B217" s="282"/>
      <c r="C217" s="283"/>
      <c r="D217" s="233" t="s">
        <v>362</v>
      </c>
      <c r="E217" s="284" t="s">
        <v>1</v>
      </c>
      <c r="F217" s="285" t="s">
        <v>369</v>
      </c>
      <c r="G217" s="283"/>
      <c r="H217" s="286">
        <v>6.29</v>
      </c>
      <c r="I217" s="287"/>
      <c r="J217" s="283"/>
      <c r="K217" s="283"/>
      <c r="L217" s="288"/>
      <c r="M217" s="289"/>
      <c r="N217" s="290"/>
      <c r="O217" s="290"/>
      <c r="P217" s="290"/>
      <c r="Q217" s="290"/>
      <c r="R217" s="290"/>
      <c r="S217" s="290"/>
      <c r="T217" s="29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92" t="s">
        <v>362</v>
      </c>
      <c r="AU217" s="292" t="s">
        <v>90</v>
      </c>
      <c r="AV217" s="16" t="s">
        <v>215</v>
      </c>
      <c r="AW217" s="16" t="s">
        <v>36</v>
      </c>
      <c r="AX217" s="16" t="s">
        <v>88</v>
      </c>
      <c r="AY217" s="292" t="s">
        <v>216</v>
      </c>
    </row>
    <row r="218" s="2" customFormat="1" ht="24.15" customHeight="1">
      <c r="A218" s="39"/>
      <c r="B218" s="40"/>
      <c r="C218" s="220" t="s">
        <v>7</v>
      </c>
      <c r="D218" s="220" t="s">
        <v>217</v>
      </c>
      <c r="E218" s="221" t="s">
        <v>6554</v>
      </c>
      <c r="F218" s="222" t="s">
        <v>6555</v>
      </c>
      <c r="G218" s="223" t="s">
        <v>435</v>
      </c>
      <c r="H218" s="224">
        <v>0.213</v>
      </c>
      <c r="I218" s="225"/>
      <c r="J218" s="226">
        <f>ROUND(I218*H218,2)</f>
        <v>0</v>
      </c>
      <c r="K218" s="222" t="s">
        <v>359</v>
      </c>
      <c r="L218" s="45"/>
      <c r="M218" s="227" t="s">
        <v>1</v>
      </c>
      <c r="N218" s="228" t="s">
        <v>46</v>
      </c>
      <c r="O218" s="92"/>
      <c r="P218" s="229">
        <f>O218*H218</f>
        <v>0</v>
      </c>
      <c r="Q218" s="229">
        <v>1.06277</v>
      </c>
      <c r="R218" s="229">
        <f>Q218*H218</f>
        <v>0.22637000999999998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215</v>
      </c>
      <c r="AT218" s="231" t="s">
        <v>217</v>
      </c>
      <c r="AU218" s="231" t="s">
        <v>90</v>
      </c>
      <c r="AY218" s="18" t="s">
        <v>216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88</v>
      </c>
      <c r="BK218" s="232">
        <f>ROUND(I218*H218,2)</f>
        <v>0</v>
      </c>
      <c r="BL218" s="18" t="s">
        <v>215</v>
      </c>
      <c r="BM218" s="231" t="s">
        <v>6556</v>
      </c>
    </row>
    <row r="219" s="2" customFormat="1">
      <c r="A219" s="39"/>
      <c r="B219" s="40"/>
      <c r="C219" s="41"/>
      <c r="D219" s="233" t="s">
        <v>222</v>
      </c>
      <c r="E219" s="41"/>
      <c r="F219" s="234" t="s">
        <v>6557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222</v>
      </c>
      <c r="AU219" s="18" t="s">
        <v>90</v>
      </c>
    </row>
    <row r="220" s="13" customFormat="1">
      <c r="A220" s="13"/>
      <c r="B220" s="250"/>
      <c r="C220" s="251"/>
      <c r="D220" s="233" t="s">
        <v>362</v>
      </c>
      <c r="E220" s="252" t="s">
        <v>1</v>
      </c>
      <c r="F220" s="253" t="s">
        <v>6558</v>
      </c>
      <c r="G220" s="251"/>
      <c r="H220" s="252" t="s">
        <v>1</v>
      </c>
      <c r="I220" s="254"/>
      <c r="J220" s="251"/>
      <c r="K220" s="251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362</v>
      </c>
      <c r="AU220" s="259" t="s">
        <v>90</v>
      </c>
      <c r="AV220" s="13" t="s">
        <v>88</v>
      </c>
      <c r="AW220" s="13" t="s">
        <v>36</v>
      </c>
      <c r="AX220" s="13" t="s">
        <v>81</v>
      </c>
      <c r="AY220" s="259" t="s">
        <v>216</v>
      </c>
    </row>
    <row r="221" s="14" customFormat="1">
      <c r="A221" s="14"/>
      <c r="B221" s="260"/>
      <c r="C221" s="261"/>
      <c r="D221" s="233" t="s">
        <v>362</v>
      </c>
      <c r="E221" s="262" t="s">
        <v>1</v>
      </c>
      <c r="F221" s="263" t="s">
        <v>6552</v>
      </c>
      <c r="G221" s="261"/>
      <c r="H221" s="264">
        <v>3.4399999999999999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0" t="s">
        <v>362</v>
      </c>
      <c r="AU221" s="270" t="s">
        <v>90</v>
      </c>
      <c r="AV221" s="14" t="s">
        <v>90</v>
      </c>
      <c r="AW221" s="14" t="s">
        <v>36</v>
      </c>
      <c r="AX221" s="14" t="s">
        <v>81</v>
      </c>
      <c r="AY221" s="270" t="s">
        <v>216</v>
      </c>
    </row>
    <row r="222" s="14" customFormat="1">
      <c r="A222" s="14"/>
      <c r="B222" s="260"/>
      <c r="C222" s="261"/>
      <c r="D222" s="233" t="s">
        <v>362</v>
      </c>
      <c r="E222" s="262" t="s">
        <v>1</v>
      </c>
      <c r="F222" s="263" t="s">
        <v>6559</v>
      </c>
      <c r="G222" s="261"/>
      <c r="H222" s="264">
        <v>35.920000000000002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362</v>
      </c>
      <c r="AU222" s="270" t="s">
        <v>90</v>
      </c>
      <c r="AV222" s="14" t="s">
        <v>90</v>
      </c>
      <c r="AW222" s="14" t="s">
        <v>36</v>
      </c>
      <c r="AX222" s="14" t="s">
        <v>81</v>
      </c>
      <c r="AY222" s="270" t="s">
        <v>216</v>
      </c>
    </row>
    <row r="223" s="16" customFormat="1">
      <c r="A223" s="16"/>
      <c r="B223" s="282"/>
      <c r="C223" s="283"/>
      <c r="D223" s="233" t="s">
        <v>362</v>
      </c>
      <c r="E223" s="284" t="s">
        <v>1</v>
      </c>
      <c r="F223" s="285" t="s">
        <v>369</v>
      </c>
      <c r="G223" s="283"/>
      <c r="H223" s="286">
        <v>39.359999999999999</v>
      </c>
      <c r="I223" s="287"/>
      <c r="J223" s="283"/>
      <c r="K223" s="283"/>
      <c r="L223" s="288"/>
      <c r="M223" s="289"/>
      <c r="N223" s="290"/>
      <c r="O223" s="290"/>
      <c r="P223" s="290"/>
      <c r="Q223" s="290"/>
      <c r="R223" s="290"/>
      <c r="S223" s="290"/>
      <c r="T223" s="291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92" t="s">
        <v>362</v>
      </c>
      <c r="AU223" s="292" t="s">
        <v>90</v>
      </c>
      <c r="AV223" s="16" t="s">
        <v>215</v>
      </c>
      <c r="AW223" s="16" t="s">
        <v>36</v>
      </c>
      <c r="AX223" s="16" t="s">
        <v>88</v>
      </c>
      <c r="AY223" s="292" t="s">
        <v>216</v>
      </c>
    </row>
    <row r="224" s="14" customFormat="1">
      <c r="A224" s="14"/>
      <c r="B224" s="260"/>
      <c r="C224" s="261"/>
      <c r="D224" s="233" t="s">
        <v>362</v>
      </c>
      <c r="E224" s="261"/>
      <c r="F224" s="263" t="s">
        <v>6560</v>
      </c>
      <c r="G224" s="261"/>
      <c r="H224" s="264">
        <v>0.213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362</v>
      </c>
      <c r="AU224" s="270" t="s">
        <v>90</v>
      </c>
      <c r="AV224" s="14" t="s">
        <v>90</v>
      </c>
      <c r="AW224" s="14" t="s">
        <v>4</v>
      </c>
      <c r="AX224" s="14" t="s">
        <v>88</v>
      </c>
      <c r="AY224" s="270" t="s">
        <v>216</v>
      </c>
    </row>
    <row r="225" s="11" customFormat="1" ht="22.8" customHeight="1">
      <c r="A225" s="11"/>
      <c r="B225" s="206"/>
      <c r="C225" s="207"/>
      <c r="D225" s="208" t="s">
        <v>80</v>
      </c>
      <c r="E225" s="248" t="s">
        <v>252</v>
      </c>
      <c r="F225" s="248" t="s">
        <v>1470</v>
      </c>
      <c r="G225" s="207"/>
      <c r="H225" s="207"/>
      <c r="I225" s="210"/>
      <c r="J225" s="249">
        <f>BK225</f>
        <v>0</v>
      </c>
      <c r="K225" s="207"/>
      <c r="L225" s="212"/>
      <c r="M225" s="213"/>
      <c r="N225" s="214"/>
      <c r="O225" s="214"/>
      <c r="P225" s="215">
        <f>SUM(P226:P297)</f>
        <v>0</v>
      </c>
      <c r="Q225" s="214"/>
      <c r="R225" s="215">
        <f>SUM(R226:R297)</f>
        <v>10.679230000000002</v>
      </c>
      <c r="S225" s="214"/>
      <c r="T225" s="216">
        <f>SUM(T226:T297)</f>
        <v>0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R225" s="217" t="s">
        <v>88</v>
      </c>
      <c r="AT225" s="218" t="s">
        <v>80</v>
      </c>
      <c r="AU225" s="218" t="s">
        <v>88</v>
      </c>
      <c r="AY225" s="217" t="s">
        <v>216</v>
      </c>
      <c r="BK225" s="219">
        <f>SUM(BK226:BK297)</f>
        <v>0</v>
      </c>
    </row>
    <row r="226" s="2" customFormat="1" ht="24.15" customHeight="1">
      <c r="A226" s="39"/>
      <c r="B226" s="40"/>
      <c r="C226" s="220" t="s">
        <v>498</v>
      </c>
      <c r="D226" s="220" t="s">
        <v>217</v>
      </c>
      <c r="E226" s="221" t="s">
        <v>6426</v>
      </c>
      <c r="F226" s="222" t="s">
        <v>6427</v>
      </c>
      <c r="G226" s="223" t="s">
        <v>453</v>
      </c>
      <c r="H226" s="224">
        <v>15</v>
      </c>
      <c r="I226" s="225"/>
      <c r="J226" s="226">
        <f>ROUND(I226*H226,2)</f>
        <v>0</v>
      </c>
      <c r="K226" s="222" t="s">
        <v>359</v>
      </c>
      <c r="L226" s="45"/>
      <c r="M226" s="227" t="s">
        <v>1</v>
      </c>
      <c r="N226" s="228" t="s">
        <v>46</v>
      </c>
      <c r="O226" s="92"/>
      <c r="P226" s="229">
        <f>O226*H226</f>
        <v>0</v>
      </c>
      <c r="Q226" s="229">
        <v>0.0074599999999999996</v>
      </c>
      <c r="R226" s="229">
        <f>Q226*H226</f>
        <v>0.1119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215</v>
      </c>
      <c r="AT226" s="231" t="s">
        <v>217</v>
      </c>
      <c r="AU226" s="231" t="s">
        <v>90</v>
      </c>
      <c r="AY226" s="18" t="s">
        <v>216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215</v>
      </c>
      <c r="BM226" s="231" t="s">
        <v>6561</v>
      </c>
    </row>
    <row r="227" s="2" customFormat="1">
      <c r="A227" s="39"/>
      <c r="B227" s="40"/>
      <c r="C227" s="41"/>
      <c r="D227" s="233" t="s">
        <v>222</v>
      </c>
      <c r="E227" s="41"/>
      <c r="F227" s="234" t="s">
        <v>6429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222</v>
      </c>
      <c r="AU227" s="18" t="s">
        <v>90</v>
      </c>
    </row>
    <row r="228" s="14" customFormat="1">
      <c r="A228" s="14"/>
      <c r="B228" s="260"/>
      <c r="C228" s="261"/>
      <c r="D228" s="233" t="s">
        <v>362</v>
      </c>
      <c r="E228" s="262" t="s">
        <v>1</v>
      </c>
      <c r="F228" s="263" t="s">
        <v>6562</v>
      </c>
      <c r="G228" s="261"/>
      <c r="H228" s="264">
        <v>15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0" t="s">
        <v>362</v>
      </c>
      <c r="AU228" s="270" t="s">
        <v>90</v>
      </c>
      <c r="AV228" s="14" t="s">
        <v>90</v>
      </c>
      <c r="AW228" s="14" t="s">
        <v>36</v>
      </c>
      <c r="AX228" s="14" t="s">
        <v>88</v>
      </c>
      <c r="AY228" s="270" t="s">
        <v>216</v>
      </c>
    </row>
    <row r="229" s="2" customFormat="1" ht="24.15" customHeight="1">
      <c r="A229" s="39"/>
      <c r="B229" s="40"/>
      <c r="C229" s="220" t="s">
        <v>503</v>
      </c>
      <c r="D229" s="220" t="s">
        <v>217</v>
      </c>
      <c r="E229" s="221" t="s">
        <v>6430</v>
      </c>
      <c r="F229" s="222" t="s">
        <v>6431</v>
      </c>
      <c r="G229" s="223" t="s">
        <v>453</v>
      </c>
      <c r="H229" s="224">
        <v>49.5</v>
      </c>
      <c r="I229" s="225"/>
      <c r="J229" s="226">
        <f>ROUND(I229*H229,2)</f>
        <v>0</v>
      </c>
      <c r="K229" s="222" t="s">
        <v>359</v>
      </c>
      <c r="L229" s="45"/>
      <c r="M229" s="227" t="s">
        <v>1</v>
      </c>
      <c r="N229" s="228" t="s">
        <v>46</v>
      </c>
      <c r="O229" s="92"/>
      <c r="P229" s="229">
        <f>O229*H229</f>
        <v>0</v>
      </c>
      <c r="Q229" s="229">
        <v>0.0027599999999999999</v>
      </c>
      <c r="R229" s="229">
        <f>Q229*H229</f>
        <v>0.13661999999999999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215</v>
      </c>
      <c r="AT229" s="231" t="s">
        <v>217</v>
      </c>
      <c r="AU229" s="231" t="s">
        <v>90</v>
      </c>
      <c r="AY229" s="18" t="s">
        <v>216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215</v>
      </c>
      <c r="BM229" s="231" t="s">
        <v>6563</v>
      </c>
    </row>
    <row r="230" s="2" customFormat="1">
      <c r="A230" s="39"/>
      <c r="B230" s="40"/>
      <c r="C230" s="41"/>
      <c r="D230" s="233" t="s">
        <v>222</v>
      </c>
      <c r="E230" s="41"/>
      <c r="F230" s="234" t="s">
        <v>6433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222</v>
      </c>
      <c r="AU230" s="18" t="s">
        <v>90</v>
      </c>
    </row>
    <row r="231" s="14" customFormat="1">
      <c r="A231" s="14"/>
      <c r="B231" s="260"/>
      <c r="C231" s="261"/>
      <c r="D231" s="233" t="s">
        <v>362</v>
      </c>
      <c r="E231" s="262" t="s">
        <v>1</v>
      </c>
      <c r="F231" s="263" t="s">
        <v>6564</v>
      </c>
      <c r="G231" s="261"/>
      <c r="H231" s="264">
        <v>49.5</v>
      </c>
      <c r="I231" s="265"/>
      <c r="J231" s="261"/>
      <c r="K231" s="261"/>
      <c r="L231" s="266"/>
      <c r="M231" s="267"/>
      <c r="N231" s="268"/>
      <c r="O231" s="268"/>
      <c r="P231" s="268"/>
      <c r="Q231" s="268"/>
      <c r="R231" s="268"/>
      <c r="S231" s="268"/>
      <c r="T231" s="26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0" t="s">
        <v>362</v>
      </c>
      <c r="AU231" s="270" t="s">
        <v>90</v>
      </c>
      <c r="AV231" s="14" t="s">
        <v>90</v>
      </c>
      <c r="AW231" s="14" t="s">
        <v>36</v>
      </c>
      <c r="AX231" s="14" t="s">
        <v>88</v>
      </c>
      <c r="AY231" s="270" t="s">
        <v>216</v>
      </c>
    </row>
    <row r="232" s="2" customFormat="1" ht="24.15" customHeight="1">
      <c r="A232" s="39"/>
      <c r="B232" s="40"/>
      <c r="C232" s="220" t="s">
        <v>509</v>
      </c>
      <c r="D232" s="220" t="s">
        <v>217</v>
      </c>
      <c r="E232" s="221" t="s">
        <v>6565</v>
      </c>
      <c r="F232" s="222" t="s">
        <v>6566</v>
      </c>
      <c r="G232" s="223" t="s">
        <v>453</v>
      </c>
      <c r="H232" s="224">
        <v>7</v>
      </c>
      <c r="I232" s="225"/>
      <c r="J232" s="226">
        <f>ROUND(I232*H232,2)</f>
        <v>0</v>
      </c>
      <c r="K232" s="222" t="s">
        <v>359</v>
      </c>
      <c r="L232" s="45"/>
      <c r="M232" s="227" t="s">
        <v>1</v>
      </c>
      <c r="N232" s="228" t="s">
        <v>46</v>
      </c>
      <c r="O232" s="92"/>
      <c r="P232" s="229">
        <f>O232*H232</f>
        <v>0</v>
      </c>
      <c r="Q232" s="229">
        <v>0.0044000000000000003</v>
      </c>
      <c r="R232" s="229">
        <f>Q232*H232</f>
        <v>0.030800000000000001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215</v>
      </c>
      <c r="AT232" s="231" t="s">
        <v>217</v>
      </c>
      <c r="AU232" s="231" t="s">
        <v>90</v>
      </c>
      <c r="AY232" s="18" t="s">
        <v>216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215</v>
      </c>
      <c r="BM232" s="231" t="s">
        <v>6567</v>
      </c>
    </row>
    <row r="233" s="2" customFormat="1">
      <c r="A233" s="39"/>
      <c r="B233" s="40"/>
      <c r="C233" s="41"/>
      <c r="D233" s="233" t="s">
        <v>222</v>
      </c>
      <c r="E233" s="41"/>
      <c r="F233" s="234" t="s">
        <v>6568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222</v>
      </c>
      <c r="AU233" s="18" t="s">
        <v>90</v>
      </c>
    </row>
    <row r="234" s="2" customFormat="1" ht="33" customHeight="1">
      <c r="A234" s="39"/>
      <c r="B234" s="40"/>
      <c r="C234" s="220" t="s">
        <v>525</v>
      </c>
      <c r="D234" s="220" t="s">
        <v>217</v>
      </c>
      <c r="E234" s="221" t="s">
        <v>6569</v>
      </c>
      <c r="F234" s="222" t="s">
        <v>6570</v>
      </c>
      <c r="G234" s="223" t="s">
        <v>539</v>
      </c>
      <c r="H234" s="224">
        <v>1</v>
      </c>
      <c r="I234" s="225"/>
      <c r="J234" s="226">
        <f>ROUND(I234*H234,2)</f>
        <v>0</v>
      </c>
      <c r="K234" s="222" t="s">
        <v>359</v>
      </c>
      <c r="L234" s="45"/>
      <c r="M234" s="227" t="s">
        <v>1</v>
      </c>
      <c r="N234" s="228" t="s">
        <v>46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215</v>
      </c>
      <c r="AT234" s="231" t="s">
        <v>217</v>
      </c>
      <c r="AU234" s="231" t="s">
        <v>90</v>
      </c>
      <c r="AY234" s="18" t="s">
        <v>216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88</v>
      </c>
      <c r="BK234" s="232">
        <f>ROUND(I234*H234,2)</f>
        <v>0</v>
      </c>
      <c r="BL234" s="18" t="s">
        <v>215</v>
      </c>
      <c r="BM234" s="231" t="s">
        <v>6571</v>
      </c>
    </row>
    <row r="235" s="2" customFormat="1">
      <c r="A235" s="39"/>
      <c r="B235" s="40"/>
      <c r="C235" s="41"/>
      <c r="D235" s="233" t="s">
        <v>222</v>
      </c>
      <c r="E235" s="41"/>
      <c r="F235" s="234" t="s">
        <v>6572</v>
      </c>
      <c r="G235" s="41"/>
      <c r="H235" s="41"/>
      <c r="I235" s="235"/>
      <c r="J235" s="41"/>
      <c r="K235" s="41"/>
      <c r="L235" s="45"/>
      <c r="M235" s="236"/>
      <c r="N235" s="23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222</v>
      </c>
      <c r="AU235" s="18" t="s">
        <v>90</v>
      </c>
    </row>
    <row r="236" s="2" customFormat="1" ht="16.5" customHeight="1">
      <c r="A236" s="39"/>
      <c r="B236" s="40"/>
      <c r="C236" s="293" t="s">
        <v>531</v>
      </c>
      <c r="D236" s="293" t="s">
        <v>467</v>
      </c>
      <c r="E236" s="294" t="s">
        <v>6573</v>
      </c>
      <c r="F236" s="295" t="s">
        <v>6574</v>
      </c>
      <c r="G236" s="296" t="s">
        <v>539</v>
      </c>
      <c r="H236" s="297">
        <v>1</v>
      </c>
      <c r="I236" s="298"/>
      <c r="J236" s="299">
        <f>ROUND(I236*H236,2)</f>
        <v>0</v>
      </c>
      <c r="K236" s="295" t="s">
        <v>359</v>
      </c>
      <c r="L236" s="300"/>
      <c r="M236" s="301" t="s">
        <v>1</v>
      </c>
      <c r="N236" s="302" t="s">
        <v>46</v>
      </c>
      <c r="O236" s="92"/>
      <c r="P236" s="229">
        <f>O236*H236</f>
        <v>0</v>
      </c>
      <c r="Q236" s="229">
        <v>0.00035</v>
      </c>
      <c r="R236" s="229">
        <f>Q236*H236</f>
        <v>0.00035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252</v>
      </c>
      <c r="AT236" s="231" t="s">
        <v>467</v>
      </c>
      <c r="AU236" s="231" t="s">
        <v>90</v>
      </c>
      <c r="AY236" s="18" t="s">
        <v>216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88</v>
      </c>
      <c r="BK236" s="232">
        <f>ROUND(I236*H236,2)</f>
        <v>0</v>
      </c>
      <c r="BL236" s="18" t="s">
        <v>215</v>
      </c>
      <c r="BM236" s="231" t="s">
        <v>6575</v>
      </c>
    </row>
    <row r="237" s="2" customFormat="1">
      <c r="A237" s="39"/>
      <c r="B237" s="40"/>
      <c r="C237" s="41"/>
      <c r="D237" s="233" t="s">
        <v>222</v>
      </c>
      <c r="E237" s="41"/>
      <c r="F237" s="234" t="s">
        <v>6574</v>
      </c>
      <c r="G237" s="41"/>
      <c r="H237" s="41"/>
      <c r="I237" s="235"/>
      <c r="J237" s="41"/>
      <c r="K237" s="41"/>
      <c r="L237" s="45"/>
      <c r="M237" s="236"/>
      <c r="N237" s="23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222</v>
      </c>
      <c r="AU237" s="18" t="s">
        <v>90</v>
      </c>
    </row>
    <row r="238" s="2" customFormat="1" ht="33" customHeight="1">
      <c r="A238" s="39"/>
      <c r="B238" s="40"/>
      <c r="C238" s="220" t="s">
        <v>536</v>
      </c>
      <c r="D238" s="220" t="s">
        <v>217</v>
      </c>
      <c r="E238" s="221" t="s">
        <v>1482</v>
      </c>
      <c r="F238" s="222" t="s">
        <v>1483</v>
      </c>
      <c r="G238" s="223" t="s">
        <v>539</v>
      </c>
      <c r="H238" s="224">
        <v>7</v>
      </c>
      <c r="I238" s="225"/>
      <c r="J238" s="226">
        <f>ROUND(I238*H238,2)</f>
        <v>0</v>
      </c>
      <c r="K238" s="222" t="s">
        <v>359</v>
      </c>
      <c r="L238" s="45"/>
      <c r="M238" s="227" t="s">
        <v>1</v>
      </c>
      <c r="N238" s="228" t="s">
        <v>46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215</v>
      </c>
      <c r="AT238" s="231" t="s">
        <v>217</v>
      </c>
      <c r="AU238" s="231" t="s">
        <v>90</v>
      </c>
      <c r="AY238" s="18" t="s">
        <v>216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215</v>
      </c>
      <c r="BM238" s="231" t="s">
        <v>6576</v>
      </c>
    </row>
    <row r="239" s="2" customFormat="1">
      <c r="A239" s="39"/>
      <c r="B239" s="40"/>
      <c r="C239" s="41"/>
      <c r="D239" s="233" t="s">
        <v>222</v>
      </c>
      <c r="E239" s="41"/>
      <c r="F239" s="234" t="s">
        <v>1485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222</v>
      </c>
      <c r="AU239" s="18" t="s">
        <v>90</v>
      </c>
    </row>
    <row r="240" s="2" customFormat="1" ht="16.5" customHeight="1">
      <c r="A240" s="39"/>
      <c r="B240" s="40"/>
      <c r="C240" s="293" t="s">
        <v>542</v>
      </c>
      <c r="D240" s="293" t="s">
        <v>467</v>
      </c>
      <c r="E240" s="294" t="s">
        <v>6444</v>
      </c>
      <c r="F240" s="295" t="s">
        <v>6445</v>
      </c>
      <c r="G240" s="296" t="s">
        <v>539</v>
      </c>
      <c r="H240" s="297">
        <v>4</v>
      </c>
      <c r="I240" s="298"/>
      <c r="J240" s="299">
        <f>ROUND(I240*H240,2)</f>
        <v>0</v>
      </c>
      <c r="K240" s="295" t="s">
        <v>359</v>
      </c>
      <c r="L240" s="300"/>
      <c r="M240" s="301" t="s">
        <v>1</v>
      </c>
      <c r="N240" s="302" t="s">
        <v>46</v>
      </c>
      <c r="O240" s="92"/>
      <c r="P240" s="229">
        <f>O240*H240</f>
        <v>0</v>
      </c>
      <c r="Q240" s="229">
        <v>0.00064999999999999997</v>
      </c>
      <c r="R240" s="229">
        <f>Q240*H240</f>
        <v>0.0025999999999999999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252</v>
      </c>
      <c r="AT240" s="231" t="s">
        <v>467</v>
      </c>
      <c r="AU240" s="231" t="s">
        <v>90</v>
      </c>
      <c r="AY240" s="18" t="s">
        <v>216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88</v>
      </c>
      <c r="BK240" s="232">
        <f>ROUND(I240*H240,2)</f>
        <v>0</v>
      </c>
      <c r="BL240" s="18" t="s">
        <v>215</v>
      </c>
      <c r="BM240" s="231" t="s">
        <v>6577</v>
      </c>
    </row>
    <row r="241" s="2" customFormat="1">
      <c r="A241" s="39"/>
      <c r="B241" s="40"/>
      <c r="C241" s="41"/>
      <c r="D241" s="233" t="s">
        <v>222</v>
      </c>
      <c r="E241" s="41"/>
      <c r="F241" s="234" t="s">
        <v>6445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222</v>
      </c>
      <c r="AU241" s="18" t="s">
        <v>90</v>
      </c>
    </row>
    <row r="242" s="2" customFormat="1" ht="16.5" customHeight="1">
      <c r="A242" s="39"/>
      <c r="B242" s="40"/>
      <c r="C242" s="293" t="s">
        <v>547</v>
      </c>
      <c r="D242" s="293" t="s">
        <v>467</v>
      </c>
      <c r="E242" s="294" t="s">
        <v>6441</v>
      </c>
      <c r="F242" s="295" t="s">
        <v>6442</v>
      </c>
      <c r="G242" s="296" t="s">
        <v>539</v>
      </c>
      <c r="H242" s="297">
        <v>2</v>
      </c>
      <c r="I242" s="298"/>
      <c r="J242" s="299">
        <f>ROUND(I242*H242,2)</f>
        <v>0</v>
      </c>
      <c r="K242" s="295" t="s">
        <v>359</v>
      </c>
      <c r="L242" s="300"/>
      <c r="M242" s="301" t="s">
        <v>1</v>
      </c>
      <c r="N242" s="302" t="s">
        <v>46</v>
      </c>
      <c r="O242" s="92"/>
      <c r="P242" s="229">
        <f>O242*H242</f>
        <v>0</v>
      </c>
      <c r="Q242" s="229">
        <v>0.00040999999999999999</v>
      </c>
      <c r="R242" s="229">
        <f>Q242*H242</f>
        <v>0.00081999999999999998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252</v>
      </c>
      <c r="AT242" s="231" t="s">
        <v>467</v>
      </c>
      <c r="AU242" s="231" t="s">
        <v>90</v>
      </c>
      <c r="AY242" s="18" t="s">
        <v>216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88</v>
      </c>
      <c r="BK242" s="232">
        <f>ROUND(I242*H242,2)</f>
        <v>0</v>
      </c>
      <c r="BL242" s="18" t="s">
        <v>215</v>
      </c>
      <c r="BM242" s="231" t="s">
        <v>6578</v>
      </c>
    </row>
    <row r="243" s="2" customFormat="1">
      <c r="A243" s="39"/>
      <c r="B243" s="40"/>
      <c r="C243" s="41"/>
      <c r="D243" s="233" t="s">
        <v>222</v>
      </c>
      <c r="E243" s="41"/>
      <c r="F243" s="234" t="s">
        <v>6442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222</v>
      </c>
      <c r="AU243" s="18" t="s">
        <v>90</v>
      </c>
    </row>
    <row r="244" s="2" customFormat="1" ht="16.5" customHeight="1">
      <c r="A244" s="39"/>
      <c r="B244" s="40"/>
      <c r="C244" s="293" t="s">
        <v>553</v>
      </c>
      <c r="D244" s="293" t="s">
        <v>467</v>
      </c>
      <c r="E244" s="294" t="s">
        <v>6579</v>
      </c>
      <c r="F244" s="295" t="s">
        <v>6580</v>
      </c>
      <c r="G244" s="296" t="s">
        <v>539</v>
      </c>
      <c r="H244" s="297">
        <v>1</v>
      </c>
      <c r="I244" s="298"/>
      <c r="J244" s="299">
        <f>ROUND(I244*H244,2)</f>
        <v>0</v>
      </c>
      <c r="K244" s="295" t="s">
        <v>1</v>
      </c>
      <c r="L244" s="300"/>
      <c r="M244" s="301" t="s">
        <v>1</v>
      </c>
      <c r="N244" s="302" t="s">
        <v>46</v>
      </c>
      <c r="O244" s="92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252</v>
      </c>
      <c r="AT244" s="231" t="s">
        <v>467</v>
      </c>
      <c r="AU244" s="231" t="s">
        <v>90</v>
      </c>
      <c r="AY244" s="18" t="s">
        <v>216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88</v>
      </c>
      <c r="BK244" s="232">
        <f>ROUND(I244*H244,2)</f>
        <v>0</v>
      </c>
      <c r="BL244" s="18" t="s">
        <v>215</v>
      </c>
      <c r="BM244" s="231" t="s">
        <v>6581</v>
      </c>
    </row>
    <row r="245" s="2" customFormat="1">
      <c r="A245" s="39"/>
      <c r="B245" s="40"/>
      <c r="C245" s="41"/>
      <c r="D245" s="233" t="s">
        <v>222</v>
      </c>
      <c r="E245" s="41"/>
      <c r="F245" s="234" t="s">
        <v>6580</v>
      </c>
      <c r="G245" s="41"/>
      <c r="H245" s="41"/>
      <c r="I245" s="235"/>
      <c r="J245" s="41"/>
      <c r="K245" s="41"/>
      <c r="L245" s="45"/>
      <c r="M245" s="236"/>
      <c r="N245" s="23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222</v>
      </c>
      <c r="AU245" s="18" t="s">
        <v>90</v>
      </c>
    </row>
    <row r="246" s="2" customFormat="1" ht="33" customHeight="1">
      <c r="A246" s="39"/>
      <c r="B246" s="40"/>
      <c r="C246" s="220" t="s">
        <v>559</v>
      </c>
      <c r="D246" s="220" t="s">
        <v>217</v>
      </c>
      <c r="E246" s="221" t="s">
        <v>1491</v>
      </c>
      <c r="F246" s="222" t="s">
        <v>1492</v>
      </c>
      <c r="G246" s="223" t="s">
        <v>539</v>
      </c>
      <c r="H246" s="224">
        <v>1</v>
      </c>
      <c r="I246" s="225"/>
      <c r="J246" s="226">
        <f>ROUND(I246*H246,2)</f>
        <v>0</v>
      </c>
      <c r="K246" s="222" t="s">
        <v>359</v>
      </c>
      <c r="L246" s="45"/>
      <c r="M246" s="227" t="s">
        <v>1</v>
      </c>
      <c r="N246" s="228" t="s">
        <v>46</v>
      </c>
      <c r="O246" s="92"/>
      <c r="P246" s="229">
        <f>O246*H246</f>
        <v>0</v>
      </c>
      <c r="Q246" s="229">
        <v>1.0000000000000001E-05</v>
      </c>
      <c r="R246" s="229">
        <f>Q246*H246</f>
        <v>1.0000000000000001E-05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215</v>
      </c>
      <c r="AT246" s="231" t="s">
        <v>217</v>
      </c>
      <c r="AU246" s="231" t="s">
        <v>90</v>
      </c>
      <c r="AY246" s="18" t="s">
        <v>216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88</v>
      </c>
      <c r="BK246" s="232">
        <f>ROUND(I246*H246,2)</f>
        <v>0</v>
      </c>
      <c r="BL246" s="18" t="s">
        <v>215</v>
      </c>
      <c r="BM246" s="231" t="s">
        <v>6582</v>
      </c>
    </row>
    <row r="247" s="2" customFormat="1">
      <c r="A247" s="39"/>
      <c r="B247" s="40"/>
      <c r="C247" s="41"/>
      <c r="D247" s="233" t="s">
        <v>222</v>
      </c>
      <c r="E247" s="41"/>
      <c r="F247" s="234" t="s">
        <v>1494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222</v>
      </c>
      <c r="AU247" s="18" t="s">
        <v>90</v>
      </c>
    </row>
    <row r="248" s="2" customFormat="1" ht="16.5" customHeight="1">
      <c r="A248" s="39"/>
      <c r="B248" s="40"/>
      <c r="C248" s="293" t="s">
        <v>569</v>
      </c>
      <c r="D248" s="293" t="s">
        <v>467</v>
      </c>
      <c r="E248" s="294" t="s">
        <v>6583</v>
      </c>
      <c r="F248" s="295" t="s">
        <v>6584</v>
      </c>
      <c r="G248" s="296" t="s">
        <v>539</v>
      </c>
      <c r="H248" s="297">
        <v>1</v>
      </c>
      <c r="I248" s="298"/>
      <c r="J248" s="299">
        <f>ROUND(I248*H248,2)</f>
        <v>0</v>
      </c>
      <c r="K248" s="295" t="s">
        <v>359</v>
      </c>
      <c r="L248" s="300"/>
      <c r="M248" s="301" t="s">
        <v>1</v>
      </c>
      <c r="N248" s="302" t="s">
        <v>46</v>
      </c>
      <c r="O248" s="92"/>
      <c r="P248" s="229">
        <f>O248*H248</f>
        <v>0</v>
      </c>
      <c r="Q248" s="229">
        <v>0.0015399999999999999</v>
      </c>
      <c r="R248" s="229">
        <f>Q248*H248</f>
        <v>0.0015399999999999999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252</v>
      </c>
      <c r="AT248" s="231" t="s">
        <v>467</v>
      </c>
      <c r="AU248" s="231" t="s">
        <v>90</v>
      </c>
      <c r="AY248" s="18" t="s">
        <v>216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88</v>
      </c>
      <c r="BK248" s="232">
        <f>ROUND(I248*H248,2)</f>
        <v>0</v>
      </c>
      <c r="BL248" s="18" t="s">
        <v>215</v>
      </c>
      <c r="BM248" s="231" t="s">
        <v>6585</v>
      </c>
    </row>
    <row r="249" s="2" customFormat="1">
      <c r="A249" s="39"/>
      <c r="B249" s="40"/>
      <c r="C249" s="41"/>
      <c r="D249" s="233" t="s">
        <v>222</v>
      </c>
      <c r="E249" s="41"/>
      <c r="F249" s="234" t="s">
        <v>6584</v>
      </c>
      <c r="G249" s="41"/>
      <c r="H249" s="41"/>
      <c r="I249" s="235"/>
      <c r="J249" s="41"/>
      <c r="K249" s="41"/>
      <c r="L249" s="45"/>
      <c r="M249" s="236"/>
      <c r="N249" s="237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222</v>
      </c>
      <c r="AU249" s="18" t="s">
        <v>90</v>
      </c>
    </row>
    <row r="250" s="2" customFormat="1" ht="33" customHeight="1">
      <c r="A250" s="39"/>
      <c r="B250" s="40"/>
      <c r="C250" s="220" t="s">
        <v>576</v>
      </c>
      <c r="D250" s="220" t="s">
        <v>217</v>
      </c>
      <c r="E250" s="221" t="s">
        <v>6586</v>
      </c>
      <c r="F250" s="222" t="s">
        <v>6587</v>
      </c>
      <c r="G250" s="223" t="s">
        <v>539</v>
      </c>
      <c r="H250" s="224">
        <v>1</v>
      </c>
      <c r="I250" s="225"/>
      <c r="J250" s="226">
        <f>ROUND(I250*H250,2)</f>
        <v>0</v>
      </c>
      <c r="K250" s="222" t="s">
        <v>359</v>
      </c>
      <c r="L250" s="45"/>
      <c r="M250" s="227" t="s">
        <v>1</v>
      </c>
      <c r="N250" s="228" t="s">
        <v>46</v>
      </c>
      <c r="O250" s="92"/>
      <c r="P250" s="229">
        <f>O250*H250</f>
        <v>0</v>
      </c>
      <c r="Q250" s="229">
        <v>1.0000000000000001E-05</v>
      </c>
      <c r="R250" s="229">
        <f>Q250*H250</f>
        <v>1.0000000000000001E-05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215</v>
      </c>
      <c r="AT250" s="231" t="s">
        <v>217</v>
      </c>
      <c r="AU250" s="231" t="s">
        <v>90</v>
      </c>
      <c r="AY250" s="18" t="s">
        <v>216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88</v>
      </c>
      <c r="BK250" s="232">
        <f>ROUND(I250*H250,2)</f>
        <v>0</v>
      </c>
      <c r="BL250" s="18" t="s">
        <v>215</v>
      </c>
      <c r="BM250" s="231" t="s">
        <v>6588</v>
      </c>
    </row>
    <row r="251" s="2" customFormat="1">
      <c r="A251" s="39"/>
      <c r="B251" s="40"/>
      <c r="C251" s="41"/>
      <c r="D251" s="233" t="s">
        <v>222</v>
      </c>
      <c r="E251" s="41"/>
      <c r="F251" s="234" t="s">
        <v>6589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222</v>
      </c>
      <c r="AU251" s="18" t="s">
        <v>90</v>
      </c>
    </row>
    <row r="252" s="2" customFormat="1" ht="16.5" customHeight="1">
      <c r="A252" s="39"/>
      <c r="B252" s="40"/>
      <c r="C252" s="293" t="s">
        <v>583</v>
      </c>
      <c r="D252" s="293" t="s">
        <v>467</v>
      </c>
      <c r="E252" s="294" t="s">
        <v>6590</v>
      </c>
      <c r="F252" s="295" t="s">
        <v>6591</v>
      </c>
      <c r="G252" s="296" t="s">
        <v>539</v>
      </c>
      <c r="H252" s="297">
        <v>1</v>
      </c>
      <c r="I252" s="298"/>
      <c r="J252" s="299">
        <f>ROUND(I252*H252,2)</f>
        <v>0</v>
      </c>
      <c r="K252" s="295" t="s">
        <v>359</v>
      </c>
      <c r="L252" s="300"/>
      <c r="M252" s="301" t="s">
        <v>1</v>
      </c>
      <c r="N252" s="302" t="s">
        <v>46</v>
      </c>
      <c r="O252" s="92"/>
      <c r="P252" s="229">
        <f>O252*H252</f>
        <v>0</v>
      </c>
      <c r="Q252" s="229">
        <v>0.00079000000000000001</v>
      </c>
      <c r="R252" s="229">
        <f>Q252*H252</f>
        <v>0.00079000000000000001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252</v>
      </c>
      <c r="AT252" s="231" t="s">
        <v>467</v>
      </c>
      <c r="AU252" s="231" t="s">
        <v>90</v>
      </c>
      <c r="AY252" s="18" t="s">
        <v>216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88</v>
      </c>
      <c r="BK252" s="232">
        <f>ROUND(I252*H252,2)</f>
        <v>0</v>
      </c>
      <c r="BL252" s="18" t="s">
        <v>215</v>
      </c>
      <c r="BM252" s="231" t="s">
        <v>6592</v>
      </c>
    </row>
    <row r="253" s="2" customFormat="1">
      <c r="A253" s="39"/>
      <c r="B253" s="40"/>
      <c r="C253" s="41"/>
      <c r="D253" s="233" t="s">
        <v>222</v>
      </c>
      <c r="E253" s="41"/>
      <c r="F253" s="234" t="s">
        <v>6591</v>
      </c>
      <c r="G253" s="41"/>
      <c r="H253" s="41"/>
      <c r="I253" s="235"/>
      <c r="J253" s="41"/>
      <c r="K253" s="41"/>
      <c r="L253" s="45"/>
      <c r="M253" s="236"/>
      <c r="N253" s="23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222</v>
      </c>
      <c r="AU253" s="18" t="s">
        <v>90</v>
      </c>
    </row>
    <row r="254" s="2" customFormat="1" ht="33" customHeight="1">
      <c r="A254" s="39"/>
      <c r="B254" s="40"/>
      <c r="C254" s="220" t="s">
        <v>597</v>
      </c>
      <c r="D254" s="220" t="s">
        <v>217</v>
      </c>
      <c r="E254" s="221" t="s">
        <v>6593</v>
      </c>
      <c r="F254" s="222" t="s">
        <v>6594</v>
      </c>
      <c r="G254" s="223" t="s">
        <v>539</v>
      </c>
      <c r="H254" s="224">
        <v>2</v>
      </c>
      <c r="I254" s="225"/>
      <c r="J254" s="226">
        <f>ROUND(I254*H254,2)</f>
        <v>0</v>
      </c>
      <c r="K254" s="222" t="s">
        <v>359</v>
      </c>
      <c r="L254" s="45"/>
      <c r="M254" s="227" t="s">
        <v>1</v>
      </c>
      <c r="N254" s="228" t="s">
        <v>46</v>
      </c>
      <c r="O254" s="92"/>
      <c r="P254" s="229">
        <f>O254*H254</f>
        <v>0</v>
      </c>
      <c r="Q254" s="229">
        <v>1.0000000000000001E-05</v>
      </c>
      <c r="R254" s="229">
        <f>Q254*H254</f>
        <v>2.0000000000000002E-05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215</v>
      </c>
      <c r="AT254" s="231" t="s">
        <v>217</v>
      </c>
      <c r="AU254" s="231" t="s">
        <v>90</v>
      </c>
      <c r="AY254" s="18" t="s">
        <v>216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88</v>
      </c>
      <c r="BK254" s="232">
        <f>ROUND(I254*H254,2)</f>
        <v>0</v>
      </c>
      <c r="BL254" s="18" t="s">
        <v>215</v>
      </c>
      <c r="BM254" s="231" t="s">
        <v>6595</v>
      </c>
    </row>
    <row r="255" s="2" customFormat="1">
      <c r="A255" s="39"/>
      <c r="B255" s="40"/>
      <c r="C255" s="41"/>
      <c r="D255" s="233" t="s">
        <v>222</v>
      </c>
      <c r="E255" s="41"/>
      <c r="F255" s="234" t="s">
        <v>6596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222</v>
      </c>
      <c r="AU255" s="18" t="s">
        <v>90</v>
      </c>
    </row>
    <row r="256" s="2" customFormat="1" ht="16.5" customHeight="1">
      <c r="A256" s="39"/>
      <c r="B256" s="40"/>
      <c r="C256" s="293" t="s">
        <v>610</v>
      </c>
      <c r="D256" s="293" t="s">
        <v>467</v>
      </c>
      <c r="E256" s="294" t="s">
        <v>6597</v>
      </c>
      <c r="F256" s="295" t="s">
        <v>6598</v>
      </c>
      <c r="G256" s="296" t="s">
        <v>539</v>
      </c>
      <c r="H256" s="297">
        <v>2</v>
      </c>
      <c r="I256" s="298"/>
      <c r="J256" s="299">
        <f>ROUND(I256*H256,2)</f>
        <v>0</v>
      </c>
      <c r="K256" s="295" t="s">
        <v>359</v>
      </c>
      <c r="L256" s="300"/>
      <c r="M256" s="301" t="s">
        <v>1</v>
      </c>
      <c r="N256" s="302" t="s">
        <v>46</v>
      </c>
      <c r="O256" s="92"/>
      <c r="P256" s="229">
        <f>O256*H256</f>
        <v>0</v>
      </c>
      <c r="Q256" s="229">
        <v>0.0033999999999999998</v>
      </c>
      <c r="R256" s="229">
        <f>Q256*H256</f>
        <v>0.0067999999999999996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252</v>
      </c>
      <c r="AT256" s="231" t="s">
        <v>467</v>
      </c>
      <c r="AU256" s="231" t="s">
        <v>90</v>
      </c>
      <c r="AY256" s="18" t="s">
        <v>216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88</v>
      </c>
      <c r="BK256" s="232">
        <f>ROUND(I256*H256,2)</f>
        <v>0</v>
      </c>
      <c r="BL256" s="18" t="s">
        <v>215</v>
      </c>
      <c r="BM256" s="231" t="s">
        <v>6599</v>
      </c>
    </row>
    <row r="257" s="2" customFormat="1">
      <c r="A257" s="39"/>
      <c r="B257" s="40"/>
      <c r="C257" s="41"/>
      <c r="D257" s="233" t="s">
        <v>222</v>
      </c>
      <c r="E257" s="41"/>
      <c r="F257" s="234" t="s">
        <v>6598</v>
      </c>
      <c r="G257" s="41"/>
      <c r="H257" s="41"/>
      <c r="I257" s="235"/>
      <c r="J257" s="41"/>
      <c r="K257" s="41"/>
      <c r="L257" s="45"/>
      <c r="M257" s="236"/>
      <c r="N257" s="23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222</v>
      </c>
      <c r="AU257" s="18" t="s">
        <v>90</v>
      </c>
    </row>
    <row r="258" s="2" customFormat="1" ht="21.75" customHeight="1">
      <c r="A258" s="39"/>
      <c r="B258" s="40"/>
      <c r="C258" s="220" t="s">
        <v>617</v>
      </c>
      <c r="D258" s="220" t="s">
        <v>217</v>
      </c>
      <c r="E258" s="221" t="s">
        <v>6452</v>
      </c>
      <c r="F258" s="222" t="s">
        <v>6453</v>
      </c>
      <c r="G258" s="223" t="s">
        <v>453</v>
      </c>
      <c r="H258" s="224">
        <v>15</v>
      </c>
      <c r="I258" s="225"/>
      <c r="J258" s="226">
        <f>ROUND(I258*H258,2)</f>
        <v>0</v>
      </c>
      <c r="K258" s="222" t="s">
        <v>359</v>
      </c>
      <c r="L258" s="45"/>
      <c r="M258" s="227" t="s">
        <v>1</v>
      </c>
      <c r="N258" s="228" t="s">
        <v>46</v>
      </c>
      <c r="O258" s="92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215</v>
      </c>
      <c r="AT258" s="231" t="s">
        <v>217</v>
      </c>
      <c r="AU258" s="231" t="s">
        <v>90</v>
      </c>
      <c r="AY258" s="18" t="s">
        <v>216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88</v>
      </c>
      <c r="BK258" s="232">
        <f>ROUND(I258*H258,2)</f>
        <v>0</v>
      </c>
      <c r="BL258" s="18" t="s">
        <v>215</v>
      </c>
      <c r="BM258" s="231" t="s">
        <v>6600</v>
      </c>
    </row>
    <row r="259" s="2" customFormat="1">
      <c r="A259" s="39"/>
      <c r="B259" s="40"/>
      <c r="C259" s="41"/>
      <c r="D259" s="233" t="s">
        <v>222</v>
      </c>
      <c r="E259" s="41"/>
      <c r="F259" s="234" t="s">
        <v>6455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222</v>
      </c>
      <c r="AU259" s="18" t="s">
        <v>90</v>
      </c>
    </row>
    <row r="260" s="2" customFormat="1" ht="21.75" customHeight="1">
      <c r="A260" s="39"/>
      <c r="B260" s="40"/>
      <c r="C260" s="220" t="s">
        <v>630</v>
      </c>
      <c r="D260" s="220" t="s">
        <v>217</v>
      </c>
      <c r="E260" s="221" t="s">
        <v>6334</v>
      </c>
      <c r="F260" s="222" t="s">
        <v>6335</v>
      </c>
      <c r="G260" s="223" t="s">
        <v>453</v>
      </c>
      <c r="H260" s="224">
        <v>56.5</v>
      </c>
      <c r="I260" s="225"/>
      <c r="J260" s="226">
        <f>ROUND(I260*H260,2)</f>
        <v>0</v>
      </c>
      <c r="K260" s="222" t="s">
        <v>359</v>
      </c>
      <c r="L260" s="45"/>
      <c r="M260" s="227" t="s">
        <v>1</v>
      </c>
      <c r="N260" s="228" t="s">
        <v>46</v>
      </c>
      <c r="O260" s="92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215</v>
      </c>
      <c r="AT260" s="231" t="s">
        <v>217</v>
      </c>
      <c r="AU260" s="231" t="s">
        <v>90</v>
      </c>
      <c r="AY260" s="18" t="s">
        <v>216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215</v>
      </c>
      <c r="BM260" s="231" t="s">
        <v>6601</v>
      </c>
    </row>
    <row r="261" s="2" customFormat="1">
      <c r="A261" s="39"/>
      <c r="B261" s="40"/>
      <c r="C261" s="41"/>
      <c r="D261" s="233" t="s">
        <v>222</v>
      </c>
      <c r="E261" s="41"/>
      <c r="F261" s="234" t="s">
        <v>6337</v>
      </c>
      <c r="G261" s="41"/>
      <c r="H261" s="41"/>
      <c r="I261" s="235"/>
      <c r="J261" s="41"/>
      <c r="K261" s="41"/>
      <c r="L261" s="45"/>
      <c r="M261" s="236"/>
      <c r="N261" s="23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222</v>
      </c>
      <c r="AU261" s="18" t="s">
        <v>90</v>
      </c>
    </row>
    <row r="262" s="14" customFormat="1">
      <c r="A262" s="14"/>
      <c r="B262" s="260"/>
      <c r="C262" s="261"/>
      <c r="D262" s="233" t="s">
        <v>362</v>
      </c>
      <c r="E262" s="262" t="s">
        <v>1</v>
      </c>
      <c r="F262" s="263" t="s">
        <v>6602</v>
      </c>
      <c r="G262" s="261"/>
      <c r="H262" s="264">
        <v>56.5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0" t="s">
        <v>362</v>
      </c>
      <c r="AU262" s="270" t="s">
        <v>90</v>
      </c>
      <c r="AV262" s="14" t="s">
        <v>90</v>
      </c>
      <c r="AW262" s="14" t="s">
        <v>36</v>
      </c>
      <c r="AX262" s="14" t="s">
        <v>88</v>
      </c>
      <c r="AY262" s="270" t="s">
        <v>216</v>
      </c>
    </row>
    <row r="263" s="2" customFormat="1" ht="24.15" customHeight="1">
      <c r="A263" s="39"/>
      <c r="B263" s="40"/>
      <c r="C263" s="220" t="s">
        <v>636</v>
      </c>
      <c r="D263" s="220" t="s">
        <v>217</v>
      </c>
      <c r="E263" s="221" t="s">
        <v>6338</v>
      </c>
      <c r="F263" s="222" t="s">
        <v>6339</v>
      </c>
      <c r="G263" s="223" t="s">
        <v>539</v>
      </c>
      <c r="H263" s="224">
        <v>2</v>
      </c>
      <c r="I263" s="225"/>
      <c r="J263" s="226">
        <f>ROUND(I263*H263,2)</f>
        <v>0</v>
      </c>
      <c r="K263" s="222" t="s">
        <v>359</v>
      </c>
      <c r="L263" s="45"/>
      <c r="M263" s="227" t="s">
        <v>1</v>
      </c>
      <c r="N263" s="228" t="s">
        <v>46</v>
      </c>
      <c r="O263" s="92"/>
      <c r="P263" s="229">
        <f>O263*H263</f>
        <v>0</v>
      </c>
      <c r="Q263" s="229">
        <v>1.92726</v>
      </c>
      <c r="R263" s="229">
        <f>Q263*H263</f>
        <v>3.8545199999999999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215</v>
      </c>
      <c r="AT263" s="231" t="s">
        <v>217</v>
      </c>
      <c r="AU263" s="231" t="s">
        <v>90</v>
      </c>
      <c r="AY263" s="18" t="s">
        <v>216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88</v>
      </c>
      <c r="BK263" s="232">
        <f>ROUND(I263*H263,2)</f>
        <v>0</v>
      </c>
      <c r="BL263" s="18" t="s">
        <v>215</v>
      </c>
      <c r="BM263" s="231" t="s">
        <v>6603</v>
      </c>
    </row>
    <row r="264" s="2" customFormat="1">
      <c r="A264" s="39"/>
      <c r="B264" s="40"/>
      <c r="C264" s="41"/>
      <c r="D264" s="233" t="s">
        <v>222</v>
      </c>
      <c r="E264" s="41"/>
      <c r="F264" s="234" t="s">
        <v>6341</v>
      </c>
      <c r="G264" s="41"/>
      <c r="H264" s="41"/>
      <c r="I264" s="235"/>
      <c r="J264" s="41"/>
      <c r="K264" s="41"/>
      <c r="L264" s="45"/>
      <c r="M264" s="236"/>
      <c r="N264" s="237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222</v>
      </c>
      <c r="AU264" s="18" t="s">
        <v>90</v>
      </c>
    </row>
    <row r="265" s="2" customFormat="1" ht="16.5" customHeight="1">
      <c r="A265" s="39"/>
      <c r="B265" s="40"/>
      <c r="C265" s="220" t="s">
        <v>644</v>
      </c>
      <c r="D265" s="220" t="s">
        <v>217</v>
      </c>
      <c r="E265" s="221" t="s">
        <v>6342</v>
      </c>
      <c r="F265" s="222" t="s">
        <v>6343</v>
      </c>
      <c r="G265" s="223" t="s">
        <v>539</v>
      </c>
      <c r="H265" s="224">
        <v>1</v>
      </c>
      <c r="I265" s="225"/>
      <c r="J265" s="226">
        <f>ROUND(I265*H265,2)</f>
        <v>0</v>
      </c>
      <c r="K265" s="222" t="s">
        <v>359</v>
      </c>
      <c r="L265" s="45"/>
      <c r="M265" s="227" t="s">
        <v>1</v>
      </c>
      <c r="N265" s="228" t="s">
        <v>46</v>
      </c>
      <c r="O265" s="92"/>
      <c r="P265" s="229">
        <f>O265*H265</f>
        <v>0</v>
      </c>
      <c r="Q265" s="229">
        <v>0.035729999999999998</v>
      </c>
      <c r="R265" s="229">
        <f>Q265*H265</f>
        <v>0.035729999999999998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215</v>
      </c>
      <c r="AT265" s="231" t="s">
        <v>217</v>
      </c>
      <c r="AU265" s="231" t="s">
        <v>90</v>
      </c>
      <c r="AY265" s="18" t="s">
        <v>216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215</v>
      </c>
      <c r="BM265" s="231" t="s">
        <v>6604</v>
      </c>
    </row>
    <row r="266" s="2" customFormat="1">
      <c r="A266" s="39"/>
      <c r="B266" s="40"/>
      <c r="C266" s="41"/>
      <c r="D266" s="233" t="s">
        <v>222</v>
      </c>
      <c r="E266" s="41"/>
      <c r="F266" s="234" t="s">
        <v>6345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222</v>
      </c>
      <c r="AU266" s="18" t="s">
        <v>90</v>
      </c>
    </row>
    <row r="267" s="2" customFormat="1" ht="24.15" customHeight="1">
      <c r="A267" s="39"/>
      <c r="B267" s="40"/>
      <c r="C267" s="293" t="s">
        <v>649</v>
      </c>
      <c r="D267" s="293" t="s">
        <v>467</v>
      </c>
      <c r="E267" s="294" t="s">
        <v>6349</v>
      </c>
      <c r="F267" s="295" t="s">
        <v>6350</v>
      </c>
      <c r="G267" s="296" t="s">
        <v>539</v>
      </c>
      <c r="H267" s="297">
        <v>2</v>
      </c>
      <c r="I267" s="298"/>
      <c r="J267" s="299">
        <f>ROUND(I267*H267,2)</f>
        <v>0</v>
      </c>
      <c r="K267" s="295" t="s">
        <v>359</v>
      </c>
      <c r="L267" s="300"/>
      <c r="M267" s="301" t="s">
        <v>1</v>
      </c>
      <c r="N267" s="302" t="s">
        <v>46</v>
      </c>
      <c r="O267" s="92"/>
      <c r="P267" s="229">
        <f>O267*H267</f>
        <v>0</v>
      </c>
      <c r="Q267" s="229">
        <v>0.58499999999999996</v>
      </c>
      <c r="R267" s="229">
        <f>Q267*H267</f>
        <v>1.1699999999999999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252</v>
      </c>
      <c r="AT267" s="231" t="s">
        <v>467</v>
      </c>
      <c r="AU267" s="231" t="s">
        <v>90</v>
      </c>
      <c r="AY267" s="18" t="s">
        <v>216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88</v>
      </c>
      <c r="BK267" s="232">
        <f>ROUND(I267*H267,2)</f>
        <v>0</v>
      </c>
      <c r="BL267" s="18" t="s">
        <v>215</v>
      </c>
      <c r="BM267" s="231" t="s">
        <v>6605</v>
      </c>
    </row>
    <row r="268" s="2" customFormat="1">
      <c r="A268" s="39"/>
      <c r="B268" s="40"/>
      <c r="C268" s="41"/>
      <c r="D268" s="233" t="s">
        <v>222</v>
      </c>
      <c r="E268" s="41"/>
      <c r="F268" s="234" t="s">
        <v>6350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222</v>
      </c>
      <c r="AU268" s="18" t="s">
        <v>90</v>
      </c>
    </row>
    <row r="269" s="2" customFormat="1" ht="21.75" customHeight="1">
      <c r="A269" s="39"/>
      <c r="B269" s="40"/>
      <c r="C269" s="293" t="s">
        <v>658</v>
      </c>
      <c r="D269" s="293" t="s">
        <v>467</v>
      </c>
      <c r="E269" s="294" t="s">
        <v>6352</v>
      </c>
      <c r="F269" s="295" t="s">
        <v>6353</v>
      </c>
      <c r="G269" s="296" t="s">
        <v>539</v>
      </c>
      <c r="H269" s="297">
        <v>2</v>
      </c>
      <c r="I269" s="298"/>
      <c r="J269" s="299">
        <f>ROUND(I269*H269,2)</f>
        <v>0</v>
      </c>
      <c r="K269" s="295" t="s">
        <v>359</v>
      </c>
      <c r="L269" s="300"/>
      <c r="M269" s="301" t="s">
        <v>1</v>
      </c>
      <c r="N269" s="302" t="s">
        <v>46</v>
      </c>
      <c r="O269" s="92"/>
      <c r="P269" s="229">
        <f>O269*H269</f>
        <v>0</v>
      </c>
      <c r="Q269" s="229">
        <v>1.0540000000000001</v>
      </c>
      <c r="R269" s="229">
        <f>Q269*H269</f>
        <v>2.1080000000000001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252</v>
      </c>
      <c r="AT269" s="231" t="s">
        <v>467</v>
      </c>
      <c r="AU269" s="231" t="s">
        <v>90</v>
      </c>
      <c r="AY269" s="18" t="s">
        <v>216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88</v>
      </c>
      <c r="BK269" s="232">
        <f>ROUND(I269*H269,2)</f>
        <v>0</v>
      </c>
      <c r="BL269" s="18" t="s">
        <v>215</v>
      </c>
      <c r="BM269" s="231" t="s">
        <v>6606</v>
      </c>
    </row>
    <row r="270" s="2" customFormat="1">
      <c r="A270" s="39"/>
      <c r="B270" s="40"/>
      <c r="C270" s="41"/>
      <c r="D270" s="233" t="s">
        <v>222</v>
      </c>
      <c r="E270" s="41"/>
      <c r="F270" s="234" t="s">
        <v>6353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222</v>
      </c>
      <c r="AU270" s="18" t="s">
        <v>90</v>
      </c>
    </row>
    <row r="271" s="2" customFormat="1" ht="16.5" customHeight="1">
      <c r="A271" s="39"/>
      <c r="B271" s="40"/>
      <c r="C271" s="293" t="s">
        <v>661</v>
      </c>
      <c r="D271" s="293" t="s">
        <v>467</v>
      </c>
      <c r="E271" s="294" t="s">
        <v>6607</v>
      </c>
      <c r="F271" s="295" t="s">
        <v>6608</v>
      </c>
      <c r="G271" s="296" t="s">
        <v>539</v>
      </c>
      <c r="H271" s="297">
        <v>1</v>
      </c>
      <c r="I271" s="298"/>
      <c r="J271" s="299">
        <f>ROUND(I271*H271,2)</f>
        <v>0</v>
      </c>
      <c r="K271" s="295" t="s">
        <v>359</v>
      </c>
      <c r="L271" s="300"/>
      <c r="M271" s="301" t="s">
        <v>1</v>
      </c>
      <c r="N271" s="302" t="s">
        <v>46</v>
      </c>
      <c r="O271" s="92"/>
      <c r="P271" s="229">
        <f>O271*H271</f>
        <v>0</v>
      </c>
      <c r="Q271" s="229">
        <v>0.52600000000000002</v>
      </c>
      <c r="R271" s="229">
        <f>Q271*H271</f>
        <v>0.52600000000000002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252</v>
      </c>
      <c r="AT271" s="231" t="s">
        <v>467</v>
      </c>
      <c r="AU271" s="231" t="s">
        <v>90</v>
      </c>
      <c r="AY271" s="18" t="s">
        <v>216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88</v>
      </c>
      <c r="BK271" s="232">
        <f>ROUND(I271*H271,2)</f>
        <v>0</v>
      </c>
      <c r="BL271" s="18" t="s">
        <v>215</v>
      </c>
      <c r="BM271" s="231" t="s">
        <v>6609</v>
      </c>
    </row>
    <row r="272" s="2" customFormat="1">
      <c r="A272" s="39"/>
      <c r="B272" s="40"/>
      <c r="C272" s="41"/>
      <c r="D272" s="233" t="s">
        <v>222</v>
      </c>
      <c r="E272" s="41"/>
      <c r="F272" s="234" t="s">
        <v>6608</v>
      </c>
      <c r="G272" s="41"/>
      <c r="H272" s="41"/>
      <c r="I272" s="235"/>
      <c r="J272" s="41"/>
      <c r="K272" s="41"/>
      <c r="L272" s="45"/>
      <c r="M272" s="236"/>
      <c r="N272" s="23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222</v>
      </c>
      <c r="AU272" s="18" t="s">
        <v>90</v>
      </c>
    </row>
    <row r="273" s="2" customFormat="1" ht="24.15" customHeight="1">
      <c r="A273" s="39"/>
      <c r="B273" s="40"/>
      <c r="C273" s="293" t="s">
        <v>668</v>
      </c>
      <c r="D273" s="293" t="s">
        <v>467</v>
      </c>
      <c r="E273" s="294" t="s">
        <v>6610</v>
      </c>
      <c r="F273" s="295" t="s">
        <v>6611</v>
      </c>
      <c r="G273" s="296" t="s">
        <v>539</v>
      </c>
      <c r="H273" s="297">
        <v>1</v>
      </c>
      <c r="I273" s="298"/>
      <c r="J273" s="299">
        <f>ROUND(I273*H273,2)</f>
        <v>0</v>
      </c>
      <c r="K273" s="295" t="s">
        <v>1</v>
      </c>
      <c r="L273" s="300"/>
      <c r="M273" s="301" t="s">
        <v>1</v>
      </c>
      <c r="N273" s="302" t="s">
        <v>46</v>
      </c>
      <c r="O273" s="92"/>
      <c r="P273" s="229">
        <f>O273*H273</f>
        <v>0</v>
      </c>
      <c r="Q273" s="229">
        <v>1.3700000000000001</v>
      </c>
      <c r="R273" s="229">
        <f>Q273*H273</f>
        <v>1.3700000000000001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252</v>
      </c>
      <c r="AT273" s="231" t="s">
        <v>467</v>
      </c>
      <c r="AU273" s="231" t="s">
        <v>90</v>
      </c>
      <c r="AY273" s="18" t="s">
        <v>216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88</v>
      </c>
      <c r="BK273" s="232">
        <f>ROUND(I273*H273,2)</f>
        <v>0</v>
      </c>
      <c r="BL273" s="18" t="s">
        <v>215</v>
      </c>
      <c r="BM273" s="231" t="s">
        <v>6612</v>
      </c>
    </row>
    <row r="274" s="2" customFormat="1" ht="24.15" customHeight="1">
      <c r="A274" s="39"/>
      <c r="B274" s="40"/>
      <c r="C274" s="293" t="s">
        <v>674</v>
      </c>
      <c r="D274" s="293" t="s">
        <v>467</v>
      </c>
      <c r="E274" s="294" t="s">
        <v>6358</v>
      </c>
      <c r="F274" s="295" t="s">
        <v>6359</v>
      </c>
      <c r="G274" s="296" t="s">
        <v>539</v>
      </c>
      <c r="H274" s="297">
        <v>3</v>
      </c>
      <c r="I274" s="298"/>
      <c r="J274" s="299">
        <f>ROUND(I274*H274,2)</f>
        <v>0</v>
      </c>
      <c r="K274" s="295" t="s">
        <v>359</v>
      </c>
      <c r="L274" s="300"/>
      <c r="M274" s="301" t="s">
        <v>1</v>
      </c>
      <c r="N274" s="302" t="s">
        <v>46</v>
      </c>
      <c r="O274" s="92"/>
      <c r="P274" s="229">
        <f>O274*H274</f>
        <v>0</v>
      </c>
      <c r="Q274" s="229">
        <v>0.002</v>
      </c>
      <c r="R274" s="229">
        <f>Q274*H274</f>
        <v>0.0060000000000000001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252</v>
      </c>
      <c r="AT274" s="231" t="s">
        <v>467</v>
      </c>
      <c r="AU274" s="231" t="s">
        <v>90</v>
      </c>
      <c r="AY274" s="18" t="s">
        <v>216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88</v>
      </c>
      <c r="BK274" s="232">
        <f>ROUND(I274*H274,2)</f>
        <v>0</v>
      </c>
      <c r="BL274" s="18" t="s">
        <v>215</v>
      </c>
      <c r="BM274" s="231" t="s">
        <v>6613</v>
      </c>
    </row>
    <row r="275" s="2" customFormat="1">
      <c r="A275" s="39"/>
      <c r="B275" s="40"/>
      <c r="C275" s="41"/>
      <c r="D275" s="233" t="s">
        <v>222</v>
      </c>
      <c r="E275" s="41"/>
      <c r="F275" s="234" t="s">
        <v>6359</v>
      </c>
      <c r="G275" s="41"/>
      <c r="H275" s="41"/>
      <c r="I275" s="235"/>
      <c r="J275" s="41"/>
      <c r="K275" s="41"/>
      <c r="L275" s="45"/>
      <c r="M275" s="236"/>
      <c r="N275" s="23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222</v>
      </c>
      <c r="AU275" s="18" t="s">
        <v>90</v>
      </c>
    </row>
    <row r="276" s="2" customFormat="1" ht="24.15" customHeight="1">
      <c r="A276" s="39"/>
      <c r="B276" s="40"/>
      <c r="C276" s="220" t="s">
        <v>782</v>
      </c>
      <c r="D276" s="220" t="s">
        <v>217</v>
      </c>
      <c r="E276" s="221" t="s">
        <v>6614</v>
      </c>
      <c r="F276" s="222" t="s">
        <v>6615</v>
      </c>
      <c r="G276" s="223" t="s">
        <v>539</v>
      </c>
      <c r="H276" s="224">
        <v>2</v>
      </c>
      <c r="I276" s="225"/>
      <c r="J276" s="226">
        <f>ROUND(I276*H276,2)</f>
        <v>0</v>
      </c>
      <c r="K276" s="222" t="s">
        <v>359</v>
      </c>
      <c r="L276" s="45"/>
      <c r="M276" s="227" t="s">
        <v>1</v>
      </c>
      <c r="N276" s="228" t="s">
        <v>46</v>
      </c>
      <c r="O276" s="92"/>
      <c r="P276" s="229">
        <f>O276*H276</f>
        <v>0</v>
      </c>
      <c r="Q276" s="229">
        <v>0.12422</v>
      </c>
      <c r="R276" s="229">
        <f>Q276*H276</f>
        <v>0.24843999999999999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215</v>
      </c>
      <c r="AT276" s="231" t="s">
        <v>217</v>
      </c>
      <c r="AU276" s="231" t="s">
        <v>90</v>
      </c>
      <c r="AY276" s="18" t="s">
        <v>216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88</v>
      </c>
      <c r="BK276" s="232">
        <f>ROUND(I276*H276,2)</f>
        <v>0</v>
      </c>
      <c r="BL276" s="18" t="s">
        <v>215</v>
      </c>
      <c r="BM276" s="231" t="s">
        <v>6616</v>
      </c>
    </row>
    <row r="277" s="2" customFormat="1">
      <c r="A277" s="39"/>
      <c r="B277" s="40"/>
      <c r="C277" s="41"/>
      <c r="D277" s="233" t="s">
        <v>222</v>
      </c>
      <c r="E277" s="41"/>
      <c r="F277" s="234" t="s">
        <v>6617</v>
      </c>
      <c r="G277" s="41"/>
      <c r="H277" s="41"/>
      <c r="I277" s="235"/>
      <c r="J277" s="41"/>
      <c r="K277" s="41"/>
      <c r="L277" s="45"/>
      <c r="M277" s="236"/>
      <c r="N277" s="23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222</v>
      </c>
      <c r="AU277" s="18" t="s">
        <v>90</v>
      </c>
    </row>
    <row r="278" s="2" customFormat="1" ht="24.15" customHeight="1">
      <c r="A278" s="39"/>
      <c r="B278" s="40"/>
      <c r="C278" s="293" t="s">
        <v>789</v>
      </c>
      <c r="D278" s="293" t="s">
        <v>467</v>
      </c>
      <c r="E278" s="294" t="s">
        <v>6618</v>
      </c>
      <c r="F278" s="295" t="s">
        <v>6619</v>
      </c>
      <c r="G278" s="296" t="s">
        <v>539</v>
      </c>
      <c r="H278" s="297">
        <v>2</v>
      </c>
      <c r="I278" s="298"/>
      <c r="J278" s="299">
        <f>ROUND(I278*H278,2)</f>
        <v>0</v>
      </c>
      <c r="K278" s="295" t="s">
        <v>359</v>
      </c>
      <c r="L278" s="300"/>
      <c r="M278" s="301" t="s">
        <v>1</v>
      </c>
      <c r="N278" s="302" t="s">
        <v>46</v>
      </c>
      <c r="O278" s="92"/>
      <c r="P278" s="229">
        <f>O278*H278</f>
        <v>0</v>
      </c>
      <c r="Q278" s="229">
        <v>0.071999999999999995</v>
      </c>
      <c r="R278" s="229">
        <f>Q278*H278</f>
        <v>0.14399999999999999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252</v>
      </c>
      <c r="AT278" s="231" t="s">
        <v>467</v>
      </c>
      <c r="AU278" s="231" t="s">
        <v>90</v>
      </c>
      <c r="AY278" s="18" t="s">
        <v>216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88</v>
      </c>
      <c r="BK278" s="232">
        <f>ROUND(I278*H278,2)</f>
        <v>0</v>
      </c>
      <c r="BL278" s="18" t="s">
        <v>215</v>
      </c>
      <c r="BM278" s="231" t="s">
        <v>5027</v>
      </c>
    </row>
    <row r="279" s="2" customFormat="1">
      <c r="A279" s="39"/>
      <c r="B279" s="40"/>
      <c r="C279" s="41"/>
      <c r="D279" s="233" t="s">
        <v>222</v>
      </c>
      <c r="E279" s="41"/>
      <c r="F279" s="234" t="s">
        <v>6619</v>
      </c>
      <c r="G279" s="41"/>
      <c r="H279" s="41"/>
      <c r="I279" s="235"/>
      <c r="J279" s="41"/>
      <c r="K279" s="41"/>
      <c r="L279" s="45"/>
      <c r="M279" s="236"/>
      <c r="N279" s="237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222</v>
      </c>
      <c r="AU279" s="18" t="s">
        <v>90</v>
      </c>
    </row>
    <row r="280" s="2" customFormat="1" ht="24.15" customHeight="1">
      <c r="A280" s="39"/>
      <c r="B280" s="40"/>
      <c r="C280" s="293" t="s">
        <v>794</v>
      </c>
      <c r="D280" s="293" t="s">
        <v>467</v>
      </c>
      <c r="E280" s="294" t="s">
        <v>6620</v>
      </c>
      <c r="F280" s="295" t="s">
        <v>6621</v>
      </c>
      <c r="G280" s="296" t="s">
        <v>539</v>
      </c>
      <c r="H280" s="297">
        <v>2</v>
      </c>
      <c r="I280" s="298"/>
      <c r="J280" s="299">
        <f>ROUND(I280*H280,2)</f>
        <v>0</v>
      </c>
      <c r="K280" s="295" t="s">
        <v>359</v>
      </c>
      <c r="L280" s="300"/>
      <c r="M280" s="301" t="s">
        <v>1</v>
      </c>
      <c r="N280" s="302" t="s">
        <v>46</v>
      </c>
      <c r="O280" s="92"/>
      <c r="P280" s="229">
        <f>O280*H280</f>
        <v>0</v>
      </c>
      <c r="Q280" s="229">
        <v>0.027</v>
      </c>
      <c r="R280" s="229">
        <f>Q280*H280</f>
        <v>0.053999999999999999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252</v>
      </c>
      <c r="AT280" s="231" t="s">
        <v>467</v>
      </c>
      <c r="AU280" s="231" t="s">
        <v>90</v>
      </c>
      <c r="AY280" s="18" t="s">
        <v>216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88</v>
      </c>
      <c r="BK280" s="232">
        <f>ROUND(I280*H280,2)</f>
        <v>0</v>
      </c>
      <c r="BL280" s="18" t="s">
        <v>215</v>
      </c>
      <c r="BM280" s="231" t="s">
        <v>6622</v>
      </c>
    </row>
    <row r="281" s="2" customFormat="1">
      <c r="A281" s="39"/>
      <c r="B281" s="40"/>
      <c r="C281" s="41"/>
      <c r="D281" s="233" t="s">
        <v>222</v>
      </c>
      <c r="E281" s="41"/>
      <c r="F281" s="234" t="s">
        <v>6621</v>
      </c>
      <c r="G281" s="41"/>
      <c r="H281" s="41"/>
      <c r="I281" s="235"/>
      <c r="J281" s="41"/>
      <c r="K281" s="41"/>
      <c r="L281" s="45"/>
      <c r="M281" s="236"/>
      <c r="N281" s="23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222</v>
      </c>
      <c r="AU281" s="18" t="s">
        <v>90</v>
      </c>
    </row>
    <row r="282" s="2" customFormat="1" ht="24.15" customHeight="1">
      <c r="A282" s="39"/>
      <c r="B282" s="40"/>
      <c r="C282" s="293" t="s">
        <v>801</v>
      </c>
      <c r="D282" s="293" t="s">
        <v>467</v>
      </c>
      <c r="E282" s="294" t="s">
        <v>6623</v>
      </c>
      <c r="F282" s="295" t="s">
        <v>6624</v>
      </c>
      <c r="G282" s="296" t="s">
        <v>539</v>
      </c>
      <c r="H282" s="297">
        <v>2</v>
      </c>
      <c r="I282" s="298"/>
      <c r="J282" s="299">
        <f>ROUND(I282*H282,2)</f>
        <v>0</v>
      </c>
      <c r="K282" s="295" t="s">
        <v>359</v>
      </c>
      <c r="L282" s="300"/>
      <c r="M282" s="301" t="s">
        <v>1</v>
      </c>
      <c r="N282" s="302" t="s">
        <v>46</v>
      </c>
      <c r="O282" s="92"/>
      <c r="P282" s="229">
        <f>O282*H282</f>
        <v>0</v>
      </c>
      <c r="Q282" s="229">
        <v>0.080000000000000002</v>
      </c>
      <c r="R282" s="229">
        <f>Q282*H282</f>
        <v>0.16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252</v>
      </c>
      <c r="AT282" s="231" t="s">
        <v>467</v>
      </c>
      <c r="AU282" s="231" t="s">
        <v>90</v>
      </c>
      <c r="AY282" s="18" t="s">
        <v>216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88</v>
      </c>
      <c r="BK282" s="232">
        <f>ROUND(I282*H282,2)</f>
        <v>0</v>
      </c>
      <c r="BL282" s="18" t="s">
        <v>215</v>
      </c>
      <c r="BM282" s="231" t="s">
        <v>6625</v>
      </c>
    </row>
    <row r="283" s="2" customFormat="1">
      <c r="A283" s="39"/>
      <c r="B283" s="40"/>
      <c r="C283" s="41"/>
      <c r="D283" s="233" t="s">
        <v>222</v>
      </c>
      <c r="E283" s="41"/>
      <c r="F283" s="234" t="s">
        <v>6624</v>
      </c>
      <c r="G283" s="41"/>
      <c r="H283" s="41"/>
      <c r="I283" s="235"/>
      <c r="J283" s="41"/>
      <c r="K283" s="41"/>
      <c r="L283" s="45"/>
      <c r="M283" s="236"/>
      <c r="N283" s="237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222</v>
      </c>
      <c r="AU283" s="18" t="s">
        <v>90</v>
      </c>
    </row>
    <row r="284" s="2" customFormat="1" ht="21.75" customHeight="1">
      <c r="A284" s="39"/>
      <c r="B284" s="40"/>
      <c r="C284" s="293" t="s">
        <v>806</v>
      </c>
      <c r="D284" s="293" t="s">
        <v>467</v>
      </c>
      <c r="E284" s="294" t="s">
        <v>6626</v>
      </c>
      <c r="F284" s="295" t="s">
        <v>6627</v>
      </c>
      <c r="G284" s="296" t="s">
        <v>539</v>
      </c>
      <c r="H284" s="297">
        <v>2</v>
      </c>
      <c r="I284" s="298"/>
      <c r="J284" s="299">
        <f>ROUND(I284*H284,2)</f>
        <v>0</v>
      </c>
      <c r="K284" s="295" t="s">
        <v>359</v>
      </c>
      <c r="L284" s="300"/>
      <c r="M284" s="301" t="s">
        <v>1</v>
      </c>
      <c r="N284" s="302" t="s">
        <v>46</v>
      </c>
      <c r="O284" s="92"/>
      <c r="P284" s="229">
        <f>O284*H284</f>
        <v>0</v>
      </c>
      <c r="Q284" s="229">
        <v>0.111</v>
      </c>
      <c r="R284" s="229">
        <f>Q284*H284</f>
        <v>0.222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252</v>
      </c>
      <c r="AT284" s="231" t="s">
        <v>467</v>
      </c>
      <c r="AU284" s="231" t="s">
        <v>90</v>
      </c>
      <c r="AY284" s="18" t="s">
        <v>216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88</v>
      </c>
      <c r="BK284" s="232">
        <f>ROUND(I284*H284,2)</f>
        <v>0</v>
      </c>
      <c r="BL284" s="18" t="s">
        <v>215</v>
      </c>
      <c r="BM284" s="231" t="s">
        <v>6628</v>
      </c>
    </row>
    <row r="285" s="2" customFormat="1">
      <c r="A285" s="39"/>
      <c r="B285" s="40"/>
      <c r="C285" s="41"/>
      <c r="D285" s="233" t="s">
        <v>222</v>
      </c>
      <c r="E285" s="41"/>
      <c r="F285" s="234" t="s">
        <v>6627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222</v>
      </c>
      <c r="AU285" s="18" t="s">
        <v>90</v>
      </c>
    </row>
    <row r="286" s="2" customFormat="1" ht="21.75" customHeight="1">
      <c r="A286" s="39"/>
      <c r="B286" s="40"/>
      <c r="C286" s="293" t="s">
        <v>813</v>
      </c>
      <c r="D286" s="293" t="s">
        <v>467</v>
      </c>
      <c r="E286" s="294" t="s">
        <v>6629</v>
      </c>
      <c r="F286" s="295" t="s">
        <v>6630</v>
      </c>
      <c r="G286" s="296" t="s">
        <v>539</v>
      </c>
      <c r="H286" s="297">
        <v>2</v>
      </c>
      <c r="I286" s="298"/>
      <c r="J286" s="299">
        <f>ROUND(I286*H286,2)</f>
        <v>0</v>
      </c>
      <c r="K286" s="295" t="s">
        <v>359</v>
      </c>
      <c r="L286" s="300"/>
      <c r="M286" s="301" t="s">
        <v>1</v>
      </c>
      <c r="N286" s="302" t="s">
        <v>46</v>
      </c>
      <c r="O286" s="92"/>
      <c r="P286" s="229">
        <f>O286*H286</f>
        <v>0</v>
      </c>
      <c r="Q286" s="229">
        <v>0.058000000000000003</v>
      </c>
      <c r="R286" s="229">
        <f>Q286*H286</f>
        <v>0.11600000000000001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252</v>
      </c>
      <c r="AT286" s="231" t="s">
        <v>467</v>
      </c>
      <c r="AU286" s="231" t="s">
        <v>90</v>
      </c>
      <c r="AY286" s="18" t="s">
        <v>216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215</v>
      </c>
      <c r="BM286" s="231" t="s">
        <v>6631</v>
      </c>
    </row>
    <row r="287" s="2" customFormat="1">
      <c r="A287" s="39"/>
      <c r="B287" s="40"/>
      <c r="C287" s="41"/>
      <c r="D287" s="233" t="s">
        <v>222</v>
      </c>
      <c r="E287" s="41"/>
      <c r="F287" s="234" t="s">
        <v>6630</v>
      </c>
      <c r="G287" s="41"/>
      <c r="H287" s="41"/>
      <c r="I287" s="235"/>
      <c r="J287" s="41"/>
      <c r="K287" s="41"/>
      <c r="L287" s="45"/>
      <c r="M287" s="236"/>
      <c r="N287" s="237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222</v>
      </c>
      <c r="AU287" s="18" t="s">
        <v>90</v>
      </c>
    </row>
    <row r="288" s="2" customFormat="1" ht="21.75" customHeight="1">
      <c r="A288" s="39"/>
      <c r="B288" s="40"/>
      <c r="C288" s="293" t="s">
        <v>818</v>
      </c>
      <c r="D288" s="293" t="s">
        <v>467</v>
      </c>
      <c r="E288" s="294" t="s">
        <v>6632</v>
      </c>
      <c r="F288" s="295" t="s">
        <v>6633</v>
      </c>
      <c r="G288" s="296" t="s">
        <v>539</v>
      </c>
      <c r="H288" s="297">
        <v>2</v>
      </c>
      <c r="I288" s="298"/>
      <c r="J288" s="299">
        <f>ROUND(I288*H288,2)</f>
        <v>0</v>
      </c>
      <c r="K288" s="295" t="s">
        <v>359</v>
      </c>
      <c r="L288" s="300"/>
      <c r="M288" s="301" t="s">
        <v>1</v>
      </c>
      <c r="N288" s="302" t="s">
        <v>46</v>
      </c>
      <c r="O288" s="92"/>
      <c r="P288" s="229">
        <f>O288*H288</f>
        <v>0</v>
      </c>
      <c r="Q288" s="229">
        <v>0.0085000000000000006</v>
      </c>
      <c r="R288" s="229">
        <f>Q288*H288</f>
        <v>0.017000000000000001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252</v>
      </c>
      <c r="AT288" s="231" t="s">
        <v>467</v>
      </c>
      <c r="AU288" s="231" t="s">
        <v>90</v>
      </c>
      <c r="AY288" s="18" t="s">
        <v>216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88</v>
      </c>
      <c r="BK288" s="232">
        <f>ROUND(I288*H288,2)</f>
        <v>0</v>
      </c>
      <c r="BL288" s="18" t="s">
        <v>215</v>
      </c>
      <c r="BM288" s="231" t="s">
        <v>6634</v>
      </c>
    </row>
    <row r="289" s="2" customFormat="1">
      <c r="A289" s="39"/>
      <c r="B289" s="40"/>
      <c r="C289" s="41"/>
      <c r="D289" s="233" t="s">
        <v>222</v>
      </c>
      <c r="E289" s="41"/>
      <c r="F289" s="234" t="s">
        <v>6633</v>
      </c>
      <c r="G289" s="41"/>
      <c r="H289" s="41"/>
      <c r="I289" s="235"/>
      <c r="J289" s="41"/>
      <c r="K289" s="41"/>
      <c r="L289" s="45"/>
      <c r="M289" s="236"/>
      <c r="N289" s="237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222</v>
      </c>
      <c r="AU289" s="18" t="s">
        <v>90</v>
      </c>
    </row>
    <row r="290" s="2" customFormat="1" ht="21.75" customHeight="1">
      <c r="A290" s="39"/>
      <c r="B290" s="40"/>
      <c r="C290" s="220" t="s">
        <v>823</v>
      </c>
      <c r="D290" s="220" t="s">
        <v>217</v>
      </c>
      <c r="E290" s="221" t="s">
        <v>6635</v>
      </c>
      <c r="F290" s="222" t="s">
        <v>6636</v>
      </c>
      <c r="G290" s="223" t="s">
        <v>539</v>
      </c>
      <c r="H290" s="224">
        <v>2</v>
      </c>
      <c r="I290" s="225"/>
      <c r="J290" s="226">
        <f>ROUND(I290*H290,2)</f>
        <v>0</v>
      </c>
      <c r="K290" s="222" t="s">
        <v>359</v>
      </c>
      <c r="L290" s="45"/>
      <c r="M290" s="227" t="s">
        <v>1</v>
      </c>
      <c r="N290" s="228" t="s">
        <v>46</v>
      </c>
      <c r="O290" s="92"/>
      <c r="P290" s="229">
        <f>O290*H290</f>
        <v>0</v>
      </c>
      <c r="Q290" s="229">
        <v>0.0070200000000000002</v>
      </c>
      <c r="R290" s="229">
        <f>Q290*H290</f>
        <v>0.01404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215</v>
      </c>
      <c r="AT290" s="231" t="s">
        <v>217</v>
      </c>
      <c r="AU290" s="231" t="s">
        <v>90</v>
      </c>
      <c r="AY290" s="18" t="s">
        <v>216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88</v>
      </c>
      <c r="BK290" s="232">
        <f>ROUND(I290*H290,2)</f>
        <v>0</v>
      </c>
      <c r="BL290" s="18" t="s">
        <v>215</v>
      </c>
      <c r="BM290" s="231" t="s">
        <v>6637</v>
      </c>
    </row>
    <row r="291" s="2" customFormat="1">
      <c r="A291" s="39"/>
      <c r="B291" s="40"/>
      <c r="C291" s="41"/>
      <c r="D291" s="233" t="s">
        <v>222</v>
      </c>
      <c r="E291" s="41"/>
      <c r="F291" s="234" t="s">
        <v>6638</v>
      </c>
      <c r="G291" s="41"/>
      <c r="H291" s="41"/>
      <c r="I291" s="235"/>
      <c r="J291" s="41"/>
      <c r="K291" s="41"/>
      <c r="L291" s="45"/>
      <c r="M291" s="236"/>
      <c r="N291" s="23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222</v>
      </c>
      <c r="AU291" s="18" t="s">
        <v>90</v>
      </c>
    </row>
    <row r="292" s="2" customFormat="1" ht="24.15" customHeight="1">
      <c r="A292" s="39"/>
      <c r="B292" s="40"/>
      <c r="C292" s="293" t="s">
        <v>829</v>
      </c>
      <c r="D292" s="293" t="s">
        <v>467</v>
      </c>
      <c r="E292" s="294" t="s">
        <v>6639</v>
      </c>
      <c r="F292" s="295" t="s">
        <v>6640</v>
      </c>
      <c r="G292" s="296" t="s">
        <v>539</v>
      </c>
      <c r="H292" s="297">
        <v>2</v>
      </c>
      <c r="I292" s="298"/>
      <c r="J292" s="299">
        <f>ROUND(I292*H292,2)</f>
        <v>0</v>
      </c>
      <c r="K292" s="295" t="s">
        <v>1</v>
      </c>
      <c r="L292" s="300"/>
      <c r="M292" s="301" t="s">
        <v>1</v>
      </c>
      <c r="N292" s="302" t="s">
        <v>46</v>
      </c>
      <c r="O292" s="92"/>
      <c r="P292" s="229">
        <f>O292*H292</f>
        <v>0</v>
      </c>
      <c r="Q292" s="229">
        <v>0.109</v>
      </c>
      <c r="R292" s="229">
        <f>Q292*H292</f>
        <v>0.218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252</v>
      </c>
      <c r="AT292" s="231" t="s">
        <v>467</v>
      </c>
      <c r="AU292" s="231" t="s">
        <v>90</v>
      </c>
      <c r="AY292" s="18" t="s">
        <v>216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88</v>
      </c>
      <c r="BK292" s="232">
        <f>ROUND(I292*H292,2)</f>
        <v>0</v>
      </c>
      <c r="BL292" s="18" t="s">
        <v>215</v>
      </c>
      <c r="BM292" s="231" t="s">
        <v>5152</v>
      </c>
    </row>
    <row r="293" s="2" customFormat="1">
      <c r="A293" s="39"/>
      <c r="B293" s="40"/>
      <c r="C293" s="41"/>
      <c r="D293" s="233" t="s">
        <v>222</v>
      </c>
      <c r="E293" s="41"/>
      <c r="F293" s="234" t="s">
        <v>6640</v>
      </c>
      <c r="G293" s="41"/>
      <c r="H293" s="41"/>
      <c r="I293" s="235"/>
      <c r="J293" s="41"/>
      <c r="K293" s="41"/>
      <c r="L293" s="45"/>
      <c r="M293" s="236"/>
      <c r="N293" s="237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222</v>
      </c>
      <c r="AU293" s="18" t="s">
        <v>90</v>
      </c>
    </row>
    <row r="294" s="2" customFormat="1" ht="24.15" customHeight="1">
      <c r="A294" s="39"/>
      <c r="B294" s="40"/>
      <c r="C294" s="220" t="s">
        <v>681</v>
      </c>
      <c r="D294" s="220" t="s">
        <v>217</v>
      </c>
      <c r="E294" s="221" t="s">
        <v>6361</v>
      </c>
      <c r="F294" s="222" t="s">
        <v>6362</v>
      </c>
      <c r="G294" s="223" t="s">
        <v>539</v>
      </c>
      <c r="H294" s="224">
        <v>2</v>
      </c>
      <c r="I294" s="225"/>
      <c r="J294" s="226">
        <f>ROUND(I294*H294,2)</f>
        <v>0</v>
      </c>
      <c r="K294" s="222" t="s">
        <v>359</v>
      </c>
      <c r="L294" s="45"/>
      <c r="M294" s="227" t="s">
        <v>1</v>
      </c>
      <c r="N294" s="228" t="s">
        <v>46</v>
      </c>
      <c r="O294" s="92"/>
      <c r="P294" s="229">
        <f>O294*H294</f>
        <v>0</v>
      </c>
      <c r="Q294" s="229">
        <v>0.0070200000000000002</v>
      </c>
      <c r="R294" s="229">
        <f>Q294*H294</f>
        <v>0.01404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215</v>
      </c>
      <c r="AT294" s="231" t="s">
        <v>217</v>
      </c>
      <c r="AU294" s="231" t="s">
        <v>90</v>
      </c>
      <c r="AY294" s="18" t="s">
        <v>216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88</v>
      </c>
      <c r="BK294" s="232">
        <f>ROUND(I294*H294,2)</f>
        <v>0</v>
      </c>
      <c r="BL294" s="18" t="s">
        <v>215</v>
      </c>
      <c r="BM294" s="231" t="s">
        <v>6641</v>
      </c>
    </row>
    <row r="295" s="2" customFormat="1">
      <c r="A295" s="39"/>
      <c r="B295" s="40"/>
      <c r="C295" s="41"/>
      <c r="D295" s="233" t="s">
        <v>222</v>
      </c>
      <c r="E295" s="41"/>
      <c r="F295" s="234" t="s">
        <v>6364</v>
      </c>
      <c r="G295" s="41"/>
      <c r="H295" s="41"/>
      <c r="I295" s="235"/>
      <c r="J295" s="41"/>
      <c r="K295" s="41"/>
      <c r="L295" s="45"/>
      <c r="M295" s="236"/>
      <c r="N295" s="237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222</v>
      </c>
      <c r="AU295" s="18" t="s">
        <v>90</v>
      </c>
    </row>
    <row r="296" s="2" customFormat="1" ht="24.15" customHeight="1">
      <c r="A296" s="39"/>
      <c r="B296" s="40"/>
      <c r="C296" s="293" t="s">
        <v>692</v>
      </c>
      <c r="D296" s="293" t="s">
        <v>467</v>
      </c>
      <c r="E296" s="294" t="s">
        <v>6642</v>
      </c>
      <c r="F296" s="295" t="s">
        <v>6643</v>
      </c>
      <c r="G296" s="296" t="s">
        <v>539</v>
      </c>
      <c r="H296" s="297">
        <v>2</v>
      </c>
      <c r="I296" s="298"/>
      <c r="J296" s="299">
        <f>ROUND(I296*H296,2)</f>
        <v>0</v>
      </c>
      <c r="K296" s="295" t="s">
        <v>359</v>
      </c>
      <c r="L296" s="300"/>
      <c r="M296" s="301" t="s">
        <v>1</v>
      </c>
      <c r="N296" s="302" t="s">
        <v>46</v>
      </c>
      <c r="O296" s="92"/>
      <c r="P296" s="229">
        <f>O296*H296</f>
        <v>0</v>
      </c>
      <c r="Q296" s="229">
        <v>0.054600000000000003</v>
      </c>
      <c r="R296" s="229">
        <f>Q296*H296</f>
        <v>0.10920000000000001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252</v>
      </c>
      <c r="AT296" s="231" t="s">
        <v>467</v>
      </c>
      <c r="AU296" s="231" t="s">
        <v>90</v>
      </c>
      <c r="AY296" s="18" t="s">
        <v>216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88</v>
      </c>
      <c r="BK296" s="232">
        <f>ROUND(I296*H296,2)</f>
        <v>0</v>
      </c>
      <c r="BL296" s="18" t="s">
        <v>215</v>
      </c>
      <c r="BM296" s="231" t="s">
        <v>6644</v>
      </c>
    </row>
    <row r="297" s="2" customFormat="1">
      <c r="A297" s="39"/>
      <c r="B297" s="40"/>
      <c r="C297" s="41"/>
      <c r="D297" s="233" t="s">
        <v>222</v>
      </c>
      <c r="E297" s="41"/>
      <c r="F297" s="234" t="s">
        <v>6643</v>
      </c>
      <c r="G297" s="41"/>
      <c r="H297" s="41"/>
      <c r="I297" s="235"/>
      <c r="J297" s="41"/>
      <c r="K297" s="41"/>
      <c r="L297" s="45"/>
      <c r="M297" s="236"/>
      <c r="N297" s="23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222</v>
      </c>
      <c r="AU297" s="18" t="s">
        <v>90</v>
      </c>
    </row>
    <row r="298" s="11" customFormat="1" ht="22.8" customHeight="1">
      <c r="A298" s="11"/>
      <c r="B298" s="206"/>
      <c r="C298" s="207"/>
      <c r="D298" s="208" t="s">
        <v>80</v>
      </c>
      <c r="E298" s="248" t="s">
        <v>257</v>
      </c>
      <c r="F298" s="248" t="s">
        <v>1516</v>
      </c>
      <c r="G298" s="207"/>
      <c r="H298" s="207"/>
      <c r="I298" s="210"/>
      <c r="J298" s="249">
        <f>BK298</f>
        <v>0</v>
      </c>
      <c r="K298" s="207"/>
      <c r="L298" s="212"/>
      <c r="M298" s="213"/>
      <c r="N298" s="214"/>
      <c r="O298" s="214"/>
      <c r="P298" s="215">
        <f>SUM(P299:P308)</f>
        <v>0</v>
      </c>
      <c r="Q298" s="214"/>
      <c r="R298" s="215">
        <f>SUM(R299:R308)</f>
        <v>7.7790600000000003</v>
      </c>
      <c r="S298" s="214"/>
      <c r="T298" s="216">
        <f>SUM(T299:T308)</f>
        <v>0</v>
      </c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R298" s="217" t="s">
        <v>88</v>
      </c>
      <c r="AT298" s="218" t="s">
        <v>80</v>
      </c>
      <c r="AU298" s="218" t="s">
        <v>88</v>
      </c>
      <c r="AY298" s="217" t="s">
        <v>216</v>
      </c>
      <c r="BK298" s="219">
        <f>SUM(BK299:BK308)</f>
        <v>0</v>
      </c>
    </row>
    <row r="299" s="2" customFormat="1" ht="24.15" customHeight="1">
      <c r="A299" s="39"/>
      <c r="B299" s="40"/>
      <c r="C299" s="220" t="s">
        <v>696</v>
      </c>
      <c r="D299" s="220" t="s">
        <v>217</v>
      </c>
      <c r="E299" s="221" t="s">
        <v>6645</v>
      </c>
      <c r="F299" s="222" t="s">
        <v>6646</v>
      </c>
      <c r="G299" s="223" t="s">
        <v>453</v>
      </c>
      <c r="H299" s="224">
        <v>14</v>
      </c>
      <c r="I299" s="225"/>
      <c r="J299" s="226">
        <f>ROUND(I299*H299,2)</f>
        <v>0</v>
      </c>
      <c r="K299" s="222" t="s">
        <v>359</v>
      </c>
      <c r="L299" s="45"/>
      <c r="M299" s="227" t="s">
        <v>1</v>
      </c>
      <c r="N299" s="228" t="s">
        <v>46</v>
      </c>
      <c r="O299" s="92"/>
      <c r="P299" s="229">
        <f>O299*H299</f>
        <v>0</v>
      </c>
      <c r="Q299" s="229">
        <v>0.43819000000000002</v>
      </c>
      <c r="R299" s="229">
        <f>Q299*H299</f>
        <v>6.1346600000000002</v>
      </c>
      <c r="S299" s="229">
        <v>0</v>
      </c>
      <c r="T299" s="23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1" t="s">
        <v>215</v>
      </c>
      <c r="AT299" s="231" t="s">
        <v>217</v>
      </c>
      <c r="AU299" s="231" t="s">
        <v>90</v>
      </c>
      <c r="AY299" s="18" t="s">
        <v>216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88</v>
      </c>
      <c r="BK299" s="232">
        <f>ROUND(I299*H299,2)</f>
        <v>0</v>
      </c>
      <c r="BL299" s="18" t="s">
        <v>215</v>
      </c>
      <c r="BM299" s="231" t="s">
        <v>5107</v>
      </c>
    </row>
    <row r="300" s="2" customFormat="1">
      <c r="A300" s="39"/>
      <c r="B300" s="40"/>
      <c r="C300" s="41"/>
      <c r="D300" s="233" t="s">
        <v>222</v>
      </c>
      <c r="E300" s="41"/>
      <c r="F300" s="234" t="s">
        <v>6647</v>
      </c>
      <c r="G300" s="41"/>
      <c r="H300" s="41"/>
      <c r="I300" s="235"/>
      <c r="J300" s="41"/>
      <c r="K300" s="41"/>
      <c r="L300" s="45"/>
      <c r="M300" s="236"/>
      <c r="N300" s="237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222</v>
      </c>
      <c r="AU300" s="18" t="s">
        <v>90</v>
      </c>
    </row>
    <row r="301" s="2" customFormat="1" ht="24.15" customHeight="1">
      <c r="A301" s="39"/>
      <c r="B301" s="40"/>
      <c r="C301" s="293" t="s">
        <v>700</v>
      </c>
      <c r="D301" s="293" t="s">
        <v>467</v>
      </c>
      <c r="E301" s="294" t="s">
        <v>6648</v>
      </c>
      <c r="F301" s="295" t="s">
        <v>6649</v>
      </c>
      <c r="G301" s="296" t="s">
        <v>539</v>
      </c>
      <c r="H301" s="297">
        <v>12</v>
      </c>
      <c r="I301" s="298"/>
      <c r="J301" s="299">
        <f>ROUND(I301*H301,2)</f>
        <v>0</v>
      </c>
      <c r="K301" s="295" t="s">
        <v>1</v>
      </c>
      <c r="L301" s="300"/>
      <c r="M301" s="301" t="s">
        <v>1</v>
      </c>
      <c r="N301" s="302" t="s">
        <v>46</v>
      </c>
      <c r="O301" s="92"/>
      <c r="P301" s="229">
        <f>O301*H301</f>
        <v>0</v>
      </c>
      <c r="Q301" s="229">
        <v>0.11</v>
      </c>
      <c r="R301" s="229">
        <f>Q301*H301</f>
        <v>1.3200000000000001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252</v>
      </c>
      <c r="AT301" s="231" t="s">
        <v>467</v>
      </c>
      <c r="AU301" s="231" t="s">
        <v>90</v>
      </c>
      <c r="AY301" s="18" t="s">
        <v>216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88</v>
      </c>
      <c r="BK301" s="232">
        <f>ROUND(I301*H301,2)</f>
        <v>0</v>
      </c>
      <c r="BL301" s="18" t="s">
        <v>215</v>
      </c>
      <c r="BM301" s="231" t="s">
        <v>6650</v>
      </c>
    </row>
    <row r="302" s="2" customFormat="1" ht="16.5" customHeight="1">
      <c r="A302" s="39"/>
      <c r="B302" s="40"/>
      <c r="C302" s="293" t="s">
        <v>706</v>
      </c>
      <c r="D302" s="293" t="s">
        <v>467</v>
      </c>
      <c r="E302" s="294" t="s">
        <v>6651</v>
      </c>
      <c r="F302" s="295" t="s">
        <v>6652</v>
      </c>
      <c r="G302" s="296" t="s">
        <v>539</v>
      </c>
      <c r="H302" s="297">
        <v>2</v>
      </c>
      <c r="I302" s="298"/>
      <c r="J302" s="299">
        <f>ROUND(I302*H302,2)</f>
        <v>0</v>
      </c>
      <c r="K302" s="295" t="s">
        <v>1</v>
      </c>
      <c r="L302" s="300"/>
      <c r="M302" s="301" t="s">
        <v>1</v>
      </c>
      <c r="N302" s="302" t="s">
        <v>46</v>
      </c>
      <c r="O302" s="92"/>
      <c r="P302" s="229">
        <f>O302*H302</f>
        <v>0</v>
      </c>
      <c r="Q302" s="229">
        <v>0.0032000000000000002</v>
      </c>
      <c r="R302" s="229">
        <f>Q302*H302</f>
        <v>0.0064000000000000003</v>
      </c>
      <c r="S302" s="229">
        <v>0</v>
      </c>
      <c r="T302" s="23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1" t="s">
        <v>252</v>
      </c>
      <c r="AT302" s="231" t="s">
        <v>467</v>
      </c>
      <c r="AU302" s="231" t="s">
        <v>90</v>
      </c>
      <c r="AY302" s="18" t="s">
        <v>216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88</v>
      </c>
      <c r="BK302" s="232">
        <f>ROUND(I302*H302,2)</f>
        <v>0</v>
      </c>
      <c r="BL302" s="18" t="s">
        <v>215</v>
      </c>
      <c r="BM302" s="231" t="s">
        <v>6653</v>
      </c>
    </row>
    <row r="303" s="2" customFormat="1" ht="16.5" customHeight="1">
      <c r="A303" s="39"/>
      <c r="B303" s="40"/>
      <c r="C303" s="293" t="s">
        <v>713</v>
      </c>
      <c r="D303" s="293" t="s">
        <v>467</v>
      </c>
      <c r="E303" s="294" t="s">
        <v>6654</v>
      </c>
      <c r="F303" s="295" t="s">
        <v>6655</v>
      </c>
      <c r="G303" s="296" t="s">
        <v>539</v>
      </c>
      <c r="H303" s="297">
        <v>1</v>
      </c>
      <c r="I303" s="298"/>
      <c r="J303" s="299">
        <f>ROUND(I303*H303,2)</f>
        <v>0</v>
      </c>
      <c r="K303" s="295" t="s">
        <v>1</v>
      </c>
      <c r="L303" s="300"/>
      <c r="M303" s="301" t="s">
        <v>1</v>
      </c>
      <c r="N303" s="302" t="s">
        <v>46</v>
      </c>
      <c r="O303" s="92"/>
      <c r="P303" s="229">
        <f>O303*H303</f>
        <v>0</v>
      </c>
      <c r="Q303" s="229">
        <v>0.10000000000000001</v>
      </c>
      <c r="R303" s="229">
        <f>Q303*H303</f>
        <v>0.10000000000000001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252</v>
      </c>
      <c r="AT303" s="231" t="s">
        <v>467</v>
      </c>
      <c r="AU303" s="231" t="s">
        <v>90</v>
      </c>
      <c r="AY303" s="18" t="s">
        <v>216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88</v>
      </c>
      <c r="BK303" s="232">
        <f>ROUND(I303*H303,2)</f>
        <v>0</v>
      </c>
      <c r="BL303" s="18" t="s">
        <v>215</v>
      </c>
      <c r="BM303" s="231" t="s">
        <v>6656</v>
      </c>
    </row>
    <row r="304" s="2" customFormat="1" ht="24.15" customHeight="1">
      <c r="A304" s="39"/>
      <c r="B304" s="40"/>
      <c r="C304" s="293" t="s">
        <v>719</v>
      </c>
      <c r="D304" s="293" t="s">
        <v>467</v>
      </c>
      <c r="E304" s="294" t="s">
        <v>6657</v>
      </c>
      <c r="F304" s="295" t="s">
        <v>6658</v>
      </c>
      <c r="G304" s="296" t="s">
        <v>539</v>
      </c>
      <c r="H304" s="297">
        <v>1</v>
      </c>
      <c r="I304" s="298"/>
      <c r="J304" s="299">
        <f>ROUND(I304*H304,2)</f>
        <v>0</v>
      </c>
      <c r="K304" s="295" t="s">
        <v>1</v>
      </c>
      <c r="L304" s="300"/>
      <c r="M304" s="301" t="s">
        <v>1</v>
      </c>
      <c r="N304" s="302" t="s">
        <v>46</v>
      </c>
      <c r="O304" s="92"/>
      <c r="P304" s="229">
        <f>O304*H304</f>
        <v>0</v>
      </c>
      <c r="Q304" s="229">
        <v>0.10000000000000001</v>
      </c>
      <c r="R304" s="229">
        <f>Q304*H304</f>
        <v>0.10000000000000001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252</v>
      </c>
      <c r="AT304" s="231" t="s">
        <v>467</v>
      </c>
      <c r="AU304" s="231" t="s">
        <v>90</v>
      </c>
      <c r="AY304" s="18" t="s">
        <v>216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88</v>
      </c>
      <c r="BK304" s="232">
        <f>ROUND(I304*H304,2)</f>
        <v>0</v>
      </c>
      <c r="BL304" s="18" t="s">
        <v>215</v>
      </c>
      <c r="BM304" s="231" t="s">
        <v>6659</v>
      </c>
    </row>
    <row r="305" s="2" customFormat="1" ht="16.5" customHeight="1">
      <c r="A305" s="39"/>
      <c r="B305" s="40"/>
      <c r="C305" s="293" t="s">
        <v>728</v>
      </c>
      <c r="D305" s="293" t="s">
        <v>467</v>
      </c>
      <c r="E305" s="294" t="s">
        <v>6660</v>
      </c>
      <c r="F305" s="295" t="s">
        <v>6661</v>
      </c>
      <c r="G305" s="296" t="s">
        <v>539</v>
      </c>
      <c r="H305" s="297">
        <v>1</v>
      </c>
      <c r="I305" s="298"/>
      <c r="J305" s="299">
        <f>ROUND(I305*H305,2)</f>
        <v>0</v>
      </c>
      <c r="K305" s="295" t="s">
        <v>1</v>
      </c>
      <c r="L305" s="300"/>
      <c r="M305" s="301" t="s">
        <v>1</v>
      </c>
      <c r="N305" s="302" t="s">
        <v>46</v>
      </c>
      <c r="O305" s="92"/>
      <c r="P305" s="229">
        <f>O305*H305</f>
        <v>0</v>
      </c>
      <c r="Q305" s="229">
        <v>0.010999999999999999</v>
      </c>
      <c r="R305" s="229">
        <f>Q305*H305</f>
        <v>0.010999999999999999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252</v>
      </c>
      <c r="AT305" s="231" t="s">
        <v>467</v>
      </c>
      <c r="AU305" s="231" t="s">
        <v>90</v>
      </c>
      <c r="AY305" s="18" t="s">
        <v>216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88</v>
      </c>
      <c r="BK305" s="232">
        <f>ROUND(I305*H305,2)</f>
        <v>0</v>
      </c>
      <c r="BL305" s="18" t="s">
        <v>215</v>
      </c>
      <c r="BM305" s="231" t="s">
        <v>6662</v>
      </c>
    </row>
    <row r="306" s="2" customFormat="1" ht="16.5" customHeight="1">
      <c r="A306" s="39"/>
      <c r="B306" s="40"/>
      <c r="C306" s="293" t="s">
        <v>739</v>
      </c>
      <c r="D306" s="293" t="s">
        <v>467</v>
      </c>
      <c r="E306" s="294" t="s">
        <v>6663</v>
      </c>
      <c r="F306" s="295" t="s">
        <v>6664</v>
      </c>
      <c r="G306" s="296" t="s">
        <v>539</v>
      </c>
      <c r="H306" s="297">
        <v>1</v>
      </c>
      <c r="I306" s="298"/>
      <c r="J306" s="299">
        <f>ROUND(I306*H306,2)</f>
        <v>0</v>
      </c>
      <c r="K306" s="295" t="s">
        <v>1</v>
      </c>
      <c r="L306" s="300"/>
      <c r="M306" s="301" t="s">
        <v>1</v>
      </c>
      <c r="N306" s="302" t="s">
        <v>46</v>
      </c>
      <c r="O306" s="92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252</v>
      </c>
      <c r="AT306" s="231" t="s">
        <v>467</v>
      </c>
      <c r="AU306" s="231" t="s">
        <v>90</v>
      </c>
      <c r="AY306" s="18" t="s">
        <v>216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88</v>
      </c>
      <c r="BK306" s="232">
        <f>ROUND(I306*H306,2)</f>
        <v>0</v>
      </c>
      <c r="BL306" s="18" t="s">
        <v>215</v>
      </c>
      <c r="BM306" s="231" t="s">
        <v>6665</v>
      </c>
    </row>
    <row r="307" s="2" customFormat="1" ht="16.5" customHeight="1">
      <c r="A307" s="39"/>
      <c r="B307" s="40"/>
      <c r="C307" s="293" t="s">
        <v>750</v>
      </c>
      <c r="D307" s="293" t="s">
        <v>467</v>
      </c>
      <c r="E307" s="294" t="s">
        <v>6666</v>
      </c>
      <c r="F307" s="295" t="s">
        <v>6667</v>
      </c>
      <c r="G307" s="296" t="s">
        <v>539</v>
      </c>
      <c r="H307" s="297">
        <v>1</v>
      </c>
      <c r="I307" s="298"/>
      <c r="J307" s="299">
        <f>ROUND(I307*H307,2)</f>
        <v>0</v>
      </c>
      <c r="K307" s="295" t="s">
        <v>1</v>
      </c>
      <c r="L307" s="300"/>
      <c r="M307" s="301" t="s">
        <v>1</v>
      </c>
      <c r="N307" s="302" t="s">
        <v>46</v>
      </c>
      <c r="O307" s="92"/>
      <c r="P307" s="229">
        <f>O307*H307</f>
        <v>0</v>
      </c>
      <c r="Q307" s="229">
        <v>0.010999999999999999</v>
      </c>
      <c r="R307" s="229">
        <f>Q307*H307</f>
        <v>0.010999999999999999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252</v>
      </c>
      <c r="AT307" s="231" t="s">
        <v>467</v>
      </c>
      <c r="AU307" s="231" t="s">
        <v>90</v>
      </c>
      <c r="AY307" s="18" t="s">
        <v>216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88</v>
      </c>
      <c r="BK307" s="232">
        <f>ROUND(I307*H307,2)</f>
        <v>0</v>
      </c>
      <c r="BL307" s="18" t="s">
        <v>215</v>
      </c>
      <c r="BM307" s="231" t="s">
        <v>6668</v>
      </c>
    </row>
    <row r="308" s="2" customFormat="1" ht="16.5" customHeight="1">
      <c r="A308" s="39"/>
      <c r="B308" s="40"/>
      <c r="C308" s="293" t="s">
        <v>760</v>
      </c>
      <c r="D308" s="293" t="s">
        <v>467</v>
      </c>
      <c r="E308" s="294" t="s">
        <v>6669</v>
      </c>
      <c r="F308" s="295" t="s">
        <v>6670</v>
      </c>
      <c r="G308" s="296" t="s">
        <v>539</v>
      </c>
      <c r="H308" s="297">
        <v>1</v>
      </c>
      <c r="I308" s="298"/>
      <c r="J308" s="299">
        <f>ROUND(I308*H308,2)</f>
        <v>0</v>
      </c>
      <c r="K308" s="295" t="s">
        <v>1</v>
      </c>
      <c r="L308" s="300"/>
      <c r="M308" s="301" t="s">
        <v>1</v>
      </c>
      <c r="N308" s="302" t="s">
        <v>46</v>
      </c>
      <c r="O308" s="92"/>
      <c r="P308" s="229">
        <f>O308*H308</f>
        <v>0</v>
      </c>
      <c r="Q308" s="229">
        <v>0.096000000000000002</v>
      </c>
      <c r="R308" s="229">
        <f>Q308*H308</f>
        <v>0.096000000000000002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252</v>
      </c>
      <c r="AT308" s="231" t="s">
        <v>467</v>
      </c>
      <c r="AU308" s="231" t="s">
        <v>90</v>
      </c>
      <c r="AY308" s="18" t="s">
        <v>216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88</v>
      </c>
      <c r="BK308" s="232">
        <f>ROUND(I308*H308,2)</f>
        <v>0</v>
      </c>
      <c r="BL308" s="18" t="s">
        <v>215</v>
      </c>
      <c r="BM308" s="231" t="s">
        <v>5117</v>
      </c>
    </row>
    <row r="309" s="11" customFormat="1" ht="22.8" customHeight="1">
      <c r="A309" s="11"/>
      <c r="B309" s="206"/>
      <c r="C309" s="207"/>
      <c r="D309" s="208" t="s">
        <v>80</v>
      </c>
      <c r="E309" s="248" t="s">
        <v>1626</v>
      </c>
      <c r="F309" s="248" t="s">
        <v>1627</v>
      </c>
      <c r="G309" s="207"/>
      <c r="H309" s="207"/>
      <c r="I309" s="210"/>
      <c r="J309" s="249">
        <f>BK309</f>
        <v>0</v>
      </c>
      <c r="K309" s="207"/>
      <c r="L309" s="212"/>
      <c r="M309" s="213"/>
      <c r="N309" s="214"/>
      <c r="O309" s="214"/>
      <c r="P309" s="215">
        <f>SUM(P310:P314)</f>
        <v>0</v>
      </c>
      <c r="Q309" s="214"/>
      <c r="R309" s="215">
        <f>SUM(R310:R314)</f>
        <v>0</v>
      </c>
      <c r="S309" s="214"/>
      <c r="T309" s="216">
        <f>SUM(T310:T314)</f>
        <v>0</v>
      </c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R309" s="217" t="s">
        <v>88</v>
      </c>
      <c r="AT309" s="218" t="s">
        <v>80</v>
      </c>
      <c r="AU309" s="218" t="s">
        <v>88</v>
      </c>
      <c r="AY309" s="217" t="s">
        <v>216</v>
      </c>
      <c r="BK309" s="219">
        <f>SUM(BK310:BK314)</f>
        <v>0</v>
      </c>
    </row>
    <row r="310" s="2" customFormat="1" ht="24.15" customHeight="1">
      <c r="A310" s="39"/>
      <c r="B310" s="40"/>
      <c r="C310" s="220" t="s">
        <v>767</v>
      </c>
      <c r="D310" s="220" t="s">
        <v>217</v>
      </c>
      <c r="E310" s="221" t="s">
        <v>6671</v>
      </c>
      <c r="F310" s="222" t="s">
        <v>6672</v>
      </c>
      <c r="G310" s="223" t="s">
        <v>435</v>
      </c>
      <c r="H310" s="224">
        <v>29.387</v>
      </c>
      <c r="I310" s="225"/>
      <c r="J310" s="226">
        <f>ROUND(I310*H310,2)</f>
        <v>0</v>
      </c>
      <c r="K310" s="222" t="s">
        <v>359</v>
      </c>
      <c r="L310" s="45"/>
      <c r="M310" s="227" t="s">
        <v>1</v>
      </c>
      <c r="N310" s="228" t="s">
        <v>46</v>
      </c>
      <c r="O310" s="92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215</v>
      </c>
      <c r="AT310" s="231" t="s">
        <v>217</v>
      </c>
      <c r="AU310" s="231" t="s">
        <v>90</v>
      </c>
      <c r="AY310" s="18" t="s">
        <v>216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88</v>
      </c>
      <c r="BK310" s="232">
        <f>ROUND(I310*H310,2)</f>
        <v>0</v>
      </c>
      <c r="BL310" s="18" t="s">
        <v>215</v>
      </c>
      <c r="BM310" s="231" t="s">
        <v>6673</v>
      </c>
    </row>
    <row r="311" s="2" customFormat="1">
      <c r="A311" s="39"/>
      <c r="B311" s="40"/>
      <c r="C311" s="41"/>
      <c r="D311" s="233" t="s">
        <v>222</v>
      </c>
      <c r="E311" s="41"/>
      <c r="F311" s="234" t="s">
        <v>6674</v>
      </c>
      <c r="G311" s="41"/>
      <c r="H311" s="41"/>
      <c r="I311" s="235"/>
      <c r="J311" s="41"/>
      <c r="K311" s="41"/>
      <c r="L311" s="45"/>
      <c r="M311" s="236"/>
      <c r="N311" s="237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222</v>
      </c>
      <c r="AU311" s="18" t="s">
        <v>90</v>
      </c>
    </row>
    <row r="312" s="2" customFormat="1" ht="24.15" customHeight="1">
      <c r="A312" s="39"/>
      <c r="B312" s="40"/>
      <c r="C312" s="220" t="s">
        <v>773</v>
      </c>
      <c r="D312" s="220" t="s">
        <v>217</v>
      </c>
      <c r="E312" s="221" t="s">
        <v>6368</v>
      </c>
      <c r="F312" s="222" t="s">
        <v>6369</v>
      </c>
      <c r="G312" s="223" t="s">
        <v>435</v>
      </c>
      <c r="H312" s="224">
        <v>71.114000000000004</v>
      </c>
      <c r="I312" s="225"/>
      <c r="J312" s="226">
        <f>ROUND(I312*H312,2)</f>
        <v>0</v>
      </c>
      <c r="K312" s="222" t="s">
        <v>359</v>
      </c>
      <c r="L312" s="45"/>
      <c r="M312" s="227" t="s">
        <v>1</v>
      </c>
      <c r="N312" s="228" t="s">
        <v>46</v>
      </c>
      <c r="O312" s="92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215</v>
      </c>
      <c r="AT312" s="231" t="s">
        <v>217</v>
      </c>
      <c r="AU312" s="231" t="s">
        <v>90</v>
      </c>
      <c r="AY312" s="18" t="s">
        <v>216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88</v>
      </c>
      <c r="BK312" s="232">
        <f>ROUND(I312*H312,2)</f>
        <v>0</v>
      </c>
      <c r="BL312" s="18" t="s">
        <v>215</v>
      </c>
      <c r="BM312" s="231" t="s">
        <v>6675</v>
      </c>
    </row>
    <row r="313" s="2" customFormat="1">
      <c r="A313" s="39"/>
      <c r="B313" s="40"/>
      <c r="C313" s="41"/>
      <c r="D313" s="233" t="s">
        <v>222</v>
      </c>
      <c r="E313" s="41"/>
      <c r="F313" s="234" t="s">
        <v>6371</v>
      </c>
      <c r="G313" s="41"/>
      <c r="H313" s="41"/>
      <c r="I313" s="235"/>
      <c r="J313" s="41"/>
      <c r="K313" s="41"/>
      <c r="L313" s="45"/>
      <c r="M313" s="236"/>
      <c r="N313" s="237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222</v>
      </c>
      <c r="AU313" s="18" t="s">
        <v>90</v>
      </c>
    </row>
    <row r="314" s="14" customFormat="1">
      <c r="A314" s="14"/>
      <c r="B314" s="260"/>
      <c r="C314" s="261"/>
      <c r="D314" s="233" t="s">
        <v>362</v>
      </c>
      <c r="E314" s="262" t="s">
        <v>1</v>
      </c>
      <c r="F314" s="263" t="s">
        <v>6676</v>
      </c>
      <c r="G314" s="261"/>
      <c r="H314" s="264">
        <v>71.114000000000004</v>
      </c>
      <c r="I314" s="265"/>
      <c r="J314" s="261"/>
      <c r="K314" s="261"/>
      <c r="L314" s="266"/>
      <c r="M314" s="311"/>
      <c r="N314" s="312"/>
      <c r="O314" s="312"/>
      <c r="P314" s="312"/>
      <c r="Q314" s="312"/>
      <c r="R314" s="312"/>
      <c r="S314" s="312"/>
      <c r="T314" s="31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0" t="s">
        <v>362</v>
      </c>
      <c r="AU314" s="270" t="s">
        <v>90</v>
      </c>
      <c r="AV314" s="14" t="s">
        <v>90</v>
      </c>
      <c r="AW314" s="14" t="s">
        <v>36</v>
      </c>
      <c r="AX314" s="14" t="s">
        <v>88</v>
      </c>
      <c r="AY314" s="270" t="s">
        <v>216</v>
      </c>
    </row>
    <row r="315" s="2" customFormat="1" ht="6.96" customHeight="1">
      <c r="A315" s="39"/>
      <c r="B315" s="67"/>
      <c r="C315" s="68"/>
      <c r="D315" s="68"/>
      <c r="E315" s="68"/>
      <c r="F315" s="68"/>
      <c r="G315" s="68"/>
      <c r="H315" s="68"/>
      <c r="I315" s="68"/>
      <c r="J315" s="68"/>
      <c r="K315" s="68"/>
      <c r="L315" s="45"/>
      <c r="M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</sheetData>
  <sheetProtection sheet="1" autoFilter="0" formatColumns="0" formatRows="0" objects="1" scenarios="1" spinCount="100000" saltValue="k/gd+T1cL7PjtcbCkIosbLRZ9hijUTnkAcG9qd86lVonrp0KVcdg75mpJsep8BsroGMdSchLm0bPv/3nL1QOLw==" hashValue="7RRG2KFk6VGwlMAhTyh4adLTfXvZVMLVfv+0hCx4jrotvajlcWKGML07kRmkB+/UQGpVBfnW8OfnTFgVo8g7OA==" algorithmName="SHA-512" password="CC35"/>
  <autoFilter ref="C126:K3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6268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6677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172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86.5" customHeight="1">
      <c r="A29" s="155"/>
      <c r="B29" s="156"/>
      <c r="C29" s="155"/>
      <c r="D29" s="155"/>
      <c r="E29" s="157" t="s">
        <v>6678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ROUND((SUM(BE127:BE220)),  2)</f>
        <v>0</v>
      </c>
      <c r="G35" s="39"/>
      <c r="H35" s="39"/>
      <c r="I35" s="165">
        <v>0.20999999999999999</v>
      </c>
      <c r="J35" s="164">
        <f>ROUND(((SUM(BE127:BE220))*I35),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ROUND((SUM(BF127:BF220)),  2)</f>
        <v>0</v>
      </c>
      <c r="G36" s="39"/>
      <c r="H36" s="39"/>
      <c r="I36" s="165">
        <v>0.14999999999999999</v>
      </c>
      <c r="J36" s="164">
        <f>ROUND(((SUM(BF127:BF220))*I36),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ROUND((SUM(BG127:BG220)),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ROUND((SUM(BH127:BH220)),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ROUND((SUM(BI127:BI220)),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6268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IO-02d - Vodovodní přípojka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320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321</v>
      </c>
      <c r="E100" s="245"/>
      <c r="F100" s="245"/>
      <c r="G100" s="245"/>
      <c r="H100" s="245"/>
      <c r="I100" s="245"/>
      <c r="J100" s="246">
        <f>J129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324</v>
      </c>
      <c r="E101" s="245"/>
      <c r="F101" s="245"/>
      <c r="G101" s="245"/>
      <c r="H101" s="245"/>
      <c r="I101" s="245"/>
      <c r="J101" s="246">
        <f>J162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3"/>
      <c r="C102" s="134"/>
      <c r="D102" s="244" t="s">
        <v>330</v>
      </c>
      <c r="E102" s="245"/>
      <c r="F102" s="245"/>
      <c r="G102" s="245"/>
      <c r="H102" s="245"/>
      <c r="I102" s="245"/>
      <c r="J102" s="246">
        <f>J169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3"/>
      <c r="C103" s="134"/>
      <c r="D103" s="244" t="s">
        <v>334</v>
      </c>
      <c r="E103" s="245"/>
      <c r="F103" s="245"/>
      <c r="G103" s="245"/>
      <c r="H103" s="245"/>
      <c r="I103" s="245"/>
      <c r="J103" s="246">
        <f>J210</f>
        <v>0</v>
      </c>
      <c r="K103" s="134"/>
      <c r="L103" s="247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89"/>
      <c r="C104" s="190"/>
      <c r="D104" s="191" t="s">
        <v>335</v>
      </c>
      <c r="E104" s="192"/>
      <c r="F104" s="192"/>
      <c r="G104" s="192"/>
      <c r="H104" s="192"/>
      <c r="I104" s="192"/>
      <c r="J104" s="193">
        <f>J213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2" customFormat="1" ht="19.92" customHeight="1">
      <c r="A105" s="12"/>
      <c r="B105" s="243"/>
      <c r="C105" s="134"/>
      <c r="D105" s="244" t="s">
        <v>3664</v>
      </c>
      <c r="E105" s="245"/>
      <c r="F105" s="245"/>
      <c r="G105" s="245"/>
      <c r="H105" s="245"/>
      <c r="I105" s="245"/>
      <c r="J105" s="246">
        <f>J214</f>
        <v>0</v>
      </c>
      <c r="K105" s="134"/>
      <c r="L105" s="247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ZZS Kraje Vysočina – výjezdové stanoviště Telč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190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6268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IO-02d - Vodovodní přípojka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Telč, ul. Na Kotnově</v>
      </c>
      <c r="G121" s="41"/>
      <c r="H121" s="41"/>
      <c r="I121" s="33" t="s">
        <v>22</v>
      </c>
      <c r="J121" s="80" t="str">
        <f>IF(J14="","",J14)</f>
        <v>1. 6. 2023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Kraj Vysočina</v>
      </c>
      <c r="G123" s="41"/>
      <c r="H123" s="41"/>
      <c r="I123" s="33" t="s">
        <v>32</v>
      </c>
      <c r="J123" s="37" t="str">
        <f>E23</f>
        <v>PROJEKT CENTRUM NOVA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0" customFormat="1" ht="29.28" customHeight="1">
      <c r="A126" s="195"/>
      <c r="B126" s="196"/>
      <c r="C126" s="197" t="s">
        <v>202</v>
      </c>
      <c r="D126" s="198" t="s">
        <v>66</v>
      </c>
      <c r="E126" s="198" t="s">
        <v>62</v>
      </c>
      <c r="F126" s="198" t="s">
        <v>63</v>
      </c>
      <c r="G126" s="198" t="s">
        <v>203</v>
      </c>
      <c r="H126" s="198" t="s">
        <v>204</v>
      </c>
      <c r="I126" s="198" t="s">
        <v>205</v>
      </c>
      <c r="J126" s="198" t="s">
        <v>197</v>
      </c>
      <c r="K126" s="199" t="s">
        <v>206</v>
      </c>
      <c r="L126" s="200"/>
      <c r="M126" s="101" t="s">
        <v>1</v>
      </c>
      <c r="N126" s="102" t="s">
        <v>45</v>
      </c>
      <c r="O126" s="102" t="s">
        <v>207</v>
      </c>
      <c r="P126" s="102" t="s">
        <v>208</v>
      </c>
      <c r="Q126" s="102" t="s">
        <v>209</v>
      </c>
      <c r="R126" s="102" t="s">
        <v>210</v>
      </c>
      <c r="S126" s="102" t="s">
        <v>211</v>
      </c>
      <c r="T126" s="103" t="s">
        <v>212</v>
      </c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</row>
    <row r="127" s="2" customFormat="1" ht="22.8" customHeight="1">
      <c r="A127" s="39"/>
      <c r="B127" s="40"/>
      <c r="C127" s="108" t="s">
        <v>213</v>
      </c>
      <c r="D127" s="41"/>
      <c r="E127" s="41"/>
      <c r="F127" s="41"/>
      <c r="G127" s="41"/>
      <c r="H127" s="41"/>
      <c r="I127" s="41"/>
      <c r="J127" s="201">
        <f>BK127</f>
        <v>0</v>
      </c>
      <c r="K127" s="41"/>
      <c r="L127" s="45"/>
      <c r="M127" s="104"/>
      <c r="N127" s="202"/>
      <c r="O127" s="105"/>
      <c r="P127" s="203">
        <f>P128+P213</f>
        <v>0</v>
      </c>
      <c r="Q127" s="105"/>
      <c r="R127" s="203">
        <f>R128+R213</f>
        <v>3.7414737599999999</v>
      </c>
      <c r="S127" s="105"/>
      <c r="T127" s="204">
        <f>T128+T213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80</v>
      </c>
      <c r="AU127" s="18" t="s">
        <v>199</v>
      </c>
      <c r="BK127" s="205">
        <f>BK128+BK213</f>
        <v>0</v>
      </c>
    </row>
    <row r="128" s="11" customFormat="1" ht="25.92" customHeight="1">
      <c r="A128" s="11"/>
      <c r="B128" s="206"/>
      <c r="C128" s="207"/>
      <c r="D128" s="208" t="s">
        <v>80</v>
      </c>
      <c r="E128" s="209" t="s">
        <v>353</v>
      </c>
      <c r="F128" s="209" t="s">
        <v>354</v>
      </c>
      <c r="G128" s="207"/>
      <c r="H128" s="207"/>
      <c r="I128" s="210"/>
      <c r="J128" s="211">
        <f>BK128</f>
        <v>0</v>
      </c>
      <c r="K128" s="207"/>
      <c r="L128" s="212"/>
      <c r="M128" s="213"/>
      <c r="N128" s="214"/>
      <c r="O128" s="214"/>
      <c r="P128" s="215">
        <f>P129+P162+P169+P210</f>
        <v>0</v>
      </c>
      <c r="Q128" s="214"/>
      <c r="R128" s="215">
        <f>R129+R162+R169+R210</f>
        <v>3.7317537599999997</v>
      </c>
      <c r="S128" s="214"/>
      <c r="T128" s="216">
        <f>T129+T162+T169+T210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7" t="s">
        <v>88</v>
      </c>
      <c r="AT128" s="218" t="s">
        <v>80</v>
      </c>
      <c r="AU128" s="218" t="s">
        <v>81</v>
      </c>
      <c r="AY128" s="217" t="s">
        <v>216</v>
      </c>
      <c r="BK128" s="219">
        <f>BK129+BK162+BK169+BK210</f>
        <v>0</v>
      </c>
    </row>
    <row r="129" s="11" customFormat="1" ht="22.8" customHeight="1">
      <c r="A129" s="11"/>
      <c r="B129" s="206"/>
      <c r="C129" s="207"/>
      <c r="D129" s="208" t="s">
        <v>80</v>
      </c>
      <c r="E129" s="248" t="s">
        <v>88</v>
      </c>
      <c r="F129" s="248" t="s">
        <v>355</v>
      </c>
      <c r="G129" s="207"/>
      <c r="H129" s="207"/>
      <c r="I129" s="210"/>
      <c r="J129" s="249">
        <f>BK129</f>
        <v>0</v>
      </c>
      <c r="K129" s="207"/>
      <c r="L129" s="212"/>
      <c r="M129" s="213"/>
      <c r="N129" s="214"/>
      <c r="O129" s="214"/>
      <c r="P129" s="215">
        <f>SUM(P130:P161)</f>
        <v>0</v>
      </c>
      <c r="Q129" s="214"/>
      <c r="R129" s="215">
        <f>SUM(R130:R161)</f>
        <v>2.7776999999999998</v>
      </c>
      <c r="S129" s="214"/>
      <c r="T129" s="216">
        <f>SUM(T130:T161)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7" t="s">
        <v>88</v>
      </c>
      <c r="AT129" s="218" t="s">
        <v>80</v>
      </c>
      <c r="AU129" s="218" t="s">
        <v>88</v>
      </c>
      <c r="AY129" s="217" t="s">
        <v>216</v>
      </c>
      <c r="BK129" s="219">
        <f>SUM(BK130:BK161)</f>
        <v>0</v>
      </c>
    </row>
    <row r="130" s="2" customFormat="1" ht="16.5" customHeight="1">
      <c r="A130" s="39"/>
      <c r="B130" s="40"/>
      <c r="C130" s="220" t="s">
        <v>88</v>
      </c>
      <c r="D130" s="220" t="s">
        <v>217</v>
      </c>
      <c r="E130" s="221" t="s">
        <v>6679</v>
      </c>
      <c r="F130" s="222" t="s">
        <v>6680</v>
      </c>
      <c r="G130" s="223" t="s">
        <v>453</v>
      </c>
      <c r="H130" s="224">
        <v>3</v>
      </c>
      <c r="I130" s="225"/>
      <c r="J130" s="226">
        <f>ROUND(I130*H130,2)</f>
        <v>0</v>
      </c>
      <c r="K130" s="222" t="s">
        <v>359</v>
      </c>
      <c r="L130" s="45"/>
      <c r="M130" s="227" t="s">
        <v>1</v>
      </c>
      <c r="N130" s="228" t="s">
        <v>46</v>
      </c>
      <c r="O130" s="92"/>
      <c r="P130" s="229">
        <f>O130*H130</f>
        <v>0</v>
      </c>
      <c r="Q130" s="229">
        <v>0.036900000000000002</v>
      </c>
      <c r="R130" s="229">
        <f>Q130*H130</f>
        <v>0.11070000000000001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215</v>
      </c>
      <c r="AT130" s="231" t="s">
        <v>217</v>
      </c>
      <c r="AU130" s="231" t="s">
        <v>90</v>
      </c>
      <c r="AY130" s="18" t="s">
        <v>216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88</v>
      </c>
      <c r="BK130" s="232">
        <f>ROUND(I130*H130,2)</f>
        <v>0</v>
      </c>
      <c r="BL130" s="18" t="s">
        <v>215</v>
      </c>
      <c r="BM130" s="231" t="s">
        <v>6681</v>
      </c>
    </row>
    <row r="131" s="2" customFormat="1">
      <c r="A131" s="39"/>
      <c r="B131" s="40"/>
      <c r="C131" s="41"/>
      <c r="D131" s="233" t="s">
        <v>222</v>
      </c>
      <c r="E131" s="41"/>
      <c r="F131" s="234" t="s">
        <v>6682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90</v>
      </c>
    </row>
    <row r="132" s="2" customFormat="1" ht="33" customHeight="1">
      <c r="A132" s="39"/>
      <c r="B132" s="40"/>
      <c r="C132" s="220" t="s">
        <v>90</v>
      </c>
      <c r="D132" s="220" t="s">
        <v>217</v>
      </c>
      <c r="E132" s="221" t="s">
        <v>6683</v>
      </c>
      <c r="F132" s="222" t="s">
        <v>6684</v>
      </c>
      <c r="G132" s="223" t="s">
        <v>358</v>
      </c>
      <c r="H132" s="224">
        <v>1.7</v>
      </c>
      <c r="I132" s="225"/>
      <c r="J132" s="226">
        <f>ROUND(I132*H132,2)</f>
        <v>0</v>
      </c>
      <c r="K132" s="222" t="s">
        <v>359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215</v>
      </c>
      <c r="AT132" s="231" t="s">
        <v>217</v>
      </c>
      <c r="AU132" s="231" t="s">
        <v>90</v>
      </c>
      <c r="AY132" s="18" t="s">
        <v>216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215</v>
      </c>
      <c r="BM132" s="231" t="s">
        <v>6685</v>
      </c>
    </row>
    <row r="133" s="2" customFormat="1">
      <c r="A133" s="39"/>
      <c r="B133" s="40"/>
      <c r="C133" s="41"/>
      <c r="D133" s="233" t="s">
        <v>222</v>
      </c>
      <c r="E133" s="41"/>
      <c r="F133" s="234" t="s">
        <v>6686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222</v>
      </c>
      <c r="AU133" s="18" t="s">
        <v>90</v>
      </c>
    </row>
    <row r="134" s="14" customFormat="1">
      <c r="A134" s="14"/>
      <c r="B134" s="260"/>
      <c r="C134" s="261"/>
      <c r="D134" s="233" t="s">
        <v>362</v>
      </c>
      <c r="E134" s="262" t="s">
        <v>1</v>
      </c>
      <c r="F134" s="263" t="s">
        <v>6687</v>
      </c>
      <c r="G134" s="261"/>
      <c r="H134" s="264">
        <v>1.7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362</v>
      </c>
      <c r="AU134" s="270" t="s">
        <v>90</v>
      </c>
      <c r="AV134" s="14" t="s">
        <v>90</v>
      </c>
      <c r="AW134" s="14" t="s">
        <v>36</v>
      </c>
      <c r="AX134" s="14" t="s">
        <v>88</v>
      </c>
      <c r="AY134" s="270" t="s">
        <v>216</v>
      </c>
    </row>
    <row r="135" s="2" customFormat="1" ht="33" customHeight="1">
      <c r="A135" s="39"/>
      <c r="B135" s="40"/>
      <c r="C135" s="220" t="s">
        <v>228</v>
      </c>
      <c r="D135" s="220" t="s">
        <v>217</v>
      </c>
      <c r="E135" s="221" t="s">
        <v>6688</v>
      </c>
      <c r="F135" s="222" t="s">
        <v>6689</v>
      </c>
      <c r="G135" s="223" t="s">
        <v>358</v>
      </c>
      <c r="H135" s="224">
        <v>4.25</v>
      </c>
      <c r="I135" s="225"/>
      <c r="J135" s="226">
        <f>ROUND(I135*H135,2)</f>
        <v>0</v>
      </c>
      <c r="K135" s="222" t="s">
        <v>359</v>
      </c>
      <c r="L135" s="45"/>
      <c r="M135" s="227" t="s">
        <v>1</v>
      </c>
      <c r="N135" s="228" t="s">
        <v>46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215</v>
      </c>
      <c r="AT135" s="231" t="s">
        <v>217</v>
      </c>
      <c r="AU135" s="231" t="s">
        <v>90</v>
      </c>
      <c r="AY135" s="18" t="s">
        <v>216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215</v>
      </c>
      <c r="BM135" s="231" t="s">
        <v>6690</v>
      </c>
    </row>
    <row r="136" s="2" customFormat="1">
      <c r="A136" s="39"/>
      <c r="B136" s="40"/>
      <c r="C136" s="41"/>
      <c r="D136" s="233" t="s">
        <v>222</v>
      </c>
      <c r="E136" s="41"/>
      <c r="F136" s="234" t="s">
        <v>6691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90</v>
      </c>
    </row>
    <row r="137" s="14" customFormat="1">
      <c r="A137" s="14"/>
      <c r="B137" s="260"/>
      <c r="C137" s="261"/>
      <c r="D137" s="233" t="s">
        <v>362</v>
      </c>
      <c r="E137" s="262" t="s">
        <v>1</v>
      </c>
      <c r="F137" s="263" t="s">
        <v>6692</v>
      </c>
      <c r="G137" s="261"/>
      <c r="H137" s="264">
        <v>5.9500000000000002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362</v>
      </c>
      <c r="AU137" s="270" t="s">
        <v>90</v>
      </c>
      <c r="AV137" s="14" t="s">
        <v>90</v>
      </c>
      <c r="AW137" s="14" t="s">
        <v>36</v>
      </c>
      <c r="AX137" s="14" t="s">
        <v>81</v>
      </c>
      <c r="AY137" s="270" t="s">
        <v>216</v>
      </c>
    </row>
    <row r="138" s="14" customFormat="1">
      <c r="A138" s="14"/>
      <c r="B138" s="260"/>
      <c r="C138" s="261"/>
      <c r="D138" s="233" t="s">
        <v>362</v>
      </c>
      <c r="E138" s="262" t="s">
        <v>1</v>
      </c>
      <c r="F138" s="263" t="s">
        <v>6693</v>
      </c>
      <c r="G138" s="261"/>
      <c r="H138" s="264">
        <v>-1.7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362</v>
      </c>
      <c r="AU138" s="270" t="s">
        <v>90</v>
      </c>
      <c r="AV138" s="14" t="s">
        <v>90</v>
      </c>
      <c r="AW138" s="14" t="s">
        <v>36</v>
      </c>
      <c r="AX138" s="14" t="s">
        <v>81</v>
      </c>
      <c r="AY138" s="270" t="s">
        <v>216</v>
      </c>
    </row>
    <row r="139" s="16" customFormat="1">
      <c r="A139" s="16"/>
      <c r="B139" s="282"/>
      <c r="C139" s="283"/>
      <c r="D139" s="233" t="s">
        <v>362</v>
      </c>
      <c r="E139" s="284" t="s">
        <v>1</v>
      </c>
      <c r="F139" s="285" t="s">
        <v>369</v>
      </c>
      <c r="G139" s="283"/>
      <c r="H139" s="286">
        <v>4.25</v>
      </c>
      <c r="I139" s="287"/>
      <c r="J139" s="283"/>
      <c r="K139" s="283"/>
      <c r="L139" s="288"/>
      <c r="M139" s="289"/>
      <c r="N139" s="290"/>
      <c r="O139" s="290"/>
      <c r="P139" s="290"/>
      <c r="Q139" s="290"/>
      <c r="R139" s="290"/>
      <c r="S139" s="290"/>
      <c r="T139" s="29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92" t="s">
        <v>362</v>
      </c>
      <c r="AU139" s="292" t="s">
        <v>90</v>
      </c>
      <c r="AV139" s="16" t="s">
        <v>215</v>
      </c>
      <c r="AW139" s="16" t="s">
        <v>36</v>
      </c>
      <c r="AX139" s="16" t="s">
        <v>88</v>
      </c>
      <c r="AY139" s="292" t="s">
        <v>216</v>
      </c>
    </row>
    <row r="140" s="2" customFormat="1" ht="37.8" customHeight="1">
      <c r="A140" s="39"/>
      <c r="B140" s="40"/>
      <c r="C140" s="220" t="s">
        <v>215</v>
      </c>
      <c r="D140" s="220" t="s">
        <v>217</v>
      </c>
      <c r="E140" s="221" t="s">
        <v>408</v>
      </c>
      <c r="F140" s="222" t="s">
        <v>409</v>
      </c>
      <c r="G140" s="223" t="s">
        <v>358</v>
      </c>
      <c r="H140" s="224">
        <v>1.8360000000000001</v>
      </c>
      <c r="I140" s="225"/>
      <c r="J140" s="226">
        <f>ROUND(I140*H140,2)</f>
        <v>0</v>
      </c>
      <c r="K140" s="222" t="s">
        <v>359</v>
      </c>
      <c r="L140" s="45"/>
      <c r="M140" s="227" t="s">
        <v>1</v>
      </c>
      <c r="N140" s="228" t="s">
        <v>46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215</v>
      </c>
      <c r="AT140" s="231" t="s">
        <v>217</v>
      </c>
      <c r="AU140" s="231" t="s">
        <v>90</v>
      </c>
      <c r="AY140" s="18" t="s">
        <v>216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215</v>
      </c>
      <c r="BM140" s="231" t="s">
        <v>6694</v>
      </c>
    </row>
    <row r="141" s="2" customFormat="1">
      <c r="A141" s="39"/>
      <c r="B141" s="40"/>
      <c r="C141" s="41"/>
      <c r="D141" s="233" t="s">
        <v>222</v>
      </c>
      <c r="E141" s="41"/>
      <c r="F141" s="234" t="s">
        <v>411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90</v>
      </c>
    </row>
    <row r="142" s="14" customFormat="1">
      <c r="A142" s="14"/>
      <c r="B142" s="260"/>
      <c r="C142" s="261"/>
      <c r="D142" s="233" t="s">
        <v>362</v>
      </c>
      <c r="E142" s="262" t="s">
        <v>1</v>
      </c>
      <c r="F142" s="263" t="s">
        <v>6695</v>
      </c>
      <c r="G142" s="261"/>
      <c r="H142" s="264">
        <v>5.9500000000000002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362</v>
      </c>
      <c r="AU142" s="270" t="s">
        <v>90</v>
      </c>
      <c r="AV142" s="14" t="s">
        <v>90</v>
      </c>
      <c r="AW142" s="14" t="s">
        <v>36</v>
      </c>
      <c r="AX142" s="14" t="s">
        <v>81</v>
      </c>
      <c r="AY142" s="270" t="s">
        <v>216</v>
      </c>
    </row>
    <row r="143" s="14" customFormat="1">
      <c r="A143" s="14"/>
      <c r="B143" s="260"/>
      <c r="C143" s="261"/>
      <c r="D143" s="233" t="s">
        <v>362</v>
      </c>
      <c r="E143" s="262" t="s">
        <v>1</v>
      </c>
      <c r="F143" s="263" t="s">
        <v>6696</v>
      </c>
      <c r="G143" s="261"/>
      <c r="H143" s="264">
        <v>-4.1139999999999999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362</v>
      </c>
      <c r="AU143" s="270" t="s">
        <v>90</v>
      </c>
      <c r="AV143" s="14" t="s">
        <v>90</v>
      </c>
      <c r="AW143" s="14" t="s">
        <v>36</v>
      </c>
      <c r="AX143" s="14" t="s">
        <v>81</v>
      </c>
      <c r="AY143" s="270" t="s">
        <v>216</v>
      </c>
    </row>
    <row r="144" s="16" customFormat="1">
      <c r="A144" s="16"/>
      <c r="B144" s="282"/>
      <c r="C144" s="283"/>
      <c r="D144" s="233" t="s">
        <v>362</v>
      </c>
      <c r="E144" s="284" t="s">
        <v>1</v>
      </c>
      <c r="F144" s="285" t="s">
        <v>369</v>
      </c>
      <c r="G144" s="283"/>
      <c r="H144" s="286">
        <v>1.8360000000000003</v>
      </c>
      <c r="I144" s="287"/>
      <c r="J144" s="283"/>
      <c r="K144" s="283"/>
      <c r="L144" s="288"/>
      <c r="M144" s="289"/>
      <c r="N144" s="290"/>
      <c r="O144" s="290"/>
      <c r="P144" s="290"/>
      <c r="Q144" s="290"/>
      <c r="R144" s="290"/>
      <c r="S144" s="290"/>
      <c r="T144" s="29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92" t="s">
        <v>362</v>
      </c>
      <c r="AU144" s="292" t="s">
        <v>90</v>
      </c>
      <c r="AV144" s="16" t="s">
        <v>215</v>
      </c>
      <c r="AW144" s="16" t="s">
        <v>36</v>
      </c>
      <c r="AX144" s="16" t="s">
        <v>88</v>
      </c>
      <c r="AY144" s="292" t="s">
        <v>216</v>
      </c>
    </row>
    <row r="145" s="2" customFormat="1" ht="37.8" customHeight="1">
      <c r="A145" s="39"/>
      <c r="B145" s="40"/>
      <c r="C145" s="220" t="s">
        <v>237</v>
      </c>
      <c r="D145" s="220" t="s">
        <v>217</v>
      </c>
      <c r="E145" s="221" t="s">
        <v>415</v>
      </c>
      <c r="F145" s="222" t="s">
        <v>416</v>
      </c>
      <c r="G145" s="223" t="s">
        <v>358</v>
      </c>
      <c r="H145" s="224">
        <v>14.688000000000001</v>
      </c>
      <c r="I145" s="225"/>
      <c r="J145" s="226">
        <f>ROUND(I145*H145,2)</f>
        <v>0</v>
      </c>
      <c r="K145" s="222" t="s">
        <v>359</v>
      </c>
      <c r="L145" s="45"/>
      <c r="M145" s="227" t="s">
        <v>1</v>
      </c>
      <c r="N145" s="228" t="s">
        <v>46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215</v>
      </c>
      <c r="AT145" s="231" t="s">
        <v>217</v>
      </c>
      <c r="AU145" s="231" t="s">
        <v>90</v>
      </c>
      <c r="AY145" s="18" t="s">
        <v>216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215</v>
      </c>
      <c r="BM145" s="231" t="s">
        <v>6697</v>
      </c>
    </row>
    <row r="146" s="2" customFormat="1">
      <c r="A146" s="39"/>
      <c r="B146" s="40"/>
      <c r="C146" s="41"/>
      <c r="D146" s="233" t="s">
        <v>222</v>
      </c>
      <c r="E146" s="41"/>
      <c r="F146" s="234" t="s">
        <v>418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222</v>
      </c>
      <c r="AU146" s="18" t="s">
        <v>90</v>
      </c>
    </row>
    <row r="147" s="14" customFormat="1">
      <c r="A147" s="14"/>
      <c r="B147" s="260"/>
      <c r="C147" s="261"/>
      <c r="D147" s="233" t="s">
        <v>362</v>
      </c>
      <c r="E147" s="261"/>
      <c r="F147" s="263" t="s">
        <v>6698</v>
      </c>
      <c r="G147" s="261"/>
      <c r="H147" s="264">
        <v>14.688000000000001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362</v>
      </c>
      <c r="AU147" s="270" t="s">
        <v>90</v>
      </c>
      <c r="AV147" s="14" t="s">
        <v>90</v>
      </c>
      <c r="AW147" s="14" t="s">
        <v>4</v>
      </c>
      <c r="AX147" s="14" t="s">
        <v>88</v>
      </c>
      <c r="AY147" s="270" t="s">
        <v>216</v>
      </c>
    </row>
    <row r="148" s="2" customFormat="1" ht="33" customHeight="1">
      <c r="A148" s="39"/>
      <c r="B148" s="40"/>
      <c r="C148" s="220" t="s">
        <v>242</v>
      </c>
      <c r="D148" s="220" t="s">
        <v>217</v>
      </c>
      <c r="E148" s="221" t="s">
        <v>433</v>
      </c>
      <c r="F148" s="222" t="s">
        <v>434</v>
      </c>
      <c r="G148" s="223" t="s">
        <v>435</v>
      </c>
      <c r="H148" s="224">
        <v>3.8559999999999999</v>
      </c>
      <c r="I148" s="225"/>
      <c r="J148" s="226">
        <f>ROUND(I148*H148,2)</f>
        <v>0</v>
      </c>
      <c r="K148" s="222" t="s">
        <v>359</v>
      </c>
      <c r="L148" s="45"/>
      <c r="M148" s="227" t="s">
        <v>1</v>
      </c>
      <c r="N148" s="228" t="s">
        <v>46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215</v>
      </c>
      <c r="AT148" s="231" t="s">
        <v>217</v>
      </c>
      <c r="AU148" s="231" t="s">
        <v>90</v>
      </c>
      <c r="AY148" s="18" t="s">
        <v>216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88</v>
      </c>
      <c r="BK148" s="232">
        <f>ROUND(I148*H148,2)</f>
        <v>0</v>
      </c>
      <c r="BL148" s="18" t="s">
        <v>215</v>
      </c>
      <c r="BM148" s="231" t="s">
        <v>6699</v>
      </c>
    </row>
    <row r="149" s="2" customFormat="1">
      <c r="A149" s="39"/>
      <c r="B149" s="40"/>
      <c r="C149" s="41"/>
      <c r="D149" s="233" t="s">
        <v>222</v>
      </c>
      <c r="E149" s="41"/>
      <c r="F149" s="234" t="s">
        <v>437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90</v>
      </c>
    </row>
    <row r="150" s="14" customFormat="1">
      <c r="A150" s="14"/>
      <c r="B150" s="260"/>
      <c r="C150" s="261"/>
      <c r="D150" s="233" t="s">
        <v>362</v>
      </c>
      <c r="E150" s="261"/>
      <c r="F150" s="263" t="s">
        <v>6700</v>
      </c>
      <c r="G150" s="261"/>
      <c r="H150" s="264">
        <v>3.8559999999999999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362</v>
      </c>
      <c r="AU150" s="270" t="s">
        <v>90</v>
      </c>
      <c r="AV150" s="14" t="s">
        <v>90</v>
      </c>
      <c r="AW150" s="14" t="s">
        <v>4</v>
      </c>
      <c r="AX150" s="14" t="s">
        <v>88</v>
      </c>
      <c r="AY150" s="270" t="s">
        <v>216</v>
      </c>
    </row>
    <row r="151" s="2" customFormat="1" ht="24.15" customHeight="1">
      <c r="A151" s="39"/>
      <c r="B151" s="40"/>
      <c r="C151" s="220" t="s">
        <v>247</v>
      </c>
      <c r="D151" s="220" t="s">
        <v>217</v>
      </c>
      <c r="E151" s="221" t="s">
        <v>3675</v>
      </c>
      <c r="F151" s="222" t="s">
        <v>3676</v>
      </c>
      <c r="G151" s="223" t="s">
        <v>358</v>
      </c>
      <c r="H151" s="224">
        <v>4.1139999999999999</v>
      </c>
      <c r="I151" s="225"/>
      <c r="J151" s="226">
        <f>ROUND(I151*H151,2)</f>
        <v>0</v>
      </c>
      <c r="K151" s="222" t="s">
        <v>359</v>
      </c>
      <c r="L151" s="45"/>
      <c r="M151" s="227" t="s">
        <v>1</v>
      </c>
      <c r="N151" s="228" t="s">
        <v>46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215</v>
      </c>
      <c r="AT151" s="231" t="s">
        <v>217</v>
      </c>
      <c r="AU151" s="231" t="s">
        <v>90</v>
      </c>
      <c r="AY151" s="18" t="s">
        <v>216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88</v>
      </c>
      <c r="BK151" s="232">
        <f>ROUND(I151*H151,2)</f>
        <v>0</v>
      </c>
      <c r="BL151" s="18" t="s">
        <v>215</v>
      </c>
      <c r="BM151" s="231" t="s">
        <v>6701</v>
      </c>
    </row>
    <row r="152" s="2" customFormat="1">
      <c r="A152" s="39"/>
      <c r="B152" s="40"/>
      <c r="C152" s="41"/>
      <c r="D152" s="233" t="s">
        <v>222</v>
      </c>
      <c r="E152" s="41"/>
      <c r="F152" s="234" t="s">
        <v>3678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222</v>
      </c>
      <c r="AU152" s="18" t="s">
        <v>90</v>
      </c>
    </row>
    <row r="153" s="14" customFormat="1">
      <c r="A153" s="14"/>
      <c r="B153" s="260"/>
      <c r="C153" s="261"/>
      <c r="D153" s="233" t="s">
        <v>362</v>
      </c>
      <c r="E153" s="262" t="s">
        <v>1</v>
      </c>
      <c r="F153" s="263" t="s">
        <v>6695</v>
      </c>
      <c r="G153" s="261"/>
      <c r="H153" s="264">
        <v>5.9500000000000002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362</v>
      </c>
      <c r="AU153" s="270" t="s">
        <v>90</v>
      </c>
      <c r="AV153" s="14" t="s">
        <v>90</v>
      </c>
      <c r="AW153" s="14" t="s">
        <v>36</v>
      </c>
      <c r="AX153" s="14" t="s">
        <v>81</v>
      </c>
      <c r="AY153" s="270" t="s">
        <v>216</v>
      </c>
    </row>
    <row r="154" s="14" customFormat="1">
      <c r="A154" s="14"/>
      <c r="B154" s="260"/>
      <c r="C154" s="261"/>
      <c r="D154" s="233" t="s">
        <v>362</v>
      </c>
      <c r="E154" s="262" t="s">
        <v>1</v>
      </c>
      <c r="F154" s="263" t="s">
        <v>6702</v>
      </c>
      <c r="G154" s="261"/>
      <c r="H154" s="264">
        <v>-1.8360000000000001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0" t="s">
        <v>362</v>
      </c>
      <c r="AU154" s="270" t="s">
        <v>90</v>
      </c>
      <c r="AV154" s="14" t="s">
        <v>90</v>
      </c>
      <c r="AW154" s="14" t="s">
        <v>36</v>
      </c>
      <c r="AX154" s="14" t="s">
        <v>81</v>
      </c>
      <c r="AY154" s="270" t="s">
        <v>216</v>
      </c>
    </row>
    <row r="155" s="16" customFormat="1">
      <c r="A155" s="16"/>
      <c r="B155" s="282"/>
      <c r="C155" s="283"/>
      <c r="D155" s="233" t="s">
        <v>362</v>
      </c>
      <c r="E155" s="284" t="s">
        <v>1</v>
      </c>
      <c r="F155" s="285" t="s">
        <v>369</v>
      </c>
      <c r="G155" s="283"/>
      <c r="H155" s="286">
        <v>4.1139999999999999</v>
      </c>
      <c r="I155" s="287"/>
      <c r="J155" s="283"/>
      <c r="K155" s="283"/>
      <c r="L155" s="288"/>
      <c r="M155" s="289"/>
      <c r="N155" s="290"/>
      <c r="O155" s="290"/>
      <c r="P155" s="290"/>
      <c r="Q155" s="290"/>
      <c r="R155" s="290"/>
      <c r="S155" s="290"/>
      <c r="T155" s="29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92" t="s">
        <v>362</v>
      </c>
      <c r="AU155" s="292" t="s">
        <v>90</v>
      </c>
      <c r="AV155" s="16" t="s">
        <v>215</v>
      </c>
      <c r="AW155" s="16" t="s">
        <v>36</v>
      </c>
      <c r="AX155" s="16" t="s">
        <v>88</v>
      </c>
      <c r="AY155" s="292" t="s">
        <v>216</v>
      </c>
    </row>
    <row r="156" s="2" customFormat="1" ht="24.15" customHeight="1">
      <c r="A156" s="39"/>
      <c r="B156" s="40"/>
      <c r="C156" s="220" t="s">
        <v>252</v>
      </c>
      <c r="D156" s="220" t="s">
        <v>217</v>
      </c>
      <c r="E156" s="221" t="s">
        <v>3680</v>
      </c>
      <c r="F156" s="222" t="s">
        <v>3681</v>
      </c>
      <c r="G156" s="223" t="s">
        <v>358</v>
      </c>
      <c r="H156" s="224">
        <v>1.411</v>
      </c>
      <c r="I156" s="225"/>
      <c r="J156" s="226">
        <f>ROUND(I156*H156,2)</f>
        <v>0</v>
      </c>
      <c r="K156" s="222" t="s">
        <v>359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215</v>
      </c>
      <c r="AT156" s="231" t="s">
        <v>217</v>
      </c>
      <c r="AU156" s="231" t="s">
        <v>90</v>
      </c>
      <c r="AY156" s="18" t="s">
        <v>216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215</v>
      </c>
      <c r="BM156" s="231" t="s">
        <v>6703</v>
      </c>
    </row>
    <row r="157" s="2" customFormat="1">
      <c r="A157" s="39"/>
      <c r="B157" s="40"/>
      <c r="C157" s="41"/>
      <c r="D157" s="233" t="s">
        <v>222</v>
      </c>
      <c r="E157" s="41"/>
      <c r="F157" s="234" t="s">
        <v>3683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90</v>
      </c>
    </row>
    <row r="158" s="14" customFormat="1">
      <c r="A158" s="14"/>
      <c r="B158" s="260"/>
      <c r="C158" s="261"/>
      <c r="D158" s="233" t="s">
        <v>362</v>
      </c>
      <c r="E158" s="262" t="s">
        <v>1</v>
      </c>
      <c r="F158" s="263" t="s">
        <v>6704</v>
      </c>
      <c r="G158" s="261"/>
      <c r="H158" s="264">
        <v>1.411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362</v>
      </c>
      <c r="AU158" s="270" t="s">
        <v>90</v>
      </c>
      <c r="AV158" s="14" t="s">
        <v>90</v>
      </c>
      <c r="AW158" s="14" t="s">
        <v>36</v>
      </c>
      <c r="AX158" s="14" t="s">
        <v>88</v>
      </c>
      <c r="AY158" s="270" t="s">
        <v>216</v>
      </c>
    </row>
    <row r="159" s="2" customFormat="1" ht="16.5" customHeight="1">
      <c r="A159" s="39"/>
      <c r="B159" s="40"/>
      <c r="C159" s="293" t="s">
        <v>257</v>
      </c>
      <c r="D159" s="293" t="s">
        <v>467</v>
      </c>
      <c r="E159" s="294" t="s">
        <v>6705</v>
      </c>
      <c r="F159" s="295" t="s">
        <v>6706</v>
      </c>
      <c r="G159" s="296" t="s">
        <v>435</v>
      </c>
      <c r="H159" s="297">
        <v>2.6669999999999998</v>
      </c>
      <c r="I159" s="298"/>
      <c r="J159" s="299">
        <f>ROUND(I159*H159,2)</f>
        <v>0</v>
      </c>
      <c r="K159" s="295" t="s">
        <v>359</v>
      </c>
      <c r="L159" s="300"/>
      <c r="M159" s="301" t="s">
        <v>1</v>
      </c>
      <c r="N159" s="302" t="s">
        <v>46</v>
      </c>
      <c r="O159" s="92"/>
      <c r="P159" s="229">
        <f>O159*H159</f>
        <v>0</v>
      </c>
      <c r="Q159" s="229">
        <v>1</v>
      </c>
      <c r="R159" s="229">
        <f>Q159*H159</f>
        <v>2.6669999999999998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252</v>
      </c>
      <c r="AT159" s="231" t="s">
        <v>467</v>
      </c>
      <c r="AU159" s="231" t="s">
        <v>90</v>
      </c>
      <c r="AY159" s="18" t="s">
        <v>216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215</v>
      </c>
      <c r="BM159" s="231" t="s">
        <v>6707</v>
      </c>
    </row>
    <row r="160" s="2" customFormat="1">
      <c r="A160" s="39"/>
      <c r="B160" s="40"/>
      <c r="C160" s="41"/>
      <c r="D160" s="233" t="s">
        <v>222</v>
      </c>
      <c r="E160" s="41"/>
      <c r="F160" s="234" t="s">
        <v>6706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222</v>
      </c>
      <c r="AU160" s="18" t="s">
        <v>90</v>
      </c>
    </row>
    <row r="161" s="14" customFormat="1">
      <c r="A161" s="14"/>
      <c r="B161" s="260"/>
      <c r="C161" s="261"/>
      <c r="D161" s="233" t="s">
        <v>362</v>
      </c>
      <c r="E161" s="261"/>
      <c r="F161" s="263" t="s">
        <v>6708</v>
      </c>
      <c r="G161" s="261"/>
      <c r="H161" s="264">
        <v>2.6669999999999998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362</v>
      </c>
      <c r="AU161" s="270" t="s">
        <v>90</v>
      </c>
      <c r="AV161" s="14" t="s">
        <v>90</v>
      </c>
      <c r="AW161" s="14" t="s">
        <v>4</v>
      </c>
      <c r="AX161" s="14" t="s">
        <v>88</v>
      </c>
      <c r="AY161" s="270" t="s">
        <v>216</v>
      </c>
    </row>
    <row r="162" s="11" customFormat="1" ht="22.8" customHeight="1">
      <c r="A162" s="11"/>
      <c r="B162" s="206"/>
      <c r="C162" s="207"/>
      <c r="D162" s="208" t="s">
        <v>80</v>
      </c>
      <c r="E162" s="248" t="s">
        <v>215</v>
      </c>
      <c r="F162" s="248" t="s">
        <v>951</v>
      </c>
      <c r="G162" s="207"/>
      <c r="H162" s="207"/>
      <c r="I162" s="210"/>
      <c r="J162" s="249">
        <f>BK162</f>
        <v>0</v>
      </c>
      <c r="K162" s="207"/>
      <c r="L162" s="212"/>
      <c r="M162" s="213"/>
      <c r="N162" s="214"/>
      <c r="O162" s="214"/>
      <c r="P162" s="215">
        <f>SUM(P163:P168)</f>
        <v>0</v>
      </c>
      <c r="Q162" s="214"/>
      <c r="R162" s="215">
        <f>SUM(R163:R168)</f>
        <v>0.80300000000000005</v>
      </c>
      <c r="S162" s="214"/>
      <c r="T162" s="216">
        <f>SUM(T163:T168)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17" t="s">
        <v>88</v>
      </c>
      <c r="AT162" s="218" t="s">
        <v>80</v>
      </c>
      <c r="AU162" s="218" t="s">
        <v>88</v>
      </c>
      <c r="AY162" s="217" t="s">
        <v>216</v>
      </c>
      <c r="BK162" s="219">
        <f>SUM(BK163:BK168)</f>
        <v>0</v>
      </c>
    </row>
    <row r="163" s="2" customFormat="1" ht="24.15" customHeight="1">
      <c r="A163" s="39"/>
      <c r="B163" s="40"/>
      <c r="C163" s="220" t="s">
        <v>262</v>
      </c>
      <c r="D163" s="220" t="s">
        <v>217</v>
      </c>
      <c r="E163" s="221" t="s">
        <v>3691</v>
      </c>
      <c r="F163" s="222" t="s">
        <v>3692</v>
      </c>
      <c r="G163" s="223" t="s">
        <v>358</v>
      </c>
      <c r="H163" s="224">
        <v>0.42499999999999999</v>
      </c>
      <c r="I163" s="225"/>
      <c r="J163" s="226">
        <f>ROUND(I163*H163,2)</f>
        <v>0</v>
      </c>
      <c r="K163" s="222" t="s">
        <v>359</v>
      </c>
      <c r="L163" s="45"/>
      <c r="M163" s="227" t="s">
        <v>1</v>
      </c>
      <c r="N163" s="228" t="s">
        <v>46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215</v>
      </c>
      <c r="AT163" s="231" t="s">
        <v>217</v>
      </c>
      <c r="AU163" s="231" t="s">
        <v>90</v>
      </c>
      <c r="AY163" s="18" t="s">
        <v>216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215</v>
      </c>
      <c r="BM163" s="231" t="s">
        <v>6709</v>
      </c>
    </row>
    <row r="164" s="2" customFormat="1">
      <c r="A164" s="39"/>
      <c r="B164" s="40"/>
      <c r="C164" s="41"/>
      <c r="D164" s="233" t="s">
        <v>222</v>
      </c>
      <c r="E164" s="41"/>
      <c r="F164" s="234" t="s">
        <v>3694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90</v>
      </c>
    </row>
    <row r="165" s="14" customFormat="1">
      <c r="A165" s="14"/>
      <c r="B165" s="260"/>
      <c r="C165" s="261"/>
      <c r="D165" s="233" t="s">
        <v>362</v>
      </c>
      <c r="E165" s="262" t="s">
        <v>1</v>
      </c>
      <c r="F165" s="263" t="s">
        <v>6710</v>
      </c>
      <c r="G165" s="261"/>
      <c r="H165" s="264">
        <v>0.42499999999999999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362</v>
      </c>
      <c r="AU165" s="270" t="s">
        <v>90</v>
      </c>
      <c r="AV165" s="14" t="s">
        <v>90</v>
      </c>
      <c r="AW165" s="14" t="s">
        <v>36</v>
      </c>
      <c r="AX165" s="14" t="s">
        <v>88</v>
      </c>
      <c r="AY165" s="270" t="s">
        <v>216</v>
      </c>
    </row>
    <row r="166" s="2" customFormat="1" ht="16.5" customHeight="1">
      <c r="A166" s="39"/>
      <c r="B166" s="40"/>
      <c r="C166" s="293" t="s">
        <v>267</v>
      </c>
      <c r="D166" s="293" t="s">
        <v>467</v>
      </c>
      <c r="E166" s="294" t="s">
        <v>6705</v>
      </c>
      <c r="F166" s="295" t="s">
        <v>6706</v>
      </c>
      <c r="G166" s="296" t="s">
        <v>435</v>
      </c>
      <c r="H166" s="297">
        <v>0.80300000000000005</v>
      </c>
      <c r="I166" s="298"/>
      <c r="J166" s="299">
        <f>ROUND(I166*H166,2)</f>
        <v>0</v>
      </c>
      <c r="K166" s="295" t="s">
        <v>359</v>
      </c>
      <c r="L166" s="300"/>
      <c r="M166" s="301" t="s">
        <v>1</v>
      </c>
      <c r="N166" s="302" t="s">
        <v>46</v>
      </c>
      <c r="O166" s="92"/>
      <c r="P166" s="229">
        <f>O166*H166</f>
        <v>0</v>
      </c>
      <c r="Q166" s="229">
        <v>1</v>
      </c>
      <c r="R166" s="229">
        <f>Q166*H166</f>
        <v>0.80300000000000005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252</v>
      </c>
      <c r="AT166" s="231" t="s">
        <v>467</v>
      </c>
      <c r="AU166" s="231" t="s">
        <v>90</v>
      </c>
      <c r="AY166" s="18" t="s">
        <v>216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88</v>
      </c>
      <c r="BK166" s="232">
        <f>ROUND(I166*H166,2)</f>
        <v>0</v>
      </c>
      <c r="BL166" s="18" t="s">
        <v>215</v>
      </c>
      <c r="BM166" s="231" t="s">
        <v>6711</v>
      </c>
    </row>
    <row r="167" s="2" customFormat="1">
      <c r="A167" s="39"/>
      <c r="B167" s="40"/>
      <c r="C167" s="41"/>
      <c r="D167" s="233" t="s">
        <v>222</v>
      </c>
      <c r="E167" s="41"/>
      <c r="F167" s="234" t="s">
        <v>6706</v>
      </c>
      <c r="G167" s="41"/>
      <c r="H167" s="41"/>
      <c r="I167" s="235"/>
      <c r="J167" s="41"/>
      <c r="K167" s="41"/>
      <c r="L167" s="45"/>
      <c r="M167" s="236"/>
      <c r="N167" s="23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222</v>
      </c>
      <c r="AU167" s="18" t="s">
        <v>90</v>
      </c>
    </row>
    <row r="168" s="14" customFormat="1">
      <c r="A168" s="14"/>
      <c r="B168" s="260"/>
      <c r="C168" s="261"/>
      <c r="D168" s="233" t="s">
        <v>362</v>
      </c>
      <c r="E168" s="261"/>
      <c r="F168" s="263" t="s">
        <v>6712</v>
      </c>
      <c r="G168" s="261"/>
      <c r="H168" s="264">
        <v>0.80300000000000005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362</v>
      </c>
      <c r="AU168" s="270" t="s">
        <v>90</v>
      </c>
      <c r="AV168" s="14" t="s">
        <v>90</v>
      </c>
      <c r="AW168" s="14" t="s">
        <v>4</v>
      </c>
      <c r="AX168" s="14" t="s">
        <v>88</v>
      </c>
      <c r="AY168" s="270" t="s">
        <v>216</v>
      </c>
    </row>
    <row r="169" s="11" customFormat="1" ht="22.8" customHeight="1">
      <c r="A169" s="11"/>
      <c r="B169" s="206"/>
      <c r="C169" s="207"/>
      <c r="D169" s="208" t="s">
        <v>80</v>
      </c>
      <c r="E169" s="248" t="s">
        <v>252</v>
      </c>
      <c r="F169" s="248" t="s">
        <v>1470</v>
      </c>
      <c r="G169" s="207"/>
      <c r="H169" s="207"/>
      <c r="I169" s="210"/>
      <c r="J169" s="249">
        <f>BK169</f>
        <v>0</v>
      </c>
      <c r="K169" s="207"/>
      <c r="L169" s="212"/>
      <c r="M169" s="213"/>
      <c r="N169" s="214"/>
      <c r="O169" s="214"/>
      <c r="P169" s="215">
        <f>SUM(P170:P209)</f>
        <v>0</v>
      </c>
      <c r="Q169" s="214"/>
      <c r="R169" s="215">
        <f>SUM(R170:R209)</f>
        <v>0.15105376000000001</v>
      </c>
      <c r="S169" s="214"/>
      <c r="T169" s="216">
        <f>SUM(T170:T209)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17" t="s">
        <v>88</v>
      </c>
      <c r="AT169" s="218" t="s">
        <v>80</v>
      </c>
      <c r="AU169" s="218" t="s">
        <v>88</v>
      </c>
      <c r="AY169" s="217" t="s">
        <v>216</v>
      </c>
      <c r="BK169" s="219">
        <f>SUM(BK170:BK209)</f>
        <v>0</v>
      </c>
    </row>
    <row r="170" s="2" customFormat="1" ht="24.15" customHeight="1">
      <c r="A170" s="39"/>
      <c r="B170" s="40"/>
      <c r="C170" s="220" t="s">
        <v>272</v>
      </c>
      <c r="D170" s="220" t="s">
        <v>217</v>
      </c>
      <c r="E170" s="221" t="s">
        <v>6713</v>
      </c>
      <c r="F170" s="222" t="s">
        <v>6714</v>
      </c>
      <c r="G170" s="223" t="s">
        <v>453</v>
      </c>
      <c r="H170" s="224">
        <v>8.5</v>
      </c>
      <c r="I170" s="225"/>
      <c r="J170" s="226">
        <f>ROUND(I170*H170,2)</f>
        <v>0</v>
      </c>
      <c r="K170" s="222" t="s">
        <v>359</v>
      </c>
      <c r="L170" s="45"/>
      <c r="M170" s="227" t="s">
        <v>1</v>
      </c>
      <c r="N170" s="228" t="s">
        <v>46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215</v>
      </c>
      <c r="AT170" s="231" t="s">
        <v>217</v>
      </c>
      <c r="AU170" s="231" t="s">
        <v>90</v>
      </c>
      <c r="AY170" s="18" t="s">
        <v>216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215</v>
      </c>
      <c r="BM170" s="231" t="s">
        <v>6715</v>
      </c>
    </row>
    <row r="171" s="2" customFormat="1">
      <c r="A171" s="39"/>
      <c r="B171" s="40"/>
      <c r="C171" s="41"/>
      <c r="D171" s="233" t="s">
        <v>222</v>
      </c>
      <c r="E171" s="41"/>
      <c r="F171" s="234" t="s">
        <v>6716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222</v>
      </c>
      <c r="AU171" s="18" t="s">
        <v>90</v>
      </c>
    </row>
    <row r="172" s="14" customFormat="1">
      <c r="A172" s="14"/>
      <c r="B172" s="260"/>
      <c r="C172" s="261"/>
      <c r="D172" s="233" t="s">
        <v>362</v>
      </c>
      <c r="E172" s="262" t="s">
        <v>1</v>
      </c>
      <c r="F172" s="263" t="s">
        <v>6717</v>
      </c>
      <c r="G172" s="261"/>
      <c r="H172" s="264">
        <v>8.5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362</v>
      </c>
      <c r="AU172" s="270" t="s">
        <v>90</v>
      </c>
      <c r="AV172" s="14" t="s">
        <v>90</v>
      </c>
      <c r="AW172" s="14" t="s">
        <v>36</v>
      </c>
      <c r="AX172" s="14" t="s">
        <v>88</v>
      </c>
      <c r="AY172" s="270" t="s">
        <v>216</v>
      </c>
    </row>
    <row r="173" s="2" customFormat="1" ht="21.75" customHeight="1">
      <c r="A173" s="39"/>
      <c r="B173" s="40"/>
      <c r="C173" s="293" t="s">
        <v>277</v>
      </c>
      <c r="D173" s="293" t="s">
        <v>467</v>
      </c>
      <c r="E173" s="294" t="s">
        <v>6718</v>
      </c>
      <c r="F173" s="295" t="s">
        <v>6719</v>
      </c>
      <c r="G173" s="296" t="s">
        <v>453</v>
      </c>
      <c r="H173" s="297">
        <v>8.6280000000000001</v>
      </c>
      <c r="I173" s="298"/>
      <c r="J173" s="299">
        <f>ROUND(I173*H173,2)</f>
        <v>0</v>
      </c>
      <c r="K173" s="295" t="s">
        <v>359</v>
      </c>
      <c r="L173" s="300"/>
      <c r="M173" s="301" t="s">
        <v>1</v>
      </c>
      <c r="N173" s="302" t="s">
        <v>46</v>
      </c>
      <c r="O173" s="92"/>
      <c r="P173" s="229">
        <f>O173*H173</f>
        <v>0</v>
      </c>
      <c r="Q173" s="229">
        <v>0.00042000000000000002</v>
      </c>
      <c r="R173" s="229">
        <f>Q173*H173</f>
        <v>0.0036237600000000002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252</v>
      </c>
      <c r="AT173" s="231" t="s">
        <v>467</v>
      </c>
      <c r="AU173" s="231" t="s">
        <v>90</v>
      </c>
      <c r="AY173" s="18" t="s">
        <v>216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215</v>
      </c>
      <c r="BM173" s="231" t="s">
        <v>6720</v>
      </c>
    </row>
    <row r="174" s="2" customFormat="1">
      <c r="A174" s="39"/>
      <c r="B174" s="40"/>
      <c r="C174" s="41"/>
      <c r="D174" s="233" t="s">
        <v>222</v>
      </c>
      <c r="E174" s="41"/>
      <c r="F174" s="234" t="s">
        <v>6719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222</v>
      </c>
      <c r="AU174" s="18" t="s">
        <v>90</v>
      </c>
    </row>
    <row r="175" s="14" customFormat="1">
      <c r="A175" s="14"/>
      <c r="B175" s="260"/>
      <c r="C175" s="261"/>
      <c r="D175" s="233" t="s">
        <v>362</v>
      </c>
      <c r="E175" s="261"/>
      <c r="F175" s="263" t="s">
        <v>6721</v>
      </c>
      <c r="G175" s="261"/>
      <c r="H175" s="264">
        <v>8.6280000000000001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362</v>
      </c>
      <c r="AU175" s="270" t="s">
        <v>90</v>
      </c>
      <c r="AV175" s="14" t="s">
        <v>90</v>
      </c>
      <c r="AW175" s="14" t="s">
        <v>4</v>
      </c>
      <c r="AX175" s="14" t="s">
        <v>88</v>
      </c>
      <c r="AY175" s="270" t="s">
        <v>216</v>
      </c>
    </row>
    <row r="176" s="2" customFormat="1" ht="24.15" customHeight="1">
      <c r="A176" s="39"/>
      <c r="B176" s="40"/>
      <c r="C176" s="220" t="s">
        <v>282</v>
      </c>
      <c r="D176" s="220" t="s">
        <v>217</v>
      </c>
      <c r="E176" s="221" t="s">
        <v>6722</v>
      </c>
      <c r="F176" s="222" t="s">
        <v>6723</v>
      </c>
      <c r="G176" s="223" t="s">
        <v>539</v>
      </c>
      <c r="H176" s="224">
        <v>1</v>
      </c>
      <c r="I176" s="225"/>
      <c r="J176" s="226">
        <f>ROUND(I176*H176,2)</f>
        <v>0</v>
      </c>
      <c r="K176" s="222" t="s">
        <v>359</v>
      </c>
      <c r="L176" s="45"/>
      <c r="M176" s="227" t="s">
        <v>1</v>
      </c>
      <c r="N176" s="228" t="s">
        <v>46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215</v>
      </c>
      <c r="AT176" s="231" t="s">
        <v>217</v>
      </c>
      <c r="AU176" s="231" t="s">
        <v>90</v>
      </c>
      <c r="AY176" s="18" t="s">
        <v>216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215</v>
      </c>
      <c r="BM176" s="231" t="s">
        <v>6724</v>
      </c>
    </row>
    <row r="177" s="2" customFormat="1">
      <c r="A177" s="39"/>
      <c r="B177" s="40"/>
      <c r="C177" s="41"/>
      <c r="D177" s="233" t="s">
        <v>222</v>
      </c>
      <c r="E177" s="41"/>
      <c r="F177" s="234" t="s">
        <v>6725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222</v>
      </c>
      <c r="AU177" s="18" t="s">
        <v>90</v>
      </c>
    </row>
    <row r="178" s="2" customFormat="1" ht="16.5" customHeight="1">
      <c r="A178" s="39"/>
      <c r="B178" s="40"/>
      <c r="C178" s="293" t="s">
        <v>8</v>
      </c>
      <c r="D178" s="293" t="s">
        <v>467</v>
      </c>
      <c r="E178" s="294" t="s">
        <v>6726</v>
      </c>
      <c r="F178" s="295" t="s">
        <v>6727</v>
      </c>
      <c r="G178" s="296" t="s">
        <v>539</v>
      </c>
      <c r="H178" s="297">
        <v>1</v>
      </c>
      <c r="I178" s="298"/>
      <c r="J178" s="299">
        <f>ROUND(I178*H178,2)</f>
        <v>0</v>
      </c>
      <c r="K178" s="295" t="s">
        <v>1</v>
      </c>
      <c r="L178" s="300"/>
      <c r="M178" s="301" t="s">
        <v>1</v>
      </c>
      <c r="N178" s="302" t="s">
        <v>46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1311</v>
      </c>
      <c r="AT178" s="231" t="s">
        <v>467</v>
      </c>
      <c r="AU178" s="231" t="s">
        <v>90</v>
      </c>
      <c r="AY178" s="18" t="s">
        <v>216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1311</v>
      </c>
      <c r="BM178" s="231" t="s">
        <v>6728</v>
      </c>
    </row>
    <row r="179" s="2" customFormat="1" ht="24.15" customHeight="1">
      <c r="A179" s="39"/>
      <c r="B179" s="40"/>
      <c r="C179" s="220" t="s">
        <v>292</v>
      </c>
      <c r="D179" s="220" t="s">
        <v>217</v>
      </c>
      <c r="E179" s="221" t="s">
        <v>6729</v>
      </c>
      <c r="F179" s="222" t="s">
        <v>6730</v>
      </c>
      <c r="G179" s="223" t="s">
        <v>539</v>
      </c>
      <c r="H179" s="224">
        <v>1</v>
      </c>
      <c r="I179" s="225"/>
      <c r="J179" s="226">
        <f>ROUND(I179*H179,2)</f>
        <v>0</v>
      </c>
      <c r="K179" s="222" t="s">
        <v>359</v>
      </c>
      <c r="L179" s="45"/>
      <c r="M179" s="227" t="s">
        <v>1</v>
      </c>
      <c r="N179" s="228" t="s">
        <v>46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215</v>
      </c>
      <c r="AT179" s="231" t="s">
        <v>217</v>
      </c>
      <c r="AU179" s="231" t="s">
        <v>90</v>
      </c>
      <c r="AY179" s="18" t="s">
        <v>216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88</v>
      </c>
      <c r="BK179" s="232">
        <f>ROUND(I179*H179,2)</f>
        <v>0</v>
      </c>
      <c r="BL179" s="18" t="s">
        <v>215</v>
      </c>
      <c r="BM179" s="231" t="s">
        <v>6731</v>
      </c>
    </row>
    <row r="180" s="2" customFormat="1">
      <c r="A180" s="39"/>
      <c r="B180" s="40"/>
      <c r="C180" s="41"/>
      <c r="D180" s="233" t="s">
        <v>222</v>
      </c>
      <c r="E180" s="41"/>
      <c r="F180" s="234" t="s">
        <v>6732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222</v>
      </c>
      <c r="AU180" s="18" t="s">
        <v>90</v>
      </c>
    </row>
    <row r="181" s="2" customFormat="1" ht="16.5" customHeight="1">
      <c r="A181" s="39"/>
      <c r="B181" s="40"/>
      <c r="C181" s="293" t="s">
        <v>297</v>
      </c>
      <c r="D181" s="293" t="s">
        <v>467</v>
      </c>
      <c r="E181" s="294" t="s">
        <v>6733</v>
      </c>
      <c r="F181" s="295" t="s">
        <v>6734</v>
      </c>
      <c r="G181" s="296" t="s">
        <v>539</v>
      </c>
      <c r="H181" s="297">
        <v>1</v>
      </c>
      <c r="I181" s="298"/>
      <c r="J181" s="299">
        <f>ROUND(I181*H181,2)</f>
        <v>0</v>
      </c>
      <c r="K181" s="295" t="s">
        <v>359</v>
      </c>
      <c r="L181" s="300"/>
      <c r="M181" s="301" t="s">
        <v>1</v>
      </c>
      <c r="N181" s="302" t="s">
        <v>46</v>
      </c>
      <c r="O181" s="92"/>
      <c r="P181" s="229">
        <f>O181*H181</f>
        <v>0</v>
      </c>
      <c r="Q181" s="229">
        <v>0.00012999999999999999</v>
      </c>
      <c r="R181" s="229">
        <f>Q181*H181</f>
        <v>0.00012999999999999999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252</v>
      </c>
      <c r="AT181" s="231" t="s">
        <v>467</v>
      </c>
      <c r="AU181" s="231" t="s">
        <v>90</v>
      </c>
      <c r="AY181" s="18" t="s">
        <v>216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215</v>
      </c>
      <c r="BM181" s="231" t="s">
        <v>6735</v>
      </c>
    </row>
    <row r="182" s="2" customFormat="1">
      <c r="A182" s="39"/>
      <c r="B182" s="40"/>
      <c r="C182" s="41"/>
      <c r="D182" s="233" t="s">
        <v>222</v>
      </c>
      <c r="E182" s="41"/>
      <c r="F182" s="234" t="s">
        <v>6734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222</v>
      </c>
      <c r="AU182" s="18" t="s">
        <v>90</v>
      </c>
    </row>
    <row r="183" s="2" customFormat="1" ht="16.5" customHeight="1">
      <c r="A183" s="39"/>
      <c r="B183" s="40"/>
      <c r="C183" s="220" t="s">
        <v>472</v>
      </c>
      <c r="D183" s="220" t="s">
        <v>217</v>
      </c>
      <c r="E183" s="221" t="s">
        <v>3746</v>
      </c>
      <c r="F183" s="222" t="s">
        <v>3747</v>
      </c>
      <c r="G183" s="223" t="s">
        <v>539</v>
      </c>
      <c r="H183" s="224">
        <v>1</v>
      </c>
      <c r="I183" s="225"/>
      <c r="J183" s="226">
        <f>ROUND(I183*H183,2)</f>
        <v>0</v>
      </c>
      <c r="K183" s="222" t="s">
        <v>1</v>
      </c>
      <c r="L183" s="45"/>
      <c r="M183" s="227" t="s">
        <v>1</v>
      </c>
      <c r="N183" s="228" t="s">
        <v>46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813</v>
      </c>
      <c r="AT183" s="231" t="s">
        <v>217</v>
      </c>
      <c r="AU183" s="231" t="s">
        <v>90</v>
      </c>
      <c r="AY183" s="18" t="s">
        <v>216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88</v>
      </c>
      <c r="BK183" s="232">
        <f>ROUND(I183*H183,2)</f>
        <v>0</v>
      </c>
      <c r="BL183" s="18" t="s">
        <v>813</v>
      </c>
      <c r="BM183" s="231" t="s">
        <v>6736</v>
      </c>
    </row>
    <row r="184" s="2" customFormat="1">
      <c r="A184" s="39"/>
      <c r="B184" s="40"/>
      <c r="C184" s="41"/>
      <c r="D184" s="233" t="s">
        <v>222</v>
      </c>
      <c r="E184" s="41"/>
      <c r="F184" s="234" t="s">
        <v>3749</v>
      </c>
      <c r="G184" s="41"/>
      <c r="H184" s="41"/>
      <c r="I184" s="235"/>
      <c r="J184" s="41"/>
      <c r="K184" s="41"/>
      <c r="L184" s="45"/>
      <c r="M184" s="236"/>
      <c r="N184" s="23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222</v>
      </c>
      <c r="AU184" s="18" t="s">
        <v>90</v>
      </c>
    </row>
    <row r="185" s="2" customFormat="1" ht="24.15" customHeight="1">
      <c r="A185" s="39"/>
      <c r="B185" s="40"/>
      <c r="C185" s="293" t="s">
        <v>479</v>
      </c>
      <c r="D185" s="293" t="s">
        <v>467</v>
      </c>
      <c r="E185" s="294" t="s">
        <v>3751</v>
      </c>
      <c r="F185" s="295" t="s">
        <v>3752</v>
      </c>
      <c r="G185" s="296" t="s">
        <v>539</v>
      </c>
      <c r="H185" s="297">
        <v>1</v>
      </c>
      <c r="I185" s="298"/>
      <c r="J185" s="299">
        <f>ROUND(I185*H185,2)</f>
        <v>0</v>
      </c>
      <c r="K185" s="295" t="s">
        <v>1</v>
      </c>
      <c r="L185" s="300"/>
      <c r="M185" s="301" t="s">
        <v>1</v>
      </c>
      <c r="N185" s="302" t="s">
        <v>46</v>
      </c>
      <c r="O185" s="92"/>
      <c r="P185" s="229">
        <f>O185*H185</f>
        <v>0</v>
      </c>
      <c r="Q185" s="229">
        <v>0.00080999999999999996</v>
      </c>
      <c r="R185" s="229">
        <f>Q185*H185</f>
        <v>0.00080999999999999996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1995</v>
      </c>
      <c r="AT185" s="231" t="s">
        <v>467</v>
      </c>
      <c r="AU185" s="231" t="s">
        <v>90</v>
      </c>
      <c r="AY185" s="18" t="s">
        <v>216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813</v>
      </c>
      <c r="BM185" s="231" t="s">
        <v>6737</v>
      </c>
    </row>
    <row r="186" s="2" customFormat="1" ht="21.75" customHeight="1">
      <c r="A186" s="39"/>
      <c r="B186" s="40"/>
      <c r="C186" s="220" t="s">
        <v>486</v>
      </c>
      <c r="D186" s="220" t="s">
        <v>217</v>
      </c>
      <c r="E186" s="221" t="s">
        <v>6738</v>
      </c>
      <c r="F186" s="222" t="s">
        <v>6739</v>
      </c>
      <c r="G186" s="223" t="s">
        <v>539</v>
      </c>
      <c r="H186" s="224">
        <v>3</v>
      </c>
      <c r="I186" s="225"/>
      <c r="J186" s="226">
        <f>ROUND(I186*H186,2)</f>
        <v>0</v>
      </c>
      <c r="K186" s="222" t="s">
        <v>359</v>
      </c>
      <c r="L186" s="45"/>
      <c r="M186" s="227" t="s">
        <v>1</v>
      </c>
      <c r="N186" s="228" t="s">
        <v>46</v>
      </c>
      <c r="O186" s="92"/>
      <c r="P186" s="229">
        <f>O186*H186</f>
        <v>0</v>
      </c>
      <c r="Q186" s="229">
        <v>0.00072000000000000005</v>
      </c>
      <c r="R186" s="229">
        <f>Q186*H186</f>
        <v>0.00216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215</v>
      </c>
      <c r="AT186" s="231" t="s">
        <v>217</v>
      </c>
      <c r="AU186" s="231" t="s">
        <v>90</v>
      </c>
      <c r="AY186" s="18" t="s">
        <v>216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88</v>
      </c>
      <c r="BK186" s="232">
        <f>ROUND(I186*H186,2)</f>
        <v>0</v>
      </c>
      <c r="BL186" s="18" t="s">
        <v>215</v>
      </c>
      <c r="BM186" s="231" t="s">
        <v>6740</v>
      </c>
    </row>
    <row r="187" s="2" customFormat="1">
      <c r="A187" s="39"/>
      <c r="B187" s="40"/>
      <c r="C187" s="41"/>
      <c r="D187" s="233" t="s">
        <v>222</v>
      </c>
      <c r="E187" s="41"/>
      <c r="F187" s="234" t="s">
        <v>6741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222</v>
      </c>
      <c r="AU187" s="18" t="s">
        <v>90</v>
      </c>
    </row>
    <row r="188" s="2" customFormat="1" ht="24.15" customHeight="1">
      <c r="A188" s="39"/>
      <c r="B188" s="40"/>
      <c r="C188" s="293" t="s">
        <v>7</v>
      </c>
      <c r="D188" s="293" t="s">
        <v>467</v>
      </c>
      <c r="E188" s="294" t="s">
        <v>6742</v>
      </c>
      <c r="F188" s="295" t="s">
        <v>6743</v>
      </c>
      <c r="G188" s="296" t="s">
        <v>539</v>
      </c>
      <c r="H188" s="297">
        <v>1</v>
      </c>
      <c r="I188" s="298"/>
      <c r="J188" s="299">
        <f>ROUND(I188*H188,2)</f>
        <v>0</v>
      </c>
      <c r="K188" s="295" t="s">
        <v>1</v>
      </c>
      <c r="L188" s="300"/>
      <c r="M188" s="301" t="s">
        <v>1</v>
      </c>
      <c r="N188" s="302" t="s">
        <v>46</v>
      </c>
      <c r="O188" s="92"/>
      <c r="P188" s="229">
        <f>O188*H188</f>
        <v>0</v>
      </c>
      <c r="Q188" s="229">
        <v>0.0044000000000000003</v>
      </c>
      <c r="R188" s="229">
        <f>Q188*H188</f>
        <v>0.0044000000000000003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252</v>
      </c>
      <c r="AT188" s="231" t="s">
        <v>467</v>
      </c>
      <c r="AU188" s="231" t="s">
        <v>90</v>
      </c>
      <c r="AY188" s="18" t="s">
        <v>216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88</v>
      </c>
      <c r="BK188" s="232">
        <f>ROUND(I188*H188,2)</f>
        <v>0</v>
      </c>
      <c r="BL188" s="18" t="s">
        <v>215</v>
      </c>
      <c r="BM188" s="231" t="s">
        <v>6744</v>
      </c>
    </row>
    <row r="189" s="2" customFormat="1">
      <c r="A189" s="39"/>
      <c r="B189" s="40"/>
      <c r="C189" s="41"/>
      <c r="D189" s="233" t="s">
        <v>222</v>
      </c>
      <c r="E189" s="41"/>
      <c r="F189" s="234" t="s">
        <v>6745</v>
      </c>
      <c r="G189" s="41"/>
      <c r="H189" s="41"/>
      <c r="I189" s="235"/>
      <c r="J189" s="41"/>
      <c r="K189" s="41"/>
      <c r="L189" s="45"/>
      <c r="M189" s="236"/>
      <c r="N189" s="23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222</v>
      </c>
      <c r="AU189" s="18" t="s">
        <v>90</v>
      </c>
    </row>
    <row r="190" s="2" customFormat="1" ht="24.15" customHeight="1">
      <c r="A190" s="39"/>
      <c r="B190" s="40"/>
      <c r="C190" s="293" t="s">
        <v>498</v>
      </c>
      <c r="D190" s="293" t="s">
        <v>467</v>
      </c>
      <c r="E190" s="294" t="s">
        <v>6746</v>
      </c>
      <c r="F190" s="295" t="s">
        <v>6747</v>
      </c>
      <c r="G190" s="296" t="s">
        <v>539</v>
      </c>
      <c r="H190" s="297">
        <v>1</v>
      </c>
      <c r="I190" s="298"/>
      <c r="J190" s="299">
        <f>ROUND(I190*H190,2)</f>
        <v>0</v>
      </c>
      <c r="K190" s="295" t="s">
        <v>1</v>
      </c>
      <c r="L190" s="300"/>
      <c r="M190" s="301" t="s">
        <v>1</v>
      </c>
      <c r="N190" s="302" t="s">
        <v>46</v>
      </c>
      <c r="O190" s="92"/>
      <c r="P190" s="229">
        <f>O190*H190</f>
        <v>0</v>
      </c>
      <c r="Q190" s="229">
        <v>0.0033999999999999998</v>
      </c>
      <c r="R190" s="229">
        <f>Q190*H190</f>
        <v>0.0033999999999999998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252</v>
      </c>
      <c r="AT190" s="231" t="s">
        <v>467</v>
      </c>
      <c r="AU190" s="231" t="s">
        <v>90</v>
      </c>
      <c r="AY190" s="18" t="s">
        <v>216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215</v>
      </c>
      <c r="BM190" s="231" t="s">
        <v>6748</v>
      </c>
    </row>
    <row r="191" s="2" customFormat="1" ht="24.15" customHeight="1">
      <c r="A191" s="39"/>
      <c r="B191" s="40"/>
      <c r="C191" s="220" t="s">
        <v>503</v>
      </c>
      <c r="D191" s="220" t="s">
        <v>217</v>
      </c>
      <c r="E191" s="221" t="s">
        <v>6749</v>
      </c>
      <c r="F191" s="222" t="s">
        <v>6750</v>
      </c>
      <c r="G191" s="223" t="s">
        <v>539</v>
      </c>
      <c r="H191" s="224">
        <v>1</v>
      </c>
      <c r="I191" s="225"/>
      <c r="J191" s="226">
        <f>ROUND(I191*H191,2)</f>
        <v>0</v>
      </c>
      <c r="K191" s="222" t="s">
        <v>359</v>
      </c>
      <c r="L191" s="45"/>
      <c r="M191" s="227" t="s">
        <v>1</v>
      </c>
      <c r="N191" s="228" t="s">
        <v>46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215</v>
      </c>
      <c r="AT191" s="231" t="s">
        <v>217</v>
      </c>
      <c r="AU191" s="231" t="s">
        <v>90</v>
      </c>
      <c r="AY191" s="18" t="s">
        <v>216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88</v>
      </c>
      <c r="BK191" s="232">
        <f>ROUND(I191*H191,2)</f>
        <v>0</v>
      </c>
      <c r="BL191" s="18" t="s">
        <v>215</v>
      </c>
      <c r="BM191" s="231" t="s">
        <v>6751</v>
      </c>
    </row>
    <row r="192" s="2" customFormat="1">
      <c r="A192" s="39"/>
      <c r="B192" s="40"/>
      <c r="C192" s="41"/>
      <c r="D192" s="233" t="s">
        <v>222</v>
      </c>
      <c r="E192" s="41"/>
      <c r="F192" s="234" t="s">
        <v>6752</v>
      </c>
      <c r="G192" s="41"/>
      <c r="H192" s="41"/>
      <c r="I192" s="235"/>
      <c r="J192" s="41"/>
      <c r="K192" s="41"/>
      <c r="L192" s="45"/>
      <c r="M192" s="236"/>
      <c r="N192" s="23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222</v>
      </c>
      <c r="AU192" s="18" t="s">
        <v>90</v>
      </c>
    </row>
    <row r="193" s="2" customFormat="1" ht="24.15" customHeight="1">
      <c r="A193" s="39"/>
      <c r="B193" s="40"/>
      <c r="C193" s="293" t="s">
        <v>509</v>
      </c>
      <c r="D193" s="293" t="s">
        <v>467</v>
      </c>
      <c r="E193" s="294" t="s">
        <v>6753</v>
      </c>
      <c r="F193" s="295" t="s">
        <v>6754</v>
      </c>
      <c r="G193" s="296" t="s">
        <v>539</v>
      </c>
      <c r="H193" s="297">
        <v>1</v>
      </c>
      <c r="I193" s="298"/>
      <c r="J193" s="299">
        <f>ROUND(I193*H193,2)</f>
        <v>0</v>
      </c>
      <c r="K193" s="295" t="s">
        <v>1</v>
      </c>
      <c r="L193" s="300"/>
      <c r="M193" s="301" t="s">
        <v>1</v>
      </c>
      <c r="N193" s="302" t="s">
        <v>46</v>
      </c>
      <c r="O193" s="92"/>
      <c r="P193" s="229">
        <f>O193*H193</f>
        <v>0</v>
      </c>
      <c r="Q193" s="229">
        <v>0.002</v>
      </c>
      <c r="R193" s="229">
        <f>Q193*H193</f>
        <v>0.002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252</v>
      </c>
      <c r="AT193" s="231" t="s">
        <v>467</v>
      </c>
      <c r="AU193" s="231" t="s">
        <v>90</v>
      </c>
      <c r="AY193" s="18" t="s">
        <v>216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215</v>
      </c>
      <c r="BM193" s="231" t="s">
        <v>6755</v>
      </c>
    </row>
    <row r="194" s="2" customFormat="1">
      <c r="A194" s="39"/>
      <c r="B194" s="40"/>
      <c r="C194" s="41"/>
      <c r="D194" s="233" t="s">
        <v>222</v>
      </c>
      <c r="E194" s="41"/>
      <c r="F194" s="234" t="s">
        <v>6756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222</v>
      </c>
      <c r="AU194" s="18" t="s">
        <v>90</v>
      </c>
    </row>
    <row r="195" s="2" customFormat="1" ht="24.15" customHeight="1">
      <c r="A195" s="39"/>
      <c r="B195" s="40"/>
      <c r="C195" s="220" t="s">
        <v>525</v>
      </c>
      <c r="D195" s="220" t="s">
        <v>217</v>
      </c>
      <c r="E195" s="221" t="s">
        <v>6757</v>
      </c>
      <c r="F195" s="222" t="s">
        <v>6758</v>
      </c>
      <c r="G195" s="223" t="s">
        <v>453</v>
      </c>
      <c r="H195" s="224">
        <v>8.5</v>
      </c>
      <c r="I195" s="225"/>
      <c r="J195" s="226">
        <f>ROUND(I195*H195,2)</f>
        <v>0</v>
      </c>
      <c r="K195" s="222" t="s">
        <v>359</v>
      </c>
      <c r="L195" s="45"/>
      <c r="M195" s="227" t="s">
        <v>1</v>
      </c>
      <c r="N195" s="228" t="s">
        <v>46</v>
      </c>
      <c r="O195" s="92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215</v>
      </c>
      <c r="AT195" s="231" t="s">
        <v>217</v>
      </c>
      <c r="AU195" s="231" t="s">
        <v>90</v>
      </c>
      <c r="AY195" s="18" t="s">
        <v>216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215</v>
      </c>
      <c r="BM195" s="231" t="s">
        <v>6759</v>
      </c>
    </row>
    <row r="196" s="2" customFormat="1">
      <c r="A196" s="39"/>
      <c r="B196" s="40"/>
      <c r="C196" s="41"/>
      <c r="D196" s="233" t="s">
        <v>222</v>
      </c>
      <c r="E196" s="41"/>
      <c r="F196" s="234" t="s">
        <v>6758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222</v>
      </c>
      <c r="AU196" s="18" t="s">
        <v>90</v>
      </c>
    </row>
    <row r="197" s="2" customFormat="1" ht="16.5" customHeight="1">
      <c r="A197" s="39"/>
      <c r="B197" s="40"/>
      <c r="C197" s="220" t="s">
        <v>531</v>
      </c>
      <c r="D197" s="220" t="s">
        <v>217</v>
      </c>
      <c r="E197" s="221" t="s">
        <v>6760</v>
      </c>
      <c r="F197" s="222" t="s">
        <v>6761</v>
      </c>
      <c r="G197" s="223" t="s">
        <v>453</v>
      </c>
      <c r="H197" s="224">
        <v>8.5</v>
      </c>
      <c r="I197" s="225"/>
      <c r="J197" s="226">
        <f>ROUND(I197*H197,2)</f>
        <v>0</v>
      </c>
      <c r="K197" s="222" t="s">
        <v>359</v>
      </c>
      <c r="L197" s="45"/>
      <c r="M197" s="227" t="s">
        <v>1</v>
      </c>
      <c r="N197" s="228" t="s">
        <v>46</v>
      </c>
      <c r="O197" s="92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215</v>
      </c>
      <c r="AT197" s="231" t="s">
        <v>217</v>
      </c>
      <c r="AU197" s="231" t="s">
        <v>90</v>
      </c>
      <c r="AY197" s="18" t="s">
        <v>216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88</v>
      </c>
      <c r="BK197" s="232">
        <f>ROUND(I197*H197,2)</f>
        <v>0</v>
      </c>
      <c r="BL197" s="18" t="s">
        <v>215</v>
      </c>
      <c r="BM197" s="231" t="s">
        <v>6762</v>
      </c>
    </row>
    <row r="198" s="2" customFormat="1">
      <c r="A198" s="39"/>
      <c r="B198" s="40"/>
      <c r="C198" s="41"/>
      <c r="D198" s="233" t="s">
        <v>222</v>
      </c>
      <c r="E198" s="41"/>
      <c r="F198" s="234" t="s">
        <v>6763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222</v>
      </c>
      <c r="AU198" s="18" t="s">
        <v>90</v>
      </c>
    </row>
    <row r="199" s="2" customFormat="1" ht="24.15" customHeight="1">
      <c r="A199" s="39"/>
      <c r="B199" s="40"/>
      <c r="C199" s="220" t="s">
        <v>536</v>
      </c>
      <c r="D199" s="220" t="s">
        <v>217</v>
      </c>
      <c r="E199" s="221" t="s">
        <v>6764</v>
      </c>
      <c r="F199" s="222" t="s">
        <v>6765</v>
      </c>
      <c r="G199" s="223" t="s">
        <v>220</v>
      </c>
      <c r="H199" s="224">
        <v>1</v>
      </c>
      <c r="I199" s="225"/>
      <c r="J199" s="226">
        <f>ROUND(I199*H199,2)</f>
        <v>0</v>
      </c>
      <c r="K199" s="222" t="s">
        <v>1</v>
      </c>
      <c r="L199" s="45"/>
      <c r="M199" s="227" t="s">
        <v>1</v>
      </c>
      <c r="N199" s="228" t="s">
        <v>46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215</v>
      </c>
      <c r="AT199" s="231" t="s">
        <v>217</v>
      </c>
      <c r="AU199" s="231" t="s">
        <v>90</v>
      </c>
      <c r="AY199" s="18" t="s">
        <v>216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215</v>
      </c>
      <c r="BM199" s="231" t="s">
        <v>6766</v>
      </c>
    </row>
    <row r="200" s="2" customFormat="1">
      <c r="A200" s="39"/>
      <c r="B200" s="40"/>
      <c r="C200" s="41"/>
      <c r="D200" s="233" t="s">
        <v>222</v>
      </c>
      <c r="E200" s="41"/>
      <c r="F200" s="234" t="s">
        <v>6767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222</v>
      </c>
      <c r="AU200" s="18" t="s">
        <v>90</v>
      </c>
    </row>
    <row r="201" s="2" customFormat="1" ht="16.5" customHeight="1">
      <c r="A201" s="39"/>
      <c r="B201" s="40"/>
      <c r="C201" s="220" t="s">
        <v>542</v>
      </c>
      <c r="D201" s="220" t="s">
        <v>217</v>
      </c>
      <c r="E201" s="221" t="s">
        <v>6768</v>
      </c>
      <c r="F201" s="222" t="s">
        <v>6769</v>
      </c>
      <c r="G201" s="223" t="s">
        <v>539</v>
      </c>
      <c r="H201" s="224">
        <v>1</v>
      </c>
      <c r="I201" s="225"/>
      <c r="J201" s="226">
        <f>ROUND(I201*H201,2)</f>
        <v>0</v>
      </c>
      <c r="K201" s="222" t="s">
        <v>359</v>
      </c>
      <c r="L201" s="45"/>
      <c r="M201" s="227" t="s">
        <v>1</v>
      </c>
      <c r="N201" s="228" t="s">
        <v>46</v>
      </c>
      <c r="O201" s="92"/>
      <c r="P201" s="229">
        <f>O201*H201</f>
        <v>0</v>
      </c>
      <c r="Q201" s="229">
        <v>0.12303</v>
      </c>
      <c r="R201" s="229">
        <f>Q201*H201</f>
        <v>0.12303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215</v>
      </c>
      <c r="AT201" s="231" t="s">
        <v>217</v>
      </c>
      <c r="AU201" s="231" t="s">
        <v>90</v>
      </c>
      <c r="AY201" s="18" t="s">
        <v>216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215</v>
      </c>
      <c r="BM201" s="231" t="s">
        <v>6770</v>
      </c>
    </row>
    <row r="202" s="2" customFormat="1">
      <c r="A202" s="39"/>
      <c r="B202" s="40"/>
      <c r="C202" s="41"/>
      <c r="D202" s="233" t="s">
        <v>222</v>
      </c>
      <c r="E202" s="41"/>
      <c r="F202" s="234" t="s">
        <v>6769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222</v>
      </c>
      <c r="AU202" s="18" t="s">
        <v>90</v>
      </c>
    </row>
    <row r="203" s="2" customFormat="1" ht="24.15" customHeight="1">
      <c r="A203" s="39"/>
      <c r="B203" s="40"/>
      <c r="C203" s="293" t="s">
        <v>547</v>
      </c>
      <c r="D203" s="293" t="s">
        <v>467</v>
      </c>
      <c r="E203" s="294" t="s">
        <v>6771</v>
      </c>
      <c r="F203" s="295" t="s">
        <v>6772</v>
      </c>
      <c r="G203" s="296" t="s">
        <v>539</v>
      </c>
      <c r="H203" s="297">
        <v>1</v>
      </c>
      <c r="I203" s="298"/>
      <c r="J203" s="299">
        <f>ROUND(I203*H203,2)</f>
        <v>0</v>
      </c>
      <c r="K203" s="295" t="s">
        <v>1</v>
      </c>
      <c r="L203" s="300"/>
      <c r="M203" s="301" t="s">
        <v>1</v>
      </c>
      <c r="N203" s="302" t="s">
        <v>46</v>
      </c>
      <c r="O203" s="92"/>
      <c r="P203" s="229">
        <f>O203*H203</f>
        <v>0</v>
      </c>
      <c r="Q203" s="229">
        <v>0.0089700000000000005</v>
      </c>
      <c r="R203" s="229">
        <f>Q203*H203</f>
        <v>0.0089700000000000005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252</v>
      </c>
      <c r="AT203" s="231" t="s">
        <v>467</v>
      </c>
      <c r="AU203" s="231" t="s">
        <v>90</v>
      </c>
      <c r="AY203" s="18" t="s">
        <v>216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88</v>
      </c>
      <c r="BK203" s="232">
        <f>ROUND(I203*H203,2)</f>
        <v>0</v>
      </c>
      <c r="BL203" s="18" t="s">
        <v>215</v>
      </c>
      <c r="BM203" s="231" t="s">
        <v>6773</v>
      </c>
    </row>
    <row r="204" s="2" customFormat="1" ht="16.5" customHeight="1">
      <c r="A204" s="39"/>
      <c r="B204" s="40"/>
      <c r="C204" s="220" t="s">
        <v>553</v>
      </c>
      <c r="D204" s="220" t="s">
        <v>217</v>
      </c>
      <c r="E204" s="221" t="s">
        <v>6774</v>
      </c>
      <c r="F204" s="222" t="s">
        <v>6775</v>
      </c>
      <c r="G204" s="223" t="s">
        <v>453</v>
      </c>
      <c r="H204" s="224">
        <v>9.7750000000000004</v>
      </c>
      <c r="I204" s="225"/>
      <c r="J204" s="226">
        <f>ROUND(I204*H204,2)</f>
        <v>0</v>
      </c>
      <c r="K204" s="222" t="s">
        <v>359</v>
      </c>
      <c r="L204" s="45"/>
      <c r="M204" s="227" t="s">
        <v>1</v>
      </c>
      <c r="N204" s="228" t="s">
        <v>46</v>
      </c>
      <c r="O204" s="92"/>
      <c r="P204" s="229">
        <f>O204*H204</f>
        <v>0</v>
      </c>
      <c r="Q204" s="229">
        <v>0.00019000000000000001</v>
      </c>
      <c r="R204" s="229">
        <f>Q204*H204</f>
        <v>0.0018572500000000002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215</v>
      </c>
      <c r="AT204" s="231" t="s">
        <v>217</v>
      </c>
      <c r="AU204" s="231" t="s">
        <v>90</v>
      </c>
      <c r="AY204" s="18" t="s">
        <v>216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215</v>
      </c>
      <c r="BM204" s="231" t="s">
        <v>6776</v>
      </c>
    </row>
    <row r="205" s="2" customFormat="1">
      <c r="A205" s="39"/>
      <c r="B205" s="40"/>
      <c r="C205" s="41"/>
      <c r="D205" s="233" t="s">
        <v>222</v>
      </c>
      <c r="E205" s="41"/>
      <c r="F205" s="234" t="s">
        <v>6777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222</v>
      </c>
      <c r="AU205" s="18" t="s">
        <v>90</v>
      </c>
    </row>
    <row r="206" s="14" customFormat="1">
      <c r="A206" s="14"/>
      <c r="B206" s="260"/>
      <c r="C206" s="261"/>
      <c r="D206" s="233" t="s">
        <v>362</v>
      </c>
      <c r="E206" s="261"/>
      <c r="F206" s="263" t="s">
        <v>6778</v>
      </c>
      <c r="G206" s="261"/>
      <c r="H206" s="264">
        <v>9.7750000000000004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0" t="s">
        <v>362</v>
      </c>
      <c r="AU206" s="270" t="s">
        <v>90</v>
      </c>
      <c r="AV206" s="14" t="s">
        <v>90</v>
      </c>
      <c r="AW206" s="14" t="s">
        <v>4</v>
      </c>
      <c r="AX206" s="14" t="s">
        <v>88</v>
      </c>
      <c r="AY206" s="270" t="s">
        <v>216</v>
      </c>
    </row>
    <row r="207" s="2" customFormat="1" ht="21.75" customHeight="1">
      <c r="A207" s="39"/>
      <c r="B207" s="40"/>
      <c r="C207" s="220" t="s">
        <v>559</v>
      </c>
      <c r="D207" s="220" t="s">
        <v>217</v>
      </c>
      <c r="E207" s="221" t="s">
        <v>6779</v>
      </c>
      <c r="F207" s="222" t="s">
        <v>6780</v>
      </c>
      <c r="G207" s="223" t="s">
        <v>453</v>
      </c>
      <c r="H207" s="224">
        <v>7.4749999999999996</v>
      </c>
      <c r="I207" s="225"/>
      <c r="J207" s="226">
        <f>ROUND(I207*H207,2)</f>
        <v>0</v>
      </c>
      <c r="K207" s="222" t="s">
        <v>359</v>
      </c>
      <c r="L207" s="45"/>
      <c r="M207" s="227" t="s">
        <v>1</v>
      </c>
      <c r="N207" s="228" t="s">
        <v>46</v>
      </c>
      <c r="O207" s="92"/>
      <c r="P207" s="229">
        <f>O207*H207</f>
        <v>0</v>
      </c>
      <c r="Q207" s="229">
        <v>9.0000000000000006E-05</v>
      </c>
      <c r="R207" s="229">
        <f>Q207*H207</f>
        <v>0.00067275000000000006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215</v>
      </c>
      <c r="AT207" s="231" t="s">
        <v>217</v>
      </c>
      <c r="AU207" s="231" t="s">
        <v>90</v>
      </c>
      <c r="AY207" s="18" t="s">
        <v>216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88</v>
      </c>
      <c r="BK207" s="232">
        <f>ROUND(I207*H207,2)</f>
        <v>0</v>
      </c>
      <c r="BL207" s="18" t="s">
        <v>215</v>
      </c>
      <c r="BM207" s="231" t="s">
        <v>6781</v>
      </c>
    </row>
    <row r="208" s="2" customFormat="1">
      <c r="A208" s="39"/>
      <c r="B208" s="40"/>
      <c r="C208" s="41"/>
      <c r="D208" s="233" t="s">
        <v>222</v>
      </c>
      <c r="E208" s="41"/>
      <c r="F208" s="234" t="s">
        <v>6782</v>
      </c>
      <c r="G208" s="41"/>
      <c r="H208" s="41"/>
      <c r="I208" s="235"/>
      <c r="J208" s="41"/>
      <c r="K208" s="41"/>
      <c r="L208" s="45"/>
      <c r="M208" s="236"/>
      <c r="N208" s="23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222</v>
      </c>
      <c r="AU208" s="18" t="s">
        <v>90</v>
      </c>
    </row>
    <row r="209" s="14" customFormat="1">
      <c r="A209" s="14"/>
      <c r="B209" s="260"/>
      <c r="C209" s="261"/>
      <c r="D209" s="233" t="s">
        <v>362</v>
      </c>
      <c r="E209" s="261"/>
      <c r="F209" s="263" t="s">
        <v>6783</v>
      </c>
      <c r="G209" s="261"/>
      <c r="H209" s="264">
        <v>7.4749999999999996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0" t="s">
        <v>362</v>
      </c>
      <c r="AU209" s="270" t="s">
        <v>90</v>
      </c>
      <c r="AV209" s="14" t="s">
        <v>90</v>
      </c>
      <c r="AW209" s="14" t="s">
        <v>4</v>
      </c>
      <c r="AX209" s="14" t="s">
        <v>88</v>
      </c>
      <c r="AY209" s="270" t="s">
        <v>216</v>
      </c>
    </row>
    <row r="210" s="11" customFormat="1" ht="22.8" customHeight="1">
      <c r="A210" s="11"/>
      <c r="B210" s="206"/>
      <c r="C210" s="207"/>
      <c r="D210" s="208" t="s">
        <v>80</v>
      </c>
      <c r="E210" s="248" t="s">
        <v>1626</v>
      </c>
      <c r="F210" s="248" t="s">
        <v>1627</v>
      </c>
      <c r="G210" s="207"/>
      <c r="H210" s="207"/>
      <c r="I210" s="210"/>
      <c r="J210" s="249">
        <f>BK210</f>
        <v>0</v>
      </c>
      <c r="K210" s="207"/>
      <c r="L210" s="212"/>
      <c r="M210" s="213"/>
      <c r="N210" s="214"/>
      <c r="O210" s="214"/>
      <c r="P210" s="215">
        <f>SUM(P211:P212)</f>
        <v>0</v>
      </c>
      <c r="Q210" s="214"/>
      <c r="R210" s="215">
        <f>SUM(R211:R212)</f>
        <v>0</v>
      </c>
      <c r="S210" s="214"/>
      <c r="T210" s="216">
        <f>SUM(T211:T212)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17" t="s">
        <v>88</v>
      </c>
      <c r="AT210" s="218" t="s">
        <v>80</v>
      </c>
      <c r="AU210" s="218" t="s">
        <v>88</v>
      </c>
      <c r="AY210" s="217" t="s">
        <v>216</v>
      </c>
      <c r="BK210" s="219">
        <f>SUM(BK211:BK212)</f>
        <v>0</v>
      </c>
    </row>
    <row r="211" s="2" customFormat="1" ht="24.15" customHeight="1">
      <c r="A211" s="39"/>
      <c r="B211" s="40"/>
      <c r="C211" s="220" t="s">
        <v>569</v>
      </c>
      <c r="D211" s="220" t="s">
        <v>217</v>
      </c>
      <c r="E211" s="221" t="s">
        <v>6368</v>
      </c>
      <c r="F211" s="222" t="s">
        <v>6369</v>
      </c>
      <c r="G211" s="223" t="s">
        <v>435</v>
      </c>
      <c r="H211" s="224">
        <v>3.7309999999999999</v>
      </c>
      <c r="I211" s="225"/>
      <c r="J211" s="226">
        <f>ROUND(I211*H211,2)</f>
        <v>0</v>
      </c>
      <c r="K211" s="222" t="s">
        <v>359</v>
      </c>
      <c r="L211" s="45"/>
      <c r="M211" s="227" t="s">
        <v>1</v>
      </c>
      <c r="N211" s="228" t="s">
        <v>46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215</v>
      </c>
      <c r="AT211" s="231" t="s">
        <v>217</v>
      </c>
      <c r="AU211" s="231" t="s">
        <v>90</v>
      </c>
      <c r="AY211" s="18" t="s">
        <v>216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88</v>
      </c>
      <c r="BK211" s="232">
        <f>ROUND(I211*H211,2)</f>
        <v>0</v>
      </c>
      <c r="BL211" s="18" t="s">
        <v>215</v>
      </c>
      <c r="BM211" s="231" t="s">
        <v>6784</v>
      </c>
    </row>
    <row r="212" s="2" customFormat="1">
      <c r="A212" s="39"/>
      <c r="B212" s="40"/>
      <c r="C212" s="41"/>
      <c r="D212" s="233" t="s">
        <v>222</v>
      </c>
      <c r="E212" s="41"/>
      <c r="F212" s="234" t="s">
        <v>6371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222</v>
      </c>
      <c r="AU212" s="18" t="s">
        <v>90</v>
      </c>
    </row>
    <row r="213" s="11" customFormat="1" ht="25.92" customHeight="1">
      <c r="A213" s="11"/>
      <c r="B213" s="206"/>
      <c r="C213" s="207"/>
      <c r="D213" s="208" t="s">
        <v>80</v>
      </c>
      <c r="E213" s="209" t="s">
        <v>1633</v>
      </c>
      <c r="F213" s="209" t="s">
        <v>1634</v>
      </c>
      <c r="G213" s="207"/>
      <c r="H213" s="207"/>
      <c r="I213" s="210"/>
      <c r="J213" s="211">
        <f>BK213</f>
        <v>0</v>
      </c>
      <c r="K213" s="207"/>
      <c r="L213" s="212"/>
      <c r="M213" s="213"/>
      <c r="N213" s="214"/>
      <c r="O213" s="214"/>
      <c r="P213" s="215">
        <f>P214</f>
        <v>0</v>
      </c>
      <c r="Q213" s="214"/>
      <c r="R213" s="215">
        <f>R214</f>
        <v>0.0097199999999999995</v>
      </c>
      <c r="S213" s="214"/>
      <c r="T213" s="216">
        <f>T214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217" t="s">
        <v>90</v>
      </c>
      <c r="AT213" s="218" t="s">
        <v>80</v>
      </c>
      <c r="AU213" s="218" t="s">
        <v>81</v>
      </c>
      <c r="AY213" s="217" t="s">
        <v>216</v>
      </c>
      <c r="BK213" s="219">
        <f>BK214</f>
        <v>0</v>
      </c>
    </row>
    <row r="214" s="11" customFormat="1" ht="22.8" customHeight="1">
      <c r="A214" s="11"/>
      <c r="B214" s="206"/>
      <c r="C214" s="207"/>
      <c r="D214" s="208" t="s">
        <v>80</v>
      </c>
      <c r="E214" s="248" t="s">
        <v>3894</v>
      </c>
      <c r="F214" s="248" t="s">
        <v>3895</v>
      </c>
      <c r="G214" s="207"/>
      <c r="H214" s="207"/>
      <c r="I214" s="210"/>
      <c r="J214" s="249">
        <f>BK214</f>
        <v>0</v>
      </c>
      <c r="K214" s="207"/>
      <c r="L214" s="212"/>
      <c r="M214" s="213"/>
      <c r="N214" s="214"/>
      <c r="O214" s="214"/>
      <c r="P214" s="215">
        <f>SUM(P215:P220)</f>
        <v>0</v>
      </c>
      <c r="Q214" s="214"/>
      <c r="R214" s="215">
        <f>SUM(R215:R220)</f>
        <v>0.0097199999999999995</v>
      </c>
      <c r="S214" s="214"/>
      <c r="T214" s="216">
        <f>SUM(T215:T220)</f>
        <v>0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R214" s="217" t="s">
        <v>90</v>
      </c>
      <c r="AT214" s="218" t="s">
        <v>80</v>
      </c>
      <c r="AU214" s="218" t="s">
        <v>88</v>
      </c>
      <c r="AY214" s="217" t="s">
        <v>216</v>
      </c>
      <c r="BK214" s="219">
        <f>SUM(BK215:BK220)</f>
        <v>0</v>
      </c>
    </row>
    <row r="215" s="2" customFormat="1" ht="24.15" customHeight="1">
      <c r="A215" s="39"/>
      <c r="B215" s="40"/>
      <c r="C215" s="220" t="s">
        <v>576</v>
      </c>
      <c r="D215" s="220" t="s">
        <v>217</v>
      </c>
      <c r="E215" s="221" t="s">
        <v>3900</v>
      </c>
      <c r="F215" s="222" t="s">
        <v>3901</v>
      </c>
      <c r="G215" s="223" t="s">
        <v>453</v>
      </c>
      <c r="H215" s="224">
        <v>2</v>
      </c>
      <c r="I215" s="225"/>
      <c r="J215" s="226">
        <f>ROUND(I215*H215,2)</f>
        <v>0</v>
      </c>
      <c r="K215" s="222" t="s">
        <v>359</v>
      </c>
      <c r="L215" s="45"/>
      <c r="M215" s="227" t="s">
        <v>1</v>
      </c>
      <c r="N215" s="228" t="s">
        <v>46</v>
      </c>
      <c r="O215" s="92"/>
      <c r="P215" s="229">
        <f>O215*H215</f>
        <v>0</v>
      </c>
      <c r="Q215" s="229">
        <v>0.0045100000000000001</v>
      </c>
      <c r="R215" s="229">
        <f>Q215*H215</f>
        <v>0.0090200000000000002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292</v>
      </c>
      <c r="AT215" s="231" t="s">
        <v>217</v>
      </c>
      <c r="AU215" s="231" t="s">
        <v>90</v>
      </c>
      <c r="AY215" s="18" t="s">
        <v>216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292</v>
      </c>
      <c r="BM215" s="231" t="s">
        <v>6785</v>
      </c>
    </row>
    <row r="216" s="2" customFormat="1">
      <c r="A216" s="39"/>
      <c r="B216" s="40"/>
      <c r="C216" s="41"/>
      <c r="D216" s="233" t="s">
        <v>222</v>
      </c>
      <c r="E216" s="41"/>
      <c r="F216" s="234" t="s">
        <v>3903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222</v>
      </c>
      <c r="AU216" s="18" t="s">
        <v>90</v>
      </c>
    </row>
    <row r="217" s="2" customFormat="1" ht="21.75" customHeight="1">
      <c r="A217" s="39"/>
      <c r="B217" s="40"/>
      <c r="C217" s="220" t="s">
        <v>583</v>
      </c>
      <c r="D217" s="220" t="s">
        <v>217</v>
      </c>
      <c r="E217" s="221" t="s">
        <v>4000</v>
      </c>
      <c r="F217" s="222" t="s">
        <v>4001</v>
      </c>
      <c r="G217" s="223" t="s">
        <v>539</v>
      </c>
      <c r="H217" s="224">
        <v>1</v>
      </c>
      <c r="I217" s="225"/>
      <c r="J217" s="226">
        <f>ROUND(I217*H217,2)</f>
        <v>0</v>
      </c>
      <c r="K217" s="222" t="s">
        <v>359</v>
      </c>
      <c r="L217" s="45"/>
      <c r="M217" s="227" t="s">
        <v>1</v>
      </c>
      <c r="N217" s="228" t="s">
        <v>46</v>
      </c>
      <c r="O217" s="92"/>
      <c r="P217" s="229">
        <f>O217*H217</f>
        <v>0</v>
      </c>
      <c r="Q217" s="229">
        <v>0.00069999999999999999</v>
      </c>
      <c r="R217" s="229">
        <f>Q217*H217</f>
        <v>0.00069999999999999999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292</v>
      </c>
      <c r="AT217" s="231" t="s">
        <v>217</v>
      </c>
      <c r="AU217" s="231" t="s">
        <v>90</v>
      </c>
      <c r="AY217" s="18" t="s">
        <v>216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292</v>
      </c>
      <c r="BM217" s="231" t="s">
        <v>6786</v>
      </c>
    </row>
    <row r="218" s="2" customFormat="1">
      <c r="A218" s="39"/>
      <c r="B218" s="40"/>
      <c r="C218" s="41"/>
      <c r="D218" s="233" t="s">
        <v>222</v>
      </c>
      <c r="E218" s="41"/>
      <c r="F218" s="234" t="s">
        <v>4003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222</v>
      </c>
      <c r="AU218" s="18" t="s">
        <v>90</v>
      </c>
    </row>
    <row r="219" s="2" customFormat="1" ht="24.15" customHeight="1">
      <c r="A219" s="39"/>
      <c r="B219" s="40"/>
      <c r="C219" s="220" t="s">
        <v>597</v>
      </c>
      <c r="D219" s="220" t="s">
        <v>217</v>
      </c>
      <c r="E219" s="221" t="s">
        <v>4044</v>
      </c>
      <c r="F219" s="222" t="s">
        <v>4045</v>
      </c>
      <c r="G219" s="223" t="s">
        <v>435</v>
      </c>
      <c r="H219" s="224">
        <v>0.01</v>
      </c>
      <c r="I219" s="225"/>
      <c r="J219" s="226">
        <f>ROUND(I219*H219,2)</f>
        <v>0</v>
      </c>
      <c r="K219" s="222" t="s">
        <v>359</v>
      </c>
      <c r="L219" s="45"/>
      <c r="M219" s="227" t="s">
        <v>1</v>
      </c>
      <c r="N219" s="228" t="s">
        <v>46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292</v>
      </c>
      <c r="AT219" s="231" t="s">
        <v>217</v>
      </c>
      <c r="AU219" s="231" t="s">
        <v>90</v>
      </c>
      <c r="AY219" s="18" t="s">
        <v>216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88</v>
      </c>
      <c r="BK219" s="232">
        <f>ROUND(I219*H219,2)</f>
        <v>0</v>
      </c>
      <c r="BL219" s="18" t="s">
        <v>292</v>
      </c>
      <c r="BM219" s="231" t="s">
        <v>6787</v>
      </c>
    </row>
    <row r="220" s="2" customFormat="1">
      <c r="A220" s="39"/>
      <c r="B220" s="40"/>
      <c r="C220" s="41"/>
      <c r="D220" s="233" t="s">
        <v>222</v>
      </c>
      <c r="E220" s="41"/>
      <c r="F220" s="234" t="s">
        <v>4047</v>
      </c>
      <c r="G220" s="41"/>
      <c r="H220" s="41"/>
      <c r="I220" s="235"/>
      <c r="J220" s="41"/>
      <c r="K220" s="41"/>
      <c r="L220" s="45"/>
      <c r="M220" s="238"/>
      <c r="N220" s="239"/>
      <c r="O220" s="240"/>
      <c r="P220" s="240"/>
      <c r="Q220" s="240"/>
      <c r="R220" s="240"/>
      <c r="S220" s="240"/>
      <c r="T220" s="241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222</v>
      </c>
      <c r="AU220" s="18" t="s">
        <v>90</v>
      </c>
    </row>
    <row r="221" s="2" customFormat="1" ht="6.96" customHeight="1">
      <c r="A221" s="39"/>
      <c r="B221" s="67"/>
      <c r="C221" s="68"/>
      <c r="D221" s="68"/>
      <c r="E221" s="68"/>
      <c r="F221" s="68"/>
      <c r="G221" s="68"/>
      <c r="H221" s="68"/>
      <c r="I221" s="68"/>
      <c r="J221" s="68"/>
      <c r="K221" s="68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yWe0VUClK2HvtMudKCoSgGz1hTEFNNeOyeytDRcUIJr2/8eepkrj0p+PmBLh6+XMi00o7h5bQqNPfKNKwopOTQ==" hashValue="I+9hEwZZm8r8s+2PnTxMaa9v41e22yWaqOXQLtULqBJWp/oAtDLFL9Ej71rw8qppDZTyAEHe+SFu78YqgYlnkg==" algorithmName="SHA-512" password="CC35"/>
  <autoFilter ref="C126:K2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6788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6789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179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6790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ROUND((SUM(BE124:BE179)),  2)</f>
        <v>0</v>
      </c>
      <c r="G35" s="39"/>
      <c r="H35" s="39"/>
      <c r="I35" s="165">
        <v>0.20999999999999999</v>
      </c>
      <c r="J35" s="164">
        <f>ROUND(((SUM(BE124:BE179))*I35),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ROUND((SUM(BF124:BF179)),  2)</f>
        <v>0</v>
      </c>
      <c r="G36" s="39"/>
      <c r="H36" s="39"/>
      <c r="I36" s="165">
        <v>0.14999999999999999</v>
      </c>
      <c r="J36" s="164">
        <f>ROUND(((SUM(BF124:BF179))*I36),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ROUND((SUM(BG124:BG179)),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ROUND((SUM(BH124:BH179)),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ROUND((SUM(BI124:BI179)),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6788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IO-03a - Přípojka NN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335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2829</v>
      </c>
      <c r="E100" s="245"/>
      <c r="F100" s="245"/>
      <c r="G100" s="245"/>
      <c r="H100" s="245"/>
      <c r="I100" s="245"/>
      <c r="J100" s="246">
        <f>J126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89"/>
      <c r="C101" s="190"/>
      <c r="D101" s="191" t="s">
        <v>4218</v>
      </c>
      <c r="E101" s="192"/>
      <c r="F101" s="192"/>
      <c r="G101" s="192"/>
      <c r="H101" s="192"/>
      <c r="I101" s="192"/>
      <c r="J101" s="193">
        <f>J148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3"/>
      <c r="C102" s="134"/>
      <c r="D102" s="244" t="s">
        <v>6791</v>
      </c>
      <c r="E102" s="245"/>
      <c r="F102" s="245"/>
      <c r="G102" s="245"/>
      <c r="H102" s="245"/>
      <c r="I102" s="245"/>
      <c r="J102" s="246">
        <f>J149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ZZS Kraje Vysočina – výjezdové stanoviště Telč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190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6788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192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IO-03a - Přípojka NN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Telč, ul. Na Kotnově</v>
      </c>
      <c r="G118" s="41"/>
      <c r="H118" s="41"/>
      <c r="I118" s="33" t="s">
        <v>22</v>
      </c>
      <c r="J118" s="80" t="str">
        <f>IF(J14="","",J14)</f>
        <v>1. 6. 2023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Kraj Vysočina</v>
      </c>
      <c r="G120" s="41"/>
      <c r="H120" s="41"/>
      <c r="I120" s="33" t="s">
        <v>32</v>
      </c>
      <c r="J120" s="37" t="str">
        <f>E23</f>
        <v>PROJEKT CENTRUM NOVA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5"/>
      <c r="B123" s="196"/>
      <c r="C123" s="197" t="s">
        <v>202</v>
      </c>
      <c r="D123" s="198" t="s">
        <v>66</v>
      </c>
      <c r="E123" s="198" t="s">
        <v>62</v>
      </c>
      <c r="F123" s="198" t="s">
        <v>63</v>
      </c>
      <c r="G123" s="198" t="s">
        <v>203</v>
      </c>
      <c r="H123" s="198" t="s">
        <v>204</v>
      </c>
      <c r="I123" s="198" t="s">
        <v>205</v>
      </c>
      <c r="J123" s="198" t="s">
        <v>197</v>
      </c>
      <c r="K123" s="199" t="s">
        <v>206</v>
      </c>
      <c r="L123" s="200"/>
      <c r="M123" s="101" t="s">
        <v>1</v>
      </c>
      <c r="N123" s="102" t="s">
        <v>45</v>
      </c>
      <c r="O123" s="102" t="s">
        <v>207</v>
      </c>
      <c r="P123" s="102" t="s">
        <v>208</v>
      </c>
      <c r="Q123" s="102" t="s">
        <v>209</v>
      </c>
      <c r="R123" s="102" t="s">
        <v>210</v>
      </c>
      <c r="S123" s="102" t="s">
        <v>211</v>
      </c>
      <c r="T123" s="103" t="s">
        <v>212</v>
      </c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</row>
    <row r="124" s="2" customFormat="1" ht="22.8" customHeight="1">
      <c r="A124" s="39"/>
      <c r="B124" s="40"/>
      <c r="C124" s="108" t="s">
        <v>213</v>
      </c>
      <c r="D124" s="41"/>
      <c r="E124" s="41"/>
      <c r="F124" s="41"/>
      <c r="G124" s="41"/>
      <c r="H124" s="41"/>
      <c r="I124" s="41"/>
      <c r="J124" s="201">
        <f>BK124</f>
        <v>0</v>
      </c>
      <c r="K124" s="41"/>
      <c r="L124" s="45"/>
      <c r="M124" s="104"/>
      <c r="N124" s="202"/>
      <c r="O124" s="105"/>
      <c r="P124" s="203">
        <f>P125+P148</f>
        <v>0</v>
      </c>
      <c r="Q124" s="105"/>
      <c r="R124" s="203">
        <f>R125+R148</f>
        <v>1.0050950000000001</v>
      </c>
      <c r="S124" s="105"/>
      <c r="T124" s="204">
        <f>T125+T148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80</v>
      </c>
      <c r="AU124" s="18" t="s">
        <v>199</v>
      </c>
      <c r="BK124" s="205">
        <f>BK125+BK148</f>
        <v>0</v>
      </c>
    </row>
    <row r="125" s="11" customFormat="1" ht="25.92" customHeight="1">
      <c r="A125" s="11"/>
      <c r="B125" s="206"/>
      <c r="C125" s="207"/>
      <c r="D125" s="208" t="s">
        <v>80</v>
      </c>
      <c r="E125" s="209" t="s">
        <v>1633</v>
      </c>
      <c r="F125" s="209" t="s">
        <v>1634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</f>
        <v>0</v>
      </c>
      <c r="Q125" s="214"/>
      <c r="R125" s="215">
        <f>R126</f>
        <v>0.15410000000000002</v>
      </c>
      <c r="S125" s="214"/>
      <c r="T125" s="216">
        <f>T126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90</v>
      </c>
      <c r="AT125" s="218" t="s">
        <v>80</v>
      </c>
      <c r="AU125" s="218" t="s">
        <v>81</v>
      </c>
      <c r="AY125" s="217" t="s">
        <v>216</v>
      </c>
      <c r="BK125" s="219">
        <f>BK126</f>
        <v>0</v>
      </c>
    </row>
    <row r="126" s="11" customFormat="1" ht="22.8" customHeight="1">
      <c r="A126" s="11"/>
      <c r="B126" s="206"/>
      <c r="C126" s="207"/>
      <c r="D126" s="208" t="s">
        <v>80</v>
      </c>
      <c r="E126" s="248" t="s">
        <v>3208</v>
      </c>
      <c r="F126" s="248" t="s">
        <v>3209</v>
      </c>
      <c r="G126" s="207"/>
      <c r="H126" s="207"/>
      <c r="I126" s="210"/>
      <c r="J126" s="249">
        <f>BK126</f>
        <v>0</v>
      </c>
      <c r="K126" s="207"/>
      <c r="L126" s="212"/>
      <c r="M126" s="213"/>
      <c r="N126" s="214"/>
      <c r="O126" s="214"/>
      <c r="P126" s="215">
        <f>SUM(P127:P147)</f>
        <v>0</v>
      </c>
      <c r="Q126" s="214"/>
      <c r="R126" s="215">
        <f>SUM(R127:R147)</f>
        <v>0.15410000000000002</v>
      </c>
      <c r="S126" s="214"/>
      <c r="T126" s="216">
        <f>SUM(T127:T147)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90</v>
      </c>
      <c r="AT126" s="218" t="s">
        <v>80</v>
      </c>
      <c r="AU126" s="218" t="s">
        <v>88</v>
      </c>
      <c r="AY126" s="217" t="s">
        <v>216</v>
      </c>
      <c r="BK126" s="219">
        <f>SUM(BK127:BK147)</f>
        <v>0</v>
      </c>
    </row>
    <row r="127" s="2" customFormat="1" ht="24.15" customHeight="1">
      <c r="A127" s="39"/>
      <c r="B127" s="40"/>
      <c r="C127" s="220" t="s">
        <v>88</v>
      </c>
      <c r="D127" s="220" t="s">
        <v>217</v>
      </c>
      <c r="E127" s="221" t="s">
        <v>6792</v>
      </c>
      <c r="F127" s="222" t="s">
        <v>6793</v>
      </c>
      <c r="G127" s="223" t="s">
        <v>453</v>
      </c>
      <c r="H127" s="224">
        <v>100</v>
      </c>
      <c r="I127" s="225"/>
      <c r="J127" s="226">
        <f>ROUND(I127*H127,2)</f>
        <v>0</v>
      </c>
      <c r="K127" s="222" t="s">
        <v>359</v>
      </c>
      <c r="L127" s="45"/>
      <c r="M127" s="227" t="s">
        <v>1</v>
      </c>
      <c r="N127" s="228" t="s">
        <v>46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292</v>
      </c>
      <c r="AT127" s="231" t="s">
        <v>217</v>
      </c>
      <c r="AU127" s="231" t="s">
        <v>90</v>
      </c>
      <c r="AY127" s="18" t="s">
        <v>216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292</v>
      </c>
      <c r="BM127" s="231" t="s">
        <v>6794</v>
      </c>
    </row>
    <row r="128" s="2" customFormat="1">
      <c r="A128" s="39"/>
      <c r="B128" s="40"/>
      <c r="C128" s="41"/>
      <c r="D128" s="233" t="s">
        <v>222</v>
      </c>
      <c r="E128" s="41"/>
      <c r="F128" s="234" t="s">
        <v>6795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222</v>
      </c>
      <c r="AU128" s="18" t="s">
        <v>90</v>
      </c>
    </row>
    <row r="129" s="2" customFormat="1" ht="24.15" customHeight="1">
      <c r="A129" s="39"/>
      <c r="B129" s="40"/>
      <c r="C129" s="293" t="s">
        <v>90</v>
      </c>
      <c r="D129" s="293" t="s">
        <v>467</v>
      </c>
      <c r="E129" s="294" t="s">
        <v>6796</v>
      </c>
      <c r="F129" s="295" t="s">
        <v>6797</v>
      </c>
      <c r="G129" s="296" t="s">
        <v>453</v>
      </c>
      <c r="H129" s="297">
        <v>100</v>
      </c>
      <c r="I129" s="298"/>
      <c r="J129" s="299">
        <f>ROUND(I129*H129,2)</f>
        <v>0</v>
      </c>
      <c r="K129" s="295" t="s">
        <v>359</v>
      </c>
      <c r="L129" s="300"/>
      <c r="M129" s="301" t="s">
        <v>1</v>
      </c>
      <c r="N129" s="302" t="s">
        <v>46</v>
      </c>
      <c r="O129" s="92"/>
      <c r="P129" s="229">
        <f>O129*H129</f>
        <v>0</v>
      </c>
      <c r="Q129" s="229">
        <v>0.00055000000000000003</v>
      </c>
      <c r="R129" s="229">
        <f>Q129*H129</f>
        <v>0.055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569</v>
      </c>
      <c r="AT129" s="231" t="s">
        <v>467</v>
      </c>
      <c r="AU129" s="231" t="s">
        <v>90</v>
      </c>
      <c r="AY129" s="18" t="s">
        <v>216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292</v>
      </c>
      <c r="BM129" s="231" t="s">
        <v>6798</v>
      </c>
    </row>
    <row r="130" s="2" customFormat="1">
      <c r="A130" s="39"/>
      <c r="B130" s="40"/>
      <c r="C130" s="41"/>
      <c r="D130" s="233" t="s">
        <v>222</v>
      </c>
      <c r="E130" s="41"/>
      <c r="F130" s="234" t="s">
        <v>6797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222</v>
      </c>
      <c r="AU130" s="18" t="s">
        <v>90</v>
      </c>
    </row>
    <row r="131" s="14" customFormat="1">
      <c r="A131" s="14"/>
      <c r="B131" s="260"/>
      <c r="C131" s="261"/>
      <c r="D131" s="233" t="s">
        <v>362</v>
      </c>
      <c r="E131" s="262" t="s">
        <v>1</v>
      </c>
      <c r="F131" s="263" t="s">
        <v>1107</v>
      </c>
      <c r="G131" s="261"/>
      <c r="H131" s="264">
        <v>100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362</v>
      </c>
      <c r="AU131" s="270" t="s">
        <v>90</v>
      </c>
      <c r="AV131" s="14" t="s">
        <v>90</v>
      </c>
      <c r="AW131" s="14" t="s">
        <v>36</v>
      </c>
      <c r="AX131" s="14" t="s">
        <v>88</v>
      </c>
      <c r="AY131" s="270" t="s">
        <v>216</v>
      </c>
    </row>
    <row r="132" s="2" customFormat="1" ht="24.15" customHeight="1">
      <c r="A132" s="39"/>
      <c r="B132" s="40"/>
      <c r="C132" s="220" t="s">
        <v>228</v>
      </c>
      <c r="D132" s="220" t="s">
        <v>217</v>
      </c>
      <c r="E132" s="221" t="s">
        <v>6799</v>
      </c>
      <c r="F132" s="222" t="s">
        <v>6800</v>
      </c>
      <c r="G132" s="223" t="s">
        <v>453</v>
      </c>
      <c r="H132" s="224">
        <v>40</v>
      </c>
      <c r="I132" s="225"/>
      <c r="J132" s="226">
        <f>ROUND(I132*H132,2)</f>
        <v>0</v>
      </c>
      <c r="K132" s="222" t="s">
        <v>359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292</v>
      </c>
      <c r="AT132" s="231" t="s">
        <v>217</v>
      </c>
      <c r="AU132" s="231" t="s">
        <v>90</v>
      </c>
      <c r="AY132" s="18" t="s">
        <v>216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292</v>
      </c>
      <c r="BM132" s="231" t="s">
        <v>6801</v>
      </c>
    </row>
    <row r="133" s="2" customFormat="1">
      <c r="A133" s="39"/>
      <c r="B133" s="40"/>
      <c r="C133" s="41"/>
      <c r="D133" s="233" t="s">
        <v>222</v>
      </c>
      <c r="E133" s="41"/>
      <c r="F133" s="234" t="s">
        <v>6802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222</v>
      </c>
      <c r="AU133" s="18" t="s">
        <v>90</v>
      </c>
    </row>
    <row r="134" s="2" customFormat="1" ht="24.15" customHeight="1">
      <c r="A134" s="39"/>
      <c r="B134" s="40"/>
      <c r="C134" s="293" t="s">
        <v>215</v>
      </c>
      <c r="D134" s="293" t="s">
        <v>467</v>
      </c>
      <c r="E134" s="294" t="s">
        <v>6803</v>
      </c>
      <c r="F134" s="295" t="s">
        <v>6804</v>
      </c>
      <c r="G134" s="296" t="s">
        <v>453</v>
      </c>
      <c r="H134" s="297">
        <v>40</v>
      </c>
      <c r="I134" s="298"/>
      <c r="J134" s="299">
        <f>ROUND(I134*H134,2)</f>
        <v>0</v>
      </c>
      <c r="K134" s="295" t="s">
        <v>359</v>
      </c>
      <c r="L134" s="300"/>
      <c r="M134" s="301" t="s">
        <v>1</v>
      </c>
      <c r="N134" s="302" t="s">
        <v>46</v>
      </c>
      <c r="O134" s="92"/>
      <c r="P134" s="229">
        <f>O134*H134</f>
        <v>0</v>
      </c>
      <c r="Q134" s="229">
        <v>0.00064000000000000005</v>
      </c>
      <c r="R134" s="229">
        <f>Q134*H134</f>
        <v>0.025600000000000001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569</v>
      </c>
      <c r="AT134" s="231" t="s">
        <v>467</v>
      </c>
      <c r="AU134" s="231" t="s">
        <v>90</v>
      </c>
      <c r="AY134" s="18" t="s">
        <v>216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88</v>
      </c>
      <c r="BK134" s="232">
        <f>ROUND(I134*H134,2)</f>
        <v>0</v>
      </c>
      <c r="BL134" s="18" t="s">
        <v>292</v>
      </c>
      <c r="BM134" s="231" t="s">
        <v>6805</v>
      </c>
    </row>
    <row r="135" s="2" customFormat="1">
      <c r="A135" s="39"/>
      <c r="B135" s="40"/>
      <c r="C135" s="41"/>
      <c r="D135" s="233" t="s">
        <v>222</v>
      </c>
      <c r="E135" s="41"/>
      <c r="F135" s="234" t="s">
        <v>6804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222</v>
      </c>
      <c r="AU135" s="18" t="s">
        <v>90</v>
      </c>
    </row>
    <row r="136" s="14" customFormat="1">
      <c r="A136" s="14"/>
      <c r="B136" s="260"/>
      <c r="C136" s="261"/>
      <c r="D136" s="233" t="s">
        <v>362</v>
      </c>
      <c r="E136" s="262" t="s">
        <v>1</v>
      </c>
      <c r="F136" s="263" t="s">
        <v>644</v>
      </c>
      <c r="G136" s="261"/>
      <c r="H136" s="264">
        <v>40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362</v>
      </c>
      <c r="AU136" s="270" t="s">
        <v>90</v>
      </c>
      <c r="AV136" s="14" t="s">
        <v>90</v>
      </c>
      <c r="AW136" s="14" t="s">
        <v>36</v>
      </c>
      <c r="AX136" s="14" t="s">
        <v>88</v>
      </c>
      <c r="AY136" s="270" t="s">
        <v>216</v>
      </c>
    </row>
    <row r="137" s="2" customFormat="1" ht="24.15" customHeight="1">
      <c r="A137" s="39"/>
      <c r="B137" s="40"/>
      <c r="C137" s="220" t="s">
        <v>237</v>
      </c>
      <c r="D137" s="220" t="s">
        <v>217</v>
      </c>
      <c r="E137" s="221" t="s">
        <v>6806</v>
      </c>
      <c r="F137" s="222" t="s">
        <v>6807</v>
      </c>
      <c r="G137" s="223" t="s">
        <v>453</v>
      </c>
      <c r="H137" s="224">
        <v>50</v>
      </c>
      <c r="I137" s="225"/>
      <c r="J137" s="226">
        <f>ROUND(I137*H137,2)</f>
        <v>0</v>
      </c>
      <c r="K137" s="222" t="s">
        <v>359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292</v>
      </c>
      <c r="AT137" s="231" t="s">
        <v>217</v>
      </c>
      <c r="AU137" s="231" t="s">
        <v>90</v>
      </c>
      <c r="AY137" s="18" t="s">
        <v>216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292</v>
      </c>
      <c r="BM137" s="231" t="s">
        <v>6808</v>
      </c>
    </row>
    <row r="138" s="2" customFormat="1">
      <c r="A138" s="39"/>
      <c r="B138" s="40"/>
      <c r="C138" s="41"/>
      <c r="D138" s="233" t="s">
        <v>222</v>
      </c>
      <c r="E138" s="41"/>
      <c r="F138" s="234" t="s">
        <v>6809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90</v>
      </c>
    </row>
    <row r="139" s="2" customFormat="1" ht="24.15" customHeight="1">
      <c r="A139" s="39"/>
      <c r="B139" s="40"/>
      <c r="C139" s="293" t="s">
        <v>242</v>
      </c>
      <c r="D139" s="293" t="s">
        <v>467</v>
      </c>
      <c r="E139" s="294" t="s">
        <v>6810</v>
      </c>
      <c r="F139" s="295" t="s">
        <v>6811</v>
      </c>
      <c r="G139" s="296" t="s">
        <v>453</v>
      </c>
      <c r="H139" s="297">
        <v>50</v>
      </c>
      <c r="I139" s="298"/>
      <c r="J139" s="299">
        <f>ROUND(I139*H139,2)</f>
        <v>0</v>
      </c>
      <c r="K139" s="295" t="s">
        <v>359</v>
      </c>
      <c r="L139" s="300"/>
      <c r="M139" s="301" t="s">
        <v>1</v>
      </c>
      <c r="N139" s="302" t="s">
        <v>46</v>
      </c>
      <c r="O139" s="92"/>
      <c r="P139" s="229">
        <f>O139*H139</f>
        <v>0</v>
      </c>
      <c r="Q139" s="229">
        <v>0.00147</v>
      </c>
      <c r="R139" s="229">
        <f>Q139*H139</f>
        <v>0.073499999999999996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569</v>
      </c>
      <c r="AT139" s="231" t="s">
        <v>467</v>
      </c>
      <c r="AU139" s="231" t="s">
        <v>90</v>
      </c>
      <c r="AY139" s="18" t="s">
        <v>216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292</v>
      </c>
      <c r="BM139" s="231" t="s">
        <v>6812</v>
      </c>
    </row>
    <row r="140" s="2" customFormat="1">
      <c r="A140" s="39"/>
      <c r="B140" s="40"/>
      <c r="C140" s="41"/>
      <c r="D140" s="233" t="s">
        <v>222</v>
      </c>
      <c r="E140" s="41"/>
      <c r="F140" s="234" t="s">
        <v>6811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90</v>
      </c>
    </row>
    <row r="141" s="14" customFormat="1">
      <c r="A141" s="14"/>
      <c r="B141" s="260"/>
      <c r="C141" s="261"/>
      <c r="D141" s="233" t="s">
        <v>362</v>
      </c>
      <c r="E141" s="262" t="s">
        <v>1</v>
      </c>
      <c r="F141" s="263" t="s">
        <v>706</v>
      </c>
      <c r="G141" s="261"/>
      <c r="H141" s="264">
        <v>50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362</v>
      </c>
      <c r="AU141" s="270" t="s">
        <v>90</v>
      </c>
      <c r="AV141" s="14" t="s">
        <v>90</v>
      </c>
      <c r="AW141" s="14" t="s">
        <v>36</v>
      </c>
      <c r="AX141" s="14" t="s">
        <v>88</v>
      </c>
      <c r="AY141" s="270" t="s">
        <v>216</v>
      </c>
    </row>
    <row r="142" s="2" customFormat="1" ht="24.15" customHeight="1">
      <c r="A142" s="39"/>
      <c r="B142" s="40"/>
      <c r="C142" s="220" t="s">
        <v>247</v>
      </c>
      <c r="D142" s="220" t="s">
        <v>217</v>
      </c>
      <c r="E142" s="221" t="s">
        <v>4397</v>
      </c>
      <c r="F142" s="222" t="s">
        <v>4398</v>
      </c>
      <c r="G142" s="223" t="s">
        <v>539</v>
      </c>
      <c r="H142" s="224">
        <v>2</v>
      </c>
      <c r="I142" s="225"/>
      <c r="J142" s="226">
        <f>ROUND(I142*H142,2)</f>
        <v>0</v>
      </c>
      <c r="K142" s="222" t="s">
        <v>359</v>
      </c>
      <c r="L142" s="45"/>
      <c r="M142" s="227" t="s">
        <v>1</v>
      </c>
      <c r="N142" s="228" t="s">
        <v>46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292</v>
      </c>
      <c r="AT142" s="231" t="s">
        <v>217</v>
      </c>
      <c r="AU142" s="231" t="s">
        <v>90</v>
      </c>
      <c r="AY142" s="18" t="s">
        <v>216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88</v>
      </c>
      <c r="BK142" s="232">
        <f>ROUND(I142*H142,2)</f>
        <v>0</v>
      </c>
      <c r="BL142" s="18" t="s">
        <v>292</v>
      </c>
      <c r="BM142" s="231" t="s">
        <v>6813</v>
      </c>
    </row>
    <row r="143" s="2" customFormat="1">
      <c r="A143" s="39"/>
      <c r="B143" s="40"/>
      <c r="C143" s="41"/>
      <c r="D143" s="233" t="s">
        <v>222</v>
      </c>
      <c r="E143" s="41"/>
      <c r="F143" s="234" t="s">
        <v>4400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222</v>
      </c>
      <c r="AU143" s="18" t="s">
        <v>90</v>
      </c>
    </row>
    <row r="144" s="2" customFormat="1" ht="24.15" customHeight="1">
      <c r="A144" s="39"/>
      <c r="B144" s="40"/>
      <c r="C144" s="220" t="s">
        <v>252</v>
      </c>
      <c r="D144" s="220" t="s">
        <v>217</v>
      </c>
      <c r="E144" s="221" t="s">
        <v>4401</v>
      </c>
      <c r="F144" s="222" t="s">
        <v>4402</v>
      </c>
      <c r="G144" s="223" t="s">
        <v>539</v>
      </c>
      <c r="H144" s="224">
        <v>2</v>
      </c>
      <c r="I144" s="225"/>
      <c r="J144" s="226">
        <f>ROUND(I144*H144,2)</f>
        <v>0</v>
      </c>
      <c r="K144" s="222" t="s">
        <v>359</v>
      </c>
      <c r="L144" s="45"/>
      <c r="M144" s="227" t="s">
        <v>1</v>
      </c>
      <c r="N144" s="228" t="s">
        <v>46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292</v>
      </c>
      <c r="AT144" s="231" t="s">
        <v>217</v>
      </c>
      <c r="AU144" s="231" t="s">
        <v>90</v>
      </c>
      <c r="AY144" s="18" t="s">
        <v>216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292</v>
      </c>
      <c r="BM144" s="231" t="s">
        <v>6814</v>
      </c>
    </row>
    <row r="145" s="2" customFormat="1">
      <c r="A145" s="39"/>
      <c r="B145" s="40"/>
      <c r="C145" s="41"/>
      <c r="D145" s="233" t="s">
        <v>222</v>
      </c>
      <c r="E145" s="41"/>
      <c r="F145" s="234" t="s">
        <v>4404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90</v>
      </c>
    </row>
    <row r="146" s="2" customFormat="1" ht="24.15" customHeight="1">
      <c r="A146" s="39"/>
      <c r="B146" s="40"/>
      <c r="C146" s="220" t="s">
        <v>257</v>
      </c>
      <c r="D146" s="220" t="s">
        <v>217</v>
      </c>
      <c r="E146" s="221" t="s">
        <v>4405</v>
      </c>
      <c r="F146" s="222" t="s">
        <v>4406</v>
      </c>
      <c r="G146" s="223" t="s">
        <v>539</v>
      </c>
      <c r="H146" s="224">
        <v>4</v>
      </c>
      <c r="I146" s="225"/>
      <c r="J146" s="226">
        <f>ROUND(I146*H146,2)</f>
        <v>0</v>
      </c>
      <c r="K146" s="222" t="s">
        <v>359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292</v>
      </c>
      <c r="AT146" s="231" t="s">
        <v>217</v>
      </c>
      <c r="AU146" s="231" t="s">
        <v>90</v>
      </c>
      <c r="AY146" s="18" t="s">
        <v>216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292</v>
      </c>
      <c r="BM146" s="231" t="s">
        <v>6815</v>
      </c>
    </row>
    <row r="147" s="2" customFormat="1">
      <c r="A147" s="39"/>
      <c r="B147" s="40"/>
      <c r="C147" s="41"/>
      <c r="D147" s="233" t="s">
        <v>222</v>
      </c>
      <c r="E147" s="41"/>
      <c r="F147" s="234" t="s">
        <v>4408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90</v>
      </c>
    </row>
    <row r="148" s="11" customFormat="1" ht="25.92" customHeight="1">
      <c r="A148" s="11"/>
      <c r="B148" s="206"/>
      <c r="C148" s="207"/>
      <c r="D148" s="208" t="s">
        <v>80</v>
      </c>
      <c r="E148" s="209" t="s">
        <v>467</v>
      </c>
      <c r="F148" s="209" t="s">
        <v>4770</v>
      </c>
      <c r="G148" s="207"/>
      <c r="H148" s="207"/>
      <c r="I148" s="210"/>
      <c r="J148" s="211">
        <f>BK148</f>
        <v>0</v>
      </c>
      <c r="K148" s="207"/>
      <c r="L148" s="212"/>
      <c r="M148" s="213"/>
      <c r="N148" s="214"/>
      <c r="O148" s="214"/>
      <c r="P148" s="215">
        <f>P149</f>
        <v>0</v>
      </c>
      <c r="Q148" s="214"/>
      <c r="R148" s="215">
        <f>R149</f>
        <v>0.85099500000000006</v>
      </c>
      <c r="S148" s="214"/>
      <c r="T148" s="216">
        <f>T149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17" t="s">
        <v>228</v>
      </c>
      <c r="AT148" s="218" t="s">
        <v>80</v>
      </c>
      <c r="AU148" s="218" t="s">
        <v>81</v>
      </c>
      <c r="AY148" s="217" t="s">
        <v>216</v>
      </c>
      <c r="BK148" s="219">
        <f>BK149</f>
        <v>0</v>
      </c>
    </row>
    <row r="149" s="11" customFormat="1" ht="22.8" customHeight="1">
      <c r="A149" s="11"/>
      <c r="B149" s="206"/>
      <c r="C149" s="207"/>
      <c r="D149" s="208" t="s">
        <v>80</v>
      </c>
      <c r="E149" s="248" t="s">
        <v>6816</v>
      </c>
      <c r="F149" s="248" t="s">
        <v>6817</v>
      </c>
      <c r="G149" s="207"/>
      <c r="H149" s="207"/>
      <c r="I149" s="210"/>
      <c r="J149" s="249">
        <f>BK149</f>
        <v>0</v>
      </c>
      <c r="K149" s="207"/>
      <c r="L149" s="212"/>
      <c r="M149" s="213"/>
      <c r="N149" s="214"/>
      <c r="O149" s="214"/>
      <c r="P149" s="215">
        <f>SUM(P150:P179)</f>
        <v>0</v>
      </c>
      <c r="Q149" s="214"/>
      <c r="R149" s="215">
        <f>SUM(R150:R179)</f>
        <v>0.85099500000000006</v>
      </c>
      <c r="S149" s="214"/>
      <c r="T149" s="216">
        <f>SUM(T150:T179)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17" t="s">
        <v>228</v>
      </c>
      <c r="AT149" s="218" t="s">
        <v>80</v>
      </c>
      <c r="AU149" s="218" t="s">
        <v>88</v>
      </c>
      <c r="AY149" s="217" t="s">
        <v>216</v>
      </c>
      <c r="BK149" s="219">
        <f>SUM(BK150:BK179)</f>
        <v>0</v>
      </c>
    </row>
    <row r="150" s="2" customFormat="1" ht="21.75" customHeight="1">
      <c r="A150" s="39"/>
      <c r="B150" s="40"/>
      <c r="C150" s="220" t="s">
        <v>262</v>
      </c>
      <c r="D150" s="220" t="s">
        <v>217</v>
      </c>
      <c r="E150" s="221" t="s">
        <v>6818</v>
      </c>
      <c r="F150" s="222" t="s">
        <v>6819</v>
      </c>
      <c r="G150" s="223" t="s">
        <v>6820</v>
      </c>
      <c r="H150" s="224">
        <v>0.050000000000000003</v>
      </c>
      <c r="I150" s="225"/>
      <c r="J150" s="226">
        <f>ROUND(I150*H150,2)</f>
        <v>0</v>
      </c>
      <c r="K150" s="222" t="s">
        <v>359</v>
      </c>
      <c r="L150" s="45"/>
      <c r="M150" s="227" t="s">
        <v>1</v>
      </c>
      <c r="N150" s="228" t="s">
        <v>46</v>
      </c>
      <c r="O150" s="92"/>
      <c r="P150" s="229">
        <f>O150*H150</f>
        <v>0</v>
      </c>
      <c r="Q150" s="229">
        <v>0.0099000000000000008</v>
      </c>
      <c r="R150" s="229">
        <f>Q150*H150</f>
        <v>0.00049500000000000011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813</v>
      </c>
      <c r="AT150" s="231" t="s">
        <v>217</v>
      </c>
      <c r="AU150" s="231" t="s">
        <v>90</v>
      </c>
      <c r="AY150" s="18" t="s">
        <v>216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813</v>
      </c>
      <c r="BM150" s="231" t="s">
        <v>6821</v>
      </c>
    </row>
    <row r="151" s="2" customFormat="1">
      <c r="A151" s="39"/>
      <c r="B151" s="40"/>
      <c r="C151" s="41"/>
      <c r="D151" s="233" t="s">
        <v>222</v>
      </c>
      <c r="E151" s="41"/>
      <c r="F151" s="234" t="s">
        <v>6822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90</v>
      </c>
    </row>
    <row r="152" s="2" customFormat="1" ht="24.15" customHeight="1">
      <c r="A152" s="39"/>
      <c r="B152" s="40"/>
      <c r="C152" s="220" t="s">
        <v>267</v>
      </c>
      <c r="D152" s="220" t="s">
        <v>217</v>
      </c>
      <c r="E152" s="221" t="s">
        <v>6823</v>
      </c>
      <c r="F152" s="222" t="s">
        <v>6824</v>
      </c>
      <c r="G152" s="223" t="s">
        <v>453</v>
      </c>
      <c r="H152" s="224">
        <v>50</v>
      </c>
      <c r="I152" s="225"/>
      <c r="J152" s="226">
        <f>ROUND(I152*H152,2)</f>
        <v>0</v>
      </c>
      <c r="K152" s="222" t="s">
        <v>359</v>
      </c>
      <c r="L152" s="45"/>
      <c r="M152" s="227" t="s">
        <v>1</v>
      </c>
      <c r="N152" s="228" t="s">
        <v>46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813</v>
      </c>
      <c r="AT152" s="231" t="s">
        <v>217</v>
      </c>
      <c r="AU152" s="231" t="s">
        <v>90</v>
      </c>
      <c r="AY152" s="18" t="s">
        <v>216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813</v>
      </c>
      <c r="BM152" s="231" t="s">
        <v>6825</v>
      </c>
    </row>
    <row r="153" s="2" customFormat="1">
      <c r="A153" s="39"/>
      <c r="B153" s="40"/>
      <c r="C153" s="41"/>
      <c r="D153" s="233" t="s">
        <v>222</v>
      </c>
      <c r="E153" s="41"/>
      <c r="F153" s="234" t="s">
        <v>6826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90</v>
      </c>
    </row>
    <row r="154" s="2" customFormat="1" ht="24.15" customHeight="1">
      <c r="A154" s="39"/>
      <c r="B154" s="40"/>
      <c r="C154" s="220" t="s">
        <v>272</v>
      </c>
      <c r="D154" s="220" t="s">
        <v>217</v>
      </c>
      <c r="E154" s="221" t="s">
        <v>6827</v>
      </c>
      <c r="F154" s="222" t="s">
        <v>6828</v>
      </c>
      <c r="G154" s="223" t="s">
        <v>358</v>
      </c>
      <c r="H154" s="224">
        <v>20</v>
      </c>
      <c r="I154" s="225"/>
      <c r="J154" s="226">
        <f>ROUND(I154*H154,2)</f>
        <v>0</v>
      </c>
      <c r="K154" s="222" t="s">
        <v>359</v>
      </c>
      <c r="L154" s="45"/>
      <c r="M154" s="227" t="s">
        <v>1</v>
      </c>
      <c r="N154" s="228" t="s">
        <v>46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813</v>
      </c>
      <c r="AT154" s="231" t="s">
        <v>217</v>
      </c>
      <c r="AU154" s="231" t="s">
        <v>90</v>
      </c>
      <c r="AY154" s="18" t="s">
        <v>216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813</v>
      </c>
      <c r="BM154" s="231" t="s">
        <v>6829</v>
      </c>
    </row>
    <row r="155" s="2" customFormat="1">
      <c r="A155" s="39"/>
      <c r="B155" s="40"/>
      <c r="C155" s="41"/>
      <c r="D155" s="233" t="s">
        <v>222</v>
      </c>
      <c r="E155" s="41"/>
      <c r="F155" s="234" t="s">
        <v>6830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90</v>
      </c>
    </row>
    <row r="156" s="14" customFormat="1">
      <c r="A156" s="14"/>
      <c r="B156" s="260"/>
      <c r="C156" s="261"/>
      <c r="D156" s="233" t="s">
        <v>362</v>
      </c>
      <c r="E156" s="262" t="s">
        <v>1</v>
      </c>
      <c r="F156" s="263" t="s">
        <v>6831</v>
      </c>
      <c r="G156" s="261"/>
      <c r="H156" s="264">
        <v>20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0" t="s">
        <v>362</v>
      </c>
      <c r="AU156" s="270" t="s">
        <v>90</v>
      </c>
      <c r="AV156" s="14" t="s">
        <v>90</v>
      </c>
      <c r="AW156" s="14" t="s">
        <v>36</v>
      </c>
      <c r="AX156" s="14" t="s">
        <v>88</v>
      </c>
      <c r="AY156" s="270" t="s">
        <v>216</v>
      </c>
    </row>
    <row r="157" s="2" customFormat="1" ht="24.15" customHeight="1">
      <c r="A157" s="39"/>
      <c r="B157" s="40"/>
      <c r="C157" s="220" t="s">
        <v>277</v>
      </c>
      <c r="D157" s="220" t="s">
        <v>217</v>
      </c>
      <c r="E157" s="221" t="s">
        <v>6832</v>
      </c>
      <c r="F157" s="222" t="s">
        <v>6833</v>
      </c>
      <c r="G157" s="223" t="s">
        <v>435</v>
      </c>
      <c r="H157" s="224">
        <v>10.5</v>
      </c>
      <c r="I157" s="225"/>
      <c r="J157" s="226">
        <f>ROUND(I157*H157,2)</f>
        <v>0</v>
      </c>
      <c r="K157" s="222" t="s">
        <v>359</v>
      </c>
      <c r="L157" s="45"/>
      <c r="M157" s="227" t="s">
        <v>1</v>
      </c>
      <c r="N157" s="228" t="s">
        <v>46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813</v>
      </c>
      <c r="AT157" s="231" t="s">
        <v>217</v>
      </c>
      <c r="AU157" s="231" t="s">
        <v>90</v>
      </c>
      <c r="AY157" s="18" t="s">
        <v>216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813</v>
      </c>
      <c r="BM157" s="231" t="s">
        <v>6834</v>
      </c>
    </row>
    <row r="158" s="2" customFormat="1">
      <c r="A158" s="39"/>
      <c r="B158" s="40"/>
      <c r="C158" s="41"/>
      <c r="D158" s="233" t="s">
        <v>222</v>
      </c>
      <c r="E158" s="41"/>
      <c r="F158" s="234" t="s">
        <v>6835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222</v>
      </c>
      <c r="AU158" s="18" t="s">
        <v>90</v>
      </c>
    </row>
    <row r="159" s="14" customFormat="1">
      <c r="A159" s="14"/>
      <c r="B159" s="260"/>
      <c r="C159" s="261"/>
      <c r="D159" s="233" t="s">
        <v>362</v>
      </c>
      <c r="E159" s="262" t="s">
        <v>1</v>
      </c>
      <c r="F159" s="263" t="s">
        <v>6836</v>
      </c>
      <c r="G159" s="261"/>
      <c r="H159" s="264">
        <v>5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362</v>
      </c>
      <c r="AU159" s="270" t="s">
        <v>90</v>
      </c>
      <c r="AV159" s="14" t="s">
        <v>90</v>
      </c>
      <c r="AW159" s="14" t="s">
        <v>36</v>
      </c>
      <c r="AX159" s="14" t="s">
        <v>88</v>
      </c>
      <c r="AY159" s="270" t="s">
        <v>216</v>
      </c>
    </row>
    <row r="160" s="14" customFormat="1">
      <c r="A160" s="14"/>
      <c r="B160" s="260"/>
      <c r="C160" s="261"/>
      <c r="D160" s="233" t="s">
        <v>362</v>
      </c>
      <c r="E160" s="261"/>
      <c r="F160" s="263" t="s">
        <v>6837</v>
      </c>
      <c r="G160" s="261"/>
      <c r="H160" s="264">
        <v>10.5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362</v>
      </c>
      <c r="AU160" s="270" t="s">
        <v>90</v>
      </c>
      <c r="AV160" s="14" t="s">
        <v>90</v>
      </c>
      <c r="AW160" s="14" t="s">
        <v>4</v>
      </c>
      <c r="AX160" s="14" t="s">
        <v>88</v>
      </c>
      <c r="AY160" s="270" t="s">
        <v>216</v>
      </c>
    </row>
    <row r="161" s="2" customFormat="1" ht="24.15" customHeight="1">
      <c r="A161" s="39"/>
      <c r="B161" s="40"/>
      <c r="C161" s="220" t="s">
        <v>282</v>
      </c>
      <c r="D161" s="220" t="s">
        <v>217</v>
      </c>
      <c r="E161" s="221" t="s">
        <v>6838</v>
      </c>
      <c r="F161" s="222" t="s">
        <v>6839</v>
      </c>
      <c r="G161" s="223" t="s">
        <v>453</v>
      </c>
      <c r="H161" s="224">
        <v>50</v>
      </c>
      <c r="I161" s="225"/>
      <c r="J161" s="226">
        <f>ROUND(I161*H161,2)</f>
        <v>0</v>
      </c>
      <c r="K161" s="222" t="s">
        <v>359</v>
      </c>
      <c r="L161" s="45"/>
      <c r="M161" s="227" t="s">
        <v>1</v>
      </c>
      <c r="N161" s="228" t="s">
        <v>46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813</v>
      </c>
      <c r="AT161" s="231" t="s">
        <v>217</v>
      </c>
      <c r="AU161" s="231" t="s">
        <v>90</v>
      </c>
      <c r="AY161" s="18" t="s">
        <v>216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813</v>
      </c>
      <c r="BM161" s="231" t="s">
        <v>6840</v>
      </c>
    </row>
    <row r="162" s="2" customFormat="1">
      <c r="A162" s="39"/>
      <c r="B162" s="40"/>
      <c r="C162" s="41"/>
      <c r="D162" s="233" t="s">
        <v>222</v>
      </c>
      <c r="E162" s="41"/>
      <c r="F162" s="234" t="s">
        <v>6841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222</v>
      </c>
      <c r="AU162" s="18" t="s">
        <v>90</v>
      </c>
    </row>
    <row r="163" s="2" customFormat="1" ht="24.15" customHeight="1">
      <c r="A163" s="39"/>
      <c r="B163" s="40"/>
      <c r="C163" s="220" t="s">
        <v>8</v>
      </c>
      <c r="D163" s="220" t="s">
        <v>217</v>
      </c>
      <c r="E163" s="221" t="s">
        <v>6842</v>
      </c>
      <c r="F163" s="222" t="s">
        <v>6843</v>
      </c>
      <c r="G163" s="223" t="s">
        <v>453</v>
      </c>
      <c r="H163" s="224">
        <v>50</v>
      </c>
      <c r="I163" s="225"/>
      <c r="J163" s="226">
        <f>ROUND(I163*H163,2)</f>
        <v>0</v>
      </c>
      <c r="K163" s="222" t="s">
        <v>359</v>
      </c>
      <c r="L163" s="45"/>
      <c r="M163" s="227" t="s">
        <v>1</v>
      </c>
      <c r="N163" s="228" t="s">
        <v>46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813</v>
      </c>
      <c r="AT163" s="231" t="s">
        <v>217</v>
      </c>
      <c r="AU163" s="231" t="s">
        <v>90</v>
      </c>
      <c r="AY163" s="18" t="s">
        <v>216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813</v>
      </c>
      <c r="BM163" s="231" t="s">
        <v>6844</v>
      </c>
    </row>
    <row r="164" s="2" customFormat="1">
      <c r="A164" s="39"/>
      <c r="B164" s="40"/>
      <c r="C164" s="41"/>
      <c r="D164" s="233" t="s">
        <v>222</v>
      </c>
      <c r="E164" s="41"/>
      <c r="F164" s="234" t="s">
        <v>6845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90</v>
      </c>
    </row>
    <row r="165" s="2" customFormat="1" ht="16.5" customHeight="1">
      <c r="A165" s="39"/>
      <c r="B165" s="40"/>
      <c r="C165" s="220" t="s">
        <v>292</v>
      </c>
      <c r="D165" s="220" t="s">
        <v>217</v>
      </c>
      <c r="E165" s="221" t="s">
        <v>6846</v>
      </c>
      <c r="F165" s="222" t="s">
        <v>6847</v>
      </c>
      <c r="G165" s="223" t="s">
        <v>453</v>
      </c>
      <c r="H165" s="224">
        <v>100</v>
      </c>
      <c r="I165" s="225"/>
      <c r="J165" s="226">
        <f>ROUND(I165*H165,2)</f>
        <v>0</v>
      </c>
      <c r="K165" s="222" t="s">
        <v>359</v>
      </c>
      <c r="L165" s="45"/>
      <c r="M165" s="227" t="s">
        <v>1</v>
      </c>
      <c r="N165" s="228" t="s">
        <v>46</v>
      </c>
      <c r="O165" s="92"/>
      <c r="P165" s="229">
        <f>O165*H165</f>
        <v>0</v>
      </c>
      <c r="Q165" s="229">
        <v>6.9999999999999994E-05</v>
      </c>
      <c r="R165" s="229">
        <f>Q165*H165</f>
        <v>0.0069999999999999993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813</v>
      </c>
      <c r="AT165" s="231" t="s">
        <v>217</v>
      </c>
      <c r="AU165" s="231" t="s">
        <v>90</v>
      </c>
      <c r="AY165" s="18" t="s">
        <v>216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813</v>
      </c>
      <c r="BM165" s="231" t="s">
        <v>6848</v>
      </c>
    </row>
    <row r="166" s="2" customFormat="1">
      <c r="A166" s="39"/>
      <c r="B166" s="40"/>
      <c r="C166" s="41"/>
      <c r="D166" s="233" t="s">
        <v>222</v>
      </c>
      <c r="E166" s="41"/>
      <c r="F166" s="234" t="s">
        <v>6849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222</v>
      </c>
      <c r="AU166" s="18" t="s">
        <v>90</v>
      </c>
    </row>
    <row r="167" s="2" customFormat="1" ht="24.15" customHeight="1">
      <c r="A167" s="39"/>
      <c r="B167" s="40"/>
      <c r="C167" s="293" t="s">
        <v>297</v>
      </c>
      <c r="D167" s="293" t="s">
        <v>467</v>
      </c>
      <c r="E167" s="294" t="s">
        <v>6850</v>
      </c>
      <c r="F167" s="295" t="s">
        <v>6851</v>
      </c>
      <c r="G167" s="296" t="s">
        <v>453</v>
      </c>
      <c r="H167" s="297">
        <v>100</v>
      </c>
      <c r="I167" s="298"/>
      <c r="J167" s="299">
        <f>ROUND(I167*H167,2)</f>
        <v>0</v>
      </c>
      <c r="K167" s="295" t="s">
        <v>1</v>
      </c>
      <c r="L167" s="300"/>
      <c r="M167" s="301" t="s">
        <v>1</v>
      </c>
      <c r="N167" s="302" t="s">
        <v>46</v>
      </c>
      <c r="O167" s="92"/>
      <c r="P167" s="229">
        <f>O167*H167</f>
        <v>0</v>
      </c>
      <c r="Q167" s="229">
        <v>2.0000000000000002E-05</v>
      </c>
      <c r="R167" s="229">
        <f>Q167*H167</f>
        <v>0.002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1995</v>
      </c>
      <c r="AT167" s="231" t="s">
        <v>467</v>
      </c>
      <c r="AU167" s="231" t="s">
        <v>90</v>
      </c>
      <c r="AY167" s="18" t="s">
        <v>216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813</v>
      </c>
      <c r="BM167" s="231" t="s">
        <v>6852</v>
      </c>
    </row>
    <row r="168" s="2" customFormat="1">
      <c r="A168" s="39"/>
      <c r="B168" s="40"/>
      <c r="C168" s="41"/>
      <c r="D168" s="233" t="s">
        <v>222</v>
      </c>
      <c r="E168" s="41"/>
      <c r="F168" s="234" t="s">
        <v>6851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222</v>
      </c>
      <c r="AU168" s="18" t="s">
        <v>90</v>
      </c>
    </row>
    <row r="169" s="2" customFormat="1" ht="37.8" customHeight="1">
      <c r="A169" s="39"/>
      <c r="B169" s="40"/>
      <c r="C169" s="220" t="s">
        <v>472</v>
      </c>
      <c r="D169" s="220" t="s">
        <v>217</v>
      </c>
      <c r="E169" s="221" t="s">
        <v>6853</v>
      </c>
      <c r="F169" s="222" t="s">
        <v>6854</v>
      </c>
      <c r="G169" s="223" t="s">
        <v>539</v>
      </c>
      <c r="H169" s="224">
        <v>2</v>
      </c>
      <c r="I169" s="225"/>
      <c r="J169" s="226">
        <f>ROUND(I169*H169,2)</f>
        <v>0</v>
      </c>
      <c r="K169" s="222" t="s">
        <v>359</v>
      </c>
      <c r="L169" s="45"/>
      <c r="M169" s="227" t="s">
        <v>1</v>
      </c>
      <c r="N169" s="228" t="s">
        <v>46</v>
      </c>
      <c r="O169" s="92"/>
      <c r="P169" s="229">
        <f>O169*H169</f>
        <v>0</v>
      </c>
      <c r="Q169" s="229">
        <v>0.41175</v>
      </c>
      <c r="R169" s="229">
        <f>Q169*H169</f>
        <v>0.82350000000000001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813</v>
      </c>
      <c r="AT169" s="231" t="s">
        <v>217</v>
      </c>
      <c r="AU169" s="231" t="s">
        <v>90</v>
      </c>
      <c r="AY169" s="18" t="s">
        <v>216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813</v>
      </c>
      <c r="BM169" s="231" t="s">
        <v>6855</v>
      </c>
    </row>
    <row r="170" s="2" customFormat="1">
      <c r="A170" s="39"/>
      <c r="B170" s="40"/>
      <c r="C170" s="41"/>
      <c r="D170" s="233" t="s">
        <v>222</v>
      </c>
      <c r="E170" s="41"/>
      <c r="F170" s="234" t="s">
        <v>6856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90</v>
      </c>
    </row>
    <row r="171" s="2" customFormat="1" ht="62.7" customHeight="1">
      <c r="A171" s="39"/>
      <c r="B171" s="40"/>
      <c r="C171" s="293" t="s">
        <v>479</v>
      </c>
      <c r="D171" s="293" t="s">
        <v>467</v>
      </c>
      <c r="E171" s="294" t="s">
        <v>6857</v>
      </c>
      <c r="F171" s="295" t="s">
        <v>6858</v>
      </c>
      <c r="G171" s="296" t="s">
        <v>539</v>
      </c>
      <c r="H171" s="297">
        <v>2</v>
      </c>
      <c r="I171" s="298"/>
      <c r="J171" s="299">
        <f>ROUND(I171*H171,2)</f>
        <v>0</v>
      </c>
      <c r="K171" s="295" t="s">
        <v>359</v>
      </c>
      <c r="L171" s="300"/>
      <c r="M171" s="301" t="s">
        <v>1</v>
      </c>
      <c r="N171" s="302" t="s">
        <v>46</v>
      </c>
      <c r="O171" s="92"/>
      <c r="P171" s="229">
        <f>O171*H171</f>
        <v>0</v>
      </c>
      <c r="Q171" s="229">
        <v>0.0089999999999999993</v>
      </c>
      <c r="R171" s="229">
        <f>Q171*H171</f>
        <v>0.017999999999999999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1995</v>
      </c>
      <c r="AT171" s="231" t="s">
        <v>467</v>
      </c>
      <c r="AU171" s="231" t="s">
        <v>90</v>
      </c>
      <c r="AY171" s="18" t="s">
        <v>216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88</v>
      </c>
      <c r="BK171" s="232">
        <f>ROUND(I171*H171,2)</f>
        <v>0</v>
      </c>
      <c r="BL171" s="18" t="s">
        <v>813</v>
      </c>
      <c r="BM171" s="231" t="s">
        <v>6859</v>
      </c>
    </row>
    <row r="172" s="2" customFormat="1">
      <c r="A172" s="39"/>
      <c r="B172" s="40"/>
      <c r="C172" s="41"/>
      <c r="D172" s="233" t="s">
        <v>222</v>
      </c>
      <c r="E172" s="41"/>
      <c r="F172" s="234" t="s">
        <v>6858</v>
      </c>
      <c r="G172" s="41"/>
      <c r="H172" s="41"/>
      <c r="I172" s="235"/>
      <c r="J172" s="41"/>
      <c r="K172" s="41"/>
      <c r="L172" s="45"/>
      <c r="M172" s="236"/>
      <c r="N172" s="23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222</v>
      </c>
      <c r="AU172" s="18" t="s">
        <v>90</v>
      </c>
    </row>
    <row r="173" s="2" customFormat="1" ht="24.15" customHeight="1">
      <c r="A173" s="39"/>
      <c r="B173" s="40"/>
      <c r="C173" s="220" t="s">
        <v>486</v>
      </c>
      <c r="D173" s="220" t="s">
        <v>217</v>
      </c>
      <c r="E173" s="221" t="s">
        <v>6860</v>
      </c>
      <c r="F173" s="222" t="s">
        <v>6861</v>
      </c>
      <c r="G173" s="223" t="s">
        <v>435</v>
      </c>
      <c r="H173" s="224">
        <v>5</v>
      </c>
      <c r="I173" s="225"/>
      <c r="J173" s="226">
        <f>ROUND(I173*H173,2)</f>
        <v>0</v>
      </c>
      <c r="K173" s="222" t="s">
        <v>359</v>
      </c>
      <c r="L173" s="45"/>
      <c r="M173" s="227" t="s">
        <v>1</v>
      </c>
      <c r="N173" s="228" t="s">
        <v>46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813</v>
      </c>
      <c r="AT173" s="231" t="s">
        <v>217</v>
      </c>
      <c r="AU173" s="231" t="s">
        <v>90</v>
      </c>
      <c r="AY173" s="18" t="s">
        <v>216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813</v>
      </c>
      <c r="BM173" s="231" t="s">
        <v>6862</v>
      </c>
    </row>
    <row r="174" s="2" customFormat="1">
      <c r="A174" s="39"/>
      <c r="B174" s="40"/>
      <c r="C174" s="41"/>
      <c r="D174" s="233" t="s">
        <v>222</v>
      </c>
      <c r="E174" s="41"/>
      <c r="F174" s="234" t="s">
        <v>6863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222</v>
      </c>
      <c r="AU174" s="18" t="s">
        <v>90</v>
      </c>
    </row>
    <row r="175" s="14" customFormat="1">
      <c r="A175" s="14"/>
      <c r="B175" s="260"/>
      <c r="C175" s="261"/>
      <c r="D175" s="233" t="s">
        <v>362</v>
      </c>
      <c r="E175" s="262" t="s">
        <v>1</v>
      </c>
      <c r="F175" s="263" t="s">
        <v>237</v>
      </c>
      <c r="G175" s="261"/>
      <c r="H175" s="264">
        <v>5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362</v>
      </c>
      <c r="AU175" s="270" t="s">
        <v>90</v>
      </c>
      <c r="AV175" s="14" t="s">
        <v>90</v>
      </c>
      <c r="AW175" s="14" t="s">
        <v>36</v>
      </c>
      <c r="AX175" s="14" t="s">
        <v>88</v>
      </c>
      <c r="AY175" s="270" t="s">
        <v>216</v>
      </c>
    </row>
    <row r="176" s="2" customFormat="1" ht="24.15" customHeight="1">
      <c r="A176" s="39"/>
      <c r="B176" s="40"/>
      <c r="C176" s="220" t="s">
        <v>7</v>
      </c>
      <c r="D176" s="220" t="s">
        <v>217</v>
      </c>
      <c r="E176" s="221" t="s">
        <v>6864</v>
      </c>
      <c r="F176" s="222" t="s">
        <v>6865</v>
      </c>
      <c r="G176" s="223" t="s">
        <v>435</v>
      </c>
      <c r="H176" s="224">
        <v>85</v>
      </c>
      <c r="I176" s="225"/>
      <c r="J176" s="226">
        <f>ROUND(I176*H176,2)</f>
        <v>0</v>
      </c>
      <c r="K176" s="222" t="s">
        <v>359</v>
      </c>
      <c r="L176" s="45"/>
      <c r="M176" s="227" t="s">
        <v>1</v>
      </c>
      <c r="N176" s="228" t="s">
        <v>46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813</v>
      </c>
      <c r="AT176" s="231" t="s">
        <v>217</v>
      </c>
      <c r="AU176" s="231" t="s">
        <v>90</v>
      </c>
      <c r="AY176" s="18" t="s">
        <v>216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813</v>
      </c>
      <c r="BM176" s="231" t="s">
        <v>6866</v>
      </c>
    </row>
    <row r="177" s="2" customFormat="1">
      <c r="A177" s="39"/>
      <c r="B177" s="40"/>
      <c r="C177" s="41"/>
      <c r="D177" s="233" t="s">
        <v>222</v>
      </c>
      <c r="E177" s="41"/>
      <c r="F177" s="234" t="s">
        <v>6867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222</v>
      </c>
      <c r="AU177" s="18" t="s">
        <v>90</v>
      </c>
    </row>
    <row r="178" s="14" customFormat="1">
      <c r="A178" s="14"/>
      <c r="B178" s="260"/>
      <c r="C178" s="261"/>
      <c r="D178" s="233" t="s">
        <v>362</v>
      </c>
      <c r="E178" s="262" t="s">
        <v>1</v>
      </c>
      <c r="F178" s="263" t="s">
        <v>237</v>
      </c>
      <c r="G178" s="261"/>
      <c r="H178" s="264">
        <v>5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0" t="s">
        <v>362</v>
      </c>
      <c r="AU178" s="270" t="s">
        <v>90</v>
      </c>
      <c r="AV178" s="14" t="s">
        <v>90</v>
      </c>
      <c r="AW178" s="14" t="s">
        <v>36</v>
      </c>
      <c r="AX178" s="14" t="s">
        <v>88</v>
      </c>
      <c r="AY178" s="270" t="s">
        <v>216</v>
      </c>
    </row>
    <row r="179" s="14" customFormat="1">
      <c r="A179" s="14"/>
      <c r="B179" s="260"/>
      <c r="C179" s="261"/>
      <c r="D179" s="233" t="s">
        <v>362</v>
      </c>
      <c r="E179" s="261"/>
      <c r="F179" s="263" t="s">
        <v>6868</v>
      </c>
      <c r="G179" s="261"/>
      <c r="H179" s="264">
        <v>85</v>
      </c>
      <c r="I179" s="265"/>
      <c r="J179" s="261"/>
      <c r="K179" s="261"/>
      <c r="L179" s="266"/>
      <c r="M179" s="311"/>
      <c r="N179" s="312"/>
      <c r="O179" s="312"/>
      <c r="P179" s="312"/>
      <c r="Q179" s="312"/>
      <c r="R179" s="312"/>
      <c r="S179" s="312"/>
      <c r="T179" s="31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362</v>
      </c>
      <c r="AU179" s="270" t="s">
        <v>90</v>
      </c>
      <c r="AV179" s="14" t="s">
        <v>90</v>
      </c>
      <c r="AW179" s="14" t="s">
        <v>4</v>
      </c>
      <c r="AX179" s="14" t="s">
        <v>88</v>
      </c>
      <c r="AY179" s="270" t="s">
        <v>216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X5VJYGk60ilEl5qBCynssCS7RzmAvPHuBqlX+Z/AOapccrpdkhf73zDey27Eeg/AMWjRuICeEP0GouGDP5cY1A==" hashValue="J8ekNkwZ4mQ5BEYf8QZ+D/1R3mpQOnSE4BDW0kt4rCDiJZXPvDChl8Y5AfWMx1vZh9NdUp+pj6CLNI/QAOsEmA==" algorithmName="SHA-512" password="CC35"/>
  <autoFilter ref="C123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6788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6869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183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6790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ROUND((SUM(BE124:BE162)),  2)</f>
        <v>0</v>
      </c>
      <c r="G35" s="39"/>
      <c r="H35" s="39"/>
      <c r="I35" s="165">
        <v>0.20999999999999999</v>
      </c>
      <c r="J35" s="164">
        <f>ROUND(((SUM(BE124:BE162))*I35),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ROUND((SUM(BF124:BF162)),  2)</f>
        <v>0</v>
      </c>
      <c r="G36" s="39"/>
      <c r="H36" s="39"/>
      <c r="I36" s="165">
        <v>0.14999999999999999</v>
      </c>
      <c r="J36" s="164">
        <f>ROUND(((SUM(BF124:BF162))*I36),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ROUND((SUM(BG124:BG162)),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ROUND((SUM(BH124:BH162)),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ROUND((SUM(BI124:BI162)),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6788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IO-03b - Přípojka SLP-ROWANet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335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2829</v>
      </c>
      <c r="E100" s="245"/>
      <c r="F100" s="245"/>
      <c r="G100" s="245"/>
      <c r="H100" s="245"/>
      <c r="I100" s="245"/>
      <c r="J100" s="246">
        <f>J126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89"/>
      <c r="C101" s="190"/>
      <c r="D101" s="191" t="s">
        <v>4218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3"/>
      <c r="C102" s="134"/>
      <c r="D102" s="244" t="s">
        <v>6791</v>
      </c>
      <c r="E102" s="245"/>
      <c r="F102" s="245"/>
      <c r="G102" s="245"/>
      <c r="H102" s="245"/>
      <c r="I102" s="245"/>
      <c r="J102" s="246">
        <f>J134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ZZS Kraje Vysočina – výjezdové stanoviště Telč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190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6788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192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IO-03b - Přípojka SLP-ROWANet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Telč, ul. Na Kotnově</v>
      </c>
      <c r="G118" s="41"/>
      <c r="H118" s="41"/>
      <c r="I118" s="33" t="s">
        <v>22</v>
      </c>
      <c r="J118" s="80" t="str">
        <f>IF(J14="","",J14)</f>
        <v>1. 6. 2023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Kraj Vysočina</v>
      </c>
      <c r="G120" s="41"/>
      <c r="H120" s="41"/>
      <c r="I120" s="33" t="s">
        <v>32</v>
      </c>
      <c r="J120" s="37" t="str">
        <f>E23</f>
        <v>PROJEKT CENTRUM NOVA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5"/>
      <c r="B123" s="196"/>
      <c r="C123" s="197" t="s">
        <v>202</v>
      </c>
      <c r="D123" s="198" t="s">
        <v>66</v>
      </c>
      <c r="E123" s="198" t="s">
        <v>62</v>
      </c>
      <c r="F123" s="198" t="s">
        <v>63</v>
      </c>
      <c r="G123" s="198" t="s">
        <v>203</v>
      </c>
      <c r="H123" s="198" t="s">
        <v>204</v>
      </c>
      <c r="I123" s="198" t="s">
        <v>205</v>
      </c>
      <c r="J123" s="198" t="s">
        <v>197</v>
      </c>
      <c r="K123" s="199" t="s">
        <v>206</v>
      </c>
      <c r="L123" s="200"/>
      <c r="M123" s="101" t="s">
        <v>1</v>
      </c>
      <c r="N123" s="102" t="s">
        <v>45</v>
      </c>
      <c r="O123" s="102" t="s">
        <v>207</v>
      </c>
      <c r="P123" s="102" t="s">
        <v>208</v>
      </c>
      <c r="Q123" s="102" t="s">
        <v>209</v>
      </c>
      <c r="R123" s="102" t="s">
        <v>210</v>
      </c>
      <c r="S123" s="102" t="s">
        <v>211</v>
      </c>
      <c r="T123" s="103" t="s">
        <v>212</v>
      </c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</row>
    <row r="124" s="2" customFormat="1" ht="22.8" customHeight="1">
      <c r="A124" s="39"/>
      <c r="B124" s="40"/>
      <c r="C124" s="108" t="s">
        <v>213</v>
      </c>
      <c r="D124" s="41"/>
      <c r="E124" s="41"/>
      <c r="F124" s="41"/>
      <c r="G124" s="41"/>
      <c r="H124" s="41"/>
      <c r="I124" s="41"/>
      <c r="J124" s="201">
        <f>BK124</f>
        <v>0</v>
      </c>
      <c r="K124" s="41"/>
      <c r="L124" s="45"/>
      <c r="M124" s="104"/>
      <c r="N124" s="202"/>
      <c r="O124" s="105"/>
      <c r="P124" s="203">
        <f>P125+P133</f>
        <v>0</v>
      </c>
      <c r="Q124" s="105"/>
      <c r="R124" s="203">
        <f>R125+R133</f>
        <v>0.011738999999999999</v>
      </c>
      <c r="S124" s="105"/>
      <c r="T124" s="204">
        <f>T125+T133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80</v>
      </c>
      <c r="AU124" s="18" t="s">
        <v>199</v>
      </c>
      <c r="BK124" s="205">
        <f>BK125+BK133</f>
        <v>0</v>
      </c>
    </row>
    <row r="125" s="11" customFormat="1" ht="25.92" customHeight="1">
      <c r="A125" s="11"/>
      <c r="B125" s="206"/>
      <c r="C125" s="207"/>
      <c r="D125" s="208" t="s">
        <v>80</v>
      </c>
      <c r="E125" s="209" t="s">
        <v>1633</v>
      </c>
      <c r="F125" s="209" t="s">
        <v>1634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</f>
        <v>0</v>
      </c>
      <c r="Q125" s="214"/>
      <c r="R125" s="215">
        <f>R126</f>
        <v>0.01056</v>
      </c>
      <c r="S125" s="214"/>
      <c r="T125" s="216">
        <f>T126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90</v>
      </c>
      <c r="AT125" s="218" t="s">
        <v>80</v>
      </c>
      <c r="AU125" s="218" t="s">
        <v>81</v>
      </c>
      <c r="AY125" s="217" t="s">
        <v>216</v>
      </c>
      <c r="BK125" s="219">
        <f>BK126</f>
        <v>0</v>
      </c>
    </row>
    <row r="126" s="11" customFormat="1" ht="22.8" customHeight="1">
      <c r="A126" s="11"/>
      <c r="B126" s="206"/>
      <c r="C126" s="207"/>
      <c r="D126" s="208" t="s">
        <v>80</v>
      </c>
      <c r="E126" s="248" t="s">
        <v>3208</v>
      </c>
      <c r="F126" s="248" t="s">
        <v>3209</v>
      </c>
      <c r="G126" s="207"/>
      <c r="H126" s="207"/>
      <c r="I126" s="210"/>
      <c r="J126" s="249">
        <f>BK126</f>
        <v>0</v>
      </c>
      <c r="K126" s="207"/>
      <c r="L126" s="212"/>
      <c r="M126" s="213"/>
      <c r="N126" s="214"/>
      <c r="O126" s="214"/>
      <c r="P126" s="215">
        <f>SUM(P127:P132)</f>
        <v>0</v>
      </c>
      <c r="Q126" s="214"/>
      <c r="R126" s="215">
        <f>SUM(R127:R132)</f>
        <v>0.01056</v>
      </c>
      <c r="S126" s="214"/>
      <c r="T126" s="216">
        <f>SUM(T127:T132)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90</v>
      </c>
      <c r="AT126" s="218" t="s">
        <v>80</v>
      </c>
      <c r="AU126" s="218" t="s">
        <v>88</v>
      </c>
      <c r="AY126" s="217" t="s">
        <v>216</v>
      </c>
      <c r="BK126" s="219">
        <f>SUM(BK127:BK132)</f>
        <v>0</v>
      </c>
    </row>
    <row r="127" s="2" customFormat="1" ht="24.15" customHeight="1">
      <c r="A127" s="39"/>
      <c r="B127" s="40"/>
      <c r="C127" s="220" t="s">
        <v>88</v>
      </c>
      <c r="D127" s="220" t="s">
        <v>217</v>
      </c>
      <c r="E127" s="221" t="s">
        <v>6792</v>
      </c>
      <c r="F127" s="222" t="s">
        <v>6793</v>
      </c>
      <c r="G127" s="223" t="s">
        <v>453</v>
      </c>
      <c r="H127" s="224">
        <v>44</v>
      </c>
      <c r="I127" s="225"/>
      <c r="J127" s="226">
        <f>ROUND(I127*H127,2)</f>
        <v>0</v>
      </c>
      <c r="K127" s="222" t="s">
        <v>359</v>
      </c>
      <c r="L127" s="45"/>
      <c r="M127" s="227" t="s">
        <v>1</v>
      </c>
      <c r="N127" s="228" t="s">
        <v>46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292</v>
      </c>
      <c r="AT127" s="231" t="s">
        <v>217</v>
      </c>
      <c r="AU127" s="231" t="s">
        <v>90</v>
      </c>
      <c r="AY127" s="18" t="s">
        <v>216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292</v>
      </c>
      <c r="BM127" s="231" t="s">
        <v>6870</v>
      </c>
    </row>
    <row r="128" s="2" customFormat="1">
      <c r="A128" s="39"/>
      <c r="B128" s="40"/>
      <c r="C128" s="41"/>
      <c r="D128" s="233" t="s">
        <v>222</v>
      </c>
      <c r="E128" s="41"/>
      <c r="F128" s="234" t="s">
        <v>6795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222</v>
      </c>
      <c r="AU128" s="18" t="s">
        <v>90</v>
      </c>
    </row>
    <row r="129" s="2" customFormat="1" ht="16.5" customHeight="1">
      <c r="A129" s="39"/>
      <c r="B129" s="40"/>
      <c r="C129" s="293" t="s">
        <v>90</v>
      </c>
      <c r="D129" s="293" t="s">
        <v>467</v>
      </c>
      <c r="E129" s="294" t="s">
        <v>4230</v>
      </c>
      <c r="F129" s="295" t="s">
        <v>6871</v>
      </c>
      <c r="G129" s="296" t="s">
        <v>453</v>
      </c>
      <c r="H129" s="297">
        <v>52.799999999999997</v>
      </c>
      <c r="I129" s="298"/>
      <c r="J129" s="299">
        <f>ROUND(I129*H129,2)</f>
        <v>0</v>
      </c>
      <c r="K129" s="295" t="s">
        <v>359</v>
      </c>
      <c r="L129" s="300"/>
      <c r="M129" s="301" t="s">
        <v>1</v>
      </c>
      <c r="N129" s="302" t="s">
        <v>46</v>
      </c>
      <c r="O129" s="92"/>
      <c r="P129" s="229">
        <f>O129*H129</f>
        <v>0</v>
      </c>
      <c r="Q129" s="229">
        <v>0.00020000000000000001</v>
      </c>
      <c r="R129" s="229">
        <f>Q129*H129</f>
        <v>0.01056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569</v>
      </c>
      <c r="AT129" s="231" t="s">
        <v>467</v>
      </c>
      <c r="AU129" s="231" t="s">
        <v>90</v>
      </c>
      <c r="AY129" s="18" t="s">
        <v>216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292</v>
      </c>
      <c r="BM129" s="231" t="s">
        <v>6872</v>
      </c>
    </row>
    <row r="130" s="2" customFormat="1">
      <c r="A130" s="39"/>
      <c r="B130" s="40"/>
      <c r="C130" s="41"/>
      <c r="D130" s="233" t="s">
        <v>222</v>
      </c>
      <c r="E130" s="41"/>
      <c r="F130" s="234" t="s">
        <v>4231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222</v>
      </c>
      <c r="AU130" s="18" t="s">
        <v>90</v>
      </c>
    </row>
    <row r="131" s="14" customFormat="1">
      <c r="A131" s="14"/>
      <c r="B131" s="260"/>
      <c r="C131" s="261"/>
      <c r="D131" s="233" t="s">
        <v>362</v>
      </c>
      <c r="E131" s="262" t="s">
        <v>1</v>
      </c>
      <c r="F131" s="263" t="s">
        <v>6873</v>
      </c>
      <c r="G131" s="261"/>
      <c r="H131" s="264">
        <v>44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362</v>
      </c>
      <c r="AU131" s="270" t="s">
        <v>90</v>
      </c>
      <c r="AV131" s="14" t="s">
        <v>90</v>
      </c>
      <c r="AW131" s="14" t="s">
        <v>36</v>
      </c>
      <c r="AX131" s="14" t="s">
        <v>88</v>
      </c>
      <c r="AY131" s="270" t="s">
        <v>216</v>
      </c>
    </row>
    <row r="132" s="14" customFormat="1">
      <c r="A132" s="14"/>
      <c r="B132" s="260"/>
      <c r="C132" s="261"/>
      <c r="D132" s="233" t="s">
        <v>362</v>
      </c>
      <c r="E132" s="261"/>
      <c r="F132" s="263" t="s">
        <v>6874</v>
      </c>
      <c r="G132" s="261"/>
      <c r="H132" s="264">
        <v>52.799999999999997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362</v>
      </c>
      <c r="AU132" s="270" t="s">
        <v>90</v>
      </c>
      <c r="AV132" s="14" t="s">
        <v>90</v>
      </c>
      <c r="AW132" s="14" t="s">
        <v>4</v>
      </c>
      <c r="AX132" s="14" t="s">
        <v>88</v>
      </c>
      <c r="AY132" s="270" t="s">
        <v>216</v>
      </c>
    </row>
    <row r="133" s="11" customFormat="1" ht="25.92" customHeight="1">
      <c r="A133" s="11"/>
      <c r="B133" s="206"/>
      <c r="C133" s="207"/>
      <c r="D133" s="208" t="s">
        <v>80</v>
      </c>
      <c r="E133" s="209" t="s">
        <v>467</v>
      </c>
      <c r="F133" s="209" t="s">
        <v>4770</v>
      </c>
      <c r="G133" s="207"/>
      <c r="H133" s="207"/>
      <c r="I133" s="210"/>
      <c r="J133" s="211">
        <f>BK133</f>
        <v>0</v>
      </c>
      <c r="K133" s="207"/>
      <c r="L133" s="212"/>
      <c r="M133" s="213"/>
      <c r="N133" s="214"/>
      <c r="O133" s="214"/>
      <c r="P133" s="215">
        <f>P134</f>
        <v>0</v>
      </c>
      <c r="Q133" s="214"/>
      <c r="R133" s="215">
        <f>R134</f>
        <v>0.0011789999999999999</v>
      </c>
      <c r="S133" s="214"/>
      <c r="T133" s="216">
        <f>T134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17" t="s">
        <v>228</v>
      </c>
      <c r="AT133" s="218" t="s">
        <v>80</v>
      </c>
      <c r="AU133" s="218" t="s">
        <v>81</v>
      </c>
      <c r="AY133" s="217" t="s">
        <v>216</v>
      </c>
      <c r="BK133" s="219">
        <f>BK134</f>
        <v>0</v>
      </c>
    </row>
    <row r="134" s="11" customFormat="1" ht="22.8" customHeight="1">
      <c r="A134" s="11"/>
      <c r="B134" s="206"/>
      <c r="C134" s="207"/>
      <c r="D134" s="208" t="s">
        <v>80</v>
      </c>
      <c r="E134" s="248" t="s">
        <v>6816</v>
      </c>
      <c r="F134" s="248" t="s">
        <v>6817</v>
      </c>
      <c r="G134" s="207"/>
      <c r="H134" s="207"/>
      <c r="I134" s="210"/>
      <c r="J134" s="249">
        <f>BK134</f>
        <v>0</v>
      </c>
      <c r="K134" s="207"/>
      <c r="L134" s="212"/>
      <c r="M134" s="213"/>
      <c r="N134" s="214"/>
      <c r="O134" s="214"/>
      <c r="P134" s="215">
        <f>SUM(P135:P162)</f>
        <v>0</v>
      </c>
      <c r="Q134" s="214"/>
      <c r="R134" s="215">
        <f>SUM(R135:R162)</f>
        <v>0.0011789999999999999</v>
      </c>
      <c r="S134" s="214"/>
      <c r="T134" s="216">
        <f>SUM(T135:T162)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17" t="s">
        <v>228</v>
      </c>
      <c r="AT134" s="218" t="s">
        <v>80</v>
      </c>
      <c r="AU134" s="218" t="s">
        <v>88</v>
      </c>
      <c r="AY134" s="217" t="s">
        <v>216</v>
      </c>
      <c r="BK134" s="219">
        <f>SUM(BK135:BK162)</f>
        <v>0</v>
      </c>
    </row>
    <row r="135" s="2" customFormat="1" ht="21.75" customHeight="1">
      <c r="A135" s="39"/>
      <c r="B135" s="40"/>
      <c r="C135" s="220" t="s">
        <v>228</v>
      </c>
      <c r="D135" s="220" t="s">
        <v>217</v>
      </c>
      <c r="E135" s="221" t="s">
        <v>6818</v>
      </c>
      <c r="F135" s="222" t="s">
        <v>6819</v>
      </c>
      <c r="G135" s="223" t="s">
        <v>6820</v>
      </c>
      <c r="H135" s="224">
        <v>0.01</v>
      </c>
      <c r="I135" s="225"/>
      <c r="J135" s="226">
        <f>ROUND(I135*H135,2)</f>
        <v>0</v>
      </c>
      <c r="K135" s="222" t="s">
        <v>359</v>
      </c>
      <c r="L135" s="45"/>
      <c r="M135" s="227" t="s">
        <v>1</v>
      </c>
      <c r="N135" s="228" t="s">
        <v>46</v>
      </c>
      <c r="O135" s="92"/>
      <c r="P135" s="229">
        <f>O135*H135</f>
        <v>0</v>
      </c>
      <c r="Q135" s="229">
        <v>0.0099000000000000008</v>
      </c>
      <c r="R135" s="229">
        <f>Q135*H135</f>
        <v>9.9000000000000008E-05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813</v>
      </c>
      <c r="AT135" s="231" t="s">
        <v>217</v>
      </c>
      <c r="AU135" s="231" t="s">
        <v>90</v>
      </c>
      <c r="AY135" s="18" t="s">
        <v>216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813</v>
      </c>
      <c r="BM135" s="231" t="s">
        <v>6875</v>
      </c>
    </row>
    <row r="136" s="2" customFormat="1">
      <c r="A136" s="39"/>
      <c r="B136" s="40"/>
      <c r="C136" s="41"/>
      <c r="D136" s="233" t="s">
        <v>222</v>
      </c>
      <c r="E136" s="41"/>
      <c r="F136" s="234" t="s">
        <v>6822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90</v>
      </c>
    </row>
    <row r="137" s="2" customFormat="1" ht="24.15" customHeight="1">
      <c r="A137" s="39"/>
      <c r="B137" s="40"/>
      <c r="C137" s="220" t="s">
        <v>215</v>
      </c>
      <c r="D137" s="220" t="s">
        <v>217</v>
      </c>
      <c r="E137" s="221" t="s">
        <v>6876</v>
      </c>
      <c r="F137" s="222" t="s">
        <v>6877</v>
      </c>
      <c r="G137" s="223" t="s">
        <v>453</v>
      </c>
      <c r="H137" s="224">
        <v>1</v>
      </c>
      <c r="I137" s="225"/>
      <c r="J137" s="226">
        <f>ROUND(I137*H137,2)</f>
        <v>0</v>
      </c>
      <c r="K137" s="222" t="s">
        <v>359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813</v>
      </c>
      <c r="AT137" s="231" t="s">
        <v>217</v>
      </c>
      <c r="AU137" s="231" t="s">
        <v>90</v>
      </c>
      <c r="AY137" s="18" t="s">
        <v>216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813</v>
      </c>
      <c r="BM137" s="231" t="s">
        <v>6878</v>
      </c>
    </row>
    <row r="138" s="2" customFormat="1">
      <c r="A138" s="39"/>
      <c r="B138" s="40"/>
      <c r="C138" s="41"/>
      <c r="D138" s="233" t="s">
        <v>222</v>
      </c>
      <c r="E138" s="41"/>
      <c r="F138" s="234" t="s">
        <v>6879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90</v>
      </c>
    </row>
    <row r="139" s="2" customFormat="1" ht="24.15" customHeight="1">
      <c r="A139" s="39"/>
      <c r="B139" s="40"/>
      <c r="C139" s="220" t="s">
        <v>237</v>
      </c>
      <c r="D139" s="220" t="s">
        <v>217</v>
      </c>
      <c r="E139" s="221" t="s">
        <v>6880</v>
      </c>
      <c r="F139" s="222" t="s">
        <v>6881</v>
      </c>
      <c r="G139" s="223" t="s">
        <v>453</v>
      </c>
      <c r="H139" s="224">
        <v>9</v>
      </c>
      <c r="I139" s="225"/>
      <c r="J139" s="226">
        <f>ROUND(I139*H139,2)</f>
        <v>0</v>
      </c>
      <c r="K139" s="222" t="s">
        <v>359</v>
      </c>
      <c r="L139" s="45"/>
      <c r="M139" s="227" t="s">
        <v>1</v>
      </c>
      <c r="N139" s="228" t="s">
        <v>46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813</v>
      </c>
      <c r="AT139" s="231" t="s">
        <v>217</v>
      </c>
      <c r="AU139" s="231" t="s">
        <v>90</v>
      </c>
      <c r="AY139" s="18" t="s">
        <v>216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813</v>
      </c>
      <c r="BM139" s="231" t="s">
        <v>6882</v>
      </c>
    </row>
    <row r="140" s="2" customFormat="1">
      <c r="A140" s="39"/>
      <c r="B140" s="40"/>
      <c r="C140" s="41"/>
      <c r="D140" s="233" t="s">
        <v>222</v>
      </c>
      <c r="E140" s="41"/>
      <c r="F140" s="234" t="s">
        <v>6883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90</v>
      </c>
    </row>
    <row r="141" s="2" customFormat="1" ht="24.15" customHeight="1">
      <c r="A141" s="39"/>
      <c r="B141" s="40"/>
      <c r="C141" s="220" t="s">
        <v>242</v>
      </c>
      <c r="D141" s="220" t="s">
        <v>217</v>
      </c>
      <c r="E141" s="221" t="s">
        <v>6827</v>
      </c>
      <c r="F141" s="222" t="s">
        <v>6828</v>
      </c>
      <c r="G141" s="223" t="s">
        <v>358</v>
      </c>
      <c r="H141" s="224">
        <v>3.2000000000000002</v>
      </c>
      <c r="I141" s="225"/>
      <c r="J141" s="226">
        <f>ROUND(I141*H141,2)</f>
        <v>0</v>
      </c>
      <c r="K141" s="222" t="s">
        <v>359</v>
      </c>
      <c r="L141" s="45"/>
      <c r="M141" s="227" t="s">
        <v>1</v>
      </c>
      <c r="N141" s="228" t="s">
        <v>46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813</v>
      </c>
      <c r="AT141" s="231" t="s">
        <v>217</v>
      </c>
      <c r="AU141" s="231" t="s">
        <v>90</v>
      </c>
      <c r="AY141" s="18" t="s">
        <v>216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813</v>
      </c>
      <c r="BM141" s="231" t="s">
        <v>6884</v>
      </c>
    </row>
    <row r="142" s="2" customFormat="1">
      <c r="A142" s="39"/>
      <c r="B142" s="40"/>
      <c r="C142" s="41"/>
      <c r="D142" s="233" t="s">
        <v>222</v>
      </c>
      <c r="E142" s="41"/>
      <c r="F142" s="234" t="s">
        <v>6830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222</v>
      </c>
      <c r="AU142" s="18" t="s">
        <v>90</v>
      </c>
    </row>
    <row r="143" s="14" customFormat="1">
      <c r="A143" s="14"/>
      <c r="B143" s="260"/>
      <c r="C143" s="261"/>
      <c r="D143" s="233" t="s">
        <v>362</v>
      </c>
      <c r="E143" s="262" t="s">
        <v>1</v>
      </c>
      <c r="F143" s="263" t="s">
        <v>6885</v>
      </c>
      <c r="G143" s="261"/>
      <c r="H143" s="264">
        <v>3.2000000000000002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0" t="s">
        <v>362</v>
      </c>
      <c r="AU143" s="270" t="s">
        <v>90</v>
      </c>
      <c r="AV143" s="14" t="s">
        <v>90</v>
      </c>
      <c r="AW143" s="14" t="s">
        <v>36</v>
      </c>
      <c r="AX143" s="14" t="s">
        <v>88</v>
      </c>
      <c r="AY143" s="270" t="s">
        <v>216</v>
      </c>
    </row>
    <row r="144" s="2" customFormat="1" ht="24.15" customHeight="1">
      <c r="A144" s="39"/>
      <c r="B144" s="40"/>
      <c r="C144" s="220" t="s">
        <v>247</v>
      </c>
      <c r="D144" s="220" t="s">
        <v>217</v>
      </c>
      <c r="E144" s="221" t="s">
        <v>6832</v>
      </c>
      <c r="F144" s="222" t="s">
        <v>6833</v>
      </c>
      <c r="G144" s="223" t="s">
        <v>435</v>
      </c>
      <c r="H144" s="224">
        <v>1.6799999999999999</v>
      </c>
      <c r="I144" s="225"/>
      <c r="J144" s="226">
        <f>ROUND(I144*H144,2)</f>
        <v>0</v>
      </c>
      <c r="K144" s="222" t="s">
        <v>359</v>
      </c>
      <c r="L144" s="45"/>
      <c r="M144" s="227" t="s">
        <v>1</v>
      </c>
      <c r="N144" s="228" t="s">
        <v>46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813</v>
      </c>
      <c r="AT144" s="231" t="s">
        <v>217</v>
      </c>
      <c r="AU144" s="231" t="s">
        <v>90</v>
      </c>
      <c r="AY144" s="18" t="s">
        <v>216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813</v>
      </c>
      <c r="BM144" s="231" t="s">
        <v>6886</v>
      </c>
    </row>
    <row r="145" s="2" customFormat="1">
      <c r="A145" s="39"/>
      <c r="B145" s="40"/>
      <c r="C145" s="41"/>
      <c r="D145" s="233" t="s">
        <v>222</v>
      </c>
      <c r="E145" s="41"/>
      <c r="F145" s="234" t="s">
        <v>6835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90</v>
      </c>
    </row>
    <row r="146" s="14" customFormat="1">
      <c r="A146" s="14"/>
      <c r="B146" s="260"/>
      <c r="C146" s="261"/>
      <c r="D146" s="233" t="s">
        <v>362</v>
      </c>
      <c r="E146" s="262" t="s">
        <v>1</v>
      </c>
      <c r="F146" s="263" t="s">
        <v>6887</v>
      </c>
      <c r="G146" s="261"/>
      <c r="H146" s="264">
        <v>0.80000000000000004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362</v>
      </c>
      <c r="AU146" s="270" t="s">
        <v>90</v>
      </c>
      <c r="AV146" s="14" t="s">
        <v>90</v>
      </c>
      <c r="AW146" s="14" t="s">
        <v>36</v>
      </c>
      <c r="AX146" s="14" t="s">
        <v>88</v>
      </c>
      <c r="AY146" s="270" t="s">
        <v>216</v>
      </c>
    </row>
    <row r="147" s="14" customFormat="1">
      <c r="A147" s="14"/>
      <c r="B147" s="260"/>
      <c r="C147" s="261"/>
      <c r="D147" s="233" t="s">
        <v>362</v>
      </c>
      <c r="E147" s="261"/>
      <c r="F147" s="263" t="s">
        <v>6888</v>
      </c>
      <c r="G147" s="261"/>
      <c r="H147" s="264">
        <v>1.6799999999999999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362</v>
      </c>
      <c r="AU147" s="270" t="s">
        <v>90</v>
      </c>
      <c r="AV147" s="14" t="s">
        <v>90</v>
      </c>
      <c r="AW147" s="14" t="s">
        <v>4</v>
      </c>
      <c r="AX147" s="14" t="s">
        <v>88</v>
      </c>
      <c r="AY147" s="270" t="s">
        <v>216</v>
      </c>
    </row>
    <row r="148" s="2" customFormat="1" ht="24.15" customHeight="1">
      <c r="A148" s="39"/>
      <c r="B148" s="40"/>
      <c r="C148" s="220" t="s">
        <v>252</v>
      </c>
      <c r="D148" s="220" t="s">
        <v>217</v>
      </c>
      <c r="E148" s="221" t="s">
        <v>6889</v>
      </c>
      <c r="F148" s="222" t="s">
        <v>6890</v>
      </c>
      <c r="G148" s="223" t="s">
        <v>453</v>
      </c>
      <c r="H148" s="224">
        <v>10</v>
      </c>
      <c r="I148" s="225"/>
      <c r="J148" s="226">
        <f>ROUND(I148*H148,2)</f>
        <v>0</v>
      </c>
      <c r="K148" s="222" t="s">
        <v>359</v>
      </c>
      <c r="L148" s="45"/>
      <c r="M148" s="227" t="s">
        <v>1</v>
      </c>
      <c r="N148" s="228" t="s">
        <v>46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813</v>
      </c>
      <c r="AT148" s="231" t="s">
        <v>217</v>
      </c>
      <c r="AU148" s="231" t="s">
        <v>90</v>
      </c>
      <c r="AY148" s="18" t="s">
        <v>216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88</v>
      </c>
      <c r="BK148" s="232">
        <f>ROUND(I148*H148,2)</f>
        <v>0</v>
      </c>
      <c r="BL148" s="18" t="s">
        <v>813</v>
      </c>
      <c r="BM148" s="231" t="s">
        <v>6891</v>
      </c>
    </row>
    <row r="149" s="2" customFormat="1">
      <c r="A149" s="39"/>
      <c r="B149" s="40"/>
      <c r="C149" s="41"/>
      <c r="D149" s="233" t="s">
        <v>222</v>
      </c>
      <c r="E149" s="41"/>
      <c r="F149" s="234" t="s">
        <v>6892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90</v>
      </c>
    </row>
    <row r="150" s="2" customFormat="1" ht="24.15" customHeight="1">
      <c r="A150" s="39"/>
      <c r="B150" s="40"/>
      <c r="C150" s="220" t="s">
        <v>257</v>
      </c>
      <c r="D150" s="220" t="s">
        <v>217</v>
      </c>
      <c r="E150" s="221" t="s">
        <v>6842</v>
      </c>
      <c r="F150" s="222" t="s">
        <v>6843</v>
      </c>
      <c r="G150" s="223" t="s">
        <v>453</v>
      </c>
      <c r="H150" s="224">
        <v>10</v>
      </c>
      <c r="I150" s="225"/>
      <c r="J150" s="226">
        <f>ROUND(I150*H150,2)</f>
        <v>0</v>
      </c>
      <c r="K150" s="222" t="s">
        <v>359</v>
      </c>
      <c r="L150" s="45"/>
      <c r="M150" s="227" t="s">
        <v>1</v>
      </c>
      <c r="N150" s="228" t="s">
        <v>46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813</v>
      </c>
      <c r="AT150" s="231" t="s">
        <v>217</v>
      </c>
      <c r="AU150" s="231" t="s">
        <v>90</v>
      </c>
      <c r="AY150" s="18" t="s">
        <v>216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813</v>
      </c>
      <c r="BM150" s="231" t="s">
        <v>6893</v>
      </c>
    </row>
    <row r="151" s="2" customFormat="1">
      <c r="A151" s="39"/>
      <c r="B151" s="40"/>
      <c r="C151" s="41"/>
      <c r="D151" s="233" t="s">
        <v>222</v>
      </c>
      <c r="E151" s="41"/>
      <c r="F151" s="234" t="s">
        <v>6845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90</v>
      </c>
    </row>
    <row r="152" s="2" customFormat="1" ht="16.5" customHeight="1">
      <c r="A152" s="39"/>
      <c r="B152" s="40"/>
      <c r="C152" s="220" t="s">
        <v>262</v>
      </c>
      <c r="D152" s="220" t="s">
        <v>217</v>
      </c>
      <c r="E152" s="221" t="s">
        <v>6846</v>
      </c>
      <c r="F152" s="222" t="s">
        <v>6847</v>
      </c>
      <c r="G152" s="223" t="s">
        <v>453</v>
      </c>
      <c r="H152" s="224">
        <v>12</v>
      </c>
      <c r="I152" s="225"/>
      <c r="J152" s="226">
        <f>ROUND(I152*H152,2)</f>
        <v>0</v>
      </c>
      <c r="K152" s="222" t="s">
        <v>359</v>
      </c>
      <c r="L152" s="45"/>
      <c r="M152" s="227" t="s">
        <v>1</v>
      </c>
      <c r="N152" s="228" t="s">
        <v>46</v>
      </c>
      <c r="O152" s="92"/>
      <c r="P152" s="229">
        <f>O152*H152</f>
        <v>0</v>
      </c>
      <c r="Q152" s="229">
        <v>6.9999999999999994E-05</v>
      </c>
      <c r="R152" s="229">
        <f>Q152*H152</f>
        <v>0.00083999999999999993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813</v>
      </c>
      <c r="AT152" s="231" t="s">
        <v>217</v>
      </c>
      <c r="AU152" s="231" t="s">
        <v>90</v>
      </c>
      <c r="AY152" s="18" t="s">
        <v>216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813</v>
      </c>
      <c r="BM152" s="231" t="s">
        <v>6894</v>
      </c>
    </row>
    <row r="153" s="2" customFormat="1">
      <c r="A153" s="39"/>
      <c r="B153" s="40"/>
      <c r="C153" s="41"/>
      <c r="D153" s="233" t="s">
        <v>222</v>
      </c>
      <c r="E153" s="41"/>
      <c r="F153" s="234" t="s">
        <v>6849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90</v>
      </c>
    </row>
    <row r="154" s="2" customFormat="1" ht="24.15" customHeight="1">
      <c r="A154" s="39"/>
      <c r="B154" s="40"/>
      <c r="C154" s="293" t="s">
        <v>267</v>
      </c>
      <c r="D154" s="293" t="s">
        <v>467</v>
      </c>
      <c r="E154" s="294" t="s">
        <v>6850</v>
      </c>
      <c r="F154" s="295" t="s">
        <v>6851</v>
      </c>
      <c r="G154" s="296" t="s">
        <v>453</v>
      </c>
      <c r="H154" s="297">
        <v>12</v>
      </c>
      <c r="I154" s="298"/>
      <c r="J154" s="299">
        <f>ROUND(I154*H154,2)</f>
        <v>0</v>
      </c>
      <c r="K154" s="295" t="s">
        <v>1</v>
      </c>
      <c r="L154" s="300"/>
      <c r="M154" s="301" t="s">
        <v>1</v>
      </c>
      <c r="N154" s="302" t="s">
        <v>46</v>
      </c>
      <c r="O154" s="92"/>
      <c r="P154" s="229">
        <f>O154*H154</f>
        <v>0</v>
      </c>
      <c r="Q154" s="229">
        <v>2.0000000000000002E-05</v>
      </c>
      <c r="R154" s="229">
        <f>Q154*H154</f>
        <v>0.00024000000000000003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1995</v>
      </c>
      <c r="AT154" s="231" t="s">
        <v>467</v>
      </c>
      <c r="AU154" s="231" t="s">
        <v>90</v>
      </c>
      <c r="AY154" s="18" t="s">
        <v>216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813</v>
      </c>
      <c r="BM154" s="231" t="s">
        <v>6895</v>
      </c>
    </row>
    <row r="155" s="2" customFormat="1">
      <c r="A155" s="39"/>
      <c r="B155" s="40"/>
      <c r="C155" s="41"/>
      <c r="D155" s="233" t="s">
        <v>222</v>
      </c>
      <c r="E155" s="41"/>
      <c r="F155" s="234" t="s">
        <v>6851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90</v>
      </c>
    </row>
    <row r="156" s="2" customFormat="1" ht="24.15" customHeight="1">
      <c r="A156" s="39"/>
      <c r="B156" s="40"/>
      <c r="C156" s="220" t="s">
        <v>272</v>
      </c>
      <c r="D156" s="220" t="s">
        <v>217</v>
      </c>
      <c r="E156" s="221" t="s">
        <v>6860</v>
      </c>
      <c r="F156" s="222" t="s">
        <v>6861</v>
      </c>
      <c r="G156" s="223" t="s">
        <v>435</v>
      </c>
      <c r="H156" s="224">
        <v>0.80000000000000004</v>
      </c>
      <c r="I156" s="225"/>
      <c r="J156" s="226">
        <f>ROUND(I156*H156,2)</f>
        <v>0</v>
      </c>
      <c r="K156" s="222" t="s">
        <v>359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813</v>
      </c>
      <c r="AT156" s="231" t="s">
        <v>217</v>
      </c>
      <c r="AU156" s="231" t="s">
        <v>90</v>
      </c>
      <c r="AY156" s="18" t="s">
        <v>216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813</v>
      </c>
      <c r="BM156" s="231" t="s">
        <v>6896</v>
      </c>
    </row>
    <row r="157" s="2" customFormat="1">
      <c r="A157" s="39"/>
      <c r="B157" s="40"/>
      <c r="C157" s="41"/>
      <c r="D157" s="233" t="s">
        <v>222</v>
      </c>
      <c r="E157" s="41"/>
      <c r="F157" s="234" t="s">
        <v>6863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90</v>
      </c>
    </row>
    <row r="158" s="14" customFormat="1">
      <c r="A158" s="14"/>
      <c r="B158" s="260"/>
      <c r="C158" s="261"/>
      <c r="D158" s="233" t="s">
        <v>362</v>
      </c>
      <c r="E158" s="262" t="s">
        <v>1</v>
      </c>
      <c r="F158" s="263" t="s">
        <v>3504</v>
      </c>
      <c r="G158" s="261"/>
      <c r="H158" s="264">
        <v>0.80000000000000004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362</v>
      </c>
      <c r="AU158" s="270" t="s">
        <v>90</v>
      </c>
      <c r="AV158" s="14" t="s">
        <v>90</v>
      </c>
      <c r="AW158" s="14" t="s">
        <v>36</v>
      </c>
      <c r="AX158" s="14" t="s">
        <v>88</v>
      </c>
      <c r="AY158" s="270" t="s">
        <v>216</v>
      </c>
    </row>
    <row r="159" s="2" customFormat="1" ht="24.15" customHeight="1">
      <c r="A159" s="39"/>
      <c r="B159" s="40"/>
      <c r="C159" s="220" t="s">
        <v>277</v>
      </c>
      <c r="D159" s="220" t="s">
        <v>217</v>
      </c>
      <c r="E159" s="221" t="s">
        <v>6864</v>
      </c>
      <c r="F159" s="222" t="s">
        <v>6865</v>
      </c>
      <c r="G159" s="223" t="s">
        <v>435</v>
      </c>
      <c r="H159" s="224">
        <v>13.6</v>
      </c>
      <c r="I159" s="225"/>
      <c r="J159" s="226">
        <f>ROUND(I159*H159,2)</f>
        <v>0</v>
      </c>
      <c r="K159" s="222" t="s">
        <v>359</v>
      </c>
      <c r="L159" s="45"/>
      <c r="M159" s="227" t="s">
        <v>1</v>
      </c>
      <c r="N159" s="228" t="s">
        <v>46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813</v>
      </c>
      <c r="AT159" s="231" t="s">
        <v>217</v>
      </c>
      <c r="AU159" s="231" t="s">
        <v>90</v>
      </c>
      <c r="AY159" s="18" t="s">
        <v>216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813</v>
      </c>
      <c r="BM159" s="231" t="s">
        <v>6897</v>
      </c>
    </row>
    <row r="160" s="2" customFormat="1">
      <c r="A160" s="39"/>
      <c r="B160" s="40"/>
      <c r="C160" s="41"/>
      <c r="D160" s="233" t="s">
        <v>222</v>
      </c>
      <c r="E160" s="41"/>
      <c r="F160" s="234" t="s">
        <v>6867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222</v>
      </c>
      <c r="AU160" s="18" t="s">
        <v>90</v>
      </c>
    </row>
    <row r="161" s="14" customFormat="1">
      <c r="A161" s="14"/>
      <c r="B161" s="260"/>
      <c r="C161" s="261"/>
      <c r="D161" s="233" t="s">
        <v>362</v>
      </c>
      <c r="E161" s="262" t="s">
        <v>1</v>
      </c>
      <c r="F161" s="263" t="s">
        <v>3504</v>
      </c>
      <c r="G161" s="261"/>
      <c r="H161" s="264">
        <v>0.80000000000000004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362</v>
      </c>
      <c r="AU161" s="270" t="s">
        <v>90</v>
      </c>
      <c r="AV161" s="14" t="s">
        <v>90</v>
      </c>
      <c r="AW161" s="14" t="s">
        <v>36</v>
      </c>
      <c r="AX161" s="14" t="s">
        <v>88</v>
      </c>
      <c r="AY161" s="270" t="s">
        <v>216</v>
      </c>
    </row>
    <row r="162" s="14" customFormat="1">
      <c r="A162" s="14"/>
      <c r="B162" s="260"/>
      <c r="C162" s="261"/>
      <c r="D162" s="233" t="s">
        <v>362</v>
      </c>
      <c r="E162" s="261"/>
      <c r="F162" s="263" t="s">
        <v>6898</v>
      </c>
      <c r="G162" s="261"/>
      <c r="H162" s="264">
        <v>13.6</v>
      </c>
      <c r="I162" s="265"/>
      <c r="J162" s="261"/>
      <c r="K162" s="261"/>
      <c r="L162" s="266"/>
      <c r="M162" s="311"/>
      <c r="N162" s="312"/>
      <c r="O162" s="312"/>
      <c r="P162" s="312"/>
      <c r="Q162" s="312"/>
      <c r="R162" s="312"/>
      <c r="S162" s="312"/>
      <c r="T162" s="31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362</v>
      </c>
      <c r="AU162" s="270" t="s">
        <v>90</v>
      </c>
      <c r="AV162" s="14" t="s">
        <v>90</v>
      </c>
      <c r="AW162" s="14" t="s">
        <v>4</v>
      </c>
      <c r="AX162" s="14" t="s">
        <v>88</v>
      </c>
      <c r="AY162" s="270" t="s">
        <v>216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xc008GoG7AfHUO6XPgXp1+qp8RdvhvsoH3scJ9PRmBgPbpprDxs787tbeDea1vAXhJQGA0gbYvlLfIO48udpSQ==" hashValue="WOu1MVtcL4Fo3LVvig/eGEVEBHVNeQ1aMcLdKFVbSfBWfIyrCecV4R09NaHu+5ewNriO0rUiNY4dl7nC65HdiA==" algorithmName="SHA-512" password="CC35"/>
  <autoFilter ref="C123:K1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189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výjezdové stanoviště Telč</v>
      </c>
      <c r="F7" s="151"/>
      <c r="G7" s="151"/>
      <c r="H7" s="151"/>
      <c r="L7" s="21"/>
    </row>
    <row r="8" s="1" customFormat="1" ht="12" customHeight="1">
      <c r="B8" s="21"/>
      <c r="D8" s="151" t="s">
        <v>190</v>
      </c>
      <c r="L8" s="21"/>
    </row>
    <row r="9" s="2" customFormat="1" ht="16.5" customHeight="1">
      <c r="A9" s="39"/>
      <c r="B9" s="45"/>
      <c r="C9" s="39"/>
      <c r="D9" s="39"/>
      <c r="E9" s="152" t="s">
        <v>6899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192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6899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188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1. 6. 2023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74.5" customHeight="1">
      <c r="A29" s="155"/>
      <c r="B29" s="156"/>
      <c r="C29" s="155"/>
      <c r="D29" s="155"/>
      <c r="E29" s="157" t="s">
        <v>6900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ROUND((SUM(BE129:BE212)),  2)</f>
        <v>0</v>
      </c>
      <c r="G35" s="39"/>
      <c r="H35" s="39"/>
      <c r="I35" s="165">
        <v>0.20999999999999999</v>
      </c>
      <c r="J35" s="164">
        <f>ROUND(((SUM(BE129:BE212))*I35),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ROUND((SUM(BF129:BF212)),  2)</f>
        <v>0</v>
      </c>
      <c r="G36" s="39"/>
      <c r="H36" s="39"/>
      <c r="I36" s="165">
        <v>0.14999999999999999</v>
      </c>
      <c r="J36" s="164">
        <f>ROUND(((SUM(BF129:BF212))*I36),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ROUND((SUM(BG129:BG212)),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ROUND((SUM(BH129:BH212)),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ROUND((SUM(BI129:BI212)),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výjezdové stanoviště Telč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6899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IO-04 - STL plynovodní přípojka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Telč, ul. Na Kotnově</v>
      </c>
      <c r="G91" s="41"/>
      <c r="H91" s="41"/>
      <c r="I91" s="33" t="s">
        <v>22</v>
      </c>
      <c r="J91" s="80" t="str">
        <f>IF(J14="","",J14)</f>
        <v>1. 6. 2023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196</v>
      </c>
      <c r="D96" s="186"/>
      <c r="E96" s="186"/>
      <c r="F96" s="186"/>
      <c r="G96" s="186"/>
      <c r="H96" s="186"/>
      <c r="I96" s="186"/>
      <c r="J96" s="187" t="s">
        <v>197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198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199</v>
      </c>
    </row>
    <row r="99" s="9" customFormat="1" ht="24.96" customHeight="1">
      <c r="A99" s="9"/>
      <c r="B99" s="189"/>
      <c r="C99" s="190"/>
      <c r="D99" s="191" t="s">
        <v>320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3"/>
      <c r="C100" s="134"/>
      <c r="D100" s="244" t="s">
        <v>321</v>
      </c>
      <c r="E100" s="245"/>
      <c r="F100" s="245"/>
      <c r="G100" s="245"/>
      <c r="H100" s="245"/>
      <c r="I100" s="245"/>
      <c r="J100" s="246">
        <f>J131</f>
        <v>0</v>
      </c>
      <c r="K100" s="134"/>
      <c r="L100" s="247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3"/>
      <c r="C101" s="134"/>
      <c r="D101" s="244" t="s">
        <v>324</v>
      </c>
      <c r="E101" s="245"/>
      <c r="F101" s="245"/>
      <c r="G101" s="245"/>
      <c r="H101" s="245"/>
      <c r="I101" s="245"/>
      <c r="J101" s="246">
        <f>J166</f>
        <v>0</v>
      </c>
      <c r="K101" s="134"/>
      <c r="L101" s="247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3"/>
      <c r="C102" s="134"/>
      <c r="D102" s="244" t="s">
        <v>330</v>
      </c>
      <c r="E102" s="245"/>
      <c r="F102" s="245"/>
      <c r="G102" s="245"/>
      <c r="H102" s="245"/>
      <c r="I102" s="245"/>
      <c r="J102" s="246">
        <f>J173</f>
        <v>0</v>
      </c>
      <c r="K102" s="134"/>
      <c r="L102" s="247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3"/>
      <c r="C103" s="134"/>
      <c r="D103" s="244" t="s">
        <v>334</v>
      </c>
      <c r="E103" s="245"/>
      <c r="F103" s="245"/>
      <c r="G103" s="245"/>
      <c r="H103" s="245"/>
      <c r="I103" s="245"/>
      <c r="J103" s="246">
        <f>J180</f>
        <v>0</v>
      </c>
      <c r="K103" s="134"/>
      <c r="L103" s="247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89"/>
      <c r="C104" s="190"/>
      <c r="D104" s="191" t="s">
        <v>335</v>
      </c>
      <c r="E104" s="192"/>
      <c r="F104" s="192"/>
      <c r="G104" s="192"/>
      <c r="H104" s="192"/>
      <c r="I104" s="192"/>
      <c r="J104" s="193">
        <f>J183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2" customFormat="1" ht="19.92" customHeight="1">
      <c r="A105" s="12"/>
      <c r="B105" s="243"/>
      <c r="C105" s="134"/>
      <c r="D105" s="244" t="s">
        <v>6901</v>
      </c>
      <c r="E105" s="245"/>
      <c r="F105" s="245"/>
      <c r="G105" s="245"/>
      <c r="H105" s="245"/>
      <c r="I105" s="245"/>
      <c r="J105" s="246">
        <f>J184</f>
        <v>0</v>
      </c>
      <c r="K105" s="134"/>
      <c r="L105" s="247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9" customFormat="1" ht="24.96" customHeight="1">
      <c r="A106" s="9"/>
      <c r="B106" s="189"/>
      <c r="C106" s="190"/>
      <c r="D106" s="191" t="s">
        <v>4218</v>
      </c>
      <c r="E106" s="192"/>
      <c r="F106" s="192"/>
      <c r="G106" s="192"/>
      <c r="H106" s="192"/>
      <c r="I106" s="192"/>
      <c r="J106" s="193">
        <f>J189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2" customFormat="1" ht="19.92" customHeight="1">
      <c r="A107" s="12"/>
      <c r="B107" s="243"/>
      <c r="C107" s="134"/>
      <c r="D107" s="244" t="s">
        <v>6902</v>
      </c>
      <c r="E107" s="245"/>
      <c r="F107" s="245"/>
      <c r="G107" s="245"/>
      <c r="H107" s="245"/>
      <c r="I107" s="245"/>
      <c r="J107" s="246">
        <f>J190</f>
        <v>0</v>
      </c>
      <c r="K107" s="134"/>
      <c r="L107" s="247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201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ZZS Kraje Vysočina – výjezdové stanoviště Telč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6899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192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IO-04 - STL plynovodní přípojka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Telč, ul. Na Kotnově</v>
      </c>
      <c r="G123" s="41"/>
      <c r="H123" s="41"/>
      <c r="I123" s="33" t="s">
        <v>22</v>
      </c>
      <c r="J123" s="80" t="str">
        <f>IF(J14="","",J14)</f>
        <v>1. 6. 2023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E17</f>
        <v>Kraj Vysočina</v>
      </c>
      <c r="G125" s="41"/>
      <c r="H125" s="41"/>
      <c r="I125" s="33" t="s">
        <v>32</v>
      </c>
      <c r="J125" s="37" t="str">
        <f>E23</f>
        <v>PROJEKT CENTRUM NOVA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37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0" customFormat="1" ht="29.28" customHeight="1">
      <c r="A128" s="195"/>
      <c r="B128" s="196"/>
      <c r="C128" s="197" t="s">
        <v>202</v>
      </c>
      <c r="D128" s="198" t="s">
        <v>66</v>
      </c>
      <c r="E128" s="198" t="s">
        <v>62</v>
      </c>
      <c r="F128" s="198" t="s">
        <v>63</v>
      </c>
      <c r="G128" s="198" t="s">
        <v>203</v>
      </c>
      <c r="H128" s="198" t="s">
        <v>204</v>
      </c>
      <c r="I128" s="198" t="s">
        <v>205</v>
      </c>
      <c r="J128" s="198" t="s">
        <v>197</v>
      </c>
      <c r="K128" s="199" t="s">
        <v>206</v>
      </c>
      <c r="L128" s="200"/>
      <c r="M128" s="101" t="s">
        <v>1</v>
      </c>
      <c r="N128" s="102" t="s">
        <v>45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1">
        <f>BK129</f>
        <v>0</v>
      </c>
      <c r="K129" s="41"/>
      <c r="L129" s="45"/>
      <c r="M129" s="104"/>
      <c r="N129" s="202"/>
      <c r="O129" s="105"/>
      <c r="P129" s="203">
        <f>P130+P183+P189</f>
        <v>0</v>
      </c>
      <c r="Q129" s="105"/>
      <c r="R129" s="203">
        <f>R130+R183+R189</f>
        <v>8.5396932500000009</v>
      </c>
      <c r="S129" s="105"/>
      <c r="T129" s="204">
        <f>T130+T183+T189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80</v>
      </c>
      <c r="AU129" s="18" t="s">
        <v>199</v>
      </c>
      <c r="BK129" s="205">
        <f>BK130+BK183+BK189</f>
        <v>0</v>
      </c>
    </row>
    <row r="130" s="11" customFormat="1" ht="25.92" customHeight="1">
      <c r="A130" s="11"/>
      <c r="B130" s="206"/>
      <c r="C130" s="207"/>
      <c r="D130" s="208" t="s">
        <v>80</v>
      </c>
      <c r="E130" s="209" t="s">
        <v>353</v>
      </c>
      <c r="F130" s="209" t="s">
        <v>354</v>
      </c>
      <c r="G130" s="207"/>
      <c r="H130" s="207"/>
      <c r="I130" s="210"/>
      <c r="J130" s="211">
        <f>BK130</f>
        <v>0</v>
      </c>
      <c r="K130" s="207"/>
      <c r="L130" s="212"/>
      <c r="M130" s="213"/>
      <c r="N130" s="214"/>
      <c r="O130" s="214"/>
      <c r="P130" s="215">
        <f>P131+P166+P173+P180</f>
        <v>0</v>
      </c>
      <c r="Q130" s="214"/>
      <c r="R130" s="215">
        <f>R131+R166+R173+R180</f>
        <v>8.5175932500000009</v>
      </c>
      <c r="S130" s="214"/>
      <c r="T130" s="216">
        <f>T131+T166+T173+T180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17" t="s">
        <v>88</v>
      </c>
      <c r="AT130" s="218" t="s">
        <v>80</v>
      </c>
      <c r="AU130" s="218" t="s">
        <v>81</v>
      </c>
      <c r="AY130" s="217" t="s">
        <v>216</v>
      </c>
      <c r="BK130" s="219">
        <f>BK131+BK166+BK173+BK180</f>
        <v>0</v>
      </c>
    </row>
    <row r="131" s="11" customFormat="1" ht="22.8" customHeight="1">
      <c r="A131" s="11"/>
      <c r="B131" s="206"/>
      <c r="C131" s="207"/>
      <c r="D131" s="208" t="s">
        <v>80</v>
      </c>
      <c r="E131" s="248" t="s">
        <v>88</v>
      </c>
      <c r="F131" s="248" t="s">
        <v>355</v>
      </c>
      <c r="G131" s="207"/>
      <c r="H131" s="207"/>
      <c r="I131" s="210"/>
      <c r="J131" s="249">
        <f>BK131</f>
        <v>0</v>
      </c>
      <c r="K131" s="207"/>
      <c r="L131" s="212"/>
      <c r="M131" s="213"/>
      <c r="N131" s="214"/>
      <c r="O131" s="214"/>
      <c r="P131" s="215">
        <f>SUM(P132:P165)</f>
        <v>0</v>
      </c>
      <c r="Q131" s="214"/>
      <c r="R131" s="215">
        <f>SUM(R132:R165)</f>
        <v>7.0007000000000001</v>
      </c>
      <c r="S131" s="214"/>
      <c r="T131" s="216">
        <f>SUM(T132:T165)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17" t="s">
        <v>88</v>
      </c>
      <c r="AT131" s="218" t="s">
        <v>80</v>
      </c>
      <c r="AU131" s="218" t="s">
        <v>88</v>
      </c>
      <c r="AY131" s="217" t="s">
        <v>216</v>
      </c>
      <c r="BK131" s="219">
        <f>SUM(BK132:BK165)</f>
        <v>0</v>
      </c>
    </row>
    <row r="132" s="2" customFormat="1" ht="16.5" customHeight="1">
      <c r="A132" s="39"/>
      <c r="B132" s="40"/>
      <c r="C132" s="220" t="s">
        <v>88</v>
      </c>
      <c r="D132" s="220" t="s">
        <v>217</v>
      </c>
      <c r="E132" s="221" t="s">
        <v>6679</v>
      </c>
      <c r="F132" s="222" t="s">
        <v>6680</v>
      </c>
      <c r="G132" s="223" t="s">
        <v>453</v>
      </c>
      <c r="H132" s="224">
        <v>5</v>
      </c>
      <c r="I132" s="225"/>
      <c r="J132" s="226">
        <f>ROUND(I132*H132,2)</f>
        <v>0</v>
      </c>
      <c r="K132" s="222" t="s">
        <v>359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0.036900000000000002</v>
      </c>
      <c r="R132" s="229">
        <f>Q132*H132</f>
        <v>0.1845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215</v>
      </c>
      <c r="AT132" s="231" t="s">
        <v>217</v>
      </c>
      <c r="AU132" s="231" t="s">
        <v>90</v>
      </c>
      <c r="AY132" s="18" t="s">
        <v>216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215</v>
      </c>
      <c r="BM132" s="231" t="s">
        <v>6903</v>
      </c>
    </row>
    <row r="133" s="2" customFormat="1">
      <c r="A133" s="39"/>
      <c r="B133" s="40"/>
      <c r="C133" s="41"/>
      <c r="D133" s="233" t="s">
        <v>222</v>
      </c>
      <c r="E133" s="41"/>
      <c r="F133" s="234" t="s">
        <v>6682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222</v>
      </c>
      <c r="AU133" s="18" t="s">
        <v>90</v>
      </c>
    </row>
    <row r="134" s="2" customFormat="1" ht="24.15" customHeight="1">
      <c r="A134" s="39"/>
      <c r="B134" s="40"/>
      <c r="C134" s="220" t="s">
        <v>90</v>
      </c>
      <c r="D134" s="220" t="s">
        <v>217</v>
      </c>
      <c r="E134" s="221" t="s">
        <v>6904</v>
      </c>
      <c r="F134" s="222" t="s">
        <v>6905</v>
      </c>
      <c r="G134" s="223" t="s">
        <v>453</v>
      </c>
      <c r="H134" s="224">
        <v>8</v>
      </c>
      <c r="I134" s="225"/>
      <c r="J134" s="226">
        <f>ROUND(I134*H134,2)</f>
        <v>0</v>
      </c>
      <c r="K134" s="222" t="s">
        <v>359</v>
      </c>
      <c r="L134" s="45"/>
      <c r="M134" s="227" t="s">
        <v>1</v>
      </c>
      <c r="N134" s="228" t="s">
        <v>46</v>
      </c>
      <c r="O134" s="92"/>
      <c r="P134" s="229">
        <f>O134*H134</f>
        <v>0</v>
      </c>
      <c r="Q134" s="229">
        <v>0.036900000000000002</v>
      </c>
      <c r="R134" s="229">
        <f>Q134*H134</f>
        <v>0.29520000000000002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215</v>
      </c>
      <c r="AT134" s="231" t="s">
        <v>217</v>
      </c>
      <c r="AU134" s="231" t="s">
        <v>90</v>
      </c>
      <c r="AY134" s="18" t="s">
        <v>216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88</v>
      </c>
      <c r="BK134" s="232">
        <f>ROUND(I134*H134,2)</f>
        <v>0</v>
      </c>
      <c r="BL134" s="18" t="s">
        <v>215</v>
      </c>
      <c r="BM134" s="231" t="s">
        <v>6906</v>
      </c>
    </row>
    <row r="135" s="2" customFormat="1">
      <c r="A135" s="39"/>
      <c r="B135" s="40"/>
      <c r="C135" s="41"/>
      <c r="D135" s="233" t="s">
        <v>222</v>
      </c>
      <c r="E135" s="41"/>
      <c r="F135" s="234" t="s">
        <v>6907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222</v>
      </c>
      <c r="AU135" s="18" t="s">
        <v>90</v>
      </c>
    </row>
    <row r="136" s="2" customFormat="1" ht="33" customHeight="1">
      <c r="A136" s="39"/>
      <c r="B136" s="40"/>
      <c r="C136" s="220" t="s">
        <v>228</v>
      </c>
      <c r="D136" s="220" t="s">
        <v>217</v>
      </c>
      <c r="E136" s="221" t="s">
        <v>6683</v>
      </c>
      <c r="F136" s="222" t="s">
        <v>6684</v>
      </c>
      <c r="G136" s="223" t="s">
        <v>358</v>
      </c>
      <c r="H136" s="224">
        <v>3.8999999999999999</v>
      </c>
      <c r="I136" s="225"/>
      <c r="J136" s="226">
        <f>ROUND(I136*H136,2)</f>
        <v>0</v>
      </c>
      <c r="K136" s="222" t="s">
        <v>359</v>
      </c>
      <c r="L136" s="45"/>
      <c r="M136" s="227" t="s">
        <v>1</v>
      </c>
      <c r="N136" s="228" t="s">
        <v>46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215</v>
      </c>
      <c r="AT136" s="231" t="s">
        <v>217</v>
      </c>
      <c r="AU136" s="231" t="s">
        <v>90</v>
      </c>
      <c r="AY136" s="18" t="s">
        <v>216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88</v>
      </c>
      <c r="BK136" s="232">
        <f>ROUND(I136*H136,2)</f>
        <v>0</v>
      </c>
      <c r="BL136" s="18" t="s">
        <v>215</v>
      </c>
      <c r="BM136" s="231" t="s">
        <v>6908</v>
      </c>
    </row>
    <row r="137" s="2" customFormat="1">
      <c r="A137" s="39"/>
      <c r="B137" s="40"/>
      <c r="C137" s="41"/>
      <c r="D137" s="233" t="s">
        <v>222</v>
      </c>
      <c r="E137" s="41"/>
      <c r="F137" s="234" t="s">
        <v>6686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222</v>
      </c>
      <c r="AU137" s="18" t="s">
        <v>90</v>
      </c>
    </row>
    <row r="138" s="14" customFormat="1">
      <c r="A138" s="14"/>
      <c r="B138" s="260"/>
      <c r="C138" s="261"/>
      <c r="D138" s="233" t="s">
        <v>362</v>
      </c>
      <c r="E138" s="262" t="s">
        <v>1</v>
      </c>
      <c r="F138" s="263" t="s">
        <v>6909</v>
      </c>
      <c r="G138" s="261"/>
      <c r="H138" s="264">
        <v>3.8999999999999999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362</v>
      </c>
      <c r="AU138" s="270" t="s">
        <v>90</v>
      </c>
      <c r="AV138" s="14" t="s">
        <v>90</v>
      </c>
      <c r="AW138" s="14" t="s">
        <v>36</v>
      </c>
      <c r="AX138" s="14" t="s">
        <v>88</v>
      </c>
      <c r="AY138" s="270" t="s">
        <v>216</v>
      </c>
    </row>
    <row r="139" s="2" customFormat="1" ht="33" customHeight="1">
      <c r="A139" s="39"/>
      <c r="B139" s="40"/>
      <c r="C139" s="220" t="s">
        <v>215</v>
      </c>
      <c r="D139" s="220" t="s">
        <v>217</v>
      </c>
      <c r="E139" s="221" t="s">
        <v>6688</v>
      </c>
      <c r="F139" s="222" t="s">
        <v>6689</v>
      </c>
      <c r="G139" s="223" t="s">
        <v>358</v>
      </c>
      <c r="H139" s="224">
        <v>4.2000000000000002</v>
      </c>
      <c r="I139" s="225"/>
      <c r="J139" s="226">
        <f>ROUND(I139*H139,2)</f>
        <v>0</v>
      </c>
      <c r="K139" s="222" t="s">
        <v>359</v>
      </c>
      <c r="L139" s="45"/>
      <c r="M139" s="227" t="s">
        <v>1</v>
      </c>
      <c r="N139" s="228" t="s">
        <v>46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215</v>
      </c>
      <c r="AT139" s="231" t="s">
        <v>217</v>
      </c>
      <c r="AU139" s="231" t="s">
        <v>90</v>
      </c>
      <c r="AY139" s="18" t="s">
        <v>216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215</v>
      </c>
      <c r="BM139" s="231" t="s">
        <v>6910</v>
      </c>
    </row>
    <row r="140" s="2" customFormat="1">
      <c r="A140" s="39"/>
      <c r="B140" s="40"/>
      <c r="C140" s="41"/>
      <c r="D140" s="233" t="s">
        <v>222</v>
      </c>
      <c r="E140" s="41"/>
      <c r="F140" s="234" t="s">
        <v>6691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90</v>
      </c>
    </row>
    <row r="141" s="14" customFormat="1">
      <c r="A141" s="14"/>
      <c r="B141" s="260"/>
      <c r="C141" s="261"/>
      <c r="D141" s="233" t="s">
        <v>362</v>
      </c>
      <c r="E141" s="262" t="s">
        <v>1</v>
      </c>
      <c r="F141" s="263" t="s">
        <v>6911</v>
      </c>
      <c r="G141" s="261"/>
      <c r="H141" s="264">
        <v>8.0999999999999996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362</v>
      </c>
      <c r="AU141" s="270" t="s">
        <v>90</v>
      </c>
      <c r="AV141" s="14" t="s">
        <v>90</v>
      </c>
      <c r="AW141" s="14" t="s">
        <v>36</v>
      </c>
      <c r="AX141" s="14" t="s">
        <v>81</v>
      </c>
      <c r="AY141" s="270" t="s">
        <v>216</v>
      </c>
    </row>
    <row r="142" s="14" customFormat="1">
      <c r="A142" s="14"/>
      <c r="B142" s="260"/>
      <c r="C142" s="261"/>
      <c r="D142" s="233" t="s">
        <v>362</v>
      </c>
      <c r="E142" s="262" t="s">
        <v>1</v>
      </c>
      <c r="F142" s="263" t="s">
        <v>6912</v>
      </c>
      <c r="G142" s="261"/>
      <c r="H142" s="264">
        <v>-3.8999999999999999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362</v>
      </c>
      <c r="AU142" s="270" t="s">
        <v>90</v>
      </c>
      <c r="AV142" s="14" t="s">
        <v>90</v>
      </c>
      <c r="AW142" s="14" t="s">
        <v>36</v>
      </c>
      <c r="AX142" s="14" t="s">
        <v>81</v>
      </c>
      <c r="AY142" s="270" t="s">
        <v>216</v>
      </c>
    </row>
    <row r="143" s="16" customFormat="1">
      <c r="A143" s="16"/>
      <c r="B143" s="282"/>
      <c r="C143" s="283"/>
      <c r="D143" s="233" t="s">
        <v>362</v>
      </c>
      <c r="E143" s="284" t="s">
        <v>1</v>
      </c>
      <c r="F143" s="285" t="s">
        <v>369</v>
      </c>
      <c r="G143" s="283"/>
      <c r="H143" s="286">
        <v>4.1999999999999993</v>
      </c>
      <c r="I143" s="287"/>
      <c r="J143" s="283"/>
      <c r="K143" s="283"/>
      <c r="L143" s="288"/>
      <c r="M143" s="289"/>
      <c r="N143" s="290"/>
      <c r="O143" s="290"/>
      <c r="P143" s="290"/>
      <c r="Q143" s="290"/>
      <c r="R143" s="290"/>
      <c r="S143" s="290"/>
      <c r="T143" s="291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92" t="s">
        <v>362</v>
      </c>
      <c r="AU143" s="292" t="s">
        <v>90</v>
      </c>
      <c r="AV143" s="16" t="s">
        <v>215</v>
      </c>
      <c r="AW143" s="16" t="s">
        <v>36</v>
      </c>
      <c r="AX143" s="16" t="s">
        <v>88</v>
      </c>
      <c r="AY143" s="292" t="s">
        <v>216</v>
      </c>
    </row>
    <row r="144" s="2" customFormat="1" ht="37.8" customHeight="1">
      <c r="A144" s="39"/>
      <c r="B144" s="40"/>
      <c r="C144" s="220" t="s">
        <v>237</v>
      </c>
      <c r="D144" s="220" t="s">
        <v>217</v>
      </c>
      <c r="E144" s="221" t="s">
        <v>408</v>
      </c>
      <c r="F144" s="222" t="s">
        <v>409</v>
      </c>
      <c r="G144" s="223" t="s">
        <v>358</v>
      </c>
      <c r="H144" s="224">
        <v>4.2560000000000002</v>
      </c>
      <c r="I144" s="225"/>
      <c r="J144" s="226">
        <f>ROUND(I144*H144,2)</f>
        <v>0</v>
      </c>
      <c r="K144" s="222" t="s">
        <v>359</v>
      </c>
      <c r="L144" s="45"/>
      <c r="M144" s="227" t="s">
        <v>1</v>
      </c>
      <c r="N144" s="228" t="s">
        <v>46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215</v>
      </c>
      <c r="AT144" s="231" t="s">
        <v>217</v>
      </c>
      <c r="AU144" s="231" t="s">
        <v>90</v>
      </c>
      <c r="AY144" s="18" t="s">
        <v>216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215</v>
      </c>
      <c r="BM144" s="231" t="s">
        <v>6913</v>
      </c>
    </row>
    <row r="145" s="2" customFormat="1">
      <c r="A145" s="39"/>
      <c r="B145" s="40"/>
      <c r="C145" s="41"/>
      <c r="D145" s="233" t="s">
        <v>222</v>
      </c>
      <c r="E145" s="41"/>
      <c r="F145" s="234" t="s">
        <v>411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90</v>
      </c>
    </row>
    <row r="146" s="14" customFormat="1">
      <c r="A146" s="14"/>
      <c r="B146" s="260"/>
      <c r="C146" s="261"/>
      <c r="D146" s="233" t="s">
        <v>362</v>
      </c>
      <c r="E146" s="262" t="s">
        <v>1</v>
      </c>
      <c r="F146" s="263" t="s">
        <v>6914</v>
      </c>
      <c r="G146" s="261"/>
      <c r="H146" s="264">
        <v>8.0999999999999996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362</v>
      </c>
      <c r="AU146" s="270" t="s">
        <v>90</v>
      </c>
      <c r="AV146" s="14" t="s">
        <v>90</v>
      </c>
      <c r="AW146" s="14" t="s">
        <v>36</v>
      </c>
      <c r="AX146" s="14" t="s">
        <v>81</v>
      </c>
      <c r="AY146" s="270" t="s">
        <v>216</v>
      </c>
    </row>
    <row r="147" s="14" customFormat="1">
      <c r="A147" s="14"/>
      <c r="B147" s="260"/>
      <c r="C147" s="261"/>
      <c r="D147" s="233" t="s">
        <v>362</v>
      </c>
      <c r="E147" s="262" t="s">
        <v>1</v>
      </c>
      <c r="F147" s="263" t="s">
        <v>6915</v>
      </c>
      <c r="G147" s="261"/>
      <c r="H147" s="264">
        <v>-3.8439999999999999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362</v>
      </c>
      <c r="AU147" s="270" t="s">
        <v>90</v>
      </c>
      <c r="AV147" s="14" t="s">
        <v>90</v>
      </c>
      <c r="AW147" s="14" t="s">
        <v>36</v>
      </c>
      <c r="AX147" s="14" t="s">
        <v>81</v>
      </c>
      <c r="AY147" s="270" t="s">
        <v>216</v>
      </c>
    </row>
    <row r="148" s="16" customFormat="1">
      <c r="A148" s="16"/>
      <c r="B148" s="282"/>
      <c r="C148" s="283"/>
      <c r="D148" s="233" t="s">
        <v>362</v>
      </c>
      <c r="E148" s="284" t="s">
        <v>1</v>
      </c>
      <c r="F148" s="285" t="s">
        <v>369</v>
      </c>
      <c r="G148" s="283"/>
      <c r="H148" s="286">
        <v>4.2560000000000002</v>
      </c>
      <c r="I148" s="287"/>
      <c r="J148" s="283"/>
      <c r="K148" s="283"/>
      <c r="L148" s="288"/>
      <c r="M148" s="289"/>
      <c r="N148" s="290"/>
      <c r="O148" s="290"/>
      <c r="P148" s="290"/>
      <c r="Q148" s="290"/>
      <c r="R148" s="290"/>
      <c r="S148" s="290"/>
      <c r="T148" s="29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92" t="s">
        <v>362</v>
      </c>
      <c r="AU148" s="292" t="s">
        <v>90</v>
      </c>
      <c r="AV148" s="16" t="s">
        <v>215</v>
      </c>
      <c r="AW148" s="16" t="s">
        <v>36</v>
      </c>
      <c r="AX148" s="16" t="s">
        <v>88</v>
      </c>
      <c r="AY148" s="292" t="s">
        <v>216</v>
      </c>
    </row>
    <row r="149" s="2" customFormat="1" ht="37.8" customHeight="1">
      <c r="A149" s="39"/>
      <c r="B149" s="40"/>
      <c r="C149" s="220" t="s">
        <v>242</v>
      </c>
      <c r="D149" s="220" t="s">
        <v>217</v>
      </c>
      <c r="E149" s="221" t="s">
        <v>415</v>
      </c>
      <c r="F149" s="222" t="s">
        <v>416</v>
      </c>
      <c r="G149" s="223" t="s">
        <v>358</v>
      </c>
      <c r="H149" s="224">
        <v>34.024000000000001</v>
      </c>
      <c r="I149" s="225"/>
      <c r="J149" s="226">
        <f>ROUND(I149*H149,2)</f>
        <v>0</v>
      </c>
      <c r="K149" s="222" t="s">
        <v>359</v>
      </c>
      <c r="L149" s="45"/>
      <c r="M149" s="227" t="s">
        <v>1</v>
      </c>
      <c r="N149" s="228" t="s">
        <v>46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215</v>
      </c>
      <c r="AT149" s="231" t="s">
        <v>217</v>
      </c>
      <c r="AU149" s="231" t="s">
        <v>90</v>
      </c>
      <c r="AY149" s="18" t="s">
        <v>216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215</v>
      </c>
      <c r="BM149" s="231" t="s">
        <v>6916</v>
      </c>
    </row>
    <row r="150" s="2" customFormat="1">
      <c r="A150" s="39"/>
      <c r="B150" s="40"/>
      <c r="C150" s="41"/>
      <c r="D150" s="233" t="s">
        <v>222</v>
      </c>
      <c r="E150" s="41"/>
      <c r="F150" s="234" t="s">
        <v>418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222</v>
      </c>
      <c r="AU150" s="18" t="s">
        <v>90</v>
      </c>
    </row>
    <row r="151" s="14" customFormat="1">
      <c r="A151" s="14"/>
      <c r="B151" s="260"/>
      <c r="C151" s="261"/>
      <c r="D151" s="233" t="s">
        <v>362</v>
      </c>
      <c r="E151" s="261"/>
      <c r="F151" s="263" t="s">
        <v>6917</v>
      </c>
      <c r="G151" s="261"/>
      <c r="H151" s="264">
        <v>34.024000000000001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0" t="s">
        <v>362</v>
      </c>
      <c r="AU151" s="270" t="s">
        <v>90</v>
      </c>
      <c r="AV151" s="14" t="s">
        <v>90</v>
      </c>
      <c r="AW151" s="14" t="s">
        <v>4</v>
      </c>
      <c r="AX151" s="14" t="s">
        <v>88</v>
      </c>
      <c r="AY151" s="270" t="s">
        <v>216</v>
      </c>
    </row>
    <row r="152" s="2" customFormat="1" ht="33" customHeight="1">
      <c r="A152" s="39"/>
      <c r="B152" s="40"/>
      <c r="C152" s="220" t="s">
        <v>247</v>
      </c>
      <c r="D152" s="220" t="s">
        <v>217</v>
      </c>
      <c r="E152" s="221" t="s">
        <v>433</v>
      </c>
      <c r="F152" s="222" t="s">
        <v>434</v>
      </c>
      <c r="G152" s="223" t="s">
        <v>435</v>
      </c>
      <c r="H152" s="224">
        <v>8.9380000000000006</v>
      </c>
      <c r="I152" s="225"/>
      <c r="J152" s="226">
        <f>ROUND(I152*H152,2)</f>
        <v>0</v>
      </c>
      <c r="K152" s="222" t="s">
        <v>359</v>
      </c>
      <c r="L152" s="45"/>
      <c r="M152" s="227" t="s">
        <v>1</v>
      </c>
      <c r="N152" s="228" t="s">
        <v>46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215</v>
      </c>
      <c r="AT152" s="231" t="s">
        <v>217</v>
      </c>
      <c r="AU152" s="231" t="s">
        <v>90</v>
      </c>
      <c r="AY152" s="18" t="s">
        <v>216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215</v>
      </c>
      <c r="BM152" s="231" t="s">
        <v>6918</v>
      </c>
    </row>
    <row r="153" s="2" customFormat="1">
      <c r="A153" s="39"/>
      <c r="B153" s="40"/>
      <c r="C153" s="41"/>
      <c r="D153" s="233" t="s">
        <v>222</v>
      </c>
      <c r="E153" s="41"/>
      <c r="F153" s="234" t="s">
        <v>437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90</v>
      </c>
    </row>
    <row r="154" s="14" customFormat="1">
      <c r="A154" s="14"/>
      <c r="B154" s="260"/>
      <c r="C154" s="261"/>
      <c r="D154" s="233" t="s">
        <v>362</v>
      </c>
      <c r="E154" s="261"/>
      <c r="F154" s="263" t="s">
        <v>6919</v>
      </c>
      <c r="G154" s="261"/>
      <c r="H154" s="264">
        <v>8.9380000000000006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0" t="s">
        <v>362</v>
      </c>
      <c r="AU154" s="270" t="s">
        <v>90</v>
      </c>
      <c r="AV154" s="14" t="s">
        <v>90</v>
      </c>
      <c r="AW154" s="14" t="s">
        <v>4</v>
      </c>
      <c r="AX154" s="14" t="s">
        <v>88</v>
      </c>
      <c r="AY154" s="270" t="s">
        <v>216</v>
      </c>
    </row>
    <row r="155" s="2" customFormat="1" ht="24.15" customHeight="1">
      <c r="A155" s="39"/>
      <c r="B155" s="40"/>
      <c r="C155" s="220" t="s">
        <v>252</v>
      </c>
      <c r="D155" s="220" t="s">
        <v>217</v>
      </c>
      <c r="E155" s="221" t="s">
        <v>3675</v>
      </c>
      <c r="F155" s="222" t="s">
        <v>3676</v>
      </c>
      <c r="G155" s="223" t="s">
        <v>358</v>
      </c>
      <c r="H155" s="224">
        <v>3.8439999999999999</v>
      </c>
      <c r="I155" s="225"/>
      <c r="J155" s="226">
        <f>ROUND(I155*H155,2)</f>
        <v>0</v>
      </c>
      <c r="K155" s="222" t="s">
        <v>359</v>
      </c>
      <c r="L155" s="45"/>
      <c r="M155" s="227" t="s">
        <v>1</v>
      </c>
      <c r="N155" s="228" t="s">
        <v>46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215</v>
      </c>
      <c r="AT155" s="231" t="s">
        <v>217</v>
      </c>
      <c r="AU155" s="231" t="s">
        <v>90</v>
      </c>
      <c r="AY155" s="18" t="s">
        <v>216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215</v>
      </c>
      <c r="BM155" s="231" t="s">
        <v>6920</v>
      </c>
    </row>
    <row r="156" s="2" customFormat="1">
      <c r="A156" s="39"/>
      <c r="B156" s="40"/>
      <c r="C156" s="41"/>
      <c r="D156" s="233" t="s">
        <v>222</v>
      </c>
      <c r="E156" s="41"/>
      <c r="F156" s="234" t="s">
        <v>3678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222</v>
      </c>
      <c r="AU156" s="18" t="s">
        <v>90</v>
      </c>
    </row>
    <row r="157" s="14" customFormat="1">
      <c r="A157" s="14"/>
      <c r="B157" s="260"/>
      <c r="C157" s="261"/>
      <c r="D157" s="233" t="s">
        <v>362</v>
      </c>
      <c r="E157" s="262" t="s">
        <v>1</v>
      </c>
      <c r="F157" s="263" t="s">
        <v>6914</v>
      </c>
      <c r="G157" s="261"/>
      <c r="H157" s="264">
        <v>8.0999999999999996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362</v>
      </c>
      <c r="AU157" s="270" t="s">
        <v>90</v>
      </c>
      <c r="AV157" s="14" t="s">
        <v>90</v>
      </c>
      <c r="AW157" s="14" t="s">
        <v>36</v>
      </c>
      <c r="AX157" s="14" t="s">
        <v>81</v>
      </c>
      <c r="AY157" s="270" t="s">
        <v>216</v>
      </c>
    </row>
    <row r="158" s="14" customFormat="1">
      <c r="A158" s="14"/>
      <c r="B158" s="260"/>
      <c r="C158" s="261"/>
      <c r="D158" s="233" t="s">
        <v>362</v>
      </c>
      <c r="E158" s="262" t="s">
        <v>1</v>
      </c>
      <c r="F158" s="263" t="s">
        <v>6921</v>
      </c>
      <c r="G158" s="261"/>
      <c r="H158" s="264">
        <v>-4.2560000000000002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362</v>
      </c>
      <c r="AU158" s="270" t="s">
        <v>90</v>
      </c>
      <c r="AV158" s="14" t="s">
        <v>90</v>
      </c>
      <c r="AW158" s="14" t="s">
        <v>36</v>
      </c>
      <c r="AX158" s="14" t="s">
        <v>81</v>
      </c>
      <c r="AY158" s="270" t="s">
        <v>216</v>
      </c>
    </row>
    <row r="159" s="16" customFormat="1">
      <c r="A159" s="16"/>
      <c r="B159" s="282"/>
      <c r="C159" s="283"/>
      <c r="D159" s="233" t="s">
        <v>362</v>
      </c>
      <c r="E159" s="284" t="s">
        <v>1</v>
      </c>
      <c r="F159" s="285" t="s">
        <v>369</v>
      </c>
      <c r="G159" s="283"/>
      <c r="H159" s="286">
        <v>3.8439999999999994</v>
      </c>
      <c r="I159" s="287"/>
      <c r="J159" s="283"/>
      <c r="K159" s="283"/>
      <c r="L159" s="288"/>
      <c r="M159" s="289"/>
      <c r="N159" s="290"/>
      <c r="O159" s="290"/>
      <c r="P159" s="290"/>
      <c r="Q159" s="290"/>
      <c r="R159" s="290"/>
      <c r="S159" s="290"/>
      <c r="T159" s="291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92" t="s">
        <v>362</v>
      </c>
      <c r="AU159" s="292" t="s">
        <v>90</v>
      </c>
      <c r="AV159" s="16" t="s">
        <v>215</v>
      </c>
      <c r="AW159" s="16" t="s">
        <v>36</v>
      </c>
      <c r="AX159" s="16" t="s">
        <v>88</v>
      </c>
      <c r="AY159" s="292" t="s">
        <v>216</v>
      </c>
    </row>
    <row r="160" s="2" customFormat="1" ht="24.15" customHeight="1">
      <c r="A160" s="39"/>
      <c r="B160" s="40"/>
      <c r="C160" s="220" t="s">
        <v>257</v>
      </c>
      <c r="D160" s="220" t="s">
        <v>217</v>
      </c>
      <c r="E160" s="221" t="s">
        <v>3680</v>
      </c>
      <c r="F160" s="222" t="s">
        <v>3681</v>
      </c>
      <c r="G160" s="223" t="s">
        <v>358</v>
      </c>
      <c r="H160" s="224">
        <v>3.456</v>
      </c>
      <c r="I160" s="225"/>
      <c r="J160" s="226">
        <f>ROUND(I160*H160,2)</f>
        <v>0</v>
      </c>
      <c r="K160" s="222" t="s">
        <v>359</v>
      </c>
      <c r="L160" s="45"/>
      <c r="M160" s="227" t="s">
        <v>1</v>
      </c>
      <c r="N160" s="228" t="s">
        <v>46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215</v>
      </c>
      <c r="AT160" s="231" t="s">
        <v>217</v>
      </c>
      <c r="AU160" s="231" t="s">
        <v>90</v>
      </c>
      <c r="AY160" s="18" t="s">
        <v>216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215</v>
      </c>
      <c r="BM160" s="231" t="s">
        <v>6922</v>
      </c>
    </row>
    <row r="161" s="2" customFormat="1">
      <c r="A161" s="39"/>
      <c r="B161" s="40"/>
      <c r="C161" s="41"/>
      <c r="D161" s="233" t="s">
        <v>222</v>
      </c>
      <c r="E161" s="41"/>
      <c r="F161" s="234" t="s">
        <v>3683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222</v>
      </c>
      <c r="AU161" s="18" t="s">
        <v>90</v>
      </c>
    </row>
    <row r="162" s="14" customFormat="1">
      <c r="A162" s="14"/>
      <c r="B162" s="260"/>
      <c r="C162" s="261"/>
      <c r="D162" s="233" t="s">
        <v>362</v>
      </c>
      <c r="E162" s="262" t="s">
        <v>1</v>
      </c>
      <c r="F162" s="263" t="s">
        <v>6923</v>
      </c>
      <c r="G162" s="261"/>
      <c r="H162" s="264">
        <v>3.456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362</v>
      </c>
      <c r="AU162" s="270" t="s">
        <v>90</v>
      </c>
      <c r="AV162" s="14" t="s">
        <v>90</v>
      </c>
      <c r="AW162" s="14" t="s">
        <v>36</v>
      </c>
      <c r="AX162" s="14" t="s">
        <v>88</v>
      </c>
      <c r="AY162" s="270" t="s">
        <v>216</v>
      </c>
    </row>
    <row r="163" s="2" customFormat="1" ht="16.5" customHeight="1">
      <c r="A163" s="39"/>
      <c r="B163" s="40"/>
      <c r="C163" s="293" t="s">
        <v>262</v>
      </c>
      <c r="D163" s="293" t="s">
        <v>467</v>
      </c>
      <c r="E163" s="294" t="s">
        <v>6924</v>
      </c>
      <c r="F163" s="295" t="s">
        <v>6925</v>
      </c>
      <c r="G163" s="296" t="s">
        <v>435</v>
      </c>
      <c r="H163" s="297">
        <v>6.5209999999999999</v>
      </c>
      <c r="I163" s="298"/>
      <c r="J163" s="299">
        <f>ROUND(I163*H163,2)</f>
        <v>0</v>
      </c>
      <c r="K163" s="295" t="s">
        <v>359</v>
      </c>
      <c r="L163" s="300"/>
      <c r="M163" s="301" t="s">
        <v>1</v>
      </c>
      <c r="N163" s="302" t="s">
        <v>46</v>
      </c>
      <c r="O163" s="92"/>
      <c r="P163" s="229">
        <f>O163*H163</f>
        <v>0</v>
      </c>
      <c r="Q163" s="229">
        <v>1</v>
      </c>
      <c r="R163" s="229">
        <f>Q163*H163</f>
        <v>6.5209999999999999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252</v>
      </c>
      <c r="AT163" s="231" t="s">
        <v>467</v>
      </c>
      <c r="AU163" s="231" t="s">
        <v>90</v>
      </c>
      <c r="AY163" s="18" t="s">
        <v>216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215</v>
      </c>
      <c r="BM163" s="231" t="s">
        <v>6926</v>
      </c>
    </row>
    <row r="164" s="2" customFormat="1">
      <c r="A164" s="39"/>
      <c r="B164" s="40"/>
      <c r="C164" s="41"/>
      <c r="D164" s="233" t="s">
        <v>222</v>
      </c>
      <c r="E164" s="41"/>
      <c r="F164" s="234" t="s">
        <v>6925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90</v>
      </c>
    </row>
    <row r="165" s="14" customFormat="1">
      <c r="A165" s="14"/>
      <c r="B165" s="260"/>
      <c r="C165" s="261"/>
      <c r="D165" s="233" t="s">
        <v>362</v>
      </c>
      <c r="E165" s="261"/>
      <c r="F165" s="263" t="s">
        <v>6927</v>
      </c>
      <c r="G165" s="261"/>
      <c r="H165" s="264">
        <v>6.5209999999999999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362</v>
      </c>
      <c r="AU165" s="270" t="s">
        <v>90</v>
      </c>
      <c r="AV165" s="14" t="s">
        <v>90</v>
      </c>
      <c r="AW165" s="14" t="s">
        <v>4</v>
      </c>
      <c r="AX165" s="14" t="s">
        <v>88</v>
      </c>
      <c r="AY165" s="270" t="s">
        <v>216</v>
      </c>
    </row>
    <row r="166" s="11" customFormat="1" ht="22.8" customHeight="1">
      <c r="A166" s="11"/>
      <c r="B166" s="206"/>
      <c r="C166" s="207"/>
      <c r="D166" s="208" t="s">
        <v>80</v>
      </c>
      <c r="E166" s="248" t="s">
        <v>215</v>
      </c>
      <c r="F166" s="248" t="s">
        <v>951</v>
      </c>
      <c r="G166" s="207"/>
      <c r="H166" s="207"/>
      <c r="I166" s="210"/>
      <c r="J166" s="249">
        <f>BK166</f>
        <v>0</v>
      </c>
      <c r="K166" s="207"/>
      <c r="L166" s="212"/>
      <c r="M166" s="213"/>
      <c r="N166" s="214"/>
      <c r="O166" s="214"/>
      <c r="P166" s="215">
        <f>SUM(P167:P172)</f>
        <v>0</v>
      </c>
      <c r="Q166" s="214"/>
      <c r="R166" s="215">
        <f>SUM(R167:R172)</f>
        <v>1.512</v>
      </c>
      <c r="S166" s="214"/>
      <c r="T166" s="216">
        <f>SUM(T167:T172)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17" t="s">
        <v>88</v>
      </c>
      <c r="AT166" s="218" t="s">
        <v>80</v>
      </c>
      <c r="AU166" s="218" t="s">
        <v>88</v>
      </c>
      <c r="AY166" s="217" t="s">
        <v>216</v>
      </c>
      <c r="BK166" s="219">
        <f>SUM(BK167:BK172)</f>
        <v>0</v>
      </c>
    </row>
    <row r="167" s="2" customFormat="1" ht="24.15" customHeight="1">
      <c r="A167" s="39"/>
      <c r="B167" s="40"/>
      <c r="C167" s="220" t="s">
        <v>267</v>
      </c>
      <c r="D167" s="220" t="s">
        <v>217</v>
      </c>
      <c r="E167" s="221" t="s">
        <v>3691</v>
      </c>
      <c r="F167" s="222" t="s">
        <v>3692</v>
      </c>
      <c r="G167" s="223" t="s">
        <v>358</v>
      </c>
      <c r="H167" s="224">
        <v>0.80000000000000004</v>
      </c>
      <c r="I167" s="225"/>
      <c r="J167" s="226">
        <f>ROUND(I167*H167,2)</f>
        <v>0</v>
      </c>
      <c r="K167" s="222" t="s">
        <v>359</v>
      </c>
      <c r="L167" s="45"/>
      <c r="M167" s="227" t="s">
        <v>1</v>
      </c>
      <c r="N167" s="228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215</v>
      </c>
      <c r="AT167" s="231" t="s">
        <v>217</v>
      </c>
      <c r="AU167" s="231" t="s">
        <v>90</v>
      </c>
      <c r="AY167" s="18" t="s">
        <v>216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215</v>
      </c>
      <c r="BM167" s="231" t="s">
        <v>6928</v>
      </c>
    </row>
    <row r="168" s="2" customFormat="1">
      <c r="A168" s="39"/>
      <c r="B168" s="40"/>
      <c r="C168" s="41"/>
      <c r="D168" s="233" t="s">
        <v>222</v>
      </c>
      <c r="E168" s="41"/>
      <c r="F168" s="234" t="s">
        <v>3694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222</v>
      </c>
      <c r="AU168" s="18" t="s">
        <v>90</v>
      </c>
    </row>
    <row r="169" s="14" customFormat="1">
      <c r="A169" s="14"/>
      <c r="B169" s="260"/>
      <c r="C169" s="261"/>
      <c r="D169" s="233" t="s">
        <v>362</v>
      </c>
      <c r="E169" s="262" t="s">
        <v>1</v>
      </c>
      <c r="F169" s="263" t="s">
        <v>6929</v>
      </c>
      <c r="G169" s="261"/>
      <c r="H169" s="264">
        <v>0.80000000000000004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0" t="s">
        <v>362</v>
      </c>
      <c r="AU169" s="270" t="s">
        <v>90</v>
      </c>
      <c r="AV169" s="14" t="s">
        <v>90</v>
      </c>
      <c r="AW169" s="14" t="s">
        <v>36</v>
      </c>
      <c r="AX169" s="14" t="s">
        <v>88</v>
      </c>
      <c r="AY169" s="270" t="s">
        <v>216</v>
      </c>
    </row>
    <row r="170" s="2" customFormat="1" ht="16.5" customHeight="1">
      <c r="A170" s="39"/>
      <c r="B170" s="40"/>
      <c r="C170" s="293" t="s">
        <v>272</v>
      </c>
      <c r="D170" s="293" t="s">
        <v>467</v>
      </c>
      <c r="E170" s="294" t="s">
        <v>6924</v>
      </c>
      <c r="F170" s="295" t="s">
        <v>6925</v>
      </c>
      <c r="G170" s="296" t="s">
        <v>435</v>
      </c>
      <c r="H170" s="297">
        <v>1.512</v>
      </c>
      <c r="I170" s="298"/>
      <c r="J170" s="299">
        <f>ROUND(I170*H170,2)</f>
        <v>0</v>
      </c>
      <c r="K170" s="295" t="s">
        <v>359</v>
      </c>
      <c r="L170" s="300"/>
      <c r="M170" s="301" t="s">
        <v>1</v>
      </c>
      <c r="N170" s="302" t="s">
        <v>46</v>
      </c>
      <c r="O170" s="92"/>
      <c r="P170" s="229">
        <f>O170*H170</f>
        <v>0</v>
      </c>
      <c r="Q170" s="229">
        <v>1</v>
      </c>
      <c r="R170" s="229">
        <f>Q170*H170</f>
        <v>1.512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252</v>
      </c>
      <c r="AT170" s="231" t="s">
        <v>467</v>
      </c>
      <c r="AU170" s="231" t="s">
        <v>90</v>
      </c>
      <c r="AY170" s="18" t="s">
        <v>216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215</v>
      </c>
      <c r="BM170" s="231" t="s">
        <v>6930</v>
      </c>
    </row>
    <row r="171" s="2" customFormat="1">
      <c r="A171" s="39"/>
      <c r="B171" s="40"/>
      <c r="C171" s="41"/>
      <c r="D171" s="233" t="s">
        <v>222</v>
      </c>
      <c r="E171" s="41"/>
      <c r="F171" s="234" t="s">
        <v>6925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222</v>
      </c>
      <c r="AU171" s="18" t="s">
        <v>90</v>
      </c>
    </row>
    <row r="172" s="14" customFormat="1">
      <c r="A172" s="14"/>
      <c r="B172" s="260"/>
      <c r="C172" s="261"/>
      <c r="D172" s="233" t="s">
        <v>362</v>
      </c>
      <c r="E172" s="261"/>
      <c r="F172" s="263" t="s">
        <v>6931</v>
      </c>
      <c r="G172" s="261"/>
      <c r="H172" s="264">
        <v>1.512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362</v>
      </c>
      <c r="AU172" s="270" t="s">
        <v>90</v>
      </c>
      <c r="AV172" s="14" t="s">
        <v>90</v>
      </c>
      <c r="AW172" s="14" t="s">
        <v>4</v>
      </c>
      <c r="AX172" s="14" t="s">
        <v>88</v>
      </c>
      <c r="AY172" s="270" t="s">
        <v>216</v>
      </c>
    </row>
    <row r="173" s="11" customFormat="1" ht="22.8" customHeight="1">
      <c r="A173" s="11"/>
      <c r="B173" s="206"/>
      <c r="C173" s="207"/>
      <c r="D173" s="208" t="s">
        <v>80</v>
      </c>
      <c r="E173" s="248" t="s">
        <v>252</v>
      </c>
      <c r="F173" s="248" t="s">
        <v>1470</v>
      </c>
      <c r="G173" s="207"/>
      <c r="H173" s="207"/>
      <c r="I173" s="210"/>
      <c r="J173" s="249">
        <f>BK173</f>
        <v>0</v>
      </c>
      <c r="K173" s="207"/>
      <c r="L173" s="212"/>
      <c r="M173" s="213"/>
      <c r="N173" s="214"/>
      <c r="O173" s="214"/>
      <c r="P173" s="215">
        <f>SUM(P174:P179)</f>
        <v>0</v>
      </c>
      <c r="Q173" s="214"/>
      <c r="R173" s="215">
        <f>SUM(R174:R179)</f>
        <v>0.00489325</v>
      </c>
      <c r="S173" s="214"/>
      <c r="T173" s="216">
        <f>SUM(T174:T179)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17" t="s">
        <v>88</v>
      </c>
      <c r="AT173" s="218" t="s">
        <v>80</v>
      </c>
      <c r="AU173" s="218" t="s">
        <v>88</v>
      </c>
      <c r="AY173" s="217" t="s">
        <v>216</v>
      </c>
      <c r="BK173" s="219">
        <f>SUM(BK174:BK179)</f>
        <v>0</v>
      </c>
    </row>
    <row r="174" s="2" customFormat="1" ht="16.5" customHeight="1">
      <c r="A174" s="39"/>
      <c r="B174" s="40"/>
      <c r="C174" s="220" t="s">
        <v>277</v>
      </c>
      <c r="D174" s="220" t="s">
        <v>217</v>
      </c>
      <c r="E174" s="221" t="s">
        <v>6774</v>
      </c>
      <c r="F174" s="222" t="s">
        <v>6775</v>
      </c>
      <c r="G174" s="223" t="s">
        <v>453</v>
      </c>
      <c r="H174" s="224">
        <v>18.399999999999999</v>
      </c>
      <c r="I174" s="225"/>
      <c r="J174" s="226">
        <f>ROUND(I174*H174,2)</f>
        <v>0</v>
      </c>
      <c r="K174" s="222" t="s">
        <v>359</v>
      </c>
      <c r="L174" s="45"/>
      <c r="M174" s="227" t="s">
        <v>1</v>
      </c>
      <c r="N174" s="228" t="s">
        <v>46</v>
      </c>
      <c r="O174" s="92"/>
      <c r="P174" s="229">
        <f>O174*H174</f>
        <v>0</v>
      </c>
      <c r="Q174" s="229">
        <v>0.00019000000000000001</v>
      </c>
      <c r="R174" s="229">
        <f>Q174*H174</f>
        <v>0.003496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215</v>
      </c>
      <c r="AT174" s="231" t="s">
        <v>217</v>
      </c>
      <c r="AU174" s="231" t="s">
        <v>90</v>
      </c>
      <c r="AY174" s="18" t="s">
        <v>216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88</v>
      </c>
      <c r="BK174" s="232">
        <f>ROUND(I174*H174,2)</f>
        <v>0</v>
      </c>
      <c r="BL174" s="18" t="s">
        <v>215</v>
      </c>
      <c r="BM174" s="231" t="s">
        <v>6932</v>
      </c>
    </row>
    <row r="175" s="2" customFormat="1">
      <c r="A175" s="39"/>
      <c r="B175" s="40"/>
      <c r="C175" s="41"/>
      <c r="D175" s="233" t="s">
        <v>222</v>
      </c>
      <c r="E175" s="41"/>
      <c r="F175" s="234" t="s">
        <v>6777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222</v>
      </c>
      <c r="AU175" s="18" t="s">
        <v>90</v>
      </c>
    </row>
    <row r="176" s="14" customFormat="1">
      <c r="A176" s="14"/>
      <c r="B176" s="260"/>
      <c r="C176" s="261"/>
      <c r="D176" s="233" t="s">
        <v>362</v>
      </c>
      <c r="E176" s="261"/>
      <c r="F176" s="263" t="s">
        <v>6933</v>
      </c>
      <c r="G176" s="261"/>
      <c r="H176" s="264">
        <v>18.399999999999999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0" t="s">
        <v>362</v>
      </c>
      <c r="AU176" s="270" t="s">
        <v>90</v>
      </c>
      <c r="AV176" s="14" t="s">
        <v>90</v>
      </c>
      <c r="AW176" s="14" t="s">
        <v>4</v>
      </c>
      <c r="AX176" s="14" t="s">
        <v>88</v>
      </c>
      <c r="AY176" s="270" t="s">
        <v>216</v>
      </c>
    </row>
    <row r="177" s="2" customFormat="1" ht="21.75" customHeight="1">
      <c r="A177" s="39"/>
      <c r="B177" s="40"/>
      <c r="C177" s="220" t="s">
        <v>282</v>
      </c>
      <c r="D177" s="220" t="s">
        <v>217</v>
      </c>
      <c r="E177" s="221" t="s">
        <v>6779</v>
      </c>
      <c r="F177" s="222" t="s">
        <v>6780</v>
      </c>
      <c r="G177" s="223" t="s">
        <v>453</v>
      </c>
      <c r="H177" s="224">
        <v>15.525</v>
      </c>
      <c r="I177" s="225"/>
      <c r="J177" s="226">
        <f>ROUND(I177*H177,2)</f>
        <v>0</v>
      </c>
      <c r="K177" s="222" t="s">
        <v>359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9.0000000000000006E-05</v>
      </c>
      <c r="R177" s="229">
        <f>Q177*H177</f>
        <v>0.0013972500000000001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215</v>
      </c>
      <c r="AT177" s="231" t="s">
        <v>217</v>
      </c>
      <c r="AU177" s="231" t="s">
        <v>90</v>
      </c>
      <c r="AY177" s="18" t="s">
        <v>216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215</v>
      </c>
      <c r="BM177" s="231" t="s">
        <v>6934</v>
      </c>
    </row>
    <row r="178" s="2" customFormat="1">
      <c r="A178" s="39"/>
      <c r="B178" s="40"/>
      <c r="C178" s="41"/>
      <c r="D178" s="233" t="s">
        <v>222</v>
      </c>
      <c r="E178" s="41"/>
      <c r="F178" s="234" t="s">
        <v>6782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222</v>
      </c>
      <c r="AU178" s="18" t="s">
        <v>90</v>
      </c>
    </row>
    <row r="179" s="14" customFormat="1">
      <c r="A179" s="14"/>
      <c r="B179" s="260"/>
      <c r="C179" s="261"/>
      <c r="D179" s="233" t="s">
        <v>362</v>
      </c>
      <c r="E179" s="261"/>
      <c r="F179" s="263" t="s">
        <v>6935</v>
      </c>
      <c r="G179" s="261"/>
      <c r="H179" s="264">
        <v>15.525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362</v>
      </c>
      <c r="AU179" s="270" t="s">
        <v>90</v>
      </c>
      <c r="AV179" s="14" t="s">
        <v>90</v>
      </c>
      <c r="AW179" s="14" t="s">
        <v>4</v>
      </c>
      <c r="AX179" s="14" t="s">
        <v>88</v>
      </c>
      <c r="AY179" s="270" t="s">
        <v>216</v>
      </c>
    </row>
    <row r="180" s="11" customFormat="1" ht="22.8" customHeight="1">
      <c r="A180" s="11"/>
      <c r="B180" s="206"/>
      <c r="C180" s="207"/>
      <c r="D180" s="208" t="s">
        <v>80</v>
      </c>
      <c r="E180" s="248" t="s">
        <v>1626</v>
      </c>
      <c r="F180" s="248" t="s">
        <v>1627</v>
      </c>
      <c r="G180" s="207"/>
      <c r="H180" s="207"/>
      <c r="I180" s="210"/>
      <c r="J180" s="249">
        <f>BK180</f>
        <v>0</v>
      </c>
      <c r="K180" s="207"/>
      <c r="L180" s="212"/>
      <c r="M180" s="213"/>
      <c r="N180" s="214"/>
      <c r="O180" s="214"/>
      <c r="P180" s="215">
        <f>SUM(P181:P182)</f>
        <v>0</v>
      </c>
      <c r="Q180" s="214"/>
      <c r="R180" s="215">
        <f>SUM(R181:R182)</f>
        <v>0</v>
      </c>
      <c r="S180" s="214"/>
      <c r="T180" s="216">
        <f>SUM(T181:T182)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17" t="s">
        <v>88</v>
      </c>
      <c r="AT180" s="218" t="s">
        <v>80</v>
      </c>
      <c r="AU180" s="218" t="s">
        <v>88</v>
      </c>
      <c r="AY180" s="217" t="s">
        <v>216</v>
      </c>
      <c r="BK180" s="219">
        <f>SUM(BK181:BK182)</f>
        <v>0</v>
      </c>
    </row>
    <row r="181" s="2" customFormat="1" ht="24.15" customHeight="1">
      <c r="A181" s="39"/>
      <c r="B181" s="40"/>
      <c r="C181" s="220" t="s">
        <v>8</v>
      </c>
      <c r="D181" s="220" t="s">
        <v>217</v>
      </c>
      <c r="E181" s="221" t="s">
        <v>6368</v>
      </c>
      <c r="F181" s="222" t="s">
        <v>6369</v>
      </c>
      <c r="G181" s="223" t="s">
        <v>435</v>
      </c>
      <c r="H181" s="224">
        <v>8.5180000000000007</v>
      </c>
      <c r="I181" s="225"/>
      <c r="J181" s="226">
        <f>ROUND(I181*H181,2)</f>
        <v>0</v>
      </c>
      <c r="K181" s="222" t="s">
        <v>359</v>
      </c>
      <c r="L181" s="45"/>
      <c r="M181" s="227" t="s">
        <v>1</v>
      </c>
      <c r="N181" s="228" t="s">
        <v>46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215</v>
      </c>
      <c r="AT181" s="231" t="s">
        <v>217</v>
      </c>
      <c r="AU181" s="231" t="s">
        <v>90</v>
      </c>
      <c r="AY181" s="18" t="s">
        <v>216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215</v>
      </c>
      <c r="BM181" s="231" t="s">
        <v>6936</v>
      </c>
    </row>
    <row r="182" s="2" customFormat="1">
      <c r="A182" s="39"/>
      <c r="B182" s="40"/>
      <c r="C182" s="41"/>
      <c r="D182" s="233" t="s">
        <v>222</v>
      </c>
      <c r="E182" s="41"/>
      <c r="F182" s="234" t="s">
        <v>6371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222</v>
      </c>
      <c r="AU182" s="18" t="s">
        <v>90</v>
      </c>
    </row>
    <row r="183" s="11" customFormat="1" ht="25.92" customHeight="1">
      <c r="A183" s="11"/>
      <c r="B183" s="206"/>
      <c r="C183" s="207"/>
      <c r="D183" s="208" t="s">
        <v>80</v>
      </c>
      <c r="E183" s="209" t="s">
        <v>1633</v>
      </c>
      <c r="F183" s="209" t="s">
        <v>1634</v>
      </c>
      <c r="G183" s="207"/>
      <c r="H183" s="207"/>
      <c r="I183" s="210"/>
      <c r="J183" s="211">
        <f>BK183</f>
        <v>0</v>
      </c>
      <c r="K183" s="207"/>
      <c r="L183" s="212"/>
      <c r="M183" s="213"/>
      <c r="N183" s="214"/>
      <c r="O183" s="214"/>
      <c r="P183" s="215">
        <f>P184</f>
        <v>0</v>
      </c>
      <c r="Q183" s="214"/>
      <c r="R183" s="215">
        <f>R184</f>
        <v>0</v>
      </c>
      <c r="S183" s="214"/>
      <c r="T183" s="216">
        <f>T184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217" t="s">
        <v>90</v>
      </c>
      <c r="AT183" s="218" t="s">
        <v>80</v>
      </c>
      <c r="AU183" s="218" t="s">
        <v>81</v>
      </c>
      <c r="AY183" s="217" t="s">
        <v>216</v>
      </c>
      <c r="BK183" s="219">
        <f>BK184</f>
        <v>0</v>
      </c>
    </row>
    <row r="184" s="11" customFormat="1" ht="22.8" customHeight="1">
      <c r="A184" s="11"/>
      <c r="B184" s="206"/>
      <c r="C184" s="207"/>
      <c r="D184" s="208" t="s">
        <v>80</v>
      </c>
      <c r="E184" s="248" t="s">
        <v>6937</v>
      </c>
      <c r="F184" s="248" t="s">
        <v>6938</v>
      </c>
      <c r="G184" s="207"/>
      <c r="H184" s="207"/>
      <c r="I184" s="210"/>
      <c r="J184" s="249">
        <f>BK184</f>
        <v>0</v>
      </c>
      <c r="K184" s="207"/>
      <c r="L184" s="212"/>
      <c r="M184" s="213"/>
      <c r="N184" s="214"/>
      <c r="O184" s="214"/>
      <c r="P184" s="215">
        <f>SUM(P185:P188)</f>
        <v>0</v>
      </c>
      <c r="Q184" s="214"/>
      <c r="R184" s="215">
        <f>SUM(R185:R188)</f>
        <v>0</v>
      </c>
      <c r="S184" s="214"/>
      <c r="T184" s="216">
        <f>SUM(T185:T188)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17" t="s">
        <v>90</v>
      </c>
      <c r="AT184" s="218" t="s">
        <v>80</v>
      </c>
      <c r="AU184" s="218" t="s">
        <v>88</v>
      </c>
      <c r="AY184" s="217" t="s">
        <v>216</v>
      </c>
      <c r="BK184" s="219">
        <f>SUM(BK185:BK188)</f>
        <v>0</v>
      </c>
    </row>
    <row r="185" s="2" customFormat="1" ht="24.15" customHeight="1">
      <c r="A185" s="39"/>
      <c r="B185" s="40"/>
      <c r="C185" s="220" t="s">
        <v>292</v>
      </c>
      <c r="D185" s="220" t="s">
        <v>217</v>
      </c>
      <c r="E185" s="221" t="s">
        <v>6939</v>
      </c>
      <c r="F185" s="222" t="s">
        <v>6940</v>
      </c>
      <c r="G185" s="223" t="s">
        <v>539</v>
      </c>
      <c r="H185" s="224">
        <v>1</v>
      </c>
      <c r="I185" s="225"/>
      <c r="J185" s="226">
        <f>ROUND(I185*H185,2)</f>
        <v>0</v>
      </c>
      <c r="K185" s="222" t="s">
        <v>359</v>
      </c>
      <c r="L185" s="45"/>
      <c r="M185" s="227" t="s">
        <v>1</v>
      </c>
      <c r="N185" s="228" t="s">
        <v>46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292</v>
      </c>
      <c r="AT185" s="231" t="s">
        <v>217</v>
      </c>
      <c r="AU185" s="231" t="s">
        <v>90</v>
      </c>
      <c r="AY185" s="18" t="s">
        <v>216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292</v>
      </c>
      <c r="BM185" s="231" t="s">
        <v>6941</v>
      </c>
    </row>
    <row r="186" s="2" customFormat="1">
      <c r="A186" s="39"/>
      <c r="B186" s="40"/>
      <c r="C186" s="41"/>
      <c r="D186" s="233" t="s">
        <v>222</v>
      </c>
      <c r="E186" s="41"/>
      <c r="F186" s="234" t="s">
        <v>6942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222</v>
      </c>
      <c r="AU186" s="18" t="s">
        <v>90</v>
      </c>
    </row>
    <row r="187" s="2" customFormat="1" ht="16.5" customHeight="1">
      <c r="A187" s="39"/>
      <c r="B187" s="40"/>
      <c r="C187" s="293" t="s">
        <v>297</v>
      </c>
      <c r="D187" s="293" t="s">
        <v>467</v>
      </c>
      <c r="E187" s="294" t="s">
        <v>6943</v>
      </c>
      <c r="F187" s="295" t="s">
        <v>6944</v>
      </c>
      <c r="G187" s="296" t="s">
        <v>539</v>
      </c>
      <c r="H187" s="297">
        <v>1</v>
      </c>
      <c r="I187" s="298"/>
      <c r="J187" s="299">
        <f>ROUND(I187*H187,2)</f>
        <v>0</v>
      </c>
      <c r="K187" s="295" t="s">
        <v>1</v>
      </c>
      <c r="L187" s="300"/>
      <c r="M187" s="301" t="s">
        <v>1</v>
      </c>
      <c r="N187" s="302" t="s">
        <v>46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569</v>
      </c>
      <c r="AT187" s="231" t="s">
        <v>467</v>
      </c>
      <c r="AU187" s="231" t="s">
        <v>90</v>
      </c>
      <c r="AY187" s="18" t="s">
        <v>216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292</v>
      </c>
      <c r="BM187" s="231" t="s">
        <v>6945</v>
      </c>
    </row>
    <row r="188" s="2" customFormat="1">
      <c r="A188" s="39"/>
      <c r="B188" s="40"/>
      <c r="C188" s="41"/>
      <c r="D188" s="233" t="s">
        <v>222</v>
      </c>
      <c r="E188" s="41"/>
      <c r="F188" s="234" t="s">
        <v>6944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222</v>
      </c>
      <c r="AU188" s="18" t="s">
        <v>90</v>
      </c>
    </row>
    <row r="189" s="11" customFormat="1" ht="25.92" customHeight="1">
      <c r="A189" s="11"/>
      <c r="B189" s="206"/>
      <c r="C189" s="207"/>
      <c r="D189" s="208" t="s">
        <v>80</v>
      </c>
      <c r="E189" s="209" t="s">
        <v>467</v>
      </c>
      <c r="F189" s="209" t="s">
        <v>4770</v>
      </c>
      <c r="G189" s="207"/>
      <c r="H189" s="207"/>
      <c r="I189" s="210"/>
      <c r="J189" s="211">
        <f>BK189</f>
        <v>0</v>
      </c>
      <c r="K189" s="207"/>
      <c r="L189" s="212"/>
      <c r="M189" s="213"/>
      <c r="N189" s="214"/>
      <c r="O189" s="214"/>
      <c r="P189" s="215">
        <f>P190</f>
        <v>0</v>
      </c>
      <c r="Q189" s="214"/>
      <c r="R189" s="215">
        <f>R190</f>
        <v>0.022100000000000002</v>
      </c>
      <c r="S189" s="214"/>
      <c r="T189" s="216">
        <f>T190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17" t="s">
        <v>228</v>
      </c>
      <c r="AT189" s="218" t="s">
        <v>80</v>
      </c>
      <c r="AU189" s="218" t="s">
        <v>81</v>
      </c>
      <c r="AY189" s="217" t="s">
        <v>216</v>
      </c>
      <c r="BK189" s="219">
        <f>BK190</f>
        <v>0</v>
      </c>
    </row>
    <row r="190" s="11" customFormat="1" ht="22.8" customHeight="1">
      <c r="A190" s="11"/>
      <c r="B190" s="206"/>
      <c r="C190" s="207"/>
      <c r="D190" s="208" t="s">
        <v>80</v>
      </c>
      <c r="E190" s="248" t="s">
        <v>6946</v>
      </c>
      <c r="F190" s="248" t="s">
        <v>6947</v>
      </c>
      <c r="G190" s="207"/>
      <c r="H190" s="207"/>
      <c r="I190" s="210"/>
      <c r="J190" s="249">
        <f>BK190</f>
        <v>0</v>
      </c>
      <c r="K190" s="207"/>
      <c r="L190" s="212"/>
      <c r="M190" s="213"/>
      <c r="N190" s="214"/>
      <c r="O190" s="214"/>
      <c r="P190" s="215">
        <f>SUM(P191:P212)</f>
        <v>0</v>
      </c>
      <c r="Q190" s="214"/>
      <c r="R190" s="215">
        <f>SUM(R191:R212)</f>
        <v>0.022100000000000002</v>
      </c>
      <c r="S190" s="214"/>
      <c r="T190" s="216">
        <f>SUM(T191:T212)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217" t="s">
        <v>228</v>
      </c>
      <c r="AT190" s="218" t="s">
        <v>80</v>
      </c>
      <c r="AU190" s="218" t="s">
        <v>88</v>
      </c>
      <c r="AY190" s="217" t="s">
        <v>216</v>
      </c>
      <c r="BK190" s="219">
        <f>SUM(BK191:BK212)</f>
        <v>0</v>
      </c>
    </row>
    <row r="191" s="2" customFormat="1" ht="24.15" customHeight="1">
      <c r="A191" s="39"/>
      <c r="B191" s="40"/>
      <c r="C191" s="220" t="s">
        <v>472</v>
      </c>
      <c r="D191" s="220" t="s">
        <v>217</v>
      </c>
      <c r="E191" s="221" t="s">
        <v>6948</v>
      </c>
      <c r="F191" s="222" t="s">
        <v>6949</v>
      </c>
      <c r="G191" s="223" t="s">
        <v>453</v>
      </c>
      <c r="H191" s="224">
        <v>16</v>
      </c>
      <c r="I191" s="225"/>
      <c r="J191" s="226">
        <f>ROUND(I191*H191,2)</f>
        <v>0</v>
      </c>
      <c r="K191" s="222" t="s">
        <v>359</v>
      </c>
      <c r="L191" s="45"/>
      <c r="M191" s="227" t="s">
        <v>1</v>
      </c>
      <c r="N191" s="228" t="s">
        <v>46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813</v>
      </c>
      <c r="AT191" s="231" t="s">
        <v>217</v>
      </c>
      <c r="AU191" s="231" t="s">
        <v>90</v>
      </c>
      <c r="AY191" s="18" t="s">
        <v>216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88</v>
      </c>
      <c r="BK191" s="232">
        <f>ROUND(I191*H191,2)</f>
        <v>0</v>
      </c>
      <c r="BL191" s="18" t="s">
        <v>813</v>
      </c>
      <c r="BM191" s="231" t="s">
        <v>6950</v>
      </c>
    </row>
    <row r="192" s="2" customFormat="1">
      <c r="A192" s="39"/>
      <c r="B192" s="40"/>
      <c r="C192" s="41"/>
      <c r="D192" s="233" t="s">
        <v>222</v>
      </c>
      <c r="E192" s="41"/>
      <c r="F192" s="234" t="s">
        <v>6951</v>
      </c>
      <c r="G192" s="41"/>
      <c r="H192" s="41"/>
      <c r="I192" s="235"/>
      <c r="J192" s="41"/>
      <c r="K192" s="41"/>
      <c r="L192" s="45"/>
      <c r="M192" s="236"/>
      <c r="N192" s="23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222</v>
      </c>
      <c r="AU192" s="18" t="s">
        <v>90</v>
      </c>
    </row>
    <row r="193" s="14" customFormat="1">
      <c r="A193" s="14"/>
      <c r="B193" s="260"/>
      <c r="C193" s="261"/>
      <c r="D193" s="233" t="s">
        <v>362</v>
      </c>
      <c r="E193" s="262" t="s">
        <v>1</v>
      </c>
      <c r="F193" s="263" t="s">
        <v>6952</v>
      </c>
      <c r="G193" s="261"/>
      <c r="H193" s="264">
        <v>16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0" t="s">
        <v>362</v>
      </c>
      <c r="AU193" s="270" t="s">
        <v>90</v>
      </c>
      <c r="AV193" s="14" t="s">
        <v>90</v>
      </c>
      <c r="AW193" s="14" t="s">
        <v>36</v>
      </c>
      <c r="AX193" s="14" t="s">
        <v>88</v>
      </c>
      <c r="AY193" s="270" t="s">
        <v>216</v>
      </c>
    </row>
    <row r="194" s="2" customFormat="1" ht="24.15" customHeight="1">
      <c r="A194" s="39"/>
      <c r="B194" s="40"/>
      <c r="C194" s="293" t="s">
        <v>479</v>
      </c>
      <c r="D194" s="293" t="s">
        <v>467</v>
      </c>
      <c r="E194" s="294" t="s">
        <v>6953</v>
      </c>
      <c r="F194" s="295" t="s">
        <v>6954</v>
      </c>
      <c r="G194" s="296" t="s">
        <v>453</v>
      </c>
      <c r="H194" s="297">
        <v>16</v>
      </c>
      <c r="I194" s="298"/>
      <c r="J194" s="299">
        <f>ROUND(I194*H194,2)</f>
        <v>0</v>
      </c>
      <c r="K194" s="295" t="s">
        <v>359</v>
      </c>
      <c r="L194" s="300"/>
      <c r="M194" s="301" t="s">
        <v>1</v>
      </c>
      <c r="N194" s="302" t="s">
        <v>46</v>
      </c>
      <c r="O194" s="92"/>
      <c r="P194" s="229">
        <f>O194*H194</f>
        <v>0</v>
      </c>
      <c r="Q194" s="229">
        <v>0.00027999999999999998</v>
      </c>
      <c r="R194" s="229">
        <f>Q194*H194</f>
        <v>0.0044799999999999996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1311</v>
      </c>
      <c r="AT194" s="231" t="s">
        <v>467</v>
      </c>
      <c r="AU194" s="231" t="s">
        <v>90</v>
      </c>
      <c r="AY194" s="18" t="s">
        <v>216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1311</v>
      </c>
      <c r="BM194" s="231" t="s">
        <v>6955</v>
      </c>
    </row>
    <row r="195" s="2" customFormat="1">
      <c r="A195" s="39"/>
      <c r="B195" s="40"/>
      <c r="C195" s="41"/>
      <c r="D195" s="233" t="s">
        <v>222</v>
      </c>
      <c r="E195" s="41"/>
      <c r="F195" s="234" t="s">
        <v>6954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222</v>
      </c>
      <c r="AU195" s="18" t="s">
        <v>90</v>
      </c>
    </row>
    <row r="196" s="2" customFormat="1" ht="24.15" customHeight="1">
      <c r="A196" s="39"/>
      <c r="B196" s="40"/>
      <c r="C196" s="220" t="s">
        <v>486</v>
      </c>
      <c r="D196" s="220" t="s">
        <v>217</v>
      </c>
      <c r="E196" s="221" t="s">
        <v>6956</v>
      </c>
      <c r="F196" s="222" t="s">
        <v>6957</v>
      </c>
      <c r="G196" s="223" t="s">
        <v>453</v>
      </c>
      <c r="H196" s="224">
        <v>6</v>
      </c>
      <c r="I196" s="225"/>
      <c r="J196" s="226">
        <f>ROUND(I196*H196,2)</f>
        <v>0</v>
      </c>
      <c r="K196" s="222" t="s">
        <v>359</v>
      </c>
      <c r="L196" s="45"/>
      <c r="M196" s="227" t="s">
        <v>1</v>
      </c>
      <c r="N196" s="228" t="s">
        <v>46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813</v>
      </c>
      <c r="AT196" s="231" t="s">
        <v>217</v>
      </c>
      <c r="AU196" s="231" t="s">
        <v>90</v>
      </c>
      <c r="AY196" s="18" t="s">
        <v>216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813</v>
      </c>
      <c r="BM196" s="231" t="s">
        <v>6958</v>
      </c>
    </row>
    <row r="197" s="2" customFormat="1">
      <c r="A197" s="39"/>
      <c r="B197" s="40"/>
      <c r="C197" s="41"/>
      <c r="D197" s="233" t="s">
        <v>222</v>
      </c>
      <c r="E197" s="41"/>
      <c r="F197" s="234" t="s">
        <v>6959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222</v>
      </c>
      <c r="AU197" s="18" t="s">
        <v>90</v>
      </c>
    </row>
    <row r="198" s="14" customFormat="1">
      <c r="A198" s="14"/>
      <c r="B198" s="260"/>
      <c r="C198" s="261"/>
      <c r="D198" s="233" t="s">
        <v>362</v>
      </c>
      <c r="E198" s="262" t="s">
        <v>1</v>
      </c>
      <c r="F198" s="263" t="s">
        <v>6960</v>
      </c>
      <c r="G198" s="261"/>
      <c r="H198" s="264">
        <v>6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0" t="s">
        <v>362</v>
      </c>
      <c r="AU198" s="270" t="s">
        <v>90</v>
      </c>
      <c r="AV198" s="14" t="s">
        <v>90</v>
      </c>
      <c r="AW198" s="14" t="s">
        <v>36</v>
      </c>
      <c r="AX198" s="14" t="s">
        <v>88</v>
      </c>
      <c r="AY198" s="270" t="s">
        <v>216</v>
      </c>
    </row>
    <row r="199" s="2" customFormat="1" ht="24.15" customHeight="1">
      <c r="A199" s="39"/>
      <c r="B199" s="40"/>
      <c r="C199" s="293" t="s">
        <v>7</v>
      </c>
      <c r="D199" s="293" t="s">
        <v>467</v>
      </c>
      <c r="E199" s="294" t="s">
        <v>6961</v>
      </c>
      <c r="F199" s="295" t="s">
        <v>6962</v>
      </c>
      <c r="G199" s="296" t="s">
        <v>453</v>
      </c>
      <c r="H199" s="297">
        <v>6</v>
      </c>
      <c r="I199" s="298"/>
      <c r="J199" s="299">
        <f>ROUND(I199*H199,2)</f>
        <v>0</v>
      </c>
      <c r="K199" s="295" t="s">
        <v>359</v>
      </c>
      <c r="L199" s="300"/>
      <c r="M199" s="301" t="s">
        <v>1</v>
      </c>
      <c r="N199" s="302" t="s">
        <v>46</v>
      </c>
      <c r="O199" s="92"/>
      <c r="P199" s="229">
        <f>O199*H199</f>
        <v>0</v>
      </c>
      <c r="Q199" s="229">
        <v>0.00025999999999999998</v>
      </c>
      <c r="R199" s="229">
        <f>Q199*H199</f>
        <v>0.0015599999999999998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1311</v>
      </c>
      <c r="AT199" s="231" t="s">
        <v>467</v>
      </c>
      <c r="AU199" s="231" t="s">
        <v>90</v>
      </c>
      <c r="AY199" s="18" t="s">
        <v>216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1311</v>
      </c>
      <c r="BM199" s="231" t="s">
        <v>6963</v>
      </c>
    </row>
    <row r="200" s="2" customFormat="1">
      <c r="A200" s="39"/>
      <c r="B200" s="40"/>
      <c r="C200" s="41"/>
      <c r="D200" s="233" t="s">
        <v>222</v>
      </c>
      <c r="E200" s="41"/>
      <c r="F200" s="234" t="s">
        <v>6962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222</v>
      </c>
      <c r="AU200" s="18" t="s">
        <v>90</v>
      </c>
    </row>
    <row r="201" s="2" customFormat="1" ht="24.15" customHeight="1">
      <c r="A201" s="39"/>
      <c r="B201" s="40"/>
      <c r="C201" s="220" t="s">
        <v>498</v>
      </c>
      <c r="D201" s="220" t="s">
        <v>217</v>
      </c>
      <c r="E201" s="221" t="s">
        <v>6964</v>
      </c>
      <c r="F201" s="222" t="s">
        <v>6965</v>
      </c>
      <c r="G201" s="223" t="s">
        <v>539</v>
      </c>
      <c r="H201" s="224">
        <v>2</v>
      </c>
      <c r="I201" s="225"/>
      <c r="J201" s="226">
        <f>ROUND(I201*H201,2)</f>
        <v>0</v>
      </c>
      <c r="K201" s="222" t="s">
        <v>359</v>
      </c>
      <c r="L201" s="45"/>
      <c r="M201" s="227" t="s">
        <v>1</v>
      </c>
      <c r="N201" s="228" t="s">
        <v>46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813</v>
      </c>
      <c r="AT201" s="231" t="s">
        <v>217</v>
      </c>
      <c r="AU201" s="231" t="s">
        <v>90</v>
      </c>
      <c r="AY201" s="18" t="s">
        <v>216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813</v>
      </c>
      <c r="BM201" s="231" t="s">
        <v>6966</v>
      </c>
    </row>
    <row r="202" s="2" customFormat="1">
      <c r="A202" s="39"/>
      <c r="B202" s="40"/>
      <c r="C202" s="41"/>
      <c r="D202" s="233" t="s">
        <v>222</v>
      </c>
      <c r="E202" s="41"/>
      <c r="F202" s="234" t="s">
        <v>6967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222</v>
      </c>
      <c r="AU202" s="18" t="s">
        <v>90</v>
      </c>
    </row>
    <row r="203" s="2" customFormat="1" ht="16.5" customHeight="1">
      <c r="A203" s="39"/>
      <c r="B203" s="40"/>
      <c r="C203" s="293" t="s">
        <v>503</v>
      </c>
      <c r="D203" s="293" t="s">
        <v>467</v>
      </c>
      <c r="E203" s="294" t="s">
        <v>6968</v>
      </c>
      <c r="F203" s="295" t="s">
        <v>6969</v>
      </c>
      <c r="G203" s="296" t="s">
        <v>539</v>
      </c>
      <c r="H203" s="297">
        <v>1</v>
      </c>
      <c r="I203" s="298"/>
      <c r="J203" s="299">
        <f>ROUND(I203*H203,2)</f>
        <v>0</v>
      </c>
      <c r="K203" s="295" t="s">
        <v>359</v>
      </c>
      <c r="L203" s="300"/>
      <c r="M203" s="301" t="s">
        <v>1</v>
      </c>
      <c r="N203" s="302" t="s">
        <v>46</v>
      </c>
      <c r="O203" s="92"/>
      <c r="P203" s="229">
        <f>O203*H203</f>
        <v>0</v>
      </c>
      <c r="Q203" s="229">
        <v>6.0000000000000002E-05</v>
      </c>
      <c r="R203" s="229">
        <f>Q203*H203</f>
        <v>6.0000000000000002E-05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1311</v>
      </c>
      <c r="AT203" s="231" t="s">
        <v>467</v>
      </c>
      <c r="AU203" s="231" t="s">
        <v>90</v>
      </c>
      <c r="AY203" s="18" t="s">
        <v>216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88</v>
      </c>
      <c r="BK203" s="232">
        <f>ROUND(I203*H203,2)</f>
        <v>0</v>
      </c>
      <c r="BL203" s="18" t="s">
        <v>1311</v>
      </c>
      <c r="BM203" s="231" t="s">
        <v>6970</v>
      </c>
    </row>
    <row r="204" s="2" customFormat="1">
      <c r="A204" s="39"/>
      <c r="B204" s="40"/>
      <c r="C204" s="41"/>
      <c r="D204" s="233" t="s">
        <v>222</v>
      </c>
      <c r="E204" s="41"/>
      <c r="F204" s="234" t="s">
        <v>6969</v>
      </c>
      <c r="G204" s="41"/>
      <c r="H204" s="41"/>
      <c r="I204" s="235"/>
      <c r="J204" s="41"/>
      <c r="K204" s="41"/>
      <c r="L204" s="45"/>
      <c r="M204" s="236"/>
      <c r="N204" s="23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222</v>
      </c>
      <c r="AU204" s="18" t="s">
        <v>90</v>
      </c>
    </row>
    <row r="205" s="2" customFormat="1" ht="16.5" customHeight="1">
      <c r="A205" s="39"/>
      <c r="B205" s="40"/>
      <c r="C205" s="293" t="s">
        <v>509</v>
      </c>
      <c r="D205" s="293" t="s">
        <v>467</v>
      </c>
      <c r="E205" s="294" t="s">
        <v>6971</v>
      </c>
      <c r="F205" s="295" t="s">
        <v>6972</v>
      </c>
      <c r="G205" s="296" t="s">
        <v>539</v>
      </c>
      <c r="H205" s="297">
        <v>1</v>
      </c>
      <c r="I205" s="298"/>
      <c r="J205" s="299">
        <f>ROUND(I205*H205,2)</f>
        <v>0</v>
      </c>
      <c r="K205" s="295" t="s">
        <v>1</v>
      </c>
      <c r="L205" s="300"/>
      <c r="M205" s="301" t="s">
        <v>1</v>
      </c>
      <c r="N205" s="302" t="s">
        <v>46</v>
      </c>
      <c r="O205" s="92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1311</v>
      </c>
      <c r="AT205" s="231" t="s">
        <v>467</v>
      </c>
      <c r="AU205" s="231" t="s">
        <v>90</v>
      </c>
      <c r="AY205" s="18" t="s">
        <v>216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88</v>
      </c>
      <c r="BK205" s="232">
        <f>ROUND(I205*H205,2)</f>
        <v>0</v>
      </c>
      <c r="BL205" s="18" t="s">
        <v>1311</v>
      </c>
      <c r="BM205" s="231" t="s">
        <v>6973</v>
      </c>
    </row>
    <row r="206" s="2" customFormat="1">
      <c r="A206" s="39"/>
      <c r="B206" s="40"/>
      <c r="C206" s="41"/>
      <c r="D206" s="233" t="s">
        <v>222</v>
      </c>
      <c r="E206" s="41"/>
      <c r="F206" s="234" t="s">
        <v>6972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222</v>
      </c>
      <c r="AU206" s="18" t="s">
        <v>90</v>
      </c>
    </row>
    <row r="207" s="2" customFormat="1" ht="24.15" customHeight="1">
      <c r="A207" s="39"/>
      <c r="B207" s="40"/>
      <c r="C207" s="220" t="s">
        <v>525</v>
      </c>
      <c r="D207" s="220" t="s">
        <v>217</v>
      </c>
      <c r="E207" s="221" t="s">
        <v>6974</v>
      </c>
      <c r="F207" s="222" t="s">
        <v>6975</v>
      </c>
      <c r="G207" s="223" t="s">
        <v>539</v>
      </c>
      <c r="H207" s="224">
        <v>1</v>
      </c>
      <c r="I207" s="225"/>
      <c r="J207" s="226">
        <f>ROUND(I207*H207,2)</f>
        <v>0</v>
      </c>
      <c r="K207" s="222" t="s">
        <v>359</v>
      </c>
      <c r="L207" s="45"/>
      <c r="M207" s="227" t="s">
        <v>1</v>
      </c>
      <c r="N207" s="228" t="s">
        <v>46</v>
      </c>
      <c r="O207" s="92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813</v>
      </c>
      <c r="AT207" s="231" t="s">
        <v>217</v>
      </c>
      <c r="AU207" s="231" t="s">
        <v>90</v>
      </c>
      <c r="AY207" s="18" t="s">
        <v>216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88</v>
      </c>
      <c r="BK207" s="232">
        <f>ROUND(I207*H207,2)</f>
        <v>0</v>
      </c>
      <c r="BL207" s="18" t="s">
        <v>813</v>
      </c>
      <c r="BM207" s="231" t="s">
        <v>6976</v>
      </c>
    </row>
    <row r="208" s="2" customFormat="1">
      <c r="A208" s="39"/>
      <c r="B208" s="40"/>
      <c r="C208" s="41"/>
      <c r="D208" s="233" t="s">
        <v>222</v>
      </c>
      <c r="E208" s="41"/>
      <c r="F208" s="234" t="s">
        <v>6977</v>
      </c>
      <c r="G208" s="41"/>
      <c r="H208" s="41"/>
      <c r="I208" s="235"/>
      <c r="J208" s="41"/>
      <c r="K208" s="41"/>
      <c r="L208" s="45"/>
      <c r="M208" s="236"/>
      <c r="N208" s="23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222</v>
      </c>
      <c r="AU208" s="18" t="s">
        <v>90</v>
      </c>
    </row>
    <row r="209" s="2" customFormat="1" ht="24.15" customHeight="1">
      <c r="A209" s="39"/>
      <c r="B209" s="40"/>
      <c r="C209" s="293" t="s">
        <v>531</v>
      </c>
      <c r="D209" s="293" t="s">
        <v>467</v>
      </c>
      <c r="E209" s="294" t="s">
        <v>6978</v>
      </c>
      <c r="F209" s="295" t="s">
        <v>6979</v>
      </c>
      <c r="G209" s="296" t="s">
        <v>1</v>
      </c>
      <c r="H209" s="297">
        <v>1</v>
      </c>
      <c r="I209" s="298"/>
      <c r="J209" s="299">
        <f>ROUND(I209*H209,2)</f>
        <v>0</v>
      </c>
      <c r="K209" s="295" t="s">
        <v>1</v>
      </c>
      <c r="L209" s="300"/>
      <c r="M209" s="301" t="s">
        <v>1</v>
      </c>
      <c r="N209" s="302" t="s">
        <v>46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1995</v>
      </c>
      <c r="AT209" s="231" t="s">
        <v>467</v>
      </c>
      <c r="AU209" s="231" t="s">
        <v>90</v>
      </c>
      <c r="AY209" s="18" t="s">
        <v>216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813</v>
      </c>
      <c r="BM209" s="231" t="s">
        <v>6980</v>
      </c>
    </row>
    <row r="210" s="2" customFormat="1" ht="21.75" customHeight="1">
      <c r="A210" s="39"/>
      <c r="B210" s="40"/>
      <c r="C210" s="220" t="s">
        <v>536</v>
      </c>
      <c r="D210" s="220" t="s">
        <v>217</v>
      </c>
      <c r="E210" s="221" t="s">
        <v>6981</v>
      </c>
      <c r="F210" s="222" t="s">
        <v>6982</v>
      </c>
      <c r="G210" s="223" t="s">
        <v>453</v>
      </c>
      <c r="H210" s="224">
        <v>16</v>
      </c>
      <c r="I210" s="225"/>
      <c r="J210" s="226">
        <f>ROUND(I210*H210,2)</f>
        <v>0</v>
      </c>
      <c r="K210" s="222" t="s">
        <v>359</v>
      </c>
      <c r="L210" s="45"/>
      <c r="M210" s="227" t="s">
        <v>1</v>
      </c>
      <c r="N210" s="228" t="s">
        <v>46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813</v>
      </c>
      <c r="AT210" s="231" t="s">
        <v>217</v>
      </c>
      <c r="AU210" s="231" t="s">
        <v>90</v>
      </c>
      <c r="AY210" s="18" t="s">
        <v>216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88</v>
      </c>
      <c r="BK210" s="232">
        <f>ROUND(I210*H210,2)</f>
        <v>0</v>
      </c>
      <c r="BL210" s="18" t="s">
        <v>813</v>
      </c>
      <c r="BM210" s="231" t="s">
        <v>6983</v>
      </c>
    </row>
    <row r="211" s="2" customFormat="1">
      <c r="A211" s="39"/>
      <c r="B211" s="40"/>
      <c r="C211" s="41"/>
      <c r="D211" s="233" t="s">
        <v>222</v>
      </c>
      <c r="E211" s="41"/>
      <c r="F211" s="234" t="s">
        <v>6984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222</v>
      </c>
      <c r="AU211" s="18" t="s">
        <v>90</v>
      </c>
    </row>
    <row r="212" s="2" customFormat="1" ht="24.15" customHeight="1">
      <c r="A212" s="39"/>
      <c r="B212" s="40"/>
      <c r="C212" s="220" t="s">
        <v>542</v>
      </c>
      <c r="D212" s="220" t="s">
        <v>217</v>
      </c>
      <c r="E212" s="221" t="s">
        <v>6985</v>
      </c>
      <c r="F212" s="222" t="s">
        <v>6986</v>
      </c>
      <c r="G212" s="223" t="s">
        <v>285</v>
      </c>
      <c r="H212" s="224">
        <v>1</v>
      </c>
      <c r="I212" s="225"/>
      <c r="J212" s="226">
        <f>ROUND(I212*H212,2)</f>
        <v>0</v>
      </c>
      <c r="K212" s="222" t="s">
        <v>1</v>
      </c>
      <c r="L212" s="45"/>
      <c r="M212" s="309" t="s">
        <v>1</v>
      </c>
      <c r="N212" s="310" t="s">
        <v>46</v>
      </c>
      <c r="O212" s="240"/>
      <c r="P212" s="307">
        <f>O212*H212</f>
        <v>0</v>
      </c>
      <c r="Q212" s="307">
        <v>0.016</v>
      </c>
      <c r="R212" s="307">
        <f>Q212*H212</f>
        <v>0.016</v>
      </c>
      <c r="S212" s="307">
        <v>0</v>
      </c>
      <c r="T212" s="30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813</v>
      </c>
      <c r="AT212" s="231" t="s">
        <v>217</v>
      </c>
      <c r="AU212" s="231" t="s">
        <v>90</v>
      </c>
      <c r="AY212" s="18" t="s">
        <v>216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813</v>
      </c>
      <c r="BM212" s="231" t="s">
        <v>6987</v>
      </c>
    </row>
    <row r="213" s="2" customFormat="1" ht="6.96" customHeight="1">
      <c r="A213" s="39"/>
      <c r="B213" s="67"/>
      <c r="C213" s="68"/>
      <c r="D213" s="68"/>
      <c r="E213" s="68"/>
      <c r="F213" s="68"/>
      <c r="G213" s="68"/>
      <c r="H213" s="68"/>
      <c r="I213" s="68"/>
      <c r="J213" s="68"/>
      <c r="K213" s="68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5+4sCZNVdugFMF6maF2YCEMW+/JdfQmBn5zbTemeTMROHEO1vfOw9NgtydRuFupJYUcNEXOXQPThWMM7dWFmiQ==" hashValue="zaFs99gMeHKYebZeeO+WZ9qcEID5ps8WDgNY6mv41X4CgUdqJMHTIEu+y94K1Fs5re/6pIFlvebmCdc9ZNMKPw==" algorithmName="SHA-512" password="CC35"/>
  <autoFilter ref="C128:K2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21"/>
    </row>
    <row r="4" s="1" customFormat="1" ht="24.96" customHeight="1">
      <c r="B4" s="21"/>
      <c r="C4" s="149" t="s">
        <v>6988</v>
      </c>
      <c r="H4" s="21"/>
    </row>
    <row r="5" s="1" customFormat="1" ht="12" customHeight="1">
      <c r="B5" s="21"/>
      <c r="C5" s="314" t="s">
        <v>13</v>
      </c>
      <c r="D5" s="157" t="s">
        <v>14</v>
      </c>
      <c r="E5" s="1"/>
      <c r="F5" s="1"/>
      <c r="H5" s="21"/>
    </row>
    <row r="6" s="1" customFormat="1" ht="36.96" customHeight="1">
      <c r="B6" s="21"/>
      <c r="C6" s="315" t="s">
        <v>16</v>
      </c>
      <c r="D6" s="316" t="s">
        <v>17</v>
      </c>
      <c r="E6" s="1"/>
      <c r="F6" s="1"/>
      <c r="H6" s="21"/>
    </row>
    <row r="7" s="1" customFormat="1" ht="16.5" customHeight="1">
      <c r="B7" s="21"/>
      <c r="C7" s="151" t="s">
        <v>22</v>
      </c>
      <c r="D7" s="154" t="str">
        <f>'Rekapitulace stavby'!AN8</f>
        <v>1. 6. 2023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0" customFormat="1" ht="29.28" customHeight="1">
      <c r="A9" s="195"/>
      <c r="B9" s="317"/>
      <c r="C9" s="318" t="s">
        <v>62</v>
      </c>
      <c r="D9" s="319" t="s">
        <v>63</v>
      </c>
      <c r="E9" s="319" t="s">
        <v>203</v>
      </c>
      <c r="F9" s="320" t="s">
        <v>6989</v>
      </c>
      <c r="G9" s="195"/>
      <c r="H9" s="317"/>
    </row>
    <row r="10" s="2" customFormat="1" ht="26.4" customHeight="1">
      <c r="A10" s="39"/>
      <c r="B10" s="45"/>
      <c r="C10" s="321" t="s">
        <v>6990</v>
      </c>
      <c r="D10" s="321" t="s">
        <v>100</v>
      </c>
      <c r="E10" s="39"/>
      <c r="F10" s="39"/>
      <c r="G10" s="39"/>
      <c r="H10" s="45"/>
    </row>
    <row r="11" s="2" customFormat="1" ht="16.8" customHeight="1">
      <c r="A11" s="39"/>
      <c r="B11" s="45"/>
      <c r="C11" s="322" t="s">
        <v>301</v>
      </c>
      <c r="D11" s="323" t="s">
        <v>302</v>
      </c>
      <c r="E11" s="324" t="s">
        <v>303</v>
      </c>
      <c r="F11" s="325">
        <v>87.239999999999995</v>
      </c>
      <c r="G11" s="39"/>
      <c r="H11" s="45"/>
    </row>
    <row r="12" s="2" customFormat="1" ht="16.8" customHeight="1">
      <c r="A12" s="39"/>
      <c r="B12" s="45"/>
      <c r="C12" s="326" t="s">
        <v>1</v>
      </c>
      <c r="D12" s="326" t="s">
        <v>2023</v>
      </c>
      <c r="E12" s="18" t="s">
        <v>1</v>
      </c>
      <c r="F12" s="327">
        <v>87.239999999999995</v>
      </c>
      <c r="G12" s="39"/>
      <c r="H12" s="45"/>
    </row>
    <row r="13" s="2" customFormat="1" ht="16.8" customHeight="1">
      <c r="A13" s="39"/>
      <c r="B13" s="45"/>
      <c r="C13" s="326" t="s">
        <v>1</v>
      </c>
      <c r="D13" s="326" t="s">
        <v>369</v>
      </c>
      <c r="E13" s="18" t="s">
        <v>1</v>
      </c>
      <c r="F13" s="327">
        <v>87.239999999999995</v>
      </c>
      <c r="G13" s="39"/>
      <c r="H13" s="45"/>
    </row>
    <row r="14" s="2" customFormat="1" ht="16.8" customHeight="1">
      <c r="A14" s="39"/>
      <c r="B14" s="45"/>
      <c r="C14" s="328" t="s">
        <v>6991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326" t="s">
        <v>1342</v>
      </c>
      <c r="D15" s="326" t="s">
        <v>1343</v>
      </c>
      <c r="E15" s="18" t="s">
        <v>303</v>
      </c>
      <c r="F15" s="327">
        <v>167.25</v>
      </c>
      <c r="G15" s="39"/>
      <c r="H15" s="45"/>
    </row>
    <row r="16" s="2" customFormat="1" ht="16.8" customHeight="1">
      <c r="A16" s="39"/>
      <c r="B16" s="45"/>
      <c r="C16" s="326" t="s">
        <v>1347</v>
      </c>
      <c r="D16" s="326" t="s">
        <v>1348</v>
      </c>
      <c r="E16" s="18" t="s">
        <v>303</v>
      </c>
      <c r="F16" s="327">
        <v>970.63999999999999</v>
      </c>
      <c r="G16" s="39"/>
      <c r="H16" s="45"/>
    </row>
    <row r="17" s="2" customFormat="1" ht="16.8" customHeight="1">
      <c r="A17" s="39"/>
      <c r="B17" s="45"/>
      <c r="C17" s="326" t="s">
        <v>1356</v>
      </c>
      <c r="D17" s="326" t="s">
        <v>1357</v>
      </c>
      <c r="E17" s="18" t="s">
        <v>303</v>
      </c>
      <c r="F17" s="327">
        <v>262.69999999999999</v>
      </c>
      <c r="G17" s="39"/>
      <c r="H17" s="45"/>
    </row>
    <row r="18" s="2" customFormat="1" ht="16.8" customHeight="1">
      <c r="A18" s="39"/>
      <c r="B18" s="45"/>
      <c r="C18" s="326" t="s">
        <v>1361</v>
      </c>
      <c r="D18" s="326" t="s">
        <v>1362</v>
      </c>
      <c r="E18" s="18" t="s">
        <v>303</v>
      </c>
      <c r="F18" s="327">
        <v>262.69999999999999</v>
      </c>
      <c r="G18" s="39"/>
      <c r="H18" s="45"/>
    </row>
    <row r="19" s="2" customFormat="1" ht="16.8" customHeight="1">
      <c r="A19" s="39"/>
      <c r="B19" s="45"/>
      <c r="C19" s="326" t="s">
        <v>1840</v>
      </c>
      <c r="D19" s="326" t="s">
        <v>1841</v>
      </c>
      <c r="E19" s="18" t="s">
        <v>303</v>
      </c>
      <c r="F19" s="327">
        <v>167.25</v>
      </c>
      <c r="G19" s="39"/>
      <c r="H19" s="45"/>
    </row>
    <row r="20" s="2" customFormat="1" ht="16.8" customHeight="1">
      <c r="A20" s="39"/>
      <c r="B20" s="45"/>
      <c r="C20" s="326" t="s">
        <v>2543</v>
      </c>
      <c r="D20" s="326" t="s">
        <v>2544</v>
      </c>
      <c r="E20" s="18" t="s">
        <v>303</v>
      </c>
      <c r="F20" s="327">
        <v>119.66</v>
      </c>
      <c r="G20" s="39"/>
      <c r="H20" s="45"/>
    </row>
    <row r="21" s="2" customFormat="1" ht="16.8" customHeight="1">
      <c r="A21" s="39"/>
      <c r="B21" s="45"/>
      <c r="C21" s="326" t="s">
        <v>2563</v>
      </c>
      <c r="D21" s="326" t="s">
        <v>2564</v>
      </c>
      <c r="E21" s="18" t="s">
        <v>303</v>
      </c>
      <c r="F21" s="327">
        <v>95.963999999999999</v>
      </c>
      <c r="G21" s="39"/>
      <c r="H21" s="45"/>
    </row>
    <row r="22" s="2" customFormat="1" ht="16.8" customHeight="1">
      <c r="A22" s="39"/>
      <c r="B22" s="45"/>
      <c r="C22" s="322" t="s">
        <v>305</v>
      </c>
      <c r="D22" s="323" t="s">
        <v>306</v>
      </c>
      <c r="E22" s="324" t="s">
        <v>303</v>
      </c>
      <c r="F22" s="325">
        <v>32.420000000000002</v>
      </c>
      <c r="G22" s="39"/>
      <c r="H22" s="45"/>
    </row>
    <row r="23" s="2" customFormat="1" ht="16.8" customHeight="1">
      <c r="A23" s="39"/>
      <c r="B23" s="45"/>
      <c r="C23" s="326" t="s">
        <v>1</v>
      </c>
      <c r="D23" s="326" t="s">
        <v>6992</v>
      </c>
      <c r="E23" s="18" t="s">
        <v>1</v>
      </c>
      <c r="F23" s="327">
        <v>32.420000000000002</v>
      </c>
      <c r="G23" s="39"/>
      <c r="H23" s="45"/>
    </row>
    <row r="24" s="2" customFormat="1" ht="16.8" customHeight="1">
      <c r="A24" s="39"/>
      <c r="B24" s="45"/>
      <c r="C24" s="326" t="s">
        <v>1</v>
      </c>
      <c r="D24" s="326" t="s">
        <v>369</v>
      </c>
      <c r="E24" s="18" t="s">
        <v>1</v>
      </c>
      <c r="F24" s="327">
        <v>32.420000000000002</v>
      </c>
      <c r="G24" s="39"/>
      <c r="H24" s="45"/>
    </row>
    <row r="25" s="2" customFormat="1" ht="16.8" customHeight="1">
      <c r="A25" s="39"/>
      <c r="B25" s="45"/>
      <c r="C25" s="328" t="s">
        <v>6991</v>
      </c>
      <c r="D25" s="39"/>
      <c r="E25" s="39"/>
      <c r="F25" s="39"/>
      <c r="G25" s="39"/>
      <c r="H25" s="45"/>
    </row>
    <row r="26" s="2" customFormat="1" ht="16.8" customHeight="1">
      <c r="A26" s="39"/>
      <c r="B26" s="45"/>
      <c r="C26" s="326" t="s">
        <v>1342</v>
      </c>
      <c r="D26" s="326" t="s">
        <v>1343</v>
      </c>
      <c r="E26" s="18" t="s">
        <v>303</v>
      </c>
      <c r="F26" s="327">
        <v>167.25</v>
      </c>
      <c r="G26" s="39"/>
      <c r="H26" s="45"/>
    </row>
    <row r="27" s="2" customFormat="1" ht="16.8" customHeight="1">
      <c r="A27" s="39"/>
      <c r="B27" s="45"/>
      <c r="C27" s="326" t="s">
        <v>1347</v>
      </c>
      <c r="D27" s="326" t="s">
        <v>1348</v>
      </c>
      <c r="E27" s="18" t="s">
        <v>303</v>
      </c>
      <c r="F27" s="327">
        <v>970.63999999999999</v>
      </c>
      <c r="G27" s="39"/>
      <c r="H27" s="45"/>
    </row>
    <row r="28" s="2" customFormat="1" ht="16.8" customHeight="1">
      <c r="A28" s="39"/>
      <c r="B28" s="45"/>
      <c r="C28" s="326" t="s">
        <v>1356</v>
      </c>
      <c r="D28" s="326" t="s">
        <v>1357</v>
      </c>
      <c r="E28" s="18" t="s">
        <v>303</v>
      </c>
      <c r="F28" s="327">
        <v>262.69999999999999</v>
      </c>
      <c r="G28" s="39"/>
      <c r="H28" s="45"/>
    </row>
    <row r="29" s="2" customFormat="1" ht="16.8" customHeight="1">
      <c r="A29" s="39"/>
      <c r="B29" s="45"/>
      <c r="C29" s="326" t="s">
        <v>1361</v>
      </c>
      <c r="D29" s="326" t="s">
        <v>1362</v>
      </c>
      <c r="E29" s="18" t="s">
        <v>303</v>
      </c>
      <c r="F29" s="327">
        <v>262.69999999999999</v>
      </c>
      <c r="G29" s="39"/>
      <c r="H29" s="45"/>
    </row>
    <row r="30" s="2" customFormat="1" ht="16.8" customHeight="1">
      <c r="A30" s="39"/>
      <c r="B30" s="45"/>
      <c r="C30" s="326" t="s">
        <v>1840</v>
      </c>
      <c r="D30" s="326" t="s">
        <v>1841</v>
      </c>
      <c r="E30" s="18" t="s">
        <v>303</v>
      </c>
      <c r="F30" s="327">
        <v>167.25</v>
      </c>
      <c r="G30" s="39"/>
      <c r="H30" s="45"/>
    </row>
    <row r="31" s="2" customFormat="1" ht="16.8" customHeight="1">
      <c r="A31" s="39"/>
      <c r="B31" s="45"/>
      <c r="C31" s="326" t="s">
        <v>2543</v>
      </c>
      <c r="D31" s="326" t="s">
        <v>2544</v>
      </c>
      <c r="E31" s="18" t="s">
        <v>303</v>
      </c>
      <c r="F31" s="327">
        <v>119.66</v>
      </c>
      <c r="G31" s="39"/>
      <c r="H31" s="45"/>
    </row>
    <row r="32" s="2" customFormat="1" ht="16.8" customHeight="1">
      <c r="A32" s="39"/>
      <c r="B32" s="45"/>
      <c r="C32" s="326" t="s">
        <v>2568</v>
      </c>
      <c r="D32" s="326" t="s">
        <v>2569</v>
      </c>
      <c r="E32" s="18" t="s">
        <v>303</v>
      </c>
      <c r="F32" s="327">
        <v>35.661999999999999</v>
      </c>
      <c r="G32" s="39"/>
      <c r="H32" s="45"/>
    </row>
    <row r="33" s="2" customFormat="1" ht="16.8" customHeight="1">
      <c r="A33" s="39"/>
      <c r="B33" s="45"/>
      <c r="C33" s="322" t="s">
        <v>308</v>
      </c>
      <c r="D33" s="323" t="s">
        <v>309</v>
      </c>
      <c r="E33" s="324" t="s">
        <v>303</v>
      </c>
      <c r="F33" s="325">
        <v>16.43</v>
      </c>
      <c r="G33" s="39"/>
      <c r="H33" s="45"/>
    </row>
    <row r="34" s="2" customFormat="1" ht="16.8" customHeight="1">
      <c r="A34" s="39"/>
      <c r="B34" s="45"/>
      <c r="C34" s="326" t="s">
        <v>1</v>
      </c>
      <c r="D34" s="326" t="s">
        <v>6993</v>
      </c>
      <c r="E34" s="18" t="s">
        <v>1</v>
      </c>
      <c r="F34" s="327">
        <v>16.43</v>
      </c>
      <c r="G34" s="39"/>
      <c r="H34" s="45"/>
    </row>
    <row r="35" s="2" customFormat="1" ht="16.8" customHeight="1">
      <c r="A35" s="39"/>
      <c r="B35" s="45"/>
      <c r="C35" s="326" t="s">
        <v>1</v>
      </c>
      <c r="D35" s="326" t="s">
        <v>369</v>
      </c>
      <c r="E35" s="18" t="s">
        <v>1</v>
      </c>
      <c r="F35" s="327">
        <v>16.43</v>
      </c>
      <c r="G35" s="39"/>
      <c r="H35" s="45"/>
    </row>
    <row r="36" s="2" customFormat="1" ht="16.8" customHeight="1">
      <c r="A36" s="39"/>
      <c r="B36" s="45"/>
      <c r="C36" s="328" t="s">
        <v>6991</v>
      </c>
      <c r="D36" s="39"/>
      <c r="E36" s="39"/>
      <c r="F36" s="39"/>
      <c r="G36" s="39"/>
      <c r="H36" s="45"/>
    </row>
    <row r="37" s="2" customFormat="1" ht="16.8" customHeight="1">
      <c r="A37" s="39"/>
      <c r="B37" s="45"/>
      <c r="C37" s="326" t="s">
        <v>1342</v>
      </c>
      <c r="D37" s="326" t="s">
        <v>1343</v>
      </c>
      <c r="E37" s="18" t="s">
        <v>303</v>
      </c>
      <c r="F37" s="327">
        <v>167.25</v>
      </c>
      <c r="G37" s="39"/>
      <c r="H37" s="45"/>
    </row>
    <row r="38" s="2" customFormat="1" ht="16.8" customHeight="1">
      <c r="A38" s="39"/>
      <c r="B38" s="45"/>
      <c r="C38" s="326" t="s">
        <v>1347</v>
      </c>
      <c r="D38" s="326" t="s">
        <v>1348</v>
      </c>
      <c r="E38" s="18" t="s">
        <v>303</v>
      </c>
      <c r="F38" s="327">
        <v>970.63999999999999</v>
      </c>
      <c r="G38" s="39"/>
      <c r="H38" s="45"/>
    </row>
    <row r="39" s="2" customFormat="1" ht="16.8" customHeight="1">
      <c r="A39" s="39"/>
      <c r="B39" s="45"/>
      <c r="C39" s="326" t="s">
        <v>1356</v>
      </c>
      <c r="D39" s="326" t="s">
        <v>1357</v>
      </c>
      <c r="E39" s="18" t="s">
        <v>303</v>
      </c>
      <c r="F39" s="327">
        <v>262.69999999999999</v>
      </c>
      <c r="G39" s="39"/>
      <c r="H39" s="45"/>
    </row>
    <row r="40" s="2" customFormat="1" ht="16.8" customHeight="1">
      <c r="A40" s="39"/>
      <c r="B40" s="45"/>
      <c r="C40" s="326" t="s">
        <v>1361</v>
      </c>
      <c r="D40" s="326" t="s">
        <v>1362</v>
      </c>
      <c r="E40" s="18" t="s">
        <v>303</v>
      </c>
      <c r="F40" s="327">
        <v>262.69999999999999</v>
      </c>
      <c r="G40" s="39"/>
      <c r="H40" s="45"/>
    </row>
    <row r="41" s="2" customFormat="1" ht="16.8" customHeight="1">
      <c r="A41" s="39"/>
      <c r="B41" s="45"/>
      <c r="C41" s="326" t="s">
        <v>1840</v>
      </c>
      <c r="D41" s="326" t="s">
        <v>1841</v>
      </c>
      <c r="E41" s="18" t="s">
        <v>303</v>
      </c>
      <c r="F41" s="327">
        <v>167.25</v>
      </c>
      <c r="G41" s="39"/>
      <c r="H41" s="45"/>
    </row>
    <row r="42" s="2" customFormat="1" ht="16.8" customHeight="1">
      <c r="A42" s="39"/>
      <c r="B42" s="45"/>
      <c r="C42" s="326" t="s">
        <v>2483</v>
      </c>
      <c r="D42" s="326" t="s">
        <v>2484</v>
      </c>
      <c r="E42" s="18" t="s">
        <v>303</v>
      </c>
      <c r="F42" s="327">
        <v>16.43</v>
      </c>
      <c r="G42" s="39"/>
      <c r="H42" s="45"/>
    </row>
    <row r="43" s="2" customFormat="1" ht="16.8" customHeight="1">
      <c r="A43" s="39"/>
      <c r="B43" s="45"/>
      <c r="C43" s="322" t="s">
        <v>311</v>
      </c>
      <c r="D43" s="323" t="s">
        <v>312</v>
      </c>
      <c r="E43" s="324" t="s">
        <v>303</v>
      </c>
      <c r="F43" s="325">
        <v>31.16</v>
      </c>
      <c r="G43" s="39"/>
      <c r="H43" s="45"/>
    </row>
    <row r="44" s="2" customFormat="1" ht="16.8" customHeight="1">
      <c r="A44" s="39"/>
      <c r="B44" s="45"/>
      <c r="C44" s="326" t="s">
        <v>1</v>
      </c>
      <c r="D44" s="326" t="s">
        <v>6994</v>
      </c>
      <c r="E44" s="18" t="s">
        <v>1</v>
      </c>
      <c r="F44" s="327">
        <v>31.16</v>
      </c>
      <c r="G44" s="39"/>
      <c r="H44" s="45"/>
    </row>
    <row r="45" s="2" customFormat="1" ht="16.8" customHeight="1">
      <c r="A45" s="39"/>
      <c r="B45" s="45"/>
      <c r="C45" s="326" t="s">
        <v>1</v>
      </c>
      <c r="D45" s="326" t="s">
        <v>369</v>
      </c>
      <c r="E45" s="18" t="s">
        <v>1</v>
      </c>
      <c r="F45" s="327">
        <v>31.16</v>
      </c>
      <c r="G45" s="39"/>
      <c r="H45" s="45"/>
    </row>
    <row r="46" s="2" customFormat="1" ht="16.8" customHeight="1">
      <c r="A46" s="39"/>
      <c r="B46" s="45"/>
      <c r="C46" s="328" t="s">
        <v>6991</v>
      </c>
      <c r="D46" s="39"/>
      <c r="E46" s="39"/>
      <c r="F46" s="39"/>
      <c r="G46" s="39"/>
      <c r="H46" s="45"/>
    </row>
    <row r="47" s="2" customFormat="1" ht="16.8" customHeight="1">
      <c r="A47" s="39"/>
      <c r="B47" s="45"/>
      <c r="C47" s="326" t="s">
        <v>1342</v>
      </c>
      <c r="D47" s="326" t="s">
        <v>1343</v>
      </c>
      <c r="E47" s="18" t="s">
        <v>303</v>
      </c>
      <c r="F47" s="327">
        <v>167.25</v>
      </c>
      <c r="G47" s="39"/>
      <c r="H47" s="45"/>
    </row>
    <row r="48" s="2" customFormat="1" ht="16.8" customHeight="1">
      <c r="A48" s="39"/>
      <c r="B48" s="45"/>
      <c r="C48" s="326" t="s">
        <v>1347</v>
      </c>
      <c r="D48" s="326" t="s">
        <v>1348</v>
      </c>
      <c r="E48" s="18" t="s">
        <v>303</v>
      </c>
      <c r="F48" s="327">
        <v>970.63999999999999</v>
      </c>
      <c r="G48" s="39"/>
      <c r="H48" s="45"/>
    </row>
    <row r="49" s="2" customFormat="1" ht="16.8" customHeight="1">
      <c r="A49" s="39"/>
      <c r="B49" s="45"/>
      <c r="C49" s="326" t="s">
        <v>1356</v>
      </c>
      <c r="D49" s="326" t="s">
        <v>1357</v>
      </c>
      <c r="E49" s="18" t="s">
        <v>303</v>
      </c>
      <c r="F49" s="327">
        <v>262.69999999999999</v>
      </c>
      <c r="G49" s="39"/>
      <c r="H49" s="45"/>
    </row>
    <row r="50" s="2" customFormat="1" ht="16.8" customHeight="1">
      <c r="A50" s="39"/>
      <c r="B50" s="45"/>
      <c r="C50" s="326" t="s">
        <v>1361</v>
      </c>
      <c r="D50" s="326" t="s">
        <v>1362</v>
      </c>
      <c r="E50" s="18" t="s">
        <v>303</v>
      </c>
      <c r="F50" s="327">
        <v>262.69999999999999</v>
      </c>
      <c r="G50" s="39"/>
      <c r="H50" s="45"/>
    </row>
    <row r="51" s="2" customFormat="1" ht="16.8" customHeight="1">
      <c r="A51" s="39"/>
      <c r="B51" s="45"/>
      <c r="C51" s="326" t="s">
        <v>1840</v>
      </c>
      <c r="D51" s="326" t="s">
        <v>1841</v>
      </c>
      <c r="E51" s="18" t="s">
        <v>303</v>
      </c>
      <c r="F51" s="327">
        <v>167.25</v>
      </c>
      <c r="G51" s="39"/>
      <c r="H51" s="45"/>
    </row>
    <row r="52" s="2" customFormat="1" ht="16.8" customHeight="1">
      <c r="A52" s="39"/>
      <c r="B52" s="45"/>
      <c r="C52" s="326" t="s">
        <v>2603</v>
      </c>
      <c r="D52" s="326" t="s">
        <v>2604</v>
      </c>
      <c r="E52" s="18" t="s">
        <v>303</v>
      </c>
      <c r="F52" s="327">
        <v>126.61</v>
      </c>
      <c r="G52" s="39"/>
      <c r="H52" s="45"/>
    </row>
    <row r="53" s="2" customFormat="1" ht="16.8" customHeight="1">
      <c r="A53" s="39"/>
      <c r="B53" s="45"/>
      <c r="C53" s="322" t="s">
        <v>314</v>
      </c>
      <c r="D53" s="323" t="s">
        <v>315</v>
      </c>
      <c r="E53" s="324" t="s">
        <v>303</v>
      </c>
      <c r="F53" s="325">
        <v>95.450000000000003</v>
      </c>
      <c r="G53" s="39"/>
      <c r="H53" s="45"/>
    </row>
    <row r="54" s="2" customFormat="1" ht="16.8" customHeight="1">
      <c r="A54" s="39"/>
      <c r="B54" s="45"/>
      <c r="C54" s="326" t="s">
        <v>1</v>
      </c>
      <c r="D54" s="326" t="s">
        <v>6995</v>
      </c>
      <c r="E54" s="18" t="s">
        <v>1</v>
      </c>
      <c r="F54" s="327">
        <v>95.450000000000003</v>
      </c>
      <c r="G54" s="39"/>
      <c r="H54" s="45"/>
    </row>
    <row r="55" s="2" customFormat="1" ht="16.8" customHeight="1">
      <c r="A55" s="39"/>
      <c r="B55" s="45"/>
      <c r="C55" s="326" t="s">
        <v>1</v>
      </c>
      <c r="D55" s="326" t="s">
        <v>369</v>
      </c>
      <c r="E55" s="18" t="s">
        <v>1</v>
      </c>
      <c r="F55" s="327">
        <v>95.450000000000003</v>
      </c>
      <c r="G55" s="39"/>
      <c r="H55" s="45"/>
    </row>
    <row r="56" s="2" customFormat="1" ht="16.8" customHeight="1">
      <c r="A56" s="39"/>
      <c r="B56" s="45"/>
      <c r="C56" s="328" t="s">
        <v>6991</v>
      </c>
      <c r="D56" s="39"/>
      <c r="E56" s="39"/>
      <c r="F56" s="39"/>
      <c r="G56" s="39"/>
      <c r="H56" s="45"/>
    </row>
    <row r="57" s="2" customFormat="1">
      <c r="A57" s="39"/>
      <c r="B57" s="45"/>
      <c r="C57" s="326" t="s">
        <v>1306</v>
      </c>
      <c r="D57" s="326" t="s">
        <v>1307</v>
      </c>
      <c r="E57" s="18" t="s">
        <v>358</v>
      </c>
      <c r="F57" s="327">
        <v>14.318</v>
      </c>
      <c r="G57" s="39"/>
      <c r="H57" s="45"/>
    </row>
    <row r="58" s="2" customFormat="1" ht="16.8" customHeight="1">
      <c r="A58" s="39"/>
      <c r="B58" s="45"/>
      <c r="C58" s="326" t="s">
        <v>1333</v>
      </c>
      <c r="D58" s="326" t="s">
        <v>1334</v>
      </c>
      <c r="E58" s="18" t="s">
        <v>435</v>
      </c>
      <c r="F58" s="327">
        <v>0.497</v>
      </c>
      <c r="G58" s="39"/>
      <c r="H58" s="45"/>
    </row>
    <row r="59" s="2" customFormat="1" ht="16.8" customHeight="1">
      <c r="A59" s="39"/>
      <c r="B59" s="45"/>
      <c r="C59" s="326" t="s">
        <v>1356</v>
      </c>
      <c r="D59" s="326" t="s">
        <v>1357</v>
      </c>
      <c r="E59" s="18" t="s">
        <v>303</v>
      </c>
      <c r="F59" s="327">
        <v>262.69999999999999</v>
      </c>
      <c r="G59" s="39"/>
      <c r="H59" s="45"/>
    </row>
    <row r="60" s="2" customFormat="1" ht="16.8" customHeight="1">
      <c r="A60" s="39"/>
      <c r="B60" s="45"/>
      <c r="C60" s="326" t="s">
        <v>1361</v>
      </c>
      <c r="D60" s="326" t="s">
        <v>1362</v>
      </c>
      <c r="E60" s="18" t="s">
        <v>303</v>
      </c>
      <c r="F60" s="327">
        <v>262.69999999999999</v>
      </c>
      <c r="G60" s="39"/>
      <c r="H60" s="45"/>
    </row>
    <row r="61" s="2" customFormat="1" ht="16.8" customHeight="1">
      <c r="A61" s="39"/>
      <c r="B61" s="45"/>
      <c r="C61" s="326" t="s">
        <v>1840</v>
      </c>
      <c r="D61" s="326" t="s">
        <v>1841</v>
      </c>
      <c r="E61" s="18" t="s">
        <v>303</v>
      </c>
      <c r="F61" s="327">
        <v>95.450000000000003</v>
      </c>
      <c r="G61" s="39"/>
      <c r="H61" s="45"/>
    </row>
    <row r="62" s="2" customFormat="1" ht="16.8" customHeight="1">
      <c r="A62" s="39"/>
      <c r="B62" s="45"/>
      <c r="C62" s="326" t="s">
        <v>2603</v>
      </c>
      <c r="D62" s="326" t="s">
        <v>2604</v>
      </c>
      <c r="E62" s="18" t="s">
        <v>303</v>
      </c>
      <c r="F62" s="327">
        <v>126.61</v>
      </c>
      <c r="G62" s="39"/>
      <c r="H62" s="45"/>
    </row>
    <row r="63" s="2" customFormat="1" ht="7.44" customHeight="1">
      <c r="A63" s="39"/>
      <c r="B63" s="180"/>
      <c r="C63" s="181"/>
      <c r="D63" s="181"/>
      <c r="E63" s="181"/>
      <c r="F63" s="181"/>
      <c r="G63" s="181"/>
      <c r="H63" s="45"/>
    </row>
    <row r="64" s="2" customFormat="1">
      <c r="A64" s="39"/>
      <c r="B64" s="39"/>
      <c r="C64" s="39"/>
      <c r="D64" s="39"/>
      <c r="E64" s="39"/>
      <c r="F64" s="39"/>
      <c r="G64" s="39"/>
      <c r="H64" s="39"/>
    </row>
  </sheetData>
  <sheetProtection sheet="1" formatColumns="0" formatRows="0" objects="1" scenarios="1" spinCount="100000" saltValue="MrI4LA/djDqCpD8628R91gEDXu9ty26gF20rqAT89d+X2SAztpwDsCiLqsLV86Vy6MUYG02iL7h2kmuANng6kA==" hashValue="cI2Skn7ne3iwQi5sPkIdy+I5GuUkr1NF+N4woQQo0TzXHfWH31I+X0CQG7u9nBqYoJeaOtVFRWfmmeieIDkeF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k-36\k_36</dc:creator>
  <cp:lastModifiedBy>k-36\k_36</cp:lastModifiedBy>
  <dcterms:created xsi:type="dcterms:W3CDTF">2023-09-25T12:15:23Z</dcterms:created>
  <dcterms:modified xsi:type="dcterms:W3CDTF">2023-09-25T12:16:18Z</dcterms:modified>
</cp:coreProperties>
</file>