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!_Prenos\"/>
    </mc:Choice>
  </mc:AlternateContent>
  <bookViews>
    <workbookView xWindow="0" yWindow="0" windowWidth="0" windowHeight="0"/>
  </bookViews>
  <sheets>
    <sheet name="Rekapitulace stavby" sheetId="1" r:id="rId1"/>
    <sheet name="000 - Vedlejší a ostatní ..." sheetId="2" r:id="rId2"/>
    <sheet name="001 - Dopravně inženýrská..." sheetId="3" r:id="rId3"/>
    <sheet name="002 - Odstranění mostu ev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'000 - Vedlejší a ostatní ...'!$C$80:$K$159</definedName>
    <definedName name="_xlnm.Print_Area" localSheetId="1">'000 - Vedlejší a ostatní ...'!$C$4:$J$39,'000 - Vedlejší a ostatní ...'!$C$45:$J$62,'000 - Vedlejší a ostatní ...'!$C$68:$J$159</definedName>
    <definedName name="_xlnm.Print_Titles" localSheetId="1">'000 - Vedlejší a ostatní ...'!$80:$80</definedName>
    <definedName name="_xlnm._FilterDatabase" localSheetId="2" hidden="1">'001 - Dopravně inženýrská...'!$C$82:$K$233</definedName>
    <definedName name="_xlnm.Print_Area" localSheetId="2">'001 - Dopravně inženýrská...'!$C$4:$J$39,'001 - Dopravně inženýrská...'!$C$45:$J$64,'001 - Dopravně inženýrská...'!$C$70:$J$233</definedName>
    <definedName name="_xlnm.Print_Titles" localSheetId="2">'001 - Dopravně inženýrská...'!$82:$82</definedName>
    <definedName name="_xlnm._FilterDatabase" localSheetId="3" hidden="1">'002 - Odstranění mostu ev...'!$C$86:$K$338</definedName>
    <definedName name="_xlnm.Print_Area" localSheetId="3">'002 - Odstranění mostu ev...'!$C$4:$J$39,'002 - Odstranění mostu ev...'!$C$45:$J$68,'002 - Odstranění mostu ev...'!$C$74:$J$338</definedName>
    <definedName name="_xlnm.Print_Titles" localSheetId="3">'002 - Odstranění mostu ev...'!$86:$86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334"/>
  <c r="BH334"/>
  <c r="BG334"/>
  <c r="BF334"/>
  <c r="T334"/>
  <c r="R334"/>
  <c r="P334"/>
  <c r="BI329"/>
  <c r="BH329"/>
  <c r="BG329"/>
  <c r="BF329"/>
  <c r="T329"/>
  <c r="R329"/>
  <c r="P329"/>
  <c r="BI323"/>
  <c r="BH323"/>
  <c r="BG323"/>
  <c r="BF323"/>
  <c r="T323"/>
  <c r="R323"/>
  <c r="P323"/>
  <c r="BI318"/>
  <c r="BH318"/>
  <c r="BG318"/>
  <c r="BF318"/>
  <c r="T318"/>
  <c r="R318"/>
  <c r="P318"/>
  <c r="BI311"/>
  <c r="BH311"/>
  <c r="BG311"/>
  <c r="BF311"/>
  <c r="T311"/>
  <c r="R311"/>
  <c r="P311"/>
  <c r="BI307"/>
  <c r="BH307"/>
  <c r="BG307"/>
  <c r="BF307"/>
  <c r="T307"/>
  <c r="R307"/>
  <c r="P307"/>
  <c r="BI301"/>
  <c r="BH301"/>
  <c r="BG301"/>
  <c r="BF301"/>
  <c r="T301"/>
  <c r="R301"/>
  <c r="P301"/>
  <c r="BI292"/>
  <c r="BH292"/>
  <c r="BG292"/>
  <c r="BF292"/>
  <c r="T292"/>
  <c r="R292"/>
  <c r="P292"/>
  <c r="BI286"/>
  <c r="BH286"/>
  <c r="BG286"/>
  <c r="BF286"/>
  <c r="T286"/>
  <c r="R286"/>
  <c r="P286"/>
  <c r="BI277"/>
  <c r="BH277"/>
  <c r="BG277"/>
  <c r="BF277"/>
  <c r="T277"/>
  <c r="R277"/>
  <c r="P277"/>
  <c r="BI271"/>
  <c r="BH271"/>
  <c r="BG271"/>
  <c r="BF271"/>
  <c r="T271"/>
  <c r="R271"/>
  <c r="P271"/>
  <c r="BI265"/>
  <c r="BH265"/>
  <c r="BG265"/>
  <c r="BF265"/>
  <c r="T265"/>
  <c r="R265"/>
  <c r="P265"/>
  <c r="BI260"/>
  <c r="BH260"/>
  <c r="BG260"/>
  <c r="BF260"/>
  <c r="T260"/>
  <c r="R260"/>
  <c r="P260"/>
  <c r="BI255"/>
  <c r="BH255"/>
  <c r="BG255"/>
  <c r="BF255"/>
  <c r="T255"/>
  <c r="R255"/>
  <c r="P255"/>
  <c r="BI250"/>
  <c r="BH250"/>
  <c r="BG250"/>
  <c r="BF250"/>
  <c r="T250"/>
  <c r="R250"/>
  <c r="P250"/>
  <c r="BI244"/>
  <c r="BH244"/>
  <c r="BG244"/>
  <c r="BF244"/>
  <c r="T244"/>
  <c r="R244"/>
  <c r="P244"/>
  <c r="BI239"/>
  <c r="BH239"/>
  <c r="BG239"/>
  <c r="BF239"/>
  <c r="T239"/>
  <c r="R239"/>
  <c r="P239"/>
  <c r="BI233"/>
  <c r="BH233"/>
  <c r="BG233"/>
  <c r="BF233"/>
  <c r="T233"/>
  <c r="T232"/>
  <c r="R233"/>
  <c r="R232"/>
  <c r="P233"/>
  <c r="P232"/>
  <c r="BI226"/>
  <c r="BH226"/>
  <c r="BG226"/>
  <c r="BF226"/>
  <c r="T226"/>
  <c r="R226"/>
  <c r="P226"/>
  <c r="BI220"/>
  <c r="BH220"/>
  <c r="BG220"/>
  <c r="BF220"/>
  <c r="T220"/>
  <c r="R220"/>
  <c r="P220"/>
  <c r="BI213"/>
  <c r="BH213"/>
  <c r="BG213"/>
  <c r="BF213"/>
  <c r="T213"/>
  <c r="R213"/>
  <c r="P213"/>
  <c r="BI206"/>
  <c r="BH206"/>
  <c r="BG206"/>
  <c r="BF206"/>
  <c r="T206"/>
  <c r="R206"/>
  <c r="P206"/>
  <c r="BI202"/>
  <c r="BH202"/>
  <c r="BG202"/>
  <c r="BF202"/>
  <c r="T202"/>
  <c r="R202"/>
  <c r="P202"/>
  <c r="BI196"/>
  <c r="BH196"/>
  <c r="BG196"/>
  <c r="BF196"/>
  <c r="T196"/>
  <c r="R196"/>
  <c r="P196"/>
  <c r="BI191"/>
  <c r="BH191"/>
  <c r="BG191"/>
  <c r="BF191"/>
  <c r="T191"/>
  <c r="R191"/>
  <c r="P191"/>
  <c r="BI181"/>
  <c r="BH181"/>
  <c r="BG181"/>
  <c r="BF181"/>
  <c r="T181"/>
  <c r="R181"/>
  <c r="P181"/>
  <c r="BI174"/>
  <c r="BH174"/>
  <c r="BG174"/>
  <c r="BF174"/>
  <c r="T174"/>
  <c r="R174"/>
  <c r="P174"/>
  <c r="BI169"/>
  <c r="BH169"/>
  <c r="BG169"/>
  <c r="BF169"/>
  <c r="T169"/>
  <c r="R169"/>
  <c r="P169"/>
  <c r="BI163"/>
  <c r="BH163"/>
  <c r="BG163"/>
  <c r="BF163"/>
  <c r="T163"/>
  <c r="R163"/>
  <c r="P163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41"/>
  <c r="BH141"/>
  <c r="BG141"/>
  <c r="BF141"/>
  <c r="T141"/>
  <c r="R141"/>
  <c r="P141"/>
  <c r="BI124"/>
  <c r="BH124"/>
  <c r="BG124"/>
  <c r="BF124"/>
  <c r="T124"/>
  <c r="R124"/>
  <c r="P124"/>
  <c r="BI116"/>
  <c r="BH116"/>
  <c r="BG116"/>
  <c r="BF116"/>
  <c r="T116"/>
  <c r="R116"/>
  <c r="P116"/>
  <c r="BI110"/>
  <c r="BH110"/>
  <c r="BG110"/>
  <c r="BF110"/>
  <c r="T110"/>
  <c r="R110"/>
  <c r="P110"/>
  <c r="BI103"/>
  <c r="BH103"/>
  <c r="BG103"/>
  <c r="BF103"/>
  <c r="T103"/>
  <c r="R103"/>
  <c r="P103"/>
  <c r="BI97"/>
  <c r="BH97"/>
  <c r="BG97"/>
  <c r="BF97"/>
  <c r="T97"/>
  <c r="R97"/>
  <c r="P97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48"/>
  <c i="3" r="J37"/>
  <c r="J36"/>
  <c i="1" r="AY56"/>
  <c i="3" r="J35"/>
  <c i="1" r="AX56"/>
  <c i="3" r="BI232"/>
  <c r="BH232"/>
  <c r="BG232"/>
  <c r="BF232"/>
  <c r="T232"/>
  <c r="R232"/>
  <c r="P232"/>
  <c r="BI226"/>
  <c r="BH226"/>
  <c r="BG226"/>
  <c r="BF226"/>
  <c r="T226"/>
  <c r="R226"/>
  <c r="P226"/>
  <c r="BI216"/>
  <c r="BH216"/>
  <c r="BG216"/>
  <c r="BF216"/>
  <c r="T216"/>
  <c r="R216"/>
  <c r="P216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0"/>
  <c r="BH190"/>
  <c r="BG190"/>
  <c r="BF190"/>
  <c r="T190"/>
  <c r="R190"/>
  <c r="P190"/>
  <c r="BI185"/>
  <c r="BH185"/>
  <c r="BG185"/>
  <c r="BF185"/>
  <c r="T185"/>
  <c r="R185"/>
  <c r="P185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4"/>
  <c r="BH134"/>
  <c r="BG134"/>
  <c r="BF134"/>
  <c r="T134"/>
  <c r="R134"/>
  <c r="P134"/>
  <c r="BI128"/>
  <c r="BH128"/>
  <c r="BG128"/>
  <c r="BF128"/>
  <c r="T128"/>
  <c r="R128"/>
  <c r="P128"/>
  <c r="BI125"/>
  <c r="BH125"/>
  <c r="BG125"/>
  <c r="BF125"/>
  <c r="T125"/>
  <c r="R125"/>
  <c r="P125"/>
  <c r="BI117"/>
  <c r="BH117"/>
  <c r="BG117"/>
  <c r="BF117"/>
  <c r="T117"/>
  <c r="R117"/>
  <c r="P117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6"/>
  <c r="BH96"/>
  <c r="BG96"/>
  <c r="BF96"/>
  <c r="T96"/>
  <c r="R96"/>
  <c r="P9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BK141"/>
  <c r="J150"/>
  <c i="3" r="BK232"/>
  <c r="J232"/>
  <c r="J125"/>
  <c r="BK175"/>
  <c r="BK103"/>
  <c r="BK139"/>
  <c i="4" r="BK226"/>
  <c r="J110"/>
  <c r="J156"/>
  <c r="J152"/>
  <c r="J191"/>
  <c i="2" r="BK134"/>
  <c r="J141"/>
  <c i="3" r="J209"/>
  <c r="BK117"/>
  <c r="BK190"/>
  <c r="J143"/>
  <c r="BK205"/>
  <c r="J117"/>
  <c i="4" r="BK250"/>
  <c r="BK301"/>
  <c r="BK103"/>
  <c r="J233"/>
  <c i="2" r="BK128"/>
  <c r="J146"/>
  <c r="BK146"/>
  <c i="3" r="J190"/>
  <c r="J185"/>
  <c r="J112"/>
  <c r="BK166"/>
  <c r="BK86"/>
  <c r="BK107"/>
  <c i="4" r="BK239"/>
  <c r="J226"/>
  <c r="BK220"/>
  <c r="J250"/>
  <c i="3" r="J179"/>
  <c i="4" r="BK292"/>
  <c r="J318"/>
  <c r="J141"/>
  <c r="BK174"/>
  <c r="J239"/>
  <c i="2" r="BK154"/>
  <c r="J96"/>
  <c i="3" r="J216"/>
  <c r="J201"/>
  <c r="BK209"/>
  <c r="BK161"/>
  <c r="BK157"/>
  <c i="4" r="BK307"/>
  <c r="BK163"/>
  <c r="J202"/>
  <c r="J181"/>
  <c r="J213"/>
  <c i="2" r="BK150"/>
  <c r="J154"/>
  <c i="3" r="J121"/>
  <c r="J135"/>
  <c r="J205"/>
  <c r="BK171"/>
  <c r="J107"/>
  <c r="J175"/>
  <c r="BK94"/>
  <c i="4" r="J90"/>
  <c r="BK147"/>
  <c r="J334"/>
  <c r="J196"/>
  <c i="2" r="BK100"/>
  <c r="J84"/>
  <c r="BK84"/>
  <c i="3" r="BK226"/>
  <c r="BK201"/>
  <c r="BK125"/>
  <c r="J171"/>
  <c i="4" r="J301"/>
  <c r="BK97"/>
  <c r="J169"/>
  <c r="BK156"/>
  <c r="J220"/>
  <c r="J103"/>
  <c r="BK255"/>
  <c r="BK191"/>
  <c r="BK334"/>
  <c r="J206"/>
  <c r="J116"/>
  <c i="2" r="J128"/>
  <c r="J134"/>
  <c i="3" r="J130"/>
  <c r="J139"/>
  <c r="BK196"/>
  <c r="BK121"/>
  <c r="BK185"/>
  <c i="4" r="BK260"/>
  <c r="BK271"/>
  <c r="BK116"/>
  <c r="J271"/>
  <c i="2" r="BK109"/>
  <c r="BK105"/>
  <c r="J105"/>
  <c i="3" r="J166"/>
  <c r="J94"/>
  <c r="J157"/>
  <c r="BK90"/>
  <c i="4" r="J311"/>
  <c r="BK206"/>
  <c r="J244"/>
  <c r="J260"/>
  <c r="J286"/>
  <c r="BK152"/>
  <c i="2" r="J109"/>
  <c r="J125"/>
  <c i="3" r="BK135"/>
  <c r="BK143"/>
  <c r="J86"/>
  <c r="BK153"/>
  <c r="J196"/>
  <c i="4" r="BK329"/>
  <c r="J307"/>
  <c r="BK124"/>
  <c r="BK323"/>
  <c r="J163"/>
  <c i="3" r="BK112"/>
  <c i="4" r="BK233"/>
  <c r="J255"/>
  <c r="BK110"/>
  <c r="BK318"/>
  <c r="BK181"/>
  <c i="2" r="J117"/>
  <c r="BK125"/>
  <c r="BK96"/>
  <c i="3" r="J161"/>
  <c r="BK99"/>
  <c r="BK148"/>
  <c r="BK216"/>
  <c r="J99"/>
  <c i="4" r="BK244"/>
  <c r="BK311"/>
  <c r="BK277"/>
  <c r="J329"/>
  <c r="J147"/>
  <c i="2" r="J100"/>
  <c i="1" r="AS54"/>
  <c i="3" r="J153"/>
  <c i="4" r="BK286"/>
  <c r="J124"/>
  <c r="BK196"/>
  <c r="BK169"/>
  <c r="J97"/>
  <c i="2" r="BK117"/>
  <c i="3" r="J226"/>
  <c r="J90"/>
  <c r="BK130"/>
  <c r="BK179"/>
  <c r="J103"/>
  <c r="J148"/>
  <c i="4" r="J174"/>
  <c r="BK265"/>
  <c r="J292"/>
  <c r="BK90"/>
  <c r="BK202"/>
  <c r="J323"/>
  <c r="BK141"/>
  <c r="BK213"/>
  <c r="J265"/>
  <c r="J277"/>
  <c i="2" l="1" r="BK83"/>
  <c r="J83"/>
  <c r="J61"/>
  <c i="3" r="BK85"/>
  <c r="J85"/>
  <c r="J61"/>
  <c r="T225"/>
  <c r="T224"/>
  <c i="2" r="T83"/>
  <c r="T82"/>
  <c r="T81"/>
  <c i="3" r="T85"/>
  <c r="T84"/>
  <c r="T83"/>
  <c r="BK225"/>
  <c r="J225"/>
  <c r="J63"/>
  <c i="4" r="BK89"/>
  <c r="J89"/>
  <c r="J61"/>
  <c r="T89"/>
  <c r="P168"/>
  <c r="T168"/>
  <c r="T190"/>
  <c r="R238"/>
  <c r="P317"/>
  <c r="P316"/>
  <c i="2" r="R83"/>
  <c r="R82"/>
  <c r="R81"/>
  <c i="3" r="P85"/>
  <c r="P84"/>
  <c r="R225"/>
  <c r="R224"/>
  <c i="4" r="P89"/>
  <c r="BK168"/>
  <c r="J168"/>
  <c r="J62"/>
  <c r="BK190"/>
  <c r="J190"/>
  <c r="J63"/>
  <c r="R190"/>
  <c r="P238"/>
  <c r="BK317"/>
  <c r="J317"/>
  <c r="J67"/>
  <c r="R317"/>
  <c r="R316"/>
  <c i="2" r="P83"/>
  <c r="P82"/>
  <c r="P81"/>
  <c i="1" r="AU55"/>
  <c i="3" r="R85"/>
  <c r="R84"/>
  <c r="R83"/>
  <c r="P225"/>
  <c r="P224"/>
  <c i="4" r="R89"/>
  <c r="R88"/>
  <c r="R87"/>
  <c r="R168"/>
  <c r="P190"/>
  <c r="BK238"/>
  <c r="J238"/>
  <c r="J65"/>
  <c r="T238"/>
  <c r="T317"/>
  <c r="T316"/>
  <c r="BK232"/>
  <c r="J232"/>
  <c r="J64"/>
  <c r="F84"/>
  <c r="BE116"/>
  <c r="BE141"/>
  <c r="BE147"/>
  <c r="BE163"/>
  <c r="BE233"/>
  <c r="BE265"/>
  <c r="BE292"/>
  <c r="BE301"/>
  <c r="BE311"/>
  <c r="BE323"/>
  <c r="BE329"/>
  <c r="BE334"/>
  <c r="J52"/>
  <c r="BE97"/>
  <c r="BE103"/>
  <c r="BE124"/>
  <c r="BE181"/>
  <c r="BE196"/>
  <c r="BE206"/>
  <c r="BE213"/>
  <c r="BE220"/>
  <c r="BE226"/>
  <c r="BE239"/>
  <c r="BE244"/>
  <c r="BE250"/>
  <c r="BE260"/>
  <c r="BE286"/>
  <c r="BE307"/>
  <c r="E77"/>
  <c r="BE156"/>
  <c r="BE169"/>
  <c r="BE202"/>
  <c r="BE271"/>
  <c r="BE277"/>
  <c r="BE90"/>
  <c r="BE110"/>
  <c r="BE152"/>
  <c r="BE174"/>
  <c r="BE191"/>
  <c r="BE255"/>
  <c r="BE318"/>
  <c i="3" r="J77"/>
  <c r="BE99"/>
  <c r="BE117"/>
  <c r="BE125"/>
  <c r="BE205"/>
  <c r="BE209"/>
  <c r="BE94"/>
  <c r="BE112"/>
  <c r="BE130"/>
  <c r="BE226"/>
  <c r="BE232"/>
  <c r="E73"/>
  <c r="F80"/>
  <c r="BE103"/>
  <c r="BE157"/>
  <c r="BE166"/>
  <c r="BE171"/>
  <c r="BE185"/>
  <c r="BE190"/>
  <c r="BE196"/>
  <c r="BE216"/>
  <c r="BE86"/>
  <c r="BE90"/>
  <c r="BE107"/>
  <c r="BE121"/>
  <c r="BE135"/>
  <c r="BE139"/>
  <c r="BE143"/>
  <c r="BE148"/>
  <c r="BE153"/>
  <c r="BE161"/>
  <c r="BE175"/>
  <c r="BE179"/>
  <c r="BE201"/>
  <c i="2" r="E48"/>
  <c r="J52"/>
  <c r="F55"/>
  <c r="BE96"/>
  <c r="BE117"/>
  <c r="BE146"/>
  <c r="BE84"/>
  <c r="BE109"/>
  <c r="BE100"/>
  <c r="BE128"/>
  <c r="BE134"/>
  <c r="BE141"/>
  <c r="BE150"/>
  <c r="BE154"/>
  <c r="BE105"/>
  <c r="BE125"/>
  <c i="4" r="F36"/>
  <c i="1" r="BC57"/>
  <c i="2" r="J34"/>
  <c i="1" r="AW55"/>
  <c i="2" r="F34"/>
  <c i="1" r="BA55"/>
  <c i="4" r="J34"/>
  <c i="1" r="AW57"/>
  <c i="2" r="F36"/>
  <c i="1" r="BC55"/>
  <c i="2" r="F35"/>
  <c i="1" r="BB55"/>
  <c i="4" r="F34"/>
  <c i="1" r="BA57"/>
  <c i="3" r="F35"/>
  <c i="1" r="BB56"/>
  <c i="4" r="F37"/>
  <c i="1" r="BD57"/>
  <c i="2" r="F37"/>
  <c i="1" r="BD55"/>
  <c i="3" r="F36"/>
  <c i="1" r="BC56"/>
  <c i="3" r="F34"/>
  <c i="1" r="BA56"/>
  <c i="3" r="F37"/>
  <c i="1" r="BD56"/>
  <c i="3" r="J34"/>
  <c i="1" r="AW56"/>
  <c i="4" r="F35"/>
  <c i="1" r="BB57"/>
  <c i="4" l="1" r="T88"/>
  <c r="T87"/>
  <c i="3" r="P83"/>
  <c i="1" r="AU56"/>
  <c i="4" r="P88"/>
  <c r="P87"/>
  <c i="1" r="AU57"/>
  <c i="2" r="BK82"/>
  <c r="J82"/>
  <c r="J60"/>
  <c i="3" r="BK84"/>
  <c r="J84"/>
  <c r="J60"/>
  <c i="4" r="BK316"/>
  <c r="J316"/>
  <c r="J66"/>
  <c i="3" r="BK224"/>
  <c r="J224"/>
  <c r="J62"/>
  <c i="4" r="BK88"/>
  <c r="J88"/>
  <c r="J60"/>
  <c i="1" r="BC54"/>
  <c r="AY54"/>
  <c r="BD54"/>
  <c r="W33"/>
  <c i="4" r="J33"/>
  <c i="1" r="AV57"/>
  <c r="AT57"/>
  <c i="3" r="F33"/>
  <c i="1" r="AZ56"/>
  <c i="2" r="J33"/>
  <c i="1" r="AV55"/>
  <c r="AT55"/>
  <c i="3" r="J33"/>
  <c i="1" r="AV56"/>
  <c r="AT56"/>
  <c r="BB54"/>
  <c r="W31"/>
  <c r="BA54"/>
  <c r="W30"/>
  <c i="2" r="F33"/>
  <c i="1" r="AZ55"/>
  <c i="4" r="F33"/>
  <c i="1" r="AZ57"/>
  <c i="3" l="1" r="BK83"/>
  <c r="J83"/>
  <c r="J59"/>
  <c i="2" r="BK81"/>
  <c r="J81"/>
  <c r="J59"/>
  <c i="4" r="BK87"/>
  <c r="J87"/>
  <c r="J59"/>
  <c i="1" r="AU54"/>
  <c r="AZ54"/>
  <c r="AV54"/>
  <c r="AK29"/>
  <c r="AW54"/>
  <c r="AK30"/>
  <c r="AX54"/>
  <c r="W32"/>
  <c i="3" l="1" r="J30"/>
  <c i="1" r="AG56"/>
  <c i="2" r="J30"/>
  <c i="1" r="AG55"/>
  <c i="4" r="J30"/>
  <c i="1" r="AG57"/>
  <c r="AT54"/>
  <c r="W29"/>
  <c i="3" l="1" r="J39"/>
  <c i="4" r="J39"/>
  <c i="2" r="J39"/>
  <c i="1" r="AN55"/>
  <c r="AN57"/>
  <c r="AN56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<sst xmlns="http://schemas.openxmlformats.org/spreadsheetml/2006/main">
  <si>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</si>
  <si>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</si>
  <si>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</si>
  <si>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</si>
  <si>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</si>
  <si>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{846fe4b6-1062-4218-815b-f8b2eab5c548}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</si>
  <si>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</si>
  <si>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</si>
  <si>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</si>
  <si>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</si>
  <si>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</si>
  <si>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</si>
  <si>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</si>
  <si>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</si>
  <si>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</si>
  <si>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</si>
  <si>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</si>
  <si>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II/354 Svratka – odstranění mostu ev. č. 354-008</t>
  </si>
  <si>
    <t>KSO:</t>
  </si>
  <si>
    <t/>
  </si>
  <si>
    <t>CC-CZ:</t>
  </si>
  <si>
    <t>Místo:</t>
  </si>
  <si>
    <t>Svratka</t>
  </si>
  <si>
    <t>Datum:</t>
  </si>
  <si>
    <t>9. 12. 2022</t>
  </si>
  <si>
    <t>Zadavatel:</t>
  </si>
  <si>
    <t>IČ:</t>
  </si>
  <si>
    <t>00090450</t>
  </si>
  <si>
    <t>Krajská správa a údržba silnic Vysočiny</t>
  </si>
  <si>
    <t>DIČ:</t>
  </si>
  <si>
    <t xml:space="preserve"> CZ00090450</t>
  </si>
  <si>
    <t>Uchazeč:</t>
  </si>
  <si>
    <t>Vyplň údaj</t>
  </si>
  <si>
    <t>Projektant:</t>
  </si>
  <si>
    <t>07912463</t>
  </si>
  <si>
    <t>Ing. Petr Šedivý</t>
  </si>
  <si>
    <t>CZ8404155364</t>
  </si>
  <si>
    <t>True</t>
  </si>
  <si>
    <t>Zpracovatel:</t>
  </si>
  <si>
    <t>Poznámka:</t>
  </si>
  <si>
    <t>Soupis prací je sestaven s využitím Oborového třídníku stavebních konstrukcí a prací (OTSKP 2022). Veškeré další informace vymezující popis a podmínky použití těchto položek z Cenové soustavy, které nejsou uvedeny přímo v soupisu prací, jsou neomezeně dálkově k dispozici na www.sfdi.cz/pravidla-metodiky-a-ceniky/cenove-databaze/.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</si>
  <si>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</si>
  <si>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</si>
  <si>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</si>
  <si>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</si>
  <si>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</si>
  <si>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</si>
  <si>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</si>
  <si>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</si>
  <si>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</si>
  <si>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</si>
  <si>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</si>
  <si>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</si>
  <si>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</si>
  <si>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</si>
  <si>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</si>
  <si>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</si>
  <si>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</si>
  <si>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</si>
  <si>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</si>
  <si>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</si>
  <si>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</si>
  <si>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</si>
  <si>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</si>
  <si>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</si>
  <si>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</si>
  <si>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</si>
  <si>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</si>
  <si>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</si>
  <si>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</si>
  <si>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</si>
  <si>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</si>
  <si>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</si>
  <si>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</si>
  <si>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</si>
  <si>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</si>
  <si>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</si>
  <si>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</si>
  <si>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</si>
  <si>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</si>
  <si>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</si>
  <si>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a ostatní rozpočtové náklady</t>
  </si>
  <si>
    <t>STA</t>
  </si>
  <si>
    <t>1</t>
  </si>
  <si>
    <t>{276aa34f-6f4e-44e3-bee6-566e3f7cec71}</t>
  </si>
  <si>
    <t>2</t>
  </si>
  <si>
    <t>001</t>
  </si>
  <si>
    <t>Dopravně inženýrská opatření</t>
  </si>
  <si>
    <t>{0cca812c-321f-4f66-8bc4-3127263e0818}</t>
  </si>
  <si>
    <t>002</t>
  </si>
  <si>
    <t>Odstranění mostu ev. č. 354-008</t>
  </si>
  <si>
    <t>{6d41a449-d54b-4ec2-8846-2e8dff0175f1}</t>
  </si>
  <si>
    <t>KRYCÍ LIST SOUPISU PRACÍ</t>
  </si>
  <si>
    <t>Objekt:</t>
  </si>
  <si>
    <t>000 - Vedlejší a ostatní rozpočtové náklady</t>
  </si>
  <si>
    <t>REKAPITULACE ČLENĚNÍ SOUPISU PRACÍ</t>
  </si>
  <si>
    <t>Kód dílu - Popis</t>
  </si>
  <si>
    <t>Cena celkem [CZK]</t>
  </si>
  <si>
    <t>-1</t>
  </si>
  <si>
    <t>N00 - Ostatní</t>
  </si>
  <si>
    <t xml:space="preserve">    N01 - Ostatní činnosti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</si>
  <si>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</si>
  <si>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</si>
  <si>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</si>
  <si>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</si>
  <si>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</si>
  <si>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</si>
  <si>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</si>
  <si>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</si>
  <si>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</si>
  <si>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</si>
  <si>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</si>
  <si>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</si>
  <si>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</si>
  <si>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</si>
  <si>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Ostatní</t>
  </si>
  <si>
    <t>4</t>
  </si>
  <si>
    <t>ROZPOCET</t>
  </si>
  <si>
    <t>N01</t>
  </si>
  <si>
    <t>Ostatní činnosti</t>
  </si>
  <si>
    <t>K</t>
  </si>
  <si>
    <t>02730</t>
  </si>
  <si>
    <t>POMOC PRÁCE ZŘÍZ NEBO ZAJIŠŤ OCHRANU INŽENÝRSKÝCH SÍTÍ</t>
  </si>
  <si>
    <t>KPL</t>
  </si>
  <si>
    <t>512</t>
  </si>
  <si>
    <t>937094629</t>
  </si>
  <si>
    <t>P</t>
  </si>
  <si>
    <t>Poznámka k položce:_x000d_
zahrnuje veškeré náklady spojené s objednatelem požadovanými zařízeními</t>
  </si>
  <si>
    <t>VV</t>
  </si>
  <si>
    <t>Příl. D.1.1</t>
  </si>
  <si>
    <t>- náklady na ztížené práce v ochranném pásmu IS</t>
  </si>
  <si>
    <t>- komunikace se správcem</t>
  </si>
  <si>
    <t>- náklady spojené s dodržením vydaných požadavků, vyjádření a stanovisek jednotlivých dotčených správců IS</t>
  </si>
  <si>
    <t>Ochrana inženýrských sítí:</t>
  </si>
  <si>
    <t>1) podzemní vedení SEK CETIN - ochrana proti poškození při provádění zemních prací</t>
  </si>
  <si>
    <t xml:space="preserve">2) ocelová chránička neznámého obsahu pod levou římsou stávajícího mostu </t>
  </si>
  <si>
    <t>- vyvěšení a ochrana proti poškození po dobu výstavby</t>
  </si>
  <si>
    <t>následné umístění v původní poloze</t>
  </si>
  <si>
    <t>02911_1</t>
  </si>
  <si>
    <t>OSTATNÍ POŽADAVKY - GEODETICKÉ ZAMĚŘENÍ - vytýčení demolic a záborů</t>
  </si>
  <si>
    <t>-662500282</t>
  </si>
  <si>
    <t>Poznámka k položce:_x000d_
zahrnuje veškeré náklady spojené s objednatelem požadovanými pracemi</t>
  </si>
  <si>
    <t>Vytýčení obvodu demolice a záborů</t>
  </si>
  <si>
    <t>3</t>
  </si>
  <si>
    <t>02911_2</t>
  </si>
  <si>
    <t>OSTATNÍ POŽADAVKY - GEODETICKÉ ZAMĚŘENÍ - zaměření během demolice</t>
  </si>
  <si>
    <t>-1302356526</t>
  </si>
  <si>
    <t>Zaměření během demolice</t>
  </si>
  <si>
    <t>Včetně výkazu výměr bouraných konstrukcí</t>
  </si>
  <si>
    <t>02911_3</t>
  </si>
  <si>
    <t>OSTATNÍ POŽADAVKY - GEODETICKÉ ZAMĚŘENÍ - skutečné provedení</t>
  </si>
  <si>
    <t>-184416793</t>
  </si>
  <si>
    <t>Zaměření skutečného provedení po ukončení demolice na podkladu katastrální mapy a její digitalizace</t>
  </si>
  <si>
    <t>5</t>
  </si>
  <si>
    <t>02920</t>
  </si>
  <si>
    <t>OSTATNÍ POŽADAVKY - OCHRANA ŽIVOTNÍHO PROSTŘEDÍ</t>
  </si>
  <si>
    <t>615321805</t>
  </si>
  <si>
    <t>Ochrana stávající zeleně (stromy. keře) před vlivem stavební činnosti</t>
  </si>
  <si>
    <t xml:space="preserve">Předpokládaný rozsah - stromy v blízkosti hranice dočasného záboru - 10 ks </t>
  </si>
  <si>
    <t xml:space="preserve"> - ochrana před poškozením stavební mechanizací odpovídajícím způsobem (např. oplocení nebo dřevěného hrazení)</t>
  </si>
  <si>
    <t>Vybavení staveniště pro ochranu znečištění vodního toku v blízkosti odstraňované stavby</t>
  </si>
  <si>
    <t>Opatření vzhledem k umístění stavby v III. zóně CHKO Žďárské vrchy</t>
  </si>
  <si>
    <t>6</t>
  </si>
  <si>
    <t>02940_1</t>
  </si>
  <si>
    <t>OSTATNÍ POŽADAVKY - VYPRACOVÁNÍ DOKUMENTACE- pasportizace okolí odstraňované stavby</t>
  </si>
  <si>
    <t>746683557</t>
  </si>
  <si>
    <t>Před a po provedení demolice</t>
  </si>
  <si>
    <t>Fotodokumentace vč. zprávy s vyhodnocením před a po</t>
  </si>
  <si>
    <t>Sousední a okolní objekty v hranicích dočasného záboru</t>
  </si>
  <si>
    <t>a sousedství staveniště (např. poštovní schránky,</t>
  </si>
  <si>
    <t>budovy, dopr. značky, autobusové zastávky, objekty správců IS)</t>
  </si>
  <si>
    <t>7</t>
  </si>
  <si>
    <t>02940_2</t>
  </si>
  <si>
    <t>OSTATNÍ POŽADAVKY - VYPRACOVÁNÍ DOKUMENTACE - havarijní a povodňový plán - aktualizace, projednání a schválení</t>
  </si>
  <si>
    <t>838459100</t>
  </si>
  <si>
    <t>8</t>
  </si>
  <si>
    <t>02943</t>
  </si>
  <si>
    <t>OSTATNÍ POŽADAVKY - VYPRACOVÁNÍ RDS</t>
  </si>
  <si>
    <t>1071497676</t>
  </si>
  <si>
    <t>Digitálně + 2x tištěné provedení</t>
  </si>
  <si>
    <t>Minimální rozsah dle požadavků uvedených v PDOS (především TZ) a dle potřeby zhotovitele a požadavku investora</t>
  </si>
  <si>
    <t>Čerpání se souhlasem investora</t>
  </si>
  <si>
    <t>9</t>
  </si>
  <si>
    <t>02971</t>
  </si>
  <si>
    <t>OSTAT POŽADAVKY - GEOTECHNICKÝ MONITORING NA POVRCHU</t>
  </si>
  <si>
    <t>1226704078</t>
  </si>
  <si>
    <t>Provádění po celou dobu stavby</t>
  </si>
  <si>
    <t>(zemní pláň, svahy výkopů, hutnění zásypů)</t>
  </si>
  <si>
    <t>včetně zatřídění vhodnosti použití výkopové zeminy do zpětných zásypů</t>
  </si>
  <si>
    <t xml:space="preserve">včetně posouzení splnění požadavku na modul přetvárnosti zemní pláně </t>
  </si>
  <si>
    <t>10</t>
  </si>
  <si>
    <t>02990</t>
  </si>
  <si>
    <t>OSTATNÍ POŽADAVKY - INFORMAČNÍ TABULE</t>
  </si>
  <si>
    <t>-1286870693</t>
  </si>
  <si>
    <t>Poznámka k položce:_x000d_
položka zahrnuje: - dodání a osazení informačních tabulí v předepsaném provedení a množství s obsahem předepsaným zadavatelem - veškeré nosné a upevňovací konstrukce - základové konstrukce včetně nutných zemních prací - demontáž a odvoz po skončení platnosti - případně nutné opravy poškozených čátí během platnosti</t>
  </si>
  <si>
    <t>Rozměr 2,5*1,75</t>
  </si>
  <si>
    <t>Označení stavby dle metodiky Kraje Vysočina</t>
  </si>
  <si>
    <t>11</t>
  </si>
  <si>
    <t>03100</t>
  </si>
  <si>
    <t>ZAŘÍZENÍ STAVENIŠTĚ - ZŘÍZENÍ, PROVOZ, DEMONTÁŽ</t>
  </si>
  <si>
    <t>-1841679618</t>
  </si>
  <si>
    <t>Poznámka k položce:_x000d_
zahrnuje objednatelem povolené náklady na pořízení (event. pronájem), provozování, udržování a likvidaci zhotovitelova zařízení</t>
  </si>
  <si>
    <t xml:space="preserve">Včetně potřebné meziskládky </t>
  </si>
  <si>
    <t>12</t>
  </si>
  <si>
    <t>03100_A</t>
  </si>
  <si>
    <t>ZAŘÍZENÍ STAVENIŠTĚ - požadavky BOZP</t>
  </si>
  <si>
    <t>-1654768932</t>
  </si>
  <si>
    <t>Technická opatření v rozsahu plánu BOZP</t>
  </si>
  <si>
    <t>13</t>
  </si>
  <si>
    <t>03710</t>
  </si>
  <si>
    <t>POMOC PRÁCE ZAJIŠŤ NEBO ZŘÍZ OBJÍŽĎKY A PŘÍSTUP CESTY</t>
  </si>
  <si>
    <t>-1194742287</t>
  </si>
  <si>
    <t>Poznámka k položce:_x000d_
zahrnuje objednatelem povolené náklady na požadovaná zařízení zhotovitele</t>
  </si>
  <si>
    <t>Značka autobusové zastávky v místě levé římsy bouraného mostu - demontáž, uskladnění po dobu demolice a zpětné osazení</t>
  </si>
  <si>
    <t>Poštovní schránky v místě levé římsy bouraného mostu - přesunutí po dobu demolice a zpětné osazení</t>
  </si>
  <si>
    <t>Podrobné informace viz přílohu B.1 Souhrnná technická zpráva kapitolu 5.5</t>
  </si>
  <si>
    <t>001 - Dopravně inženýrská opatření</t>
  </si>
  <si>
    <t>HSV - Práce a dodávky HSV</t>
  </si>
  <si>
    <t xml:space="preserve">    9 - Ostatní konstrukce a práce, bourání</t>
  </si>
  <si>
    <t>N00 - Pomocné práce</t>
  </si>
  <si>
    <t xml:space="preserve">    N01 - Pomocné práce</t>
  </si>
  <si>
    <t>HSV</t>
  </si>
  <si>
    <t>Práce a dodávky HSV</t>
  </si>
  <si>
    <t>Ostatní konstrukce a práce, bourání</t>
  </si>
  <si>
    <t>911CC2</t>
  </si>
  <si>
    <t>SVODIDLO BETON, ÚROVEŇ ZADRŽ H2 VÝŠ 0,8M - MONTÁŽ S PŘESUNEM (BEZ DODÁVKY)</t>
  </si>
  <si>
    <t>M</t>
  </si>
  <si>
    <t>1776981423</t>
  </si>
  <si>
    <t>Poznámka k položce:_x000d_
položka zahrnuje: - dopravu demontovaného zařízení z dočasné skládky - jeho montáž a osazení na určeném místě - nutnou opravu poškozených částí - případnou náhradu zničených částí nezahrnuje podkladní vrstvu</t>
  </si>
  <si>
    <t>Příl. D.1.1, D.1.7</t>
  </si>
  <si>
    <t>2*28</t>
  </si>
  <si>
    <t>911CC3</t>
  </si>
  <si>
    <t>SVODIDLO BETON, ÚROVEŇ ZADRŽ H2 VÝŠ 0,8M - DEMONTÁŽ S PŘESUNEM</t>
  </si>
  <si>
    <t>-1491562328</t>
  </si>
  <si>
    <t>Poznámka k položce:_x000d_
položka zahrnuje: - demontáž a odstranění zařízení - jeho odvoz na předepsané místo</t>
  </si>
  <si>
    <t>911CC9</t>
  </si>
  <si>
    <t>SVODIDLO BETON, ÚROVEŇ ZADRŽ H2 VÝŠ 0,8M - NÁJEM</t>
  </si>
  <si>
    <t>MDEN</t>
  </si>
  <si>
    <t>-1962368777</t>
  </si>
  <si>
    <t>Poznámka k položce:_x000d_
položka zahrnuje denní sazbu za pronájem zařízení počet měrných jednotek se určí jako součin délky zařízení a počtu dnů použití</t>
  </si>
  <si>
    <t>Etapa 2+3</t>
  </si>
  <si>
    <t>2*28*(20+20)</t>
  </si>
  <si>
    <t>916112</t>
  </si>
  <si>
    <t>DOPRAV SVĚTLO VÝSTRAŽ SAMOSTATNÉ - MONTÁŽ S PŘESUNEM</t>
  </si>
  <si>
    <t>KUS</t>
  </si>
  <si>
    <t>-278224568</t>
  </si>
  <si>
    <t>Poznámka k položce:_x000d_
položka zahrnuje: - přemístění zařízení z dočasné skládky a jeho osazení a montáž na místě určeném projektem - údržbu po celou dobu trvání funkce, náhradu zničených nebo ztracených kusů, nutnou opravu poškozených částí - napájení z baterie včetně záložní baterie</t>
  </si>
  <si>
    <t>916113</t>
  </si>
  <si>
    <t>DOPRAV SVĚTLO VÝSTRAŽ SAMOSTATNÉ - DEMONTÁŽ</t>
  </si>
  <si>
    <t>1050841471</t>
  </si>
  <si>
    <t>Poznámka k položce:_x000d_
Položka zahrnuje odstranění, demontáž a odklizení zařízení s odvozem na předepsané místo</t>
  </si>
  <si>
    <t>916115</t>
  </si>
  <si>
    <t>DOPRAV SVĚTLO VÝSTRAŽ SAMOSTATNÉ - SAMOSTATNÝ PŘESUN</t>
  </si>
  <si>
    <t>466393055</t>
  </si>
  <si>
    <t>Poznámka k položce:_x000d_
položka zahrnuje: - odstranění a demontáž zařízení, jeho přesun v prostoru staveniště a osazení na nově určeném místě - nutnou opravu poškozených částí, opravu nátěrů - případnou náhradu zničených částí</t>
  </si>
  <si>
    <t>Meze etapami 1-2, 2-3, 3-4</t>
  </si>
  <si>
    <t>3*8</t>
  </si>
  <si>
    <t>916119</t>
  </si>
  <si>
    <t>DOPRAV SVĚTLO VÝSTRAŽ SAMOSTATNÉ - NÁJEMNÉ</t>
  </si>
  <si>
    <t>KSDEN</t>
  </si>
  <si>
    <t>-731133984</t>
  </si>
  <si>
    <t>Poznámka k položce:_x000d_
položka zahrnuje sazbu za pronájem zařízení. Počet měrných jednotek se určí jako součin počtu zařízení a počtu dní použití.</t>
  </si>
  <si>
    <t>Etapa 1+2+3+4</t>
  </si>
  <si>
    <t>8*(10+20+20+10)</t>
  </si>
  <si>
    <t>916122</t>
  </si>
  <si>
    <t>DOPRAV SVĚTLO VÝSTRAŽ SOUPRAVA 3KS - MONTÁŽ S PŘESUNEM</t>
  </si>
  <si>
    <t>-285293554</t>
  </si>
  <si>
    <t>916123</t>
  </si>
  <si>
    <t>DOPRAV SVĚTLO VÝSTRAŽ SOUPRAVA 3KS - DEMONTÁŽ</t>
  </si>
  <si>
    <t>-1982874866</t>
  </si>
  <si>
    <t>916125</t>
  </si>
  <si>
    <t>DOPRAV SVĚTLO VÝSTRAŽ SOUPRAVA 3KS - SAMOSTATNÝ PŘESUN</t>
  </si>
  <si>
    <t>1784336455</t>
  </si>
  <si>
    <t>Meze etapami 2-3</t>
  </si>
  <si>
    <t>1*2</t>
  </si>
  <si>
    <t>916129</t>
  </si>
  <si>
    <t>DOPRAV SVĚTLO VÝSTRAŽ SOUPRAVA 3KS - NÁJEMNÉ</t>
  </si>
  <si>
    <t>-1739832802</t>
  </si>
  <si>
    <t>2*(20+20)</t>
  </si>
  <si>
    <t>916152</t>
  </si>
  <si>
    <t>SEMAFOROVÁ PŘENOSNÁ SOUPRAVA - MONTÁŽ S PŘESUNEM</t>
  </si>
  <si>
    <t>-355576891</t>
  </si>
  <si>
    <t>916153</t>
  </si>
  <si>
    <t>SEMAFOROVÁ PŘENOSNÁ SOUPRAVA - DEMONTÁŽ</t>
  </si>
  <si>
    <t>348869981</t>
  </si>
  <si>
    <t>14</t>
  </si>
  <si>
    <t>916155</t>
  </si>
  <si>
    <t>SEMAFOROVÁ PŘENOSNÁ SOUPRAVA - SAMOSTATNÝ PŘESUN</t>
  </si>
  <si>
    <t>195038893</t>
  </si>
  <si>
    <t>916159</t>
  </si>
  <si>
    <t>SEMAFOROVÁ PŘENOSNÁ SOUPRAVA - NÁJEMNÉ</t>
  </si>
  <si>
    <t>-693754892</t>
  </si>
  <si>
    <t>16</t>
  </si>
  <si>
    <t>916312</t>
  </si>
  <si>
    <t>DOPRAVNÍ ZÁBRANY Z2 S FÓLIÍ TŘ 1 - MONTÁŽ S PŘESUNEM</t>
  </si>
  <si>
    <t>100713784</t>
  </si>
  <si>
    <t>Poznámka k položce:_x000d_
položka zahrnuje: - přemístění zařízení z dočasné skládky a jeho osazení a montáž na místě určeném projektem - údržbu po celou dobu trvání funkce, náhradu zničených nebo ztracených kusů, nutnou opravu poškozených částí</t>
  </si>
  <si>
    <t>17</t>
  </si>
  <si>
    <t>916313</t>
  </si>
  <si>
    <t>DOPRAVNÍ ZÁBRANY Z2 S FÓLIÍ TŘ 1 - DEMONTÁŽ</t>
  </si>
  <si>
    <t>-1430949824</t>
  </si>
  <si>
    <t>18</t>
  </si>
  <si>
    <t>916315</t>
  </si>
  <si>
    <t>DOPRAVNÍ ZÁBRANY Z2 S FÓLIÍ TŘ 1 - SAMOSTATNÝ PŘESUN</t>
  </si>
  <si>
    <t>-912071847</t>
  </si>
  <si>
    <t>19</t>
  </si>
  <si>
    <t>916319</t>
  </si>
  <si>
    <t>DOPRAVNÍ ZÁBRANY Z2 - NÁJEMNÉ</t>
  </si>
  <si>
    <t>-364092156</t>
  </si>
  <si>
    <t>20</t>
  </si>
  <si>
    <t>916352</t>
  </si>
  <si>
    <t>SMĚROVACÍ DESKY Z4 OBOUSTR S FÓLIÍ TŘ 1 - MONTÁŽ S PŘESUNEM</t>
  </si>
  <si>
    <t>-726264914</t>
  </si>
  <si>
    <t>916353</t>
  </si>
  <si>
    <t>SMĚROVACÍ DESKY Z4 OBOUSTR S FÓLIÍ TŘ 1 - DEMONTÁŽ</t>
  </si>
  <si>
    <t>-1765477231</t>
  </si>
  <si>
    <t>22</t>
  </si>
  <si>
    <t>916355</t>
  </si>
  <si>
    <t>SMĚROVACÍ DESKY Z4 OBOUSTR S FÓLIÍ TŘ 1 - SAMOSTATNÝ PŘESUN</t>
  </si>
  <si>
    <t>-183663760</t>
  </si>
  <si>
    <t>18+7+18</t>
  </si>
  <si>
    <t>Součet</t>
  </si>
  <si>
    <t>23</t>
  </si>
  <si>
    <t>916359</t>
  </si>
  <si>
    <t>SMĚROVACÍ DESKY Z4 OBOUSTR S FÓLIÍ TŘ 1 - NÁJEMNÉ</t>
  </si>
  <si>
    <t>698677924</t>
  </si>
  <si>
    <t>18*(10+20+20+10)</t>
  </si>
  <si>
    <t>24</t>
  </si>
  <si>
    <t>916625</t>
  </si>
  <si>
    <t>VODÍCÍ STĚNY Z DÍLCŮ BETON - SAMOSTATNÝ PŘESUN</t>
  </si>
  <si>
    <t>736041023</t>
  </si>
  <si>
    <t xml:space="preserve">Pro pol. 911FC2   </t>
  </si>
  <si>
    <t>25</t>
  </si>
  <si>
    <t>916G21</t>
  </si>
  <si>
    <t>PŘENOSNÉ DOPRAVNÍ ZNAČKY ZÁKLADNÍ VEL OCEL FÓLIE TŘ 1 - DODÁVKA A MONTÁŽ</t>
  </si>
  <si>
    <t>-380040600</t>
  </si>
  <si>
    <t>Poznámka k položce:_x000d_
položka zahrnuje: - dodávku a montáž značek v požadovaném provedení</t>
  </si>
  <si>
    <t>Značky E13 s textem "PŘIPOJ SE KE KOLONĚ V DANÉM SMĚRU"</t>
  </si>
  <si>
    <t>26</t>
  </si>
  <si>
    <t>916G22</t>
  </si>
  <si>
    <t>PŘENOSNÉ DOPRAVNÍ ZNAČKY ZÁKLADNÍ VEL OCEL FÓLIE TŘ 1 - MONTÁŽ S PŘESUNEM</t>
  </si>
  <si>
    <t>1156455142</t>
  </si>
  <si>
    <t>Poznámka k položce:_x000d_
položka zahrnuje: - dopravu demontované značky z dočasné skládky - osazení a montáž značky na místě určeném projektem - nutnou opravu poškozených částí nezahrnuje dodávku značky</t>
  </si>
  <si>
    <t>2+2+4+2+1+1+4+1+1+1+1+1+2</t>
  </si>
  <si>
    <t>27</t>
  </si>
  <si>
    <t>916G23</t>
  </si>
  <si>
    <t>PŘENOSNÉ DOPRAVNÍ ZNAČKY ZÁKLADNÍ VEL OCEL FÓLIE TŘ 1 - DEMONTÁŽ S PŘESUN</t>
  </si>
  <si>
    <t>-825783386</t>
  </si>
  <si>
    <t>Poznámka k položce:_x000d_
Položka zahrnuje odstranění, demontáž a odklizení materiálu s odvozem na předepsané místo</t>
  </si>
  <si>
    <t>2+23</t>
  </si>
  <si>
    <t>28</t>
  </si>
  <si>
    <t>916G25</t>
  </si>
  <si>
    <t>PŘENOSNÉ DOPRAVNÍ ZNAČKY ZÁKLAD VEL OCEL FÓLIE TŘ 1 - SAMOSTATNÝ PŘESUN</t>
  </si>
  <si>
    <t>-347031567</t>
  </si>
  <si>
    <t>Poznámka k položce:_x000d_
položka zahrnuje: - odstranění a demontáž značky, jeho přesun v prostoru staveniště a osazení na nově určeném místě - nutnou opravu poškozených částí, opravu nátěrů - případnou náhradu zničených částí</t>
  </si>
  <si>
    <t>Meze etapami 1-2, 3-4</t>
  </si>
  <si>
    <t>2*2</t>
  </si>
  <si>
    <t>29</t>
  </si>
  <si>
    <t>916G29</t>
  </si>
  <si>
    <t>PŘENOSNÉ DOPRAVNÍ ZNAČKY ZÁKLADNÍ VELIKOSTI OCELOVÉ FÓLIE TŘ 1 - NÁJEM</t>
  </si>
  <si>
    <t>1006826159</t>
  </si>
  <si>
    <t>Poznámka k položce:_x000d_
položka zahrnuje sazbu za pronájem přenosných dopravních značek a zařízení, počet jednotek je určen jako součin počtu značek a počtu dní použití</t>
  </si>
  <si>
    <t>Etapa 1+4</t>
  </si>
  <si>
    <t>2*(10+10)</t>
  </si>
  <si>
    <t>23*(20+20)</t>
  </si>
  <si>
    <t>Pomocné práce</t>
  </si>
  <si>
    <t>30</t>
  </si>
  <si>
    <t>02710_1</t>
  </si>
  <si>
    <t>POMOC PRÁCE ZŘÍZ NEBO ZAJIŠŤ OBJÍŽĎKY A PŘÍSTUP CESTY- inženýrská činnost při zřízení</t>
  </si>
  <si>
    <t>727132816</t>
  </si>
  <si>
    <t>Inženýrská činnost při zřízení uzavírky komunikace v místě mostu a přechodného dopravního značení</t>
  </si>
  <si>
    <t>Včetně zajištění případných potřebných povolení</t>
  </si>
  <si>
    <t>Včetně projednání dopravní obslužnosti veřejnou linkovou osobní dopravou (autobusy) - viz příl. D.1.1</t>
  </si>
  <si>
    <t>31</t>
  </si>
  <si>
    <t>02710_2</t>
  </si>
  <si>
    <t xml:space="preserve">POMOC PRÁCE ZŘÍZ NEBO ZAJIŠŤ OBJÍŽĎKY A PŘÍSTUP CESTY - údržba po dobu trvání uzavírky </t>
  </si>
  <si>
    <t>300207410</t>
  </si>
  <si>
    <t>002 - Odstranění mostu ev. č. 354-008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</si>
  <si>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</si>
  <si>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</si>
  <si>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</si>
  <si>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</si>
  <si>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>N00 - Poplatky za skládku</t>
  </si>
  <si>
    <t xml:space="preserve">    N01 - Poplatky za skládku</t>
  </si>
  <si>
    <t>Zemní práce</t>
  </si>
  <si>
    <t>11313</t>
  </si>
  <si>
    <t>ODSTRANĚNÍ KRYTU ZPEVNĚNÝCH PLOCH S ASFALTOVÝM POJIVEM</t>
  </si>
  <si>
    <t>M3</t>
  </si>
  <si>
    <t>1440762146</t>
  </si>
  <si>
    <t>Poznámka k položce:_x000d_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</si>
  <si>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Příl. D.1.1, D.1.2, D.1.3, D.1.4, D.1.5, D.1.6</t>
  </si>
  <si>
    <t>Čerpání na základě skutečnosti se souhlasem investora</t>
  </si>
  <si>
    <t>Stávající vozovka tl. 250 mm</t>
  </si>
  <si>
    <t>Odstranění spodních 150 mm, zbytek v pol. 11372</t>
  </si>
  <si>
    <t>0.150*167</t>
  </si>
  <si>
    <t>11313B</t>
  </si>
  <si>
    <t>ODSTRANĚNÍ KRYTU ZPEVNĚNÝCH PLOCH S ASFALTOVÝM POJIVEM - DOPRAVA</t>
  </si>
  <si>
    <t>tkm</t>
  </si>
  <si>
    <t>-467526750</t>
  </si>
  <si>
    <t>Poznámka k položce:_x000d_
Položka zahrnuje samostatnou dopravu suti a vybouraných hmot. Množství se určí jako součin hmotnosti [t] a požadované vzdálenosti [km].</t>
  </si>
  <si>
    <t>Doprava pro pol. 11313 na místo pro provedení recyklace, uvažováno do 1 km</t>
  </si>
  <si>
    <t>2.2*25,05*1</t>
  </si>
  <si>
    <t>11372</t>
  </si>
  <si>
    <t>FRÉZOVÁNÍ ZPEVNĚNÝCH PLOCH ASFALTOVÝCH</t>
  </si>
  <si>
    <t>-1358929315</t>
  </si>
  <si>
    <t>Frézování horních 100 mm, zbytek v pol. 11313</t>
  </si>
  <si>
    <t>0.100*167</t>
  </si>
  <si>
    <t>11372B</t>
  </si>
  <si>
    <t>FRÉZOVÁNÍ ZPEVNĚNÝCH PLOCH ASFALTOVÝCH - DOPRAVA</t>
  </si>
  <si>
    <t>132431546</t>
  </si>
  <si>
    <t>Doprava pro pol. 11372 na místo pro provedení recyklace, uvažováno do 1 km</t>
  </si>
  <si>
    <t>2.2*16.7*1</t>
  </si>
  <si>
    <t>12110</t>
  </si>
  <si>
    <t>SEJMUTÍ ORNICE NEBO LESNÍ PŮDY</t>
  </si>
  <si>
    <t>-435406089</t>
  </si>
  <si>
    <t>Poznámka k položce:_x000d_
položka zahrnuje sejmutí ornice bez ohledu na tloušťku vrstvy a její vodorovnou dopravu nezahrnuje uložení na trvalou skládku</t>
  </si>
  <si>
    <t>Příl. C.2, D.1.1</t>
  </si>
  <si>
    <t>Na pozemcích chráněných jako ZPF v tl. 0.3m</t>
  </si>
  <si>
    <t>Viz také Souhlas s odnětím ze ZPF v Dokladové části dokumentace</t>
  </si>
  <si>
    <t>Odvoz a uložení na meziskládku zhotovitele</t>
  </si>
  <si>
    <t>12373</t>
  </si>
  <si>
    <t>ODKOP PRO SPOD STAVBU SILNIC A ŽELEZNIC TŘ. I</t>
  </si>
  <si>
    <t>-1247400640</t>
  </si>
  <si>
    <t>Poznámka k položce:_x000d_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</si>
  <si>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Dle ceníkové položky včetně pažení</t>
  </si>
  <si>
    <t>Výkop jámy pro provedené demolice</t>
  </si>
  <si>
    <t>15*9</t>
  </si>
  <si>
    <t>Výkop pro nové vrstvy vozovky mimo jámu po demolici</t>
  </si>
  <si>
    <t>82*(0.49-0.25)</t>
  </si>
  <si>
    <t>Mezisoučet</t>
  </si>
  <si>
    <t>Odkop pro zřízení sanační vrstvy (pod vozovkou mimo zásyp jámy po demolici)</t>
  </si>
  <si>
    <t>Bude provedeno na základě vyhodnocení zkoušek únosnosti zemní pláně a dle pokynů a se souhlasem TDS</t>
  </si>
  <si>
    <t>82*0.5</t>
  </si>
  <si>
    <t>12373B</t>
  </si>
  <si>
    <t>ODKOP PRO SPOD STAVBU SILNIC A ŽELEZNIC TŘ. I - DOPRAVA</t>
  </si>
  <si>
    <t>M3KM</t>
  </si>
  <si>
    <t>1292270638</t>
  </si>
  <si>
    <t>Poznámka k položce:_x000d_
Položka zahrnuje samostatnou dopravu zeminy. Množství se určí jako součin kubatutry [m3] a požadované vzdálenosti [km].</t>
  </si>
  <si>
    <t>Pro pol. 12373_1 a 12373_2</t>
  </si>
  <si>
    <t>Odvoz na skládku do 30 km</t>
  </si>
  <si>
    <t>(154.680+41.000)*30</t>
  </si>
  <si>
    <t>17481</t>
  </si>
  <si>
    <t>ZÁSYP JAM A RÝH Z NAKUPOVANÝCH MATERIÁLŮ</t>
  </si>
  <si>
    <t>311605005</t>
  </si>
  <si>
    <t xml:space="preserve">Poznámka k položce:_x000d_
položka zahrnuje: - kompletní provedení zemní konstrukce včetně nákupu a dopravy materiálu dle zadávací dokumentace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</si>
  <si>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Příl. D.1.1, D.1.4, D.1.5, D.1.6</t>
  </si>
  <si>
    <t>Hutněný zásyp jámy po demolici</t>
  </si>
  <si>
    <t>15*14</t>
  </si>
  <si>
    <t>18110</t>
  </si>
  <si>
    <t>ÚPRAVA PLÁNĚ SE ZHUTNĚNÍM V HORNINĚ TŘ. I</t>
  </si>
  <si>
    <t>M2</t>
  </si>
  <si>
    <t>288561143</t>
  </si>
  <si>
    <t>Poznámka k položce:_x000d_
položka zahrnuje úpravu pláně včetně vyrovnání výškových rozdílů. Míru zhutnění určuje projekt.</t>
  </si>
  <si>
    <t>Příl. D.1.1, D.1.4</t>
  </si>
  <si>
    <t>167</t>
  </si>
  <si>
    <t>18230</t>
  </si>
  <si>
    <t>ROZPROSTŘENÍ ORNICE V ROVINĚ</t>
  </si>
  <si>
    <t>-1272630780</t>
  </si>
  <si>
    <t>Poznámka k položce:_x000d_
položka zahrnuje: nutné přemístění ornice z dočasných skládek vzdálených do 50m rozprostření ornice v předepsané tloušťce v rovině a ve svahu do 1:5</t>
  </si>
  <si>
    <t>Veškerá sejmutá ornice bude rozprostřena</t>
  </si>
  <si>
    <t>Část bude použita na zpětné ohumusování</t>
  </si>
  <si>
    <t>Zbytek bude rozprostřen dle pokynů v Souhlas s odnětím ze ZPF v Dokladové části dokumentace</t>
  </si>
  <si>
    <t>18242</t>
  </si>
  <si>
    <t>ZALOŽENÍ TRÁVNÍKU HYDROOSEVEM NA ORNICI</t>
  </si>
  <si>
    <t>394360431</t>
  </si>
  <si>
    <t>Poznámka k položce:_x000d_
Zahrnuje dodání předepsané travní směsi, hydroosev na ornici, zalévání, první pokosení, to vše bez ohledu na sklon terénu</t>
  </si>
  <si>
    <t>Uvažováno v rozsahu dočasného záboru mimo zpevněné plochy</t>
  </si>
  <si>
    <t>80+50</t>
  </si>
  <si>
    <t>Zakládání</t>
  </si>
  <si>
    <t>212035R</t>
  </si>
  <si>
    <t>TRATIVODY KOMPLET, RÝHA TŘ I</t>
  </si>
  <si>
    <t>1691165151</t>
  </si>
  <si>
    <t>Poznámka k položce:_x000d_
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</si>
  <si>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Příl. D.1.1, D.1.5, D.1.6</t>
  </si>
  <si>
    <t>Podélný vsakovací trativod</t>
  </si>
  <si>
    <t>21450</t>
  </si>
  <si>
    <t>SANAČNÍ VRSTVY Z KAMENIVA</t>
  </si>
  <si>
    <t>1984451291</t>
  </si>
  <si>
    <t>Poznámka k položce:_x000d_
položka zahrnuje dodávku předepsaného kameniva, mimostaveništní a vnitrostaveništní dopravu a jeho uložení není-li v zadávací dokumentaci uvedeno jinak, jedná se o nakupovaný materiál</t>
  </si>
  <si>
    <t>Příl. D.1.1, D.1.4, D.1.5</t>
  </si>
  <si>
    <t>Čerpání dle skutečnosti se souhlasem investora</t>
  </si>
  <si>
    <t>Pod vozovkou mimo zásyp jámy po demolici</t>
  </si>
  <si>
    <t>21461</t>
  </si>
  <si>
    <t>SEPARAČNÍ GEOTEXTILIE</t>
  </si>
  <si>
    <t>-1551212810</t>
  </si>
  <si>
    <t>Poznámka k položce:_x000d_
Položka zahrnuje: - dodávku předepsané geotextilie - úpravu, očištění a ochranu podkladu - přichycení k podkladu, případně zatížení - úpravy spojů a zajištění okrajů - úpravy pro odvodnění - nutné přesahy - mimostaveništní a vnitrostaveništní dopravu</t>
  </si>
  <si>
    <t>Typ geotextilie dle údajů v PD</t>
  </si>
  <si>
    <t>Pod sanační vrstvou z kameniva - čerpání se souhlasem investora</t>
  </si>
  <si>
    <t>82</t>
  </si>
  <si>
    <t>Kolem podélného vsakovacího trativodu</t>
  </si>
  <si>
    <t>2.7*14</t>
  </si>
  <si>
    <t>Komunikace pozemní</t>
  </si>
  <si>
    <t>56333</t>
  </si>
  <si>
    <t>VOZOVKOVÉ VRSTVY ZE ŠTĚRKODRTI TL. DO 150MM</t>
  </si>
  <si>
    <t>1997252129</t>
  </si>
  <si>
    <t>Poznámka k položce:_x000d_
- dodání kameniva předepsané kvality a zrnitosti - rozprostření a zhutnění vrstvy v předepsané tloušťce - zřízení vrstvy bez rozlišení šířky, pokládání vrstvy po etapách - nezahrnuje postřiky, nátěry</t>
  </si>
  <si>
    <t>567504</t>
  </si>
  <si>
    <t>VRSTVY PRO OBNOVU A OPRAVY RECYK ZA STUDENA CEM A ASF EMULZÍ</t>
  </si>
  <si>
    <t>1693534101</t>
  </si>
  <si>
    <t>Poznámka k položce:_x000d_
- dodání materiálů předepsaných pro recyklaci za studena - provedení recyklace dle předepsaného technologického předpisu, zhutnění vrstvy v předepsané tloušťce - zřízení vrstvy bez rozlišení šířky, pokládání vrstvy po etapách - úpravu napojení, ukončení - nezahrnuje postřiky, nátěry</t>
  </si>
  <si>
    <t>R materiál z odfrézovaných vrstev vozovky (pol. 11372) bude zpracován recyklací na místě a použit jako podkladní vrstva nové vozovky</t>
  </si>
  <si>
    <t>Vrstva z recyklované směsi RS 0/45 C4%A2% (na místě) dle TP 208, tl. 250 mm</t>
  </si>
  <si>
    <t>0.250*167</t>
  </si>
  <si>
    <t>56963</t>
  </si>
  <si>
    <t>ZPEVNĚNÍ KRAJNIC Z RECYKLOVANÉHO MATERIÁLU TL DO 150MM</t>
  </si>
  <si>
    <t>1861057476</t>
  </si>
  <si>
    <t xml:space="preserve">Poznámka k položce:_x000d_
- dodání recyklátu v požadované kvalitě - očištění podkladu - uložení recyklátu dle předepsaného technologického předpisu, zhutnění vrstvy v předepsané tloušťce - zřízení vrstvy bez rozlišení šířky, pokládání vrstvy po etapách, včetně pracovních spar a spojů - úpravu napojení, ukončení  - nezahrnuje postřiky, nátěry</t>
  </si>
  <si>
    <t>572123</t>
  </si>
  <si>
    <t>INFILTRAČNÍ POSTŘIK Z EMULZE DO 1,0KG/M2</t>
  </si>
  <si>
    <t>573392646</t>
  </si>
  <si>
    <t>Poznámka k položce:_x000d_
- dodání všech předepsaných materiálů pro postřiky v předepsaném množství - provedení dle předepsaného technologického předpisu - zřízení vrstvy bez rozlišení šířky, pokládání vrstvy po etapách - úpravu napojení, ukončení</t>
  </si>
  <si>
    <t>Infiltrační postřik PI-C dle ČSN 73 6129</t>
  </si>
  <si>
    <t>Množství zbytkového pojiva 1 kg/m2</t>
  </si>
  <si>
    <t>Pod podkladní vrstvou vozovky</t>
  </si>
  <si>
    <t>572214</t>
  </si>
  <si>
    <t>SPOJOVACÍ POSTŘIK Z MODIFIK EMULZE DO 0,5KG/M2</t>
  </si>
  <si>
    <t>1561773461</t>
  </si>
  <si>
    <t>Spojovací postřik PS-CP dle ČSN 73 6129</t>
  </si>
  <si>
    <t>Množství zbytkového pojiva 0,3 kg/m2</t>
  </si>
  <si>
    <t>Pod obrusnou vrstvou vozovky</t>
  </si>
  <si>
    <t>574A34</t>
  </si>
  <si>
    <t>ASFALTOVÝ BETON PRO OBRUSNÉ VRSTVY ACO 11+, 11S TL. 40MM</t>
  </si>
  <si>
    <t>-1643034852</t>
  </si>
  <si>
    <t>Poznámka k položce:_x000d_
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</si>
  <si>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Obrusná vrstva ACO 11 tl. 40 mm</t>
  </si>
  <si>
    <t>dle ČSN 73 6121 a ČSN EN 13108-1 ed.2</t>
  </si>
  <si>
    <t>574E66</t>
  </si>
  <si>
    <t>ASFALTOVÝ BETON PRO PODKLADNÍ VRSTVY ACP 16+, 16S TL. 70MM</t>
  </si>
  <si>
    <t>-1889231743</t>
  </si>
  <si>
    <t>Podkladní vrstva ACP 16 + 70 mm</t>
  </si>
  <si>
    <t>Trubní vedení</t>
  </si>
  <si>
    <t>87133</t>
  </si>
  <si>
    <t>POTRUBÍ Z TRUB PLASTOVÝCH TLAKOVÝCH HRDLOVÝCH DN DO 150MM</t>
  </si>
  <si>
    <t>1522143509</t>
  </si>
  <si>
    <t xml:space="preserve">Poznámka k položce:_x000d_
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tlakové zkoušky ani proplach a dezinfekci</t>
  </si>
  <si>
    <t>Pojistné příčné odvodnění vsakovacího trativodu</t>
  </si>
  <si>
    <t>9112A3</t>
  </si>
  <si>
    <t>ZÁBRADLÍ MOSTNÍ S VODOR MADLY - DEMONTÁŽ S PŘESUNEM</t>
  </si>
  <si>
    <t>-576354928</t>
  </si>
  <si>
    <t>Příl. D.1.1, D.1.2, D.1.3, D.1.6</t>
  </si>
  <si>
    <t>Odstranění stávajícího zábradlí a jeho předání na místo určené investorem</t>
  </si>
  <si>
    <t>2,6</t>
  </si>
  <si>
    <t>914113</t>
  </si>
  <si>
    <t>DOPRAVNÍ ZNAČKY ZÁKLADNÍ VELIKOSTI OCELOVÉ NEREFLEXNÍ - DEMONTÁŽ</t>
  </si>
  <si>
    <t>1937098141</t>
  </si>
  <si>
    <t>Příl. D.1.1, D.1.2, D.1.6</t>
  </si>
  <si>
    <t>Demontáž a odvoz stávající dopravního značení (vyznačení zatížitelnosti mostu)</t>
  </si>
  <si>
    <t>Včetně dopravy a složení dle pokynů investora</t>
  </si>
  <si>
    <t>919111</t>
  </si>
  <si>
    <t>ŘEZÁNÍ ASFALTOVÉHO KRYTU VOZOVEK TL DO 50MM</t>
  </si>
  <si>
    <t>709775064</t>
  </si>
  <si>
    <t>Poznámka k položce:_x000d_
položka zahrnuje řezání vozovkové vrstvy v předepsané tloušťce, včetně spotřeby vody</t>
  </si>
  <si>
    <t>Řezání spár pro těsnící zálivku mezi starší a novou vozovkou</t>
  </si>
  <si>
    <t>42,2</t>
  </si>
  <si>
    <t>919115</t>
  </si>
  <si>
    <t>ŘEZÁNÍ ASFALTOVÉHO KRYTU VOZOVEK TL DO 250MM</t>
  </si>
  <si>
    <t>1835356831</t>
  </si>
  <si>
    <t>Rozřezání stávajícího vozovkového souvrství na okraji prováděných úprav</t>
  </si>
  <si>
    <t>2.6+6.1+3.6+20+4.8+5.1</t>
  </si>
  <si>
    <t>931326</t>
  </si>
  <si>
    <t>TĚSNĚNÍ DILATAČ SPAR ASF ZÁLIVKOU MODIFIK PRŮŘ DO 800MM2</t>
  </si>
  <si>
    <t>-553893862</t>
  </si>
  <si>
    <t>Poznámka k položce:_x000d_
položka zahrnuje dodávku a osazení předepsaného materiálu, očištění ploch spáry před úpravou, očištění okolí spáry po úpravě nezahrnuje těsnící profil</t>
  </si>
  <si>
    <t>Těsnění spár ve vozovce (pro pol. 919111)</t>
  </si>
  <si>
    <t>96613</t>
  </si>
  <si>
    <t>BOURÁNÍ KONSTRUKCÍ Z KAMENE NA MC</t>
  </si>
  <si>
    <t>1901348545</t>
  </si>
  <si>
    <t>Poznámka k položce:_x000d_
položka zahrnuje: - rozbourání konstrukce bez ohledu na použitou technologii - veškeré pomocné konstrukce (lešení a pod.)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veškeré další práce plynoucí z technologického předpisu a z platných předpisů</t>
  </si>
  <si>
    <t>Jímka za kamenného zdiva</t>
  </si>
  <si>
    <t>0.7*1.2</t>
  </si>
  <si>
    <t>96613B</t>
  </si>
  <si>
    <t>BOURÁNÍ KONSTRUKCÍ Z KAMENE NA MC - DOPRAVA</t>
  </si>
  <si>
    <t>1999812294</t>
  </si>
  <si>
    <t>Pro pol. 96613</t>
  </si>
  <si>
    <t>2.5*0.840*30</t>
  </si>
  <si>
    <t>96615</t>
  </si>
  <si>
    <t>BOURÁNÍ KONSTRUKCÍ Z PROSTÉHO BETONU</t>
  </si>
  <si>
    <t>523400596</t>
  </si>
  <si>
    <t>Betonové opěry</t>
  </si>
  <si>
    <t>2*1.45*15</t>
  </si>
  <si>
    <t>Betonové dno jímky</t>
  </si>
  <si>
    <t>0.3*1.7</t>
  </si>
  <si>
    <t>96615B</t>
  </si>
  <si>
    <t>BOURÁNÍ KONSTRUKCÍ Z PROSTÉHO BETONU - DOPRAVA</t>
  </si>
  <si>
    <t>391928678</t>
  </si>
  <si>
    <t>Pro pol. 96615</t>
  </si>
  <si>
    <t>2.4*44.010*30</t>
  </si>
  <si>
    <t>32</t>
  </si>
  <si>
    <t>96616</t>
  </si>
  <si>
    <t>BOURÁNÍ KONSTRUKCÍ ZE ŽELEZOBETONU</t>
  </si>
  <si>
    <t>1191557064</t>
  </si>
  <si>
    <t>Nosná konstrukce</t>
  </si>
  <si>
    <t>3.7*12.45*0.25</t>
  </si>
  <si>
    <t>Římsy</t>
  </si>
  <si>
    <t>0.41*0.4*7.32+0.4*0.4*7.22</t>
  </si>
  <si>
    <t>33</t>
  </si>
  <si>
    <t>96616B</t>
  </si>
  <si>
    <t>BOURÁNÍ KONSTRUKCÍ ZE ŽELEZOBETONU - DOPRAVA</t>
  </si>
  <si>
    <t>-789499874</t>
  </si>
  <si>
    <t>Pro pol. 96616</t>
  </si>
  <si>
    <t>2.5*13.872*30</t>
  </si>
  <si>
    <t>34</t>
  </si>
  <si>
    <t>96657</t>
  </si>
  <si>
    <t>ODSTRANĚNÍ ŽLABŮ Z DÍLCŮ (VČET ŠTĚRBINOVÝCH) ŠÍŘKY 500MM</t>
  </si>
  <si>
    <t>-1761937102</t>
  </si>
  <si>
    <t>Poznámka k položce:_x000d_
- zahrnuje vybourání žlabů včetně podkladních vrstev a eventuelních mříží - zahrnuje veškerou manipulaci s vybouranou sutí a hmotami včetně uložení na skládku 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</si>
  <si>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2*5</t>
  </si>
  <si>
    <t>35</t>
  </si>
  <si>
    <t>97817</t>
  </si>
  <si>
    <t>ODSTRANĚNÍ MOSTNÍ IZOLACE</t>
  </si>
  <si>
    <t>-1166249874</t>
  </si>
  <si>
    <t xml:space="preserve">Poznámka k položce:_x000d_
Položka zahrnuje: - položka zahrnuje veškeré práce plynoucí z technologického předpisu a z platných předpisů - veškerou manipulaci s vybouranou sutí a hmotami včetně uložení na skládku.  Položka nezahrnuje: - poplatek za skládku, který se vykazuje v položce 0141** (s výjimkou malého množství bouraného materiálu, kde je možné poplatek zahrnout do jednotkové ceny bourání – tento fakt musí být uveden v doplňujícím textu k položce)</t>
  </si>
  <si>
    <t>Příl. D.1.1, D.1.2, D.1.3</t>
  </si>
  <si>
    <t>4.65*12.45</t>
  </si>
  <si>
    <t>Poplatky za skládku</t>
  </si>
  <si>
    <t>36</t>
  </si>
  <si>
    <t>014132</t>
  </si>
  <si>
    <t>POPLATKY ZA SKLÁDKU TYP S-NO (NEBEZPEČNÝ ODPAD)</t>
  </si>
  <si>
    <t>T</t>
  </si>
  <si>
    <t>1050761707</t>
  </si>
  <si>
    <t>Poznámka k položce:_x000d_
zahrnuje veškeré poplatky provozovateli skládky související s uložením odpadu na skládce.</t>
  </si>
  <si>
    <t>Pro pol. 97817</t>
  </si>
  <si>
    <t>57.893*0.01*2.0</t>
  </si>
  <si>
    <t>37</t>
  </si>
  <si>
    <t>015111</t>
  </si>
  <si>
    <t>POPLATKY ZA LIKVIDACI ODPADŮ NEKONTAMINOVANÝCH - 17 05 04 VYTĚŽENÉ ZEMINY A HORNINY - I. TŘÍDA TĚŽITELNOSTI</t>
  </si>
  <si>
    <t>1947922585</t>
  </si>
  <si>
    <t xml:space="preserve">Poznámka k položce:_x000d_
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</si>
  <si>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Zeminy nevhodné k dalšímu použití</t>
  </si>
  <si>
    <t>Pro pol. 12373_1, 12373_2</t>
  </si>
  <si>
    <t>(154.680+41.000)*1.9</t>
  </si>
  <si>
    <t>38</t>
  </si>
  <si>
    <t>015140</t>
  </si>
  <si>
    <t>POPLATKY ZA LIKVIDACI ODPADŮ NEKONTAMINOVANÝCH - 17 01 01 BETON Z DEMOLIC OBJEKTŮ, ZÁKLADŮ TV</t>
  </si>
  <si>
    <t>-1540009195</t>
  </si>
  <si>
    <t>Pro pol. 96615, 96616 a 96657</t>
  </si>
  <si>
    <t>2.4*44.010+2.5*13.872+2.4*1.3*5*0.25</t>
  </si>
  <si>
    <t>39</t>
  </si>
  <si>
    <t>015330</t>
  </si>
  <si>
    <t>POPLATKY ZA LIKVIDACI ODPADŮ NEKONTAMINOVANÝCH - 17 05 04 KAMENNÁ SUŤ</t>
  </si>
  <si>
    <t>1054251841</t>
  </si>
  <si>
    <t>2.5*0.840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</si>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</sst>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34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36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35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2108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II/354 Svratka – odstranění mostu ev. č. 354-008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Svratka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9. 12. 2022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Krajská správa a údržba silnic Vysočiny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Ing. Petr Šedivý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Ing. Petr Šedivý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16.5" customHeight="1">
      <c r="A55" s="113" t="s">
        <v>79</v>
      </c>
      <c r="B55" s="114"/>
      <c r="C55" s="115"/>
      <c r="D55" s="116" t="s">
        <v>80</v>
      </c>
      <c r="E55" s="116"/>
      <c r="F55" s="116"/>
      <c r="G55" s="116"/>
      <c r="H55" s="116"/>
      <c r="I55" s="117"/>
      <c r="J55" s="116" t="s">
        <v>81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'000 - Vedlejší a ostatní 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82</v>
      </c>
      <c r="AR55" s="120"/>
      <c r="AS55" s="121">
        <v>0</v>
      </c>
      <c r="AT55" s="122">
        <f>ROUND(SUM(AV55:AW55),2)</f>
        <v>0</v>
      </c>
      <c r="AU55" s="123">
        <f>'000 - Vedlejší a ostatní ...'!P81</f>
        <v>0</v>
      </c>
      <c r="AV55" s="122">
        <f>'000 - Vedlejší a ostatní ...'!J33</f>
        <v>0</v>
      </c>
      <c r="AW55" s="122">
        <f>'000 - Vedlejší a ostatní ...'!J34</f>
        <v>0</v>
      </c>
      <c r="AX55" s="122">
        <f>'000 - Vedlejší a ostatní ...'!J35</f>
        <v>0</v>
      </c>
      <c r="AY55" s="122">
        <f>'000 - Vedlejší a ostatní ...'!J36</f>
        <v>0</v>
      </c>
      <c r="AZ55" s="122">
        <f>'000 - Vedlejší a ostatní ...'!F33</f>
        <v>0</v>
      </c>
      <c r="BA55" s="122">
        <f>'000 - Vedlejší a ostatní ...'!F34</f>
        <v>0</v>
      </c>
      <c r="BB55" s="122">
        <f>'000 - Vedlejší a ostatní ...'!F35</f>
        <v>0</v>
      </c>
      <c r="BC55" s="122">
        <f>'000 - Vedlejší a ostatní ...'!F36</f>
        <v>0</v>
      </c>
      <c r="BD55" s="124">
        <f>'000 - Vedlejší a ostatní ...'!F37</f>
        <v>0</v>
      </c>
      <c r="BE55" s="7"/>
      <c r="BT55" s="125" t="s">
        <v>83</v>
      </c>
      <c r="BV55" s="125" t="s">
        <v>77</v>
      </c>
      <c r="BW55" s="125" t="s">
        <v>84</v>
      </c>
      <c r="BX55" s="125" t="s">
        <v>5</v>
      </c>
      <c r="CL55" s="125" t="s">
        <v>19</v>
      </c>
      <c r="CM55" s="125" t="s">
        <v>85</v>
      </c>
    </row>
    <row r="56" s="7" customFormat="1" ht="16.5" customHeight="1">
      <c r="A56" s="113" t="s">
        <v>79</v>
      </c>
      <c r="B56" s="114"/>
      <c r="C56" s="115"/>
      <c r="D56" s="116" t="s">
        <v>86</v>
      </c>
      <c r="E56" s="116"/>
      <c r="F56" s="116"/>
      <c r="G56" s="116"/>
      <c r="H56" s="116"/>
      <c r="I56" s="117"/>
      <c r="J56" s="116" t="s">
        <v>87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'001 - Dopravně inženýrská...'!J30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82</v>
      </c>
      <c r="AR56" s="120"/>
      <c r="AS56" s="121">
        <v>0</v>
      </c>
      <c r="AT56" s="122">
        <f>ROUND(SUM(AV56:AW56),2)</f>
        <v>0</v>
      </c>
      <c r="AU56" s="123">
        <f>'001 - Dopravně inženýrská...'!P83</f>
        <v>0</v>
      </c>
      <c r="AV56" s="122">
        <f>'001 - Dopravně inženýrská...'!J33</f>
        <v>0</v>
      </c>
      <c r="AW56" s="122">
        <f>'001 - Dopravně inženýrská...'!J34</f>
        <v>0</v>
      </c>
      <c r="AX56" s="122">
        <f>'001 - Dopravně inženýrská...'!J35</f>
        <v>0</v>
      </c>
      <c r="AY56" s="122">
        <f>'001 - Dopravně inženýrská...'!J36</f>
        <v>0</v>
      </c>
      <c r="AZ56" s="122">
        <f>'001 - Dopravně inženýrská...'!F33</f>
        <v>0</v>
      </c>
      <c r="BA56" s="122">
        <f>'001 - Dopravně inženýrská...'!F34</f>
        <v>0</v>
      </c>
      <c r="BB56" s="122">
        <f>'001 - Dopravně inženýrská...'!F35</f>
        <v>0</v>
      </c>
      <c r="BC56" s="122">
        <f>'001 - Dopravně inženýrská...'!F36</f>
        <v>0</v>
      </c>
      <c r="BD56" s="124">
        <f>'001 - Dopravně inženýrská...'!F37</f>
        <v>0</v>
      </c>
      <c r="BE56" s="7"/>
      <c r="BT56" s="125" t="s">
        <v>83</v>
      </c>
      <c r="BV56" s="125" t="s">
        <v>77</v>
      </c>
      <c r="BW56" s="125" t="s">
        <v>88</v>
      </c>
      <c r="BX56" s="125" t="s">
        <v>5</v>
      </c>
      <c r="CL56" s="125" t="s">
        <v>19</v>
      </c>
      <c r="CM56" s="125" t="s">
        <v>85</v>
      </c>
    </row>
    <row r="57" s="7" customFormat="1" ht="16.5" customHeight="1">
      <c r="A57" s="113" t="s">
        <v>79</v>
      </c>
      <c r="B57" s="114"/>
      <c r="C57" s="115"/>
      <c r="D57" s="116" t="s">
        <v>89</v>
      </c>
      <c r="E57" s="116"/>
      <c r="F57" s="116"/>
      <c r="G57" s="116"/>
      <c r="H57" s="116"/>
      <c r="I57" s="117"/>
      <c r="J57" s="116" t="s">
        <v>90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'002 - Odstranění mostu ev...'!J30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82</v>
      </c>
      <c r="AR57" s="120"/>
      <c r="AS57" s="126">
        <v>0</v>
      </c>
      <c r="AT57" s="127">
        <f>ROUND(SUM(AV57:AW57),2)</f>
        <v>0</v>
      </c>
      <c r="AU57" s="128">
        <f>'002 - Odstranění mostu ev...'!P87</f>
        <v>0</v>
      </c>
      <c r="AV57" s="127">
        <f>'002 - Odstranění mostu ev...'!J33</f>
        <v>0</v>
      </c>
      <c r="AW57" s="127">
        <f>'002 - Odstranění mostu ev...'!J34</f>
        <v>0</v>
      </c>
      <c r="AX57" s="127">
        <f>'002 - Odstranění mostu ev...'!J35</f>
        <v>0</v>
      </c>
      <c r="AY57" s="127">
        <f>'002 - Odstranění mostu ev...'!J36</f>
        <v>0</v>
      </c>
      <c r="AZ57" s="127">
        <f>'002 - Odstranění mostu ev...'!F33</f>
        <v>0</v>
      </c>
      <c r="BA57" s="127">
        <f>'002 - Odstranění mostu ev...'!F34</f>
        <v>0</v>
      </c>
      <c r="BB57" s="127">
        <f>'002 - Odstranění mostu ev...'!F35</f>
        <v>0</v>
      </c>
      <c r="BC57" s="127">
        <f>'002 - Odstranění mostu ev...'!F36</f>
        <v>0</v>
      </c>
      <c r="BD57" s="129">
        <f>'002 - Odstranění mostu ev...'!F37</f>
        <v>0</v>
      </c>
      <c r="BE57" s="7"/>
      <c r="BT57" s="125" t="s">
        <v>83</v>
      </c>
      <c r="BV57" s="125" t="s">
        <v>77</v>
      </c>
      <c r="BW57" s="125" t="s">
        <v>91</v>
      </c>
      <c r="BX57" s="125" t="s">
        <v>5</v>
      </c>
      <c r="CL57" s="125" t="s">
        <v>19</v>
      </c>
      <c r="CM57" s="125" t="s">
        <v>85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dZIUiYb8RC3wiNlEku3mDpaJsuHJ58Ezc8jhVntSPjlgVso2c0LAv/tsc6+FXpHvmr1YL0RjQIwk74rNrKB+eQ==" hashValue="V3tCriF8LprOZ0JNf5iBFF4AA095tgWnkBGAiSgvRzBIPO9D6QN0S6pQgtc0wF1SLqgcV1fks0IH/Abeqpurs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00 - Vedlejší a ostatní ...'!C2" display="/"/>
    <hyperlink ref="A56" location="'001 - Dopravně inženýrská...'!C2" display="/"/>
    <hyperlink ref="A57" location="'002 - Odstranění mostu e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II/354 Svratka – odstranění mostu ev. č. 354-008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9. 12. 2022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ROUND((SUM(BE81:BE159)),  2)</f>
        <v>0</v>
      </c>
      <c r="G33" s="40"/>
      <c r="H33" s="40"/>
      <c r="I33" s="150">
        <v>0.20999999999999999</v>
      </c>
      <c r="J33" s="149">
        <f>ROUND(((SUM(BE81:BE159))*I33),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ROUND((SUM(BF81:BF159)),  2)</f>
        <v>0</v>
      </c>
      <c r="G34" s="40"/>
      <c r="H34" s="40"/>
      <c r="I34" s="150">
        <v>0.14999999999999999</v>
      </c>
      <c r="J34" s="149">
        <f>ROUND(((SUM(BF81:BF159))*I34),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ROUND((SUM(BG81:BG159)),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ROUND((SUM(BH81:BH159)),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ROUND((SUM(BI81:BI159)),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II/354 Svratka – odstranění mostu ev. č. 354-008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000 - Vedlejší a ostatní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Svratka</v>
      </c>
      <c r="G52" s="42"/>
      <c r="H52" s="42"/>
      <c r="I52" s="34" t="s">
        <v>23</v>
      </c>
      <c r="J52" s="74" t="str">
        <f>IF(J12="","",J12)</f>
        <v>9. 12. 2022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Krajská správa a údržba silnic Vysočiny</v>
      </c>
      <c r="G54" s="42"/>
      <c r="H54" s="42"/>
      <c r="I54" s="34" t="s">
        <v>33</v>
      </c>
      <c r="J54" s="38" t="str">
        <f>E21</f>
        <v>Ing. Petr Šedivý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Ing. Petr Šedivý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99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101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II/354 Svratka – odstranění mostu ev. č. 354-008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93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000 - Vedlejší a ostatní rozpočtové náklady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Svratka</v>
      </c>
      <c r="G75" s="42"/>
      <c r="H75" s="42"/>
      <c r="I75" s="34" t="s">
        <v>23</v>
      </c>
      <c r="J75" s="74" t="str">
        <f>IF(J12="","",J12)</f>
        <v>9. 12. 2022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Krajská správa a údržba silnic Vysočiny</v>
      </c>
      <c r="G77" s="42"/>
      <c r="H77" s="42"/>
      <c r="I77" s="34" t="s">
        <v>33</v>
      </c>
      <c r="J77" s="38" t="str">
        <f>E21</f>
        <v>Ing. Petr Šedivý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31</v>
      </c>
      <c r="D78" s="42"/>
      <c r="E78" s="42"/>
      <c r="F78" s="29" t="str">
        <f>IF(E18="","",E18)</f>
        <v>Vyplň údaj</v>
      </c>
      <c r="G78" s="42"/>
      <c r="H78" s="42"/>
      <c r="I78" s="34" t="s">
        <v>38</v>
      </c>
      <c r="J78" s="38" t="str">
        <f>E24</f>
        <v>Ing. Petr Šedivý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102</v>
      </c>
      <c r="D80" s="182" t="s">
        <v>60</v>
      </c>
      <c r="E80" s="182" t="s">
        <v>56</v>
      </c>
      <c r="F80" s="182" t="s">
        <v>57</v>
      </c>
      <c r="G80" s="182" t="s">
        <v>103</v>
      </c>
      <c r="H80" s="182" t="s">
        <v>104</v>
      </c>
      <c r="I80" s="182" t="s">
        <v>105</v>
      </c>
      <c r="J80" s="183" t="s">
        <v>97</v>
      </c>
      <c r="K80" s="184" t="s">
        <v>106</v>
      </c>
      <c r="L80" s="185"/>
      <c r="M80" s="94" t="s">
        <v>19</v>
      </c>
      <c r="N80" s="95" t="s">
        <v>45</v>
      </c>
      <c r="O80" s="95" t="s">
        <v>107</v>
      </c>
      <c r="P80" s="95" t="s">
        <v>108</v>
      </c>
      <c r="Q80" s="95" t="s">
        <v>109</v>
      </c>
      <c r="R80" s="95" t="s">
        <v>110</v>
      </c>
      <c r="S80" s="95" t="s">
        <v>111</v>
      </c>
      <c r="T80" s="96" t="s">
        <v>112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113</v>
      </c>
      <c r="D81" s="42"/>
      <c r="E81" s="42"/>
      <c r="F81" s="42"/>
      <c r="G81" s="42"/>
      <c r="H81" s="42"/>
      <c r="I81" s="42"/>
      <c r="J81" s="186">
        <f>BK81</f>
        <v>0</v>
      </c>
      <c r="K81" s="42"/>
      <c r="L81" s="46"/>
      <c r="M81" s="97"/>
      <c r="N81" s="187"/>
      <c r="O81" s="98"/>
      <c r="P81" s="188">
        <f>P82</f>
        <v>0</v>
      </c>
      <c r="Q81" s="98"/>
      <c r="R81" s="188">
        <f>R82</f>
        <v>0</v>
      </c>
      <c r="S81" s="98"/>
      <c r="T81" s="189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74</v>
      </c>
      <c r="AU81" s="19" t="s">
        <v>98</v>
      </c>
      <c r="BK81" s="190">
        <f>BK82</f>
        <v>0</v>
      </c>
    </row>
    <row r="82" s="12" customFormat="1" ht="25.92" customHeight="1">
      <c r="A82" s="12"/>
      <c r="B82" s="191"/>
      <c r="C82" s="192"/>
      <c r="D82" s="193" t="s">
        <v>74</v>
      </c>
      <c r="E82" s="194" t="s">
        <v>114</v>
      </c>
      <c r="F82" s="194" t="s">
        <v>115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P83</f>
        <v>0</v>
      </c>
      <c r="Q82" s="199"/>
      <c r="R82" s="200">
        <f>R83</f>
        <v>0</v>
      </c>
      <c r="S82" s="199"/>
      <c r="T82" s="20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2" t="s">
        <v>116</v>
      </c>
      <c r="AT82" s="203" t="s">
        <v>74</v>
      </c>
      <c r="AU82" s="203" t="s">
        <v>75</v>
      </c>
      <c r="AY82" s="202" t="s">
        <v>117</v>
      </c>
      <c r="BK82" s="204">
        <f>BK83</f>
        <v>0</v>
      </c>
    </row>
    <row r="83" s="12" customFormat="1" ht="22.8" customHeight="1">
      <c r="A83" s="12"/>
      <c r="B83" s="191"/>
      <c r="C83" s="192"/>
      <c r="D83" s="193" t="s">
        <v>74</v>
      </c>
      <c r="E83" s="205" t="s">
        <v>118</v>
      </c>
      <c r="F83" s="205" t="s">
        <v>119</v>
      </c>
      <c r="G83" s="192"/>
      <c r="H83" s="192"/>
      <c r="I83" s="195"/>
      <c r="J83" s="206">
        <f>BK83</f>
        <v>0</v>
      </c>
      <c r="K83" s="192"/>
      <c r="L83" s="197"/>
      <c r="M83" s="198"/>
      <c r="N83" s="199"/>
      <c r="O83" s="199"/>
      <c r="P83" s="200">
        <f>SUM(P84:P159)</f>
        <v>0</v>
      </c>
      <c r="Q83" s="199"/>
      <c r="R83" s="200">
        <f>SUM(R84:R159)</f>
        <v>0</v>
      </c>
      <c r="S83" s="199"/>
      <c r="T83" s="201">
        <f>SUM(T84:T159)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116</v>
      </c>
      <c r="AT83" s="203" t="s">
        <v>74</v>
      </c>
      <c r="AU83" s="203" t="s">
        <v>83</v>
      </c>
      <c r="AY83" s="202" t="s">
        <v>117</v>
      </c>
      <c r="BK83" s="204">
        <f>SUM(BK84:BK159)</f>
        <v>0</v>
      </c>
    </row>
    <row r="84" s="2" customFormat="1" ht="24.15" customHeight="1">
      <c r="A84" s="40"/>
      <c r="B84" s="41"/>
      <c r="C84" s="207" t="s">
        <v>83</v>
      </c>
      <c r="D84" s="207" t="s">
        <v>120</v>
      </c>
      <c r="E84" s="208" t="s">
        <v>121</v>
      </c>
      <c r="F84" s="209" t="s">
        <v>122</v>
      </c>
      <c r="G84" s="210" t="s">
        <v>123</v>
      </c>
      <c r="H84" s="211">
        <v>2</v>
      </c>
      <c r="I84" s="212"/>
      <c r="J84" s="213">
        <f>ROUND(I84*H84,2)</f>
        <v>0</v>
      </c>
      <c r="K84" s="214"/>
      <c r="L84" s="46"/>
      <c r="M84" s="215" t="s">
        <v>19</v>
      </c>
      <c r="N84" s="216" t="s">
        <v>46</v>
      </c>
      <c r="O84" s="86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9" t="s">
        <v>124</v>
      </c>
      <c r="AT84" s="219" t="s">
        <v>120</v>
      </c>
      <c r="AU84" s="219" t="s">
        <v>85</v>
      </c>
      <c r="AY84" s="19" t="s">
        <v>117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19" t="s">
        <v>83</v>
      </c>
      <c r="BK84" s="220">
        <f>ROUND(I84*H84,2)</f>
        <v>0</v>
      </c>
      <c r="BL84" s="19" t="s">
        <v>124</v>
      </c>
      <c r="BM84" s="219" t="s">
        <v>125</v>
      </c>
    </row>
    <row r="85" s="2" customFormat="1">
      <c r="A85" s="40"/>
      <c r="B85" s="41"/>
      <c r="C85" s="42"/>
      <c r="D85" s="221" t="s">
        <v>126</v>
      </c>
      <c r="E85" s="42"/>
      <c r="F85" s="222" t="s">
        <v>127</v>
      </c>
      <c r="G85" s="42"/>
      <c r="H85" s="42"/>
      <c r="I85" s="223"/>
      <c r="J85" s="42"/>
      <c r="K85" s="42"/>
      <c r="L85" s="46"/>
      <c r="M85" s="224"/>
      <c r="N85" s="225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126</v>
      </c>
      <c r="AU85" s="19" t="s">
        <v>85</v>
      </c>
    </row>
    <row r="86" s="13" customFormat="1">
      <c r="A86" s="13"/>
      <c r="B86" s="226"/>
      <c r="C86" s="227"/>
      <c r="D86" s="221" t="s">
        <v>128</v>
      </c>
      <c r="E86" s="228" t="s">
        <v>19</v>
      </c>
      <c r="F86" s="229" t="s">
        <v>129</v>
      </c>
      <c r="G86" s="227"/>
      <c r="H86" s="228" t="s">
        <v>19</v>
      </c>
      <c r="I86" s="230"/>
      <c r="J86" s="227"/>
      <c r="K86" s="227"/>
      <c r="L86" s="231"/>
      <c r="M86" s="232"/>
      <c r="N86" s="233"/>
      <c r="O86" s="233"/>
      <c r="P86" s="233"/>
      <c r="Q86" s="233"/>
      <c r="R86" s="233"/>
      <c r="S86" s="233"/>
      <c r="T86" s="234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5" t="s">
        <v>128</v>
      </c>
      <c r="AU86" s="235" t="s">
        <v>85</v>
      </c>
      <c r="AV86" s="13" t="s">
        <v>83</v>
      </c>
      <c r="AW86" s="13" t="s">
        <v>37</v>
      </c>
      <c r="AX86" s="13" t="s">
        <v>75</v>
      </c>
      <c r="AY86" s="235" t="s">
        <v>117</v>
      </c>
    </row>
    <row r="87" s="13" customFormat="1">
      <c r="A87" s="13"/>
      <c r="B87" s="226"/>
      <c r="C87" s="227"/>
      <c r="D87" s="221" t="s">
        <v>128</v>
      </c>
      <c r="E87" s="228" t="s">
        <v>19</v>
      </c>
      <c r="F87" s="229" t="s">
        <v>130</v>
      </c>
      <c r="G87" s="227"/>
      <c r="H87" s="228" t="s">
        <v>19</v>
      </c>
      <c r="I87" s="230"/>
      <c r="J87" s="227"/>
      <c r="K87" s="227"/>
      <c r="L87" s="231"/>
      <c r="M87" s="232"/>
      <c r="N87" s="233"/>
      <c r="O87" s="233"/>
      <c r="P87" s="233"/>
      <c r="Q87" s="233"/>
      <c r="R87" s="233"/>
      <c r="S87" s="233"/>
      <c r="T87" s="23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5" t="s">
        <v>128</v>
      </c>
      <c r="AU87" s="235" t="s">
        <v>85</v>
      </c>
      <c r="AV87" s="13" t="s">
        <v>83</v>
      </c>
      <c r="AW87" s="13" t="s">
        <v>37</v>
      </c>
      <c r="AX87" s="13" t="s">
        <v>75</v>
      </c>
      <c r="AY87" s="235" t="s">
        <v>117</v>
      </c>
    </row>
    <row r="88" s="13" customFormat="1">
      <c r="A88" s="13"/>
      <c r="B88" s="226"/>
      <c r="C88" s="227"/>
      <c r="D88" s="221" t="s">
        <v>128</v>
      </c>
      <c r="E88" s="228" t="s">
        <v>19</v>
      </c>
      <c r="F88" s="229" t="s">
        <v>131</v>
      </c>
      <c r="G88" s="227"/>
      <c r="H88" s="228" t="s">
        <v>19</v>
      </c>
      <c r="I88" s="230"/>
      <c r="J88" s="227"/>
      <c r="K88" s="227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128</v>
      </c>
      <c r="AU88" s="235" t="s">
        <v>85</v>
      </c>
      <c r="AV88" s="13" t="s">
        <v>83</v>
      </c>
      <c r="AW88" s="13" t="s">
        <v>37</v>
      </c>
      <c r="AX88" s="13" t="s">
        <v>75</v>
      </c>
      <c r="AY88" s="235" t="s">
        <v>117</v>
      </c>
    </row>
    <row r="89" s="13" customFormat="1">
      <c r="A89" s="13"/>
      <c r="B89" s="226"/>
      <c r="C89" s="227"/>
      <c r="D89" s="221" t="s">
        <v>128</v>
      </c>
      <c r="E89" s="228" t="s">
        <v>19</v>
      </c>
      <c r="F89" s="229" t="s">
        <v>132</v>
      </c>
      <c r="G89" s="227"/>
      <c r="H89" s="228" t="s">
        <v>19</v>
      </c>
      <c r="I89" s="230"/>
      <c r="J89" s="227"/>
      <c r="K89" s="227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128</v>
      </c>
      <c r="AU89" s="235" t="s">
        <v>85</v>
      </c>
      <c r="AV89" s="13" t="s">
        <v>83</v>
      </c>
      <c r="AW89" s="13" t="s">
        <v>37</v>
      </c>
      <c r="AX89" s="13" t="s">
        <v>75</v>
      </c>
      <c r="AY89" s="235" t="s">
        <v>117</v>
      </c>
    </row>
    <row r="90" s="13" customFormat="1">
      <c r="A90" s="13"/>
      <c r="B90" s="226"/>
      <c r="C90" s="227"/>
      <c r="D90" s="221" t="s">
        <v>128</v>
      </c>
      <c r="E90" s="228" t="s">
        <v>19</v>
      </c>
      <c r="F90" s="229" t="s">
        <v>133</v>
      </c>
      <c r="G90" s="227"/>
      <c r="H90" s="228" t="s">
        <v>19</v>
      </c>
      <c r="I90" s="230"/>
      <c r="J90" s="227"/>
      <c r="K90" s="227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128</v>
      </c>
      <c r="AU90" s="235" t="s">
        <v>85</v>
      </c>
      <c r="AV90" s="13" t="s">
        <v>83</v>
      </c>
      <c r="AW90" s="13" t="s">
        <v>37</v>
      </c>
      <c r="AX90" s="13" t="s">
        <v>75</v>
      </c>
      <c r="AY90" s="235" t="s">
        <v>117</v>
      </c>
    </row>
    <row r="91" s="13" customFormat="1">
      <c r="A91" s="13"/>
      <c r="B91" s="226"/>
      <c r="C91" s="227"/>
      <c r="D91" s="221" t="s">
        <v>128</v>
      </c>
      <c r="E91" s="228" t="s">
        <v>19</v>
      </c>
      <c r="F91" s="229" t="s">
        <v>134</v>
      </c>
      <c r="G91" s="227"/>
      <c r="H91" s="228" t="s">
        <v>19</v>
      </c>
      <c r="I91" s="230"/>
      <c r="J91" s="227"/>
      <c r="K91" s="227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128</v>
      </c>
      <c r="AU91" s="235" t="s">
        <v>85</v>
      </c>
      <c r="AV91" s="13" t="s">
        <v>83</v>
      </c>
      <c r="AW91" s="13" t="s">
        <v>37</v>
      </c>
      <c r="AX91" s="13" t="s">
        <v>75</v>
      </c>
      <c r="AY91" s="235" t="s">
        <v>117</v>
      </c>
    </row>
    <row r="92" s="13" customFormat="1">
      <c r="A92" s="13"/>
      <c r="B92" s="226"/>
      <c r="C92" s="227"/>
      <c r="D92" s="221" t="s">
        <v>128</v>
      </c>
      <c r="E92" s="228" t="s">
        <v>19</v>
      </c>
      <c r="F92" s="229" t="s">
        <v>135</v>
      </c>
      <c r="G92" s="227"/>
      <c r="H92" s="228" t="s">
        <v>19</v>
      </c>
      <c r="I92" s="230"/>
      <c r="J92" s="227"/>
      <c r="K92" s="227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128</v>
      </c>
      <c r="AU92" s="235" t="s">
        <v>85</v>
      </c>
      <c r="AV92" s="13" t="s">
        <v>83</v>
      </c>
      <c r="AW92" s="13" t="s">
        <v>37</v>
      </c>
      <c r="AX92" s="13" t="s">
        <v>75</v>
      </c>
      <c r="AY92" s="235" t="s">
        <v>117</v>
      </c>
    </row>
    <row r="93" s="13" customFormat="1">
      <c r="A93" s="13"/>
      <c r="B93" s="226"/>
      <c r="C93" s="227"/>
      <c r="D93" s="221" t="s">
        <v>128</v>
      </c>
      <c r="E93" s="228" t="s">
        <v>19</v>
      </c>
      <c r="F93" s="229" t="s">
        <v>136</v>
      </c>
      <c r="G93" s="227"/>
      <c r="H93" s="228" t="s">
        <v>19</v>
      </c>
      <c r="I93" s="230"/>
      <c r="J93" s="227"/>
      <c r="K93" s="227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128</v>
      </c>
      <c r="AU93" s="235" t="s">
        <v>85</v>
      </c>
      <c r="AV93" s="13" t="s">
        <v>83</v>
      </c>
      <c r="AW93" s="13" t="s">
        <v>37</v>
      </c>
      <c r="AX93" s="13" t="s">
        <v>75</v>
      </c>
      <c r="AY93" s="235" t="s">
        <v>117</v>
      </c>
    </row>
    <row r="94" s="13" customFormat="1">
      <c r="A94" s="13"/>
      <c r="B94" s="226"/>
      <c r="C94" s="227"/>
      <c r="D94" s="221" t="s">
        <v>128</v>
      </c>
      <c r="E94" s="228" t="s">
        <v>19</v>
      </c>
      <c r="F94" s="229" t="s">
        <v>137</v>
      </c>
      <c r="G94" s="227"/>
      <c r="H94" s="228" t="s">
        <v>19</v>
      </c>
      <c r="I94" s="230"/>
      <c r="J94" s="227"/>
      <c r="K94" s="227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128</v>
      </c>
      <c r="AU94" s="235" t="s">
        <v>85</v>
      </c>
      <c r="AV94" s="13" t="s">
        <v>83</v>
      </c>
      <c r="AW94" s="13" t="s">
        <v>37</v>
      </c>
      <c r="AX94" s="13" t="s">
        <v>75</v>
      </c>
      <c r="AY94" s="235" t="s">
        <v>117</v>
      </c>
    </row>
    <row r="95" s="14" customFormat="1">
      <c r="A95" s="14"/>
      <c r="B95" s="236"/>
      <c r="C95" s="237"/>
      <c r="D95" s="221" t="s">
        <v>128</v>
      </c>
      <c r="E95" s="238" t="s">
        <v>19</v>
      </c>
      <c r="F95" s="239" t="s">
        <v>85</v>
      </c>
      <c r="G95" s="237"/>
      <c r="H95" s="240">
        <v>2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6" t="s">
        <v>128</v>
      </c>
      <c r="AU95" s="246" t="s">
        <v>85</v>
      </c>
      <c r="AV95" s="14" t="s">
        <v>85</v>
      </c>
      <c r="AW95" s="14" t="s">
        <v>37</v>
      </c>
      <c r="AX95" s="14" t="s">
        <v>83</v>
      </c>
      <c r="AY95" s="246" t="s">
        <v>117</v>
      </c>
    </row>
    <row r="96" s="2" customFormat="1" ht="24.15" customHeight="1">
      <c r="A96" s="40"/>
      <c r="B96" s="41"/>
      <c r="C96" s="207" t="s">
        <v>85</v>
      </c>
      <c r="D96" s="207" t="s">
        <v>120</v>
      </c>
      <c r="E96" s="208" t="s">
        <v>138</v>
      </c>
      <c r="F96" s="209" t="s">
        <v>139</v>
      </c>
      <c r="G96" s="210" t="s">
        <v>123</v>
      </c>
      <c r="H96" s="211">
        <v>1</v>
      </c>
      <c r="I96" s="212"/>
      <c r="J96" s="213">
        <f>ROUND(I96*H96,2)</f>
        <v>0</v>
      </c>
      <c r="K96" s="214"/>
      <c r="L96" s="46"/>
      <c r="M96" s="215" t="s">
        <v>19</v>
      </c>
      <c r="N96" s="216" t="s">
        <v>46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124</v>
      </c>
      <c r="AT96" s="219" t="s">
        <v>120</v>
      </c>
      <c r="AU96" s="219" t="s">
        <v>85</v>
      </c>
      <c r="AY96" s="19" t="s">
        <v>117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83</v>
      </c>
      <c r="BK96" s="220">
        <f>ROUND(I96*H96,2)</f>
        <v>0</v>
      </c>
      <c r="BL96" s="19" t="s">
        <v>124</v>
      </c>
      <c r="BM96" s="219" t="s">
        <v>140</v>
      </c>
    </row>
    <row r="97" s="2" customFormat="1">
      <c r="A97" s="40"/>
      <c r="B97" s="41"/>
      <c r="C97" s="42"/>
      <c r="D97" s="221" t="s">
        <v>126</v>
      </c>
      <c r="E97" s="42"/>
      <c r="F97" s="222" t="s">
        <v>141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126</v>
      </c>
      <c r="AU97" s="19" t="s">
        <v>85</v>
      </c>
    </row>
    <row r="98" s="13" customFormat="1">
      <c r="A98" s="13"/>
      <c r="B98" s="226"/>
      <c r="C98" s="227"/>
      <c r="D98" s="221" t="s">
        <v>128</v>
      </c>
      <c r="E98" s="228" t="s">
        <v>19</v>
      </c>
      <c r="F98" s="229" t="s">
        <v>142</v>
      </c>
      <c r="G98" s="227"/>
      <c r="H98" s="228" t="s">
        <v>19</v>
      </c>
      <c r="I98" s="230"/>
      <c r="J98" s="227"/>
      <c r="K98" s="227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128</v>
      </c>
      <c r="AU98" s="235" t="s">
        <v>85</v>
      </c>
      <c r="AV98" s="13" t="s">
        <v>83</v>
      </c>
      <c r="AW98" s="13" t="s">
        <v>37</v>
      </c>
      <c r="AX98" s="13" t="s">
        <v>75</v>
      </c>
      <c r="AY98" s="235" t="s">
        <v>117</v>
      </c>
    </row>
    <row r="99" s="14" customFormat="1">
      <c r="A99" s="14"/>
      <c r="B99" s="236"/>
      <c r="C99" s="237"/>
      <c r="D99" s="221" t="s">
        <v>128</v>
      </c>
      <c r="E99" s="238" t="s">
        <v>19</v>
      </c>
      <c r="F99" s="239" t="s">
        <v>83</v>
      </c>
      <c r="G99" s="237"/>
      <c r="H99" s="240">
        <v>1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128</v>
      </c>
      <c r="AU99" s="246" t="s">
        <v>85</v>
      </c>
      <c r="AV99" s="14" t="s">
        <v>85</v>
      </c>
      <c r="AW99" s="14" t="s">
        <v>37</v>
      </c>
      <c r="AX99" s="14" t="s">
        <v>83</v>
      </c>
      <c r="AY99" s="246" t="s">
        <v>117</v>
      </c>
    </row>
    <row r="100" s="2" customFormat="1" ht="24.15" customHeight="1">
      <c r="A100" s="40"/>
      <c r="B100" s="41"/>
      <c r="C100" s="207" t="s">
        <v>143</v>
      </c>
      <c r="D100" s="207" t="s">
        <v>120</v>
      </c>
      <c r="E100" s="208" t="s">
        <v>144</v>
      </c>
      <c r="F100" s="209" t="s">
        <v>145</v>
      </c>
      <c r="G100" s="210" t="s">
        <v>123</v>
      </c>
      <c r="H100" s="211">
        <v>1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46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124</v>
      </c>
      <c r="AT100" s="219" t="s">
        <v>120</v>
      </c>
      <c r="AU100" s="219" t="s">
        <v>85</v>
      </c>
      <c r="AY100" s="19" t="s">
        <v>117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83</v>
      </c>
      <c r="BK100" s="220">
        <f>ROUND(I100*H100,2)</f>
        <v>0</v>
      </c>
      <c r="BL100" s="19" t="s">
        <v>124</v>
      </c>
      <c r="BM100" s="219" t="s">
        <v>146</v>
      </c>
    </row>
    <row r="101" s="2" customFormat="1">
      <c r="A101" s="40"/>
      <c r="B101" s="41"/>
      <c r="C101" s="42"/>
      <c r="D101" s="221" t="s">
        <v>126</v>
      </c>
      <c r="E101" s="42"/>
      <c r="F101" s="222" t="s">
        <v>141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126</v>
      </c>
      <c r="AU101" s="19" t="s">
        <v>85</v>
      </c>
    </row>
    <row r="102" s="13" customFormat="1">
      <c r="A102" s="13"/>
      <c r="B102" s="226"/>
      <c r="C102" s="227"/>
      <c r="D102" s="221" t="s">
        <v>128</v>
      </c>
      <c r="E102" s="228" t="s">
        <v>19</v>
      </c>
      <c r="F102" s="229" t="s">
        <v>147</v>
      </c>
      <c r="G102" s="227"/>
      <c r="H102" s="228" t="s">
        <v>19</v>
      </c>
      <c r="I102" s="230"/>
      <c r="J102" s="227"/>
      <c r="K102" s="227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128</v>
      </c>
      <c r="AU102" s="235" t="s">
        <v>85</v>
      </c>
      <c r="AV102" s="13" t="s">
        <v>83</v>
      </c>
      <c r="AW102" s="13" t="s">
        <v>37</v>
      </c>
      <c r="AX102" s="13" t="s">
        <v>75</v>
      </c>
      <c r="AY102" s="235" t="s">
        <v>117</v>
      </c>
    </row>
    <row r="103" s="13" customFormat="1">
      <c r="A103" s="13"/>
      <c r="B103" s="226"/>
      <c r="C103" s="227"/>
      <c r="D103" s="221" t="s">
        <v>128</v>
      </c>
      <c r="E103" s="228" t="s">
        <v>19</v>
      </c>
      <c r="F103" s="229" t="s">
        <v>148</v>
      </c>
      <c r="G103" s="227"/>
      <c r="H103" s="228" t="s">
        <v>19</v>
      </c>
      <c r="I103" s="230"/>
      <c r="J103" s="227"/>
      <c r="K103" s="227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128</v>
      </c>
      <c r="AU103" s="235" t="s">
        <v>85</v>
      </c>
      <c r="AV103" s="13" t="s">
        <v>83</v>
      </c>
      <c r="AW103" s="13" t="s">
        <v>37</v>
      </c>
      <c r="AX103" s="13" t="s">
        <v>75</v>
      </c>
      <c r="AY103" s="235" t="s">
        <v>117</v>
      </c>
    </row>
    <row r="104" s="14" customFormat="1">
      <c r="A104" s="14"/>
      <c r="B104" s="236"/>
      <c r="C104" s="237"/>
      <c r="D104" s="221" t="s">
        <v>128</v>
      </c>
      <c r="E104" s="238" t="s">
        <v>19</v>
      </c>
      <c r="F104" s="239" t="s">
        <v>83</v>
      </c>
      <c r="G104" s="237"/>
      <c r="H104" s="240">
        <v>1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128</v>
      </c>
      <c r="AU104" s="246" t="s">
        <v>85</v>
      </c>
      <c r="AV104" s="14" t="s">
        <v>85</v>
      </c>
      <c r="AW104" s="14" t="s">
        <v>37</v>
      </c>
      <c r="AX104" s="14" t="s">
        <v>83</v>
      </c>
      <c r="AY104" s="246" t="s">
        <v>117</v>
      </c>
    </row>
    <row r="105" s="2" customFormat="1" ht="24.15" customHeight="1">
      <c r="A105" s="40"/>
      <c r="B105" s="41"/>
      <c r="C105" s="207" t="s">
        <v>116</v>
      </c>
      <c r="D105" s="207" t="s">
        <v>120</v>
      </c>
      <c r="E105" s="208" t="s">
        <v>149</v>
      </c>
      <c r="F105" s="209" t="s">
        <v>150</v>
      </c>
      <c r="G105" s="210" t="s">
        <v>123</v>
      </c>
      <c r="H105" s="211">
        <v>1</v>
      </c>
      <c r="I105" s="212"/>
      <c r="J105" s="213">
        <f>ROUND(I105*H105,2)</f>
        <v>0</v>
      </c>
      <c r="K105" s="214"/>
      <c r="L105" s="46"/>
      <c r="M105" s="215" t="s">
        <v>19</v>
      </c>
      <c r="N105" s="216" t="s">
        <v>46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124</v>
      </c>
      <c r="AT105" s="219" t="s">
        <v>120</v>
      </c>
      <c r="AU105" s="219" t="s">
        <v>85</v>
      </c>
      <c r="AY105" s="19" t="s">
        <v>117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83</v>
      </c>
      <c r="BK105" s="220">
        <f>ROUND(I105*H105,2)</f>
        <v>0</v>
      </c>
      <c r="BL105" s="19" t="s">
        <v>124</v>
      </c>
      <c r="BM105" s="219" t="s">
        <v>151</v>
      </c>
    </row>
    <row r="106" s="2" customFormat="1">
      <c r="A106" s="40"/>
      <c r="B106" s="41"/>
      <c r="C106" s="42"/>
      <c r="D106" s="221" t="s">
        <v>126</v>
      </c>
      <c r="E106" s="42"/>
      <c r="F106" s="222" t="s">
        <v>141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126</v>
      </c>
      <c r="AU106" s="19" t="s">
        <v>85</v>
      </c>
    </row>
    <row r="107" s="13" customFormat="1">
      <c r="A107" s="13"/>
      <c r="B107" s="226"/>
      <c r="C107" s="227"/>
      <c r="D107" s="221" t="s">
        <v>128</v>
      </c>
      <c r="E107" s="228" t="s">
        <v>19</v>
      </c>
      <c r="F107" s="229" t="s">
        <v>152</v>
      </c>
      <c r="G107" s="227"/>
      <c r="H107" s="228" t="s">
        <v>19</v>
      </c>
      <c r="I107" s="230"/>
      <c r="J107" s="227"/>
      <c r="K107" s="227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128</v>
      </c>
      <c r="AU107" s="235" t="s">
        <v>85</v>
      </c>
      <c r="AV107" s="13" t="s">
        <v>83</v>
      </c>
      <c r="AW107" s="13" t="s">
        <v>37</v>
      </c>
      <c r="AX107" s="13" t="s">
        <v>75</v>
      </c>
      <c r="AY107" s="235" t="s">
        <v>117</v>
      </c>
    </row>
    <row r="108" s="14" customFormat="1">
      <c r="A108" s="14"/>
      <c r="B108" s="236"/>
      <c r="C108" s="237"/>
      <c r="D108" s="221" t="s">
        <v>128</v>
      </c>
      <c r="E108" s="238" t="s">
        <v>19</v>
      </c>
      <c r="F108" s="239" t="s">
        <v>83</v>
      </c>
      <c r="G108" s="237"/>
      <c r="H108" s="240">
        <v>1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128</v>
      </c>
      <c r="AU108" s="246" t="s">
        <v>85</v>
      </c>
      <c r="AV108" s="14" t="s">
        <v>85</v>
      </c>
      <c r="AW108" s="14" t="s">
        <v>37</v>
      </c>
      <c r="AX108" s="14" t="s">
        <v>83</v>
      </c>
      <c r="AY108" s="246" t="s">
        <v>117</v>
      </c>
    </row>
    <row r="109" s="2" customFormat="1" ht="24.15" customHeight="1">
      <c r="A109" s="40"/>
      <c r="B109" s="41"/>
      <c r="C109" s="207" t="s">
        <v>153</v>
      </c>
      <c r="D109" s="207" t="s">
        <v>120</v>
      </c>
      <c r="E109" s="208" t="s">
        <v>154</v>
      </c>
      <c r="F109" s="209" t="s">
        <v>155</v>
      </c>
      <c r="G109" s="210" t="s">
        <v>123</v>
      </c>
      <c r="H109" s="211">
        <v>1</v>
      </c>
      <c r="I109" s="212"/>
      <c r="J109" s="213">
        <f>ROUND(I109*H109,2)</f>
        <v>0</v>
      </c>
      <c r="K109" s="214"/>
      <c r="L109" s="46"/>
      <c r="M109" s="215" t="s">
        <v>19</v>
      </c>
      <c r="N109" s="216" t="s">
        <v>46</v>
      </c>
      <c r="O109" s="86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124</v>
      </c>
      <c r="AT109" s="219" t="s">
        <v>120</v>
      </c>
      <c r="AU109" s="219" t="s">
        <v>85</v>
      </c>
      <c r="AY109" s="19" t="s">
        <v>117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83</v>
      </c>
      <c r="BK109" s="220">
        <f>ROUND(I109*H109,2)</f>
        <v>0</v>
      </c>
      <c r="BL109" s="19" t="s">
        <v>124</v>
      </c>
      <c r="BM109" s="219" t="s">
        <v>156</v>
      </c>
    </row>
    <row r="110" s="2" customFormat="1">
      <c r="A110" s="40"/>
      <c r="B110" s="41"/>
      <c r="C110" s="42"/>
      <c r="D110" s="221" t="s">
        <v>126</v>
      </c>
      <c r="E110" s="42"/>
      <c r="F110" s="222" t="s">
        <v>141</v>
      </c>
      <c r="G110" s="42"/>
      <c r="H110" s="42"/>
      <c r="I110" s="223"/>
      <c r="J110" s="42"/>
      <c r="K110" s="42"/>
      <c r="L110" s="46"/>
      <c r="M110" s="224"/>
      <c r="N110" s="22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126</v>
      </c>
      <c r="AU110" s="19" t="s">
        <v>85</v>
      </c>
    </row>
    <row r="111" s="13" customFormat="1">
      <c r="A111" s="13"/>
      <c r="B111" s="226"/>
      <c r="C111" s="227"/>
      <c r="D111" s="221" t="s">
        <v>128</v>
      </c>
      <c r="E111" s="228" t="s">
        <v>19</v>
      </c>
      <c r="F111" s="229" t="s">
        <v>157</v>
      </c>
      <c r="G111" s="227"/>
      <c r="H111" s="228" t="s">
        <v>19</v>
      </c>
      <c r="I111" s="230"/>
      <c r="J111" s="227"/>
      <c r="K111" s="227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128</v>
      </c>
      <c r="AU111" s="235" t="s">
        <v>85</v>
      </c>
      <c r="AV111" s="13" t="s">
        <v>83</v>
      </c>
      <c r="AW111" s="13" t="s">
        <v>37</v>
      </c>
      <c r="AX111" s="13" t="s">
        <v>75</v>
      </c>
      <c r="AY111" s="235" t="s">
        <v>117</v>
      </c>
    </row>
    <row r="112" s="13" customFormat="1">
      <c r="A112" s="13"/>
      <c r="B112" s="226"/>
      <c r="C112" s="227"/>
      <c r="D112" s="221" t="s">
        <v>128</v>
      </c>
      <c r="E112" s="228" t="s">
        <v>19</v>
      </c>
      <c r="F112" s="229" t="s">
        <v>158</v>
      </c>
      <c r="G112" s="227"/>
      <c r="H112" s="228" t="s">
        <v>19</v>
      </c>
      <c r="I112" s="230"/>
      <c r="J112" s="227"/>
      <c r="K112" s="227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128</v>
      </c>
      <c r="AU112" s="235" t="s">
        <v>85</v>
      </c>
      <c r="AV112" s="13" t="s">
        <v>83</v>
      </c>
      <c r="AW112" s="13" t="s">
        <v>37</v>
      </c>
      <c r="AX112" s="13" t="s">
        <v>75</v>
      </c>
      <c r="AY112" s="235" t="s">
        <v>117</v>
      </c>
    </row>
    <row r="113" s="13" customFormat="1">
      <c r="A113" s="13"/>
      <c r="B113" s="226"/>
      <c r="C113" s="227"/>
      <c r="D113" s="221" t="s">
        <v>128</v>
      </c>
      <c r="E113" s="228" t="s">
        <v>19</v>
      </c>
      <c r="F113" s="229" t="s">
        <v>159</v>
      </c>
      <c r="G113" s="227"/>
      <c r="H113" s="228" t="s">
        <v>19</v>
      </c>
      <c r="I113" s="230"/>
      <c r="J113" s="227"/>
      <c r="K113" s="227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128</v>
      </c>
      <c r="AU113" s="235" t="s">
        <v>85</v>
      </c>
      <c r="AV113" s="13" t="s">
        <v>83</v>
      </c>
      <c r="AW113" s="13" t="s">
        <v>37</v>
      </c>
      <c r="AX113" s="13" t="s">
        <v>75</v>
      </c>
      <c r="AY113" s="235" t="s">
        <v>117</v>
      </c>
    </row>
    <row r="114" s="13" customFormat="1">
      <c r="A114" s="13"/>
      <c r="B114" s="226"/>
      <c r="C114" s="227"/>
      <c r="D114" s="221" t="s">
        <v>128</v>
      </c>
      <c r="E114" s="228" t="s">
        <v>19</v>
      </c>
      <c r="F114" s="229" t="s">
        <v>160</v>
      </c>
      <c r="G114" s="227"/>
      <c r="H114" s="228" t="s">
        <v>19</v>
      </c>
      <c r="I114" s="230"/>
      <c r="J114" s="227"/>
      <c r="K114" s="227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128</v>
      </c>
      <c r="AU114" s="235" t="s">
        <v>85</v>
      </c>
      <c r="AV114" s="13" t="s">
        <v>83</v>
      </c>
      <c r="AW114" s="13" t="s">
        <v>37</v>
      </c>
      <c r="AX114" s="13" t="s">
        <v>75</v>
      </c>
      <c r="AY114" s="235" t="s">
        <v>117</v>
      </c>
    </row>
    <row r="115" s="13" customFormat="1">
      <c r="A115" s="13"/>
      <c r="B115" s="226"/>
      <c r="C115" s="227"/>
      <c r="D115" s="221" t="s">
        <v>128</v>
      </c>
      <c r="E115" s="228" t="s">
        <v>19</v>
      </c>
      <c r="F115" s="229" t="s">
        <v>161</v>
      </c>
      <c r="G115" s="227"/>
      <c r="H115" s="228" t="s">
        <v>19</v>
      </c>
      <c r="I115" s="230"/>
      <c r="J115" s="227"/>
      <c r="K115" s="227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128</v>
      </c>
      <c r="AU115" s="235" t="s">
        <v>85</v>
      </c>
      <c r="AV115" s="13" t="s">
        <v>83</v>
      </c>
      <c r="AW115" s="13" t="s">
        <v>37</v>
      </c>
      <c r="AX115" s="13" t="s">
        <v>75</v>
      </c>
      <c r="AY115" s="235" t="s">
        <v>117</v>
      </c>
    </row>
    <row r="116" s="14" customFormat="1">
      <c r="A116" s="14"/>
      <c r="B116" s="236"/>
      <c r="C116" s="237"/>
      <c r="D116" s="221" t="s">
        <v>128</v>
      </c>
      <c r="E116" s="238" t="s">
        <v>19</v>
      </c>
      <c r="F116" s="239" t="s">
        <v>83</v>
      </c>
      <c r="G116" s="237"/>
      <c r="H116" s="240">
        <v>1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128</v>
      </c>
      <c r="AU116" s="246" t="s">
        <v>85</v>
      </c>
      <c r="AV116" s="14" t="s">
        <v>85</v>
      </c>
      <c r="AW116" s="14" t="s">
        <v>37</v>
      </c>
      <c r="AX116" s="14" t="s">
        <v>83</v>
      </c>
      <c r="AY116" s="246" t="s">
        <v>117</v>
      </c>
    </row>
    <row r="117" s="2" customFormat="1" ht="37.8" customHeight="1">
      <c r="A117" s="40"/>
      <c r="B117" s="41"/>
      <c r="C117" s="207" t="s">
        <v>162</v>
      </c>
      <c r="D117" s="207" t="s">
        <v>120</v>
      </c>
      <c r="E117" s="208" t="s">
        <v>163</v>
      </c>
      <c r="F117" s="209" t="s">
        <v>164</v>
      </c>
      <c r="G117" s="210" t="s">
        <v>123</v>
      </c>
      <c r="H117" s="211">
        <v>1</v>
      </c>
      <c r="I117" s="212"/>
      <c r="J117" s="213">
        <f>ROUND(I117*H117,2)</f>
        <v>0</v>
      </c>
      <c r="K117" s="214"/>
      <c r="L117" s="46"/>
      <c r="M117" s="215" t="s">
        <v>19</v>
      </c>
      <c r="N117" s="216" t="s">
        <v>46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124</v>
      </c>
      <c r="AT117" s="219" t="s">
        <v>120</v>
      </c>
      <c r="AU117" s="219" t="s">
        <v>85</v>
      </c>
      <c r="AY117" s="19" t="s">
        <v>117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83</v>
      </c>
      <c r="BK117" s="220">
        <f>ROUND(I117*H117,2)</f>
        <v>0</v>
      </c>
      <c r="BL117" s="19" t="s">
        <v>124</v>
      </c>
      <c r="BM117" s="219" t="s">
        <v>165</v>
      </c>
    </row>
    <row r="118" s="2" customFormat="1">
      <c r="A118" s="40"/>
      <c r="B118" s="41"/>
      <c r="C118" s="42"/>
      <c r="D118" s="221" t="s">
        <v>126</v>
      </c>
      <c r="E118" s="42"/>
      <c r="F118" s="222" t="s">
        <v>141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126</v>
      </c>
      <c r="AU118" s="19" t="s">
        <v>85</v>
      </c>
    </row>
    <row r="119" s="13" customFormat="1">
      <c r="A119" s="13"/>
      <c r="B119" s="226"/>
      <c r="C119" s="227"/>
      <c r="D119" s="221" t="s">
        <v>128</v>
      </c>
      <c r="E119" s="228" t="s">
        <v>19</v>
      </c>
      <c r="F119" s="229" t="s">
        <v>166</v>
      </c>
      <c r="G119" s="227"/>
      <c r="H119" s="228" t="s">
        <v>19</v>
      </c>
      <c r="I119" s="230"/>
      <c r="J119" s="227"/>
      <c r="K119" s="227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128</v>
      </c>
      <c r="AU119" s="235" t="s">
        <v>85</v>
      </c>
      <c r="AV119" s="13" t="s">
        <v>83</v>
      </c>
      <c r="AW119" s="13" t="s">
        <v>37</v>
      </c>
      <c r="AX119" s="13" t="s">
        <v>75</v>
      </c>
      <c r="AY119" s="235" t="s">
        <v>117</v>
      </c>
    </row>
    <row r="120" s="13" customFormat="1">
      <c r="A120" s="13"/>
      <c r="B120" s="226"/>
      <c r="C120" s="227"/>
      <c r="D120" s="221" t="s">
        <v>128</v>
      </c>
      <c r="E120" s="228" t="s">
        <v>19</v>
      </c>
      <c r="F120" s="229" t="s">
        <v>167</v>
      </c>
      <c r="G120" s="227"/>
      <c r="H120" s="228" t="s">
        <v>19</v>
      </c>
      <c r="I120" s="230"/>
      <c r="J120" s="227"/>
      <c r="K120" s="227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128</v>
      </c>
      <c r="AU120" s="235" t="s">
        <v>85</v>
      </c>
      <c r="AV120" s="13" t="s">
        <v>83</v>
      </c>
      <c r="AW120" s="13" t="s">
        <v>37</v>
      </c>
      <c r="AX120" s="13" t="s">
        <v>75</v>
      </c>
      <c r="AY120" s="235" t="s">
        <v>117</v>
      </c>
    </row>
    <row r="121" s="13" customFormat="1">
      <c r="A121" s="13"/>
      <c r="B121" s="226"/>
      <c r="C121" s="227"/>
      <c r="D121" s="221" t="s">
        <v>128</v>
      </c>
      <c r="E121" s="228" t="s">
        <v>19</v>
      </c>
      <c r="F121" s="229" t="s">
        <v>168</v>
      </c>
      <c r="G121" s="227"/>
      <c r="H121" s="228" t="s">
        <v>19</v>
      </c>
      <c r="I121" s="230"/>
      <c r="J121" s="227"/>
      <c r="K121" s="227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128</v>
      </c>
      <c r="AU121" s="235" t="s">
        <v>85</v>
      </c>
      <c r="AV121" s="13" t="s">
        <v>83</v>
      </c>
      <c r="AW121" s="13" t="s">
        <v>37</v>
      </c>
      <c r="AX121" s="13" t="s">
        <v>75</v>
      </c>
      <c r="AY121" s="235" t="s">
        <v>117</v>
      </c>
    </row>
    <row r="122" s="13" customFormat="1">
      <c r="A122" s="13"/>
      <c r="B122" s="226"/>
      <c r="C122" s="227"/>
      <c r="D122" s="221" t="s">
        <v>128</v>
      </c>
      <c r="E122" s="228" t="s">
        <v>19</v>
      </c>
      <c r="F122" s="229" t="s">
        <v>169</v>
      </c>
      <c r="G122" s="227"/>
      <c r="H122" s="228" t="s">
        <v>19</v>
      </c>
      <c r="I122" s="230"/>
      <c r="J122" s="227"/>
      <c r="K122" s="227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128</v>
      </c>
      <c r="AU122" s="235" t="s">
        <v>85</v>
      </c>
      <c r="AV122" s="13" t="s">
        <v>83</v>
      </c>
      <c r="AW122" s="13" t="s">
        <v>37</v>
      </c>
      <c r="AX122" s="13" t="s">
        <v>75</v>
      </c>
      <c r="AY122" s="235" t="s">
        <v>117</v>
      </c>
    </row>
    <row r="123" s="13" customFormat="1">
      <c r="A123" s="13"/>
      <c r="B123" s="226"/>
      <c r="C123" s="227"/>
      <c r="D123" s="221" t="s">
        <v>128</v>
      </c>
      <c r="E123" s="228" t="s">
        <v>19</v>
      </c>
      <c r="F123" s="229" t="s">
        <v>170</v>
      </c>
      <c r="G123" s="227"/>
      <c r="H123" s="228" t="s">
        <v>19</v>
      </c>
      <c r="I123" s="230"/>
      <c r="J123" s="227"/>
      <c r="K123" s="227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128</v>
      </c>
      <c r="AU123" s="235" t="s">
        <v>85</v>
      </c>
      <c r="AV123" s="13" t="s">
        <v>83</v>
      </c>
      <c r="AW123" s="13" t="s">
        <v>37</v>
      </c>
      <c r="AX123" s="13" t="s">
        <v>75</v>
      </c>
      <c r="AY123" s="235" t="s">
        <v>117</v>
      </c>
    </row>
    <row r="124" s="14" customFormat="1">
      <c r="A124" s="14"/>
      <c r="B124" s="236"/>
      <c r="C124" s="237"/>
      <c r="D124" s="221" t="s">
        <v>128</v>
      </c>
      <c r="E124" s="238" t="s">
        <v>19</v>
      </c>
      <c r="F124" s="239" t="s">
        <v>83</v>
      </c>
      <c r="G124" s="237"/>
      <c r="H124" s="240">
        <v>1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128</v>
      </c>
      <c r="AU124" s="246" t="s">
        <v>85</v>
      </c>
      <c r="AV124" s="14" t="s">
        <v>85</v>
      </c>
      <c r="AW124" s="14" t="s">
        <v>37</v>
      </c>
      <c r="AX124" s="14" t="s">
        <v>83</v>
      </c>
      <c r="AY124" s="246" t="s">
        <v>117</v>
      </c>
    </row>
    <row r="125" s="2" customFormat="1" ht="37.8" customHeight="1">
      <c r="A125" s="40"/>
      <c r="B125" s="41"/>
      <c r="C125" s="207" t="s">
        <v>171</v>
      </c>
      <c r="D125" s="207" t="s">
        <v>120</v>
      </c>
      <c r="E125" s="208" t="s">
        <v>172</v>
      </c>
      <c r="F125" s="209" t="s">
        <v>173</v>
      </c>
      <c r="G125" s="210" t="s">
        <v>123</v>
      </c>
      <c r="H125" s="211">
        <v>1</v>
      </c>
      <c r="I125" s="212"/>
      <c r="J125" s="213">
        <f>ROUND(I125*H125,2)</f>
        <v>0</v>
      </c>
      <c r="K125" s="214"/>
      <c r="L125" s="46"/>
      <c r="M125" s="215" t="s">
        <v>19</v>
      </c>
      <c r="N125" s="216" t="s">
        <v>46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124</v>
      </c>
      <c r="AT125" s="219" t="s">
        <v>120</v>
      </c>
      <c r="AU125" s="219" t="s">
        <v>85</v>
      </c>
      <c r="AY125" s="19" t="s">
        <v>117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83</v>
      </c>
      <c r="BK125" s="220">
        <f>ROUND(I125*H125,2)</f>
        <v>0</v>
      </c>
      <c r="BL125" s="19" t="s">
        <v>124</v>
      </c>
      <c r="BM125" s="219" t="s">
        <v>174</v>
      </c>
    </row>
    <row r="126" s="2" customFormat="1">
      <c r="A126" s="40"/>
      <c r="B126" s="41"/>
      <c r="C126" s="42"/>
      <c r="D126" s="221" t="s">
        <v>126</v>
      </c>
      <c r="E126" s="42"/>
      <c r="F126" s="222" t="s">
        <v>141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126</v>
      </c>
      <c r="AU126" s="19" t="s">
        <v>85</v>
      </c>
    </row>
    <row r="127" s="14" customFormat="1">
      <c r="A127" s="14"/>
      <c r="B127" s="236"/>
      <c r="C127" s="237"/>
      <c r="D127" s="221" t="s">
        <v>128</v>
      </c>
      <c r="E127" s="238" t="s">
        <v>19</v>
      </c>
      <c r="F127" s="239" t="s">
        <v>83</v>
      </c>
      <c r="G127" s="237"/>
      <c r="H127" s="240">
        <v>1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128</v>
      </c>
      <c r="AU127" s="246" t="s">
        <v>85</v>
      </c>
      <c r="AV127" s="14" t="s">
        <v>85</v>
      </c>
      <c r="AW127" s="14" t="s">
        <v>37</v>
      </c>
      <c r="AX127" s="14" t="s">
        <v>83</v>
      </c>
      <c r="AY127" s="246" t="s">
        <v>117</v>
      </c>
    </row>
    <row r="128" s="2" customFormat="1" ht="16.5" customHeight="1">
      <c r="A128" s="40"/>
      <c r="B128" s="41"/>
      <c r="C128" s="207" t="s">
        <v>175</v>
      </c>
      <c r="D128" s="207" t="s">
        <v>120</v>
      </c>
      <c r="E128" s="208" t="s">
        <v>176</v>
      </c>
      <c r="F128" s="209" t="s">
        <v>177</v>
      </c>
      <c r="G128" s="210" t="s">
        <v>123</v>
      </c>
      <c r="H128" s="211">
        <v>1</v>
      </c>
      <c r="I128" s="212"/>
      <c r="J128" s="213">
        <f>ROUND(I128*H128,2)</f>
        <v>0</v>
      </c>
      <c r="K128" s="214"/>
      <c r="L128" s="46"/>
      <c r="M128" s="215" t="s">
        <v>19</v>
      </c>
      <c r="N128" s="216" t="s">
        <v>46</v>
      </c>
      <c r="O128" s="86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124</v>
      </c>
      <c r="AT128" s="219" t="s">
        <v>120</v>
      </c>
      <c r="AU128" s="219" t="s">
        <v>85</v>
      </c>
      <c r="AY128" s="19" t="s">
        <v>117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83</v>
      </c>
      <c r="BK128" s="220">
        <f>ROUND(I128*H128,2)</f>
        <v>0</v>
      </c>
      <c r="BL128" s="19" t="s">
        <v>124</v>
      </c>
      <c r="BM128" s="219" t="s">
        <v>178</v>
      </c>
    </row>
    <row r="129" s="2" customFormat="1">
      <c r="A129" s="40"/>
      <c r="B129" s="41"/>
      <c r="C129" s="42"/>
      <c r="D129" s="221" t="s">
        <v>126</v>
      </c>
      <c r="E129" s="42"/>
      <c r="F129" s="222" t="s">
        <v>141</v>
      </c>
      <c r="G129" s="42"/>
      <c r="H129" s="42"/>
      <c r="I129" s="223"/>
      <c r="J129" s="42"/>
      <c r="K129" s="42"/>
      <c r="L129" s="46"/>
      <c r="M129" s="224"/>
      <c r="N129" s="22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126</v>
      </c>
      <c r="AU129" s="19" t="s">
        <v>85</v>
      </c>
    </row>
    <row r="130" s="13" customFormat="1">
      <c r="A130" s="13"/>
      <c r="B130" s="226"/>
      <c r="C130" s="227"/>
      <c r="D130" s="221" t="s">
        <v>128</v>
      </c>
      <c r="E130" s="228" t="s">
        <v>19</v>
      </c>
      <c r="F130" s="229" t="s">
        <v>179</v>
      </c>
      <c r="G130" s="227"/>
      <c r="H130" s="228" t="s">
        <v>19</v>
      </c>
      <c r="I130" s="230"/>
      <c r="J130" s="227"/>
      <c r="K130" s="227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128</v>
      </c>
      <c r="AU130" s="235" t="s">
        <v>85</v>
      </c>
      <c r="AV130" s="13" t="s">
        <v>83</v>
      </c>
      <c r="AW130" s="13" t="s">
        <v>37</v>
      </c>
      <c r="AX130" s="13" t="s">
        <v>75</v>
      </c>
      <c r="AY130" s="235" t="s">
        <v>117</v>
      </c>
    </row>
    <row r="131" s="13" customFormat="1">
      <c r="A131" s="13"/>
      <c r="B131" s="226"/>
      <c r="C131" s="227"/>
      <c r="D131" s="221" t="s">
        <v>128</v>
      </c>
      <c r="E131" s="228" t="s">
        <v>19</v>
      </c>
      <c r="F131" s="229" t="s">
        <v>180</v>
      </c>
      <c r="G131" s="227"/>
      <c r="H131" s="228" t="s">
        <v>19</v>
      </c>
      <c r="I131" s="230"/>
      <c r="J131" s="227"/>
      <c r="K131" s="227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128</v>
      </c>
      <c r="AU131" s="235" t="s">
        <v>85</v>
      </c>
      <c r="AV131" s="13" t="s">
        <v>83</v>
      </c>
      <c r="AW131" s="13" t="s">
        <v>37</v>
      </c>
      <c r="AX131" s="13" t="s">
        <v>75</v>
      </c>
      <c r="AY131" s="235" t="s">
        <v>117</v>
      </c>
    </row>
    <row r="132" s="13" customFormat="1">
      <c r="A132" s="13"/>
      <c r="B132" s="226"/>
      <c r="C132" s="227"/>
      <c r="D132" s="221" t="s">
        <v>128</v>
      </c>
      <c r="E132" s="228" t="s">
        <v>19</v>
      </c>
      <c r="F132" s="229" t="s">
        <v>181</v>
      </c>
      <c r="G132" s="227"/>
      <c r="H132" s="228" t="s">
        <v>19</v>
      </c>
      <c r="I132" s="230"/>
      <c r="J132" s="227"/>
      <c r="K132" s="227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128</v>
      </c>
      <c r="AU132" s="235" t="s">
        <v>85</v>
      </c>
      <c r="AV132" s="13" t="s">
        <v>83</v>
      </c>
      <c r="AW132" s="13" t="s">
        <v>37</v>
      </c>
      <c r="AX132" s="13" t="s">
        <v>75</v>
      </c>
      <c r="AY132" s="235" t="s">
        <v>117</v>
      </c>
    </row>
    <row r="133" s="14" customFormat="1">
      <c r="A133" s="14"/>
      <c r="B133" s="236"/>
      <c r="C133" s="237"/>
      <c r="D133" s="221" t="s">
        <v>128</v>
      </c>
      <c r="E133" s="238" t="s">
        <v>19</v>
      </c>
      <c r="F133" s="239" t="s">
        <v>83</v>
      </c>
      <c r="G133" s="237"/>
      <c r="H133" s="240">
        <v>1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128</v>
      </c>
      <c r="AU133" s="246" t="s">
        <v>85</v>
      </c>
      <c r="AV133" s="14" t="s">
        <v>85</v>
      </c>
      <c r="AW133" s="14" t="s">
        <v>37</v>
      </c>
      <c r="AX133" s="14" t="s">
        <v>83</v>
      </c>
      <c r="AY133" s="246" t="s">
        <v>117</v>
      </c>
    </row>
    <row r="134" s="2" customFormat="1" ht="24.15" customHeight="1">
      <c r="A134" s="40"/>
      <c r="B134" s="41"/>
      <c r="C134" s="207" t="s">
        <v>182</v>
      </c>
      <c r="D134" s="207" t="s">
        <v>120</v>
      </c>
      <c r="E134" s="208" t="s">
        <v>183</v>
      </c>
      <c r="F134" s="209" t="s">
        <v>184</v>
      </c>
      <c r="G134" s="210" t="s">
        <v>123</v>
      </c>
      <c r="H134" s="211">
        <v>1</v>
      </c>
      <c r="I134" s="212"/>
      <c r="J134" s="213">
        <f>ROUND(I134*H134,2)</f>
        <v>0</v>
      </c>
      <c r="K134" s="214"/>
      <c r="L134" s="46"/>
      <c r="M134" s="215" t="s">
        <v>19</v>
      </c>
      <c r="N134" s="216" t="s">
        <v>46</v>
      </c>
      <c r="O134" s="86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9" t="s">
        <v>124</v>
      </c>
      <c r="AT134" s="219" t="s">
        <v>120</v>
      </c>
      <c r="AU134" s="219" t="s">
        <v>85</v>
      </c>
      <c r="AY134" s="19" t="s">
        <v>117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9" t="s">
        <v>83</v>
      </c>
      <c r="BK134" s="220">
        <f>ROUND(I134*H134,2)</f>
        <v>0</v>
      </c>
      <c r="BL134" s="19" t="s">
        <v>124</v>
      </c>
      <c r="BM134" s="219" t="s">
        <v>185</v>
      </c>
    </row>
    <row r="135" s="2" customFormat="1">
      <c r="A135" s="40"/>
      <c r="B135" s="41"/>
      <c r="C135" s="42"/>
      <c r="D135" s="221" t="s">
        <v>126</v>
      </c>
      <c r="E135" s="42"/>
      <c r="F135" s="222" t="s">
        <v>141</v>
      </c>
      <c r="G135" s="42"/>
      <c r="H135" s="42"/>
      <c r="I135" s="223"/>
      <c r="J135" s="42"/>
      <c r="K135" s="42"/>
      <c r="L135" s="46"/>
      <c r="M135" s="224"/>
      <c r="N135" s="225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126</v>
      </c>
      <c r="AU135" s="19" t="s">
        <v>85</v>
      </c>
    </row>
    <row r="136" s="13" customFormat="1">
      <c r="A136" s="13"/>
      <c r="B136" s="226"/>
      <c r="C136" s="227"/>
      <c r="D136" s="221" t="s">
        <v>128</v>
      </c>
      <c r="E136" s="228" t="s">
        <v>19</v>
      </c>
      <c r="F136" s="229" t="s">
        <v>186</v>
      </c>
      <c r="G136" s="227"/>
      <c r="H136" s="228" t="s">
        <v>19</v>
      </c>
      <c r="I136" s="230"/>
      <c r="J136" s="227"/>
      <c r="K136" s="227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128</v>
      </c>
      <c r="AU136" s="235" t="s">
        <v>85</v>
      </c>
      <c r="AV136" s="13" t="s">
        <v>83</v>
      </c>
      <c r="AW136" s="13" t="s">
        <v>37</v>
      </c>
      <c r="AX136" s="13" t="s">
        <v>75</v>
      </c>
      <c r="AY136" s="235" t="s">
        <v>117</v>
      </c>
    </row>
    <row r="137" s="13" customFormat="1">
      <c r="A137" s="13"/>
      <c r="B137" s="226"/>
      <c r="C137" s="227"/>
      <c r="D137" s="221" t="s">
        <v>128</v>
      </c>
      <c r="E137" s="228" t="s">
        <v>19</v>
      </c>
      <c r="F137" s="229" t="s">
        <v>187</v>
      </c>
      <c r="G137" s="227"/>
      <c r="H137" s="228" t="s">
        <v>19</v>
      </c>
      <c r="I137" s="230"/>
      <c r="J137" s="227"/>
      <c r="K137" s="227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128</v>
      </c>
      <c r="AU137" s="235" t="s">
        <v>85</v>
      </c>
      <c r="AV137" s="13" t="s">
        <v>83</v>
      </c>
      <c r="AW137" s="13" t="s">
        <v>37</v>
      </c>
      <c r="AX137" s="13" t="s">
        <v>75</v>
      </c>
      <c r="AY137" s="235" t="s">
        <v>117</v>
      </c>
    </row>
    <row r="138" s="13" customFormat="1">
      <c r="A138" s="13"/>
      <c r="B138" s="226"/>
      <c r="C138" s="227"/>
      <c r="D138" s="221" t="s">
        <v>128</v>
      </c>
      <c r="E138" s="228" t="s">
        <v>19</v>
      </c>
      <c r="F138" s="229" t="s">
        <v>188</v>
      </c>
      <c r="G138" s="227"/>
      <c r="H138" s="228" t="s">
        <v>19</v>
      </c>
      <c r="I138" s="230"/>
      <c r="J138" s="227"/>
      <c r="K138" s="227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128</v>
      </c>
      <c r="AU138" s="235" t="s">
        <v>85</v>
      </c>
      <c r="AV138" s="13" t="s">
        <v>83</v>
      </c>
      <c r="AW138" s="13" t="s">
        <v>37</v>
      </c>
      <c r="AX138" s="13" t="s">
        <v>75</v>
      </c>
      <c r="AY138" s="235" t="s">
        <v>117</v>
      </c>
    </row>
    <row r="139" s="13" customFormat="1">
      <c r="A139" s="13"/>
      <c r="B139" s="226"/>
      <c r="C139" s="227"/>
      <c r="D139" s="221" t="s">
        <v>128</v>
      </c>
      <c r="E139" s="228" t="s">
        <v>19</v>
      </c>
      <c r="F139" s="229" t="s">
        <v>189</v>
      </c>
      <c r="G139" s="227"/>
      <c r="H139" s="228" t="s">
        <v>19</v>
      </c>
      <c r="I139" s="230"/>
      <c r="J139" s="227"/>
      <c r="K139" s="227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128</v>
      </c>
      <c r="AU139" s="235" t="s">
        <v>85</v>
      </c>
      <c r="AV139" s="13" t="s">
        <v>83</v>
      </c>
      <c r="AW139" s="13" t="s">
        <v>37</v>
      </c>
      <c r="AX139" s="13" t="s">
        <v>75</v>
      </c>
      <c r="AY139" s="235" t="s">
        <v>117</v>
      </c>
    </row>
    <row r="140" s="14" customFormat="1">
      <c r="A140" s="14"/>
      <c r="B140" s="236"/>
      <c r="C140" s="237"/>
      <c r="D140" s="221" t="s">
        <v>128</v>
      </c>
      <c r="E140" s="238" t="s">
        <v>19</v>
      </c>
      <c r="F140" s="239" t="s">
        <v>83</v>
      </c>
      <c r="G140" s="237"/>
      <c r="H140" s="240">
        <v>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128</v>
      </c>
      <c r="AU140" s="246" t="s">
        <v>85</v>
      </c>
      <c r="AV140" s="14" t="s">
        <v>85</v>
      </c>
      <c r="AW140" s="14" t="s">
        <v>37</v>
      </c>
      <c r="AX140" s="14" t="s">
        <v>83</v>
      </c>
      <c r="AY140" s="246" t="s">
        <v>117</v>
      </c>
    </row>
    <row r="141" s="2" customFormat="1" ht="16.5" customHeight="1">
      <c r="A141" s="40"/>
      <c r="B141" s="41"/>
      <c r="C141" s="207" t="s">
        <v>190</v>
      </c>
      <c r="D141" s="207" t="s">
        <v>120</v>
      </c>
      <c r="E141" s="208" t="s">
        <v>191</v>
      </c>
      <c r="F141" s="209" t="s">
        <v>192</v>
      </c>
      <c r="G141" s="210" t="s">
        <v>123</v>
      </c>
      <c r="H141" s="211">
        <v>1</v>
      </c>
      <c r="I141" s="212"/>
      <c r="J141" s="213">
        <f>ROUND(I141*H141,2)</f>
        <v>0</v>
      </c>
      <c r="K141" s="214"/>
      <c r="L141" s="46"/>
      <c r="M141" s="215" t="s">
        <v>19</v>
      </c>
      <c r="N141" s="216" t="s">
        <v>46</v>
      </c>
      <c r="O141" s="86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124</v>
      </c>
      <c r="AT141" s="219" t="s">
        <v>120</v>
      </c>
      <c r="AU141" s="219" t="s">
        <v>85</v>
      </c>
      <c r="AY141" s="19" t="s">
        <v>117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83</v>
      </c>
      <c r="BK141" s="220">
        <f>ROUND(I141*H141,2)</f>
        <v>0</v>
      </c>
      <c r="BL141" s="19" t="s">
        <v>124</v>
      </c>
      <c r="BM141" s="219" t="s">
        <v>193</v>
      </c>
    </row>
    <row r="142" s="2" customFormat="1">
      <c r="A142" s="40"/>
      <c r="B142" s="41"/>
      <c r="C142" s="42"/>
      <c r="D142" s="221" t="s">
        <v>126</v>
      </c>
      <c r="E142" s="42"/>
      <c r="F142" s="222" t="s">
        <v>194</v>
      </c>
      <c r="G142" s="42"/>
      <c r="H142" s="42"/>
      <c r="I142" s="223"/>
      <c r="J142" s="42"/>
      <c r="K142" s="42"/>
      <c r="L142" s="46"/>
      <c r="M142" s="224"/>
      <c r="N142" s="22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126</v>
      </c>
      <c r="AU142" s="19" t="s">
        <v>85</v>
      </c>
    </row>
    <row r="143" s="13" customFormat="1">
      <c r="A143" s="13"/>
      <c r="B143" s="226"/>
      <c r="C143" s="227"/>
      <c r="D143" s="221" t="s">
        <v>128</v>
      </c>
      <c r="E143" s="228" t="s">
        <v>19</v>
      </c>
      <c r="F143" s="229" t="s">
        <v>195</v>
      </c>
      <c r="G143" s="227"/>
      <c r="H143" s="228" t="s">
        <v>19</v>
      </c>
      <c r="I143" s="230"/>
      <c r="J143" s="227"/>
      <c r="K143" s="227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128</v>
      </c>
      <c r="AU143" s="235" t="s">
        <v>85</v>
      </c>
      <c r="AV143" s="13" t="s">
        <v>83</v>
      </c>
      <c r="AW143" s="13" t="s">
        <v>37</v>
      </c>
      <c r="AX143" s="13" t="s">
        <v>75</v>
      </c>
      <c r="AY143" s="235" t="s">
        <v>117</v>
      </c>
    </row>
    <row r="144" s="13" customFormat="1">
      <c r="A144" s="13"/>
      <c r="B144" s="226"/>
      <c r="C144" s="227"/>
      <c r="D144" s="221" t="s">
        <v>128</v>
      </c>
      <c r="E144" s="228" t="s">
        <v>19</v>
      </c>
      <c r="F144" s="229" t="s">
        <v>196</v>
      </c>
      <c r="G144" s="227"/>
      <c r="H144" s="228" t="s">
        <v>19</v>
      </c>
      <c r="I144" s="230"/>
      <c r="J144" s="227"/>
      <c r="K144" s="227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128</v>
      </c>
      <c r="AU144" s="235" t="s">
        <v>85</v>
      </c>
      <c r="AV144" s="13" t="s">
        <v>83</v>
      </c>
      <c r="AW144" s="13" t="s">
        <v>37</v>
      </c>
      <c r="AX144" s="13" t="s">
        <v>75</v>
      </c>
      <c r="AY144" s="235" t="s">
        <v>117</v>
      </c>
    </row>
    <row r="145" s="14" customFormat="1">
      <c r="A145" s="14"/>
      <c r="B145" s="236"/>
      <c r="C145" s="237"/>
      <c r="D145" s="221" t="s">
        <v>128</v>
      </c>
      <c r="E145" s="238" t="s">
        <v>19</v>
      </c>
      <c r="F145" s="239" t="s">
        <v>83</v>
      </c>
      <c r="G145" s="237"/>
      <c r="H145" s="240">
        <v>1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128</v>
      </c>
      <c r="AU145" s="246" t="s">
        <v>85</v>
      </c>
      <c r="AV145" s="14" t="s">
        <v>85</v>
      </c>
      <c r="AW145" s="14" t="s">
        <v>37</v>
      </c>
      <c r="AX145" s="14" t="s">
        <v>83</v>
      </c>
      <c r="AY145" s="246" t="s">
        <v>117</v>
      </c>
    </row>
    <row r="146" s="2" customFormat="1" ht="24.15" customHeight="1">
      <c r="A146" s="40"/>
      <c r="B146" s="41"/>
      <c r="C146" s="207" t="s">
        <v>197</v>
      </c>
      <c r="D146" s="207" t="s">
        <v>120</v>
      </c>
      <c r="E146" s="208" t="s">
        <v>198</v>
      </c>
      <c r="F146" s="209" t="s">
        <v>199</v>
      </c>
      <c r="G146" s="210" t="s">
        <v>123</v>
      </c>
      <c r="H146" s="211">
        <v>1</v>
      </c>
      <c r="I146" s="212"/>
      <c r="J146" s="213">
        <f>ROUND(I146*H146,2)</f>
        <v>0</v>
      </c>
      <c r="K146" s="214"/>
      <c r="L146" s="46"/>
      <c r="M146" s="215" t="s">
        <v>19</v>
      </c>
      <c r="N146" s="216" t="s">
        <v>46</v>
      </c>
      <c r="O146" s="86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124</v>
      </c>
      <c r="AT146" s="219" t="s">
        <v>120</v>
      </c>
      <c r="AU146" s="219" t="s">
        <v>85</v>
      </c>
      <c r="AY146" s="19" t="s">
        <v>117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9" t="s">
        <v>83</v>
      </c>
      <c r="BK146" s="220">
        <f>ROUND(I146*H146,2)</f>
        <v>0</v>
      </c>
      <c r="BL146" s="19" t="s">
        <v>124</v>
      </c>
      <c r="BM146" s="219" t="s">
        <v>200</v>
      </c>
    </row>
    <row r="147" s="2" customFormat="1">
      <c r="A147" s="40"/>
      <c r="B147" s="41"/>
      <c r="C147" s="42"/>
      <c r="D147" s="221" t="s">
        <v>126</v>
      </c>
      <c r="E147" s="42"/>
      <c r="F147" s="222" t="s">
        <v>201</v>
      </c>
      <c r="G147" s="42"/>
      <c r="H147" s="42"/>
      <c r="I147" s="223"/>
      <c r="J147" s="42"/>
      <c r="K147" s="42"/>
      <c r="L147" s="46"/>
      <c r="M147" s="224"/>
      <c r="N147" s="22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126</v>
      </c>
      <c r="AU147" s="19" t="s">
        <v>85</v>
      </c>
    </row>
    <row r="148" s="13" customFormat="1">
      <c r="A148" s="13"/>
      <c r="B148" s="226"/>
      <c r="C148" s="227"/>
      <c r="D148" s="221" t="s">
        <v>128</v>
      </c>
      <c r="E148" s="228" t="s">
        <v>19</v>
      </c>
      <c r="F148" s="229" t="s">
        <v>202</v>
      </c>
      <c r="G148" s="227"/>
      <c r="H148" s="228" t="s">
        <v>19</v>
      </c>
      <c r="I148" s="230"/>
      <c r="J148" s="227"/>
      <c r="K148" s="227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128</v>
      </c>
      <c r="AU148" s="235" t="s">
        <v>85</v>
      </c>
      <c r="AV148" s="13" t="s">
        <v>83</v>
      </c>
      <c r="AW148" s="13" t="s">
        <v>37</v>
      </c>
      <c r="AX148" s="13" t="s">
        <v>75</v>
      </c>
      <c r="AY148" s="235" t="s">
        <v>117</v>
      </c>
    </row>
    <row r="149" s="14" customFormat="1">
      <c r="A149" s="14"/>
      <c r="B149" s="236"/>
      <c r="C149" s="237"/>
      <c r="D149" s="221" t="s">
        <v>128</v>
      </c>
      <c r="E149" s="238" t="s">
        <v>19</v>
      </c>
      <c r="F149" s="239" t="s">
        <v>83</v>
      </c>
      <c r="G149" s="237"/>
      <c r="H149" s="240">
        <v>1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128</v>
      </c>
      <c r="AU149" s="246" t="s">
        <v>85</v>
      </c>
      <c r="AV149" s="14" t="s">
        <v>85</v>
      </c>
      <c r="AW149" s="14" t="s">
        <v>37</v>
      </c>
      <c r="AX149" s="14" t="s">
        <v>83</v>
      </c>
      <c r="AY149" s="246" t="s">
        <v>117</v>
      </c>
    </row>
    <row r="150" s="2" customFormat="1" ht="16.5" customHeight="1">
      <c r="A150" s="40"/>
      <c r="B150" s="41"/>
      <c r="C150" s="207" t="s">
        <v>203</v>
      </c>
      <c r="D150" s="207" t="s">
        <v>120</v>
      </c>
      <c r="E150" s="208" t="s">
        <v>204</v>
      </c>
      <c r="F150" s="209" t="s">
        <v>205</v>
      </c>
      <c r="G150" s="210" t="s">
        <v>123</v>
      </c>
      <c r="H150" s="211">
        <v>1</v>
      </c>
      <c r="I150" s="212"/>
      <c r="J150" s="213">
        <f>ROUND(I150*H150,2)</f>
        <v>0</v>
      </c>
      <c r="K150" s="214"/>
      <c r="L150" s="46"/>
      <c r="M150" s="215" t="s">
        <v>19</v>
      </c>
      <c r="N150" s="216" t="s">
        <v>46</v>
      </c>
      <c r="O150" s="86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124</v>
      </c>
      <c r="AT150" s="219" t="s">
        <v>120</v>
      </c>
      <c r="AU150" s="219" t="s">
        <v>85</v>
      </c>
      <c r="AY150" s="19" t="s">
        <v>117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9" t="s">
        <v>83</v>
      </c>
      <c r="BK150" s="220">
        <f>ROUND(I150*H150,2)</f>
        <v>0</v>
      </c>
      <c r="BL150" s="19" t="s">
        <v>124</v>
      </c>
      <c r="BM150" s="219" t="s">
        <v>206</v>
      </c>
    </row>
    <row r="151" s="2" customFormat="1">
      <c r="A151" s="40"/>
      <c r="B151" s="41"/>
      <c r="C151" s="42"/>
      <c r="D151" s="221" t="s">
        <v>126</v>
      </c>
      <c r="E151" s="42"/>
      <c r="F151" s="222" t="s">
        <v>201</v>
      </c>
      <c r="G151" s="42"/>
      <c r="H151" s="42"/>
      <c r="I151" s="223"/>
      <c r="J151" s="42"/>
      <c r="K151" s="42"/>
      <c r="L151" s="46"/>
      <c r="M151" s="224"/>
      <c r="N151" s="225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126</v>
      </c>
      <c r="AU151" s="19" t="s">
        <v>85</v>
      </c>
    </row>
    <row r="152" s="13" customFormat="1">
      <c r="A152" s="13"/>
      <c r="B152" s="226"/>
      <c r="C152" s="227"/>
      <c r="D152" s="221" t="s">
        <v>128</v>
      </c>
      <c r="E152" s="228" t="s">
        <v>19</v>
      </c>
      <c r="F152" s="229" t="s">
        <v>207</v>
      </c>
      <c r="G152" s="227"/>
      <c r="H152" s="228" t="s">
        <v>19</v>
      </c>
      <c r="I152" s="230"/>
      <c r="J152" s="227"/>
      <c r="K152" s="227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128</v>
      </c>
      <c r="AU152" s="235" t="s">
        <v>85</v>
      </c>
      <c r="AV152" s="13" t="s">
        <v>83</v>
      </c>
      <c r="AW152" s="13" t="s">
        <v>37</v>
      </c>
      <c r="AX152" s="13" t="s">
        <v>75</v>
      </c>
      <c r="AY152" s="235" t="s">
        <v>117</v>
      </c>
    </row>
    <row r="153" s="14" customFormat="1">
      <c r="A153" s="14"/>
      <c r="B153" s="236"/>
      <c r="C153" s="237"/>
      <c r="D153" s="221" t="s">
        <v>128</v>
      </c>
      <c r="E153" s="238" t="s">
        <v>19</v>
      </c>
      <c r="F153" s="239" t="s">
        <v>83</v>
      </c>
      <c r="G153" s="237"/>
      <c r="H153" s="240">
        <v>1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128</v>
      </c>
      <c r="AU153" s="246" t="s">
        <v>85</v>
      </c>
      <c r="AV153" s="14" t="s">
        <v>85</v>
      </c>
      <c r="AW153" s="14" t="s">
        <v>37</v>
      </c>
      <c r="AX153" s="14" t="s">
        <v>83</v>
      </c>
      <c r="AY153" s="246" t="s">
        <v>117</v>
      </c>
    </row>
    <row r="154" s="2" customFormat="1" ht="24.15" customHeight="1">
      <c r="A154" s="40"/>
      <c r="B154" s="41"/>
      <c r="C154" s="207" t="s">
        <v>208</v>
      </c>
      <c r="D154" s="207" t="s">
        <v>120</v>
      </c>
      <c r="E154" s="208" t="s">
        <v>209</v>
      </c>
      <c r="F154" s="209" t="s">
        <v>210</v>
      </c>
      <c r="G154" s="210" t="s">
        <v>123</v>
      </c>
      <c r="H154" s="211">
        <v>1</v>
      </c>
      <c r="I154" s="212"/>
      <c r="J154" s="213">
        <f>ROUND(I154*H154,2)</f>
        <v>0</v>
      </c>
      <c r="K154" s="214"/>
      <c r="L154" s="46"/>
      <c r="M154" s="215" t="s">
        <v>19</v>
      </c>
      <c r="N154" s="216" t="s">
        <v>46</v>
      </c>
      <c r="O154" s="86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9" t="s">
        <v>124</v>
      </c>
      <c r="AT154" s="219" t="s">
        <v>120</v>
      </c>
      <c r="AU154" s="219" t="s">
        <v>85</v>
      </c>
      <c r="AY154" s="19" t="s">
        <v>117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9" t="s">
        <v>83</v>
      </c>
      <c r="BK154" s="220">
        <f>ROUND(I154*H154,2)</f>
        <v>0</v>
      </c>
      <c r="BL154" s="19" t="s">
        <v>124</v>
      </c>
      <c r="BM154" s="219" t="s">
        <v>211</v>
      </c>
    </row>
    <row r="155" s="2" customFormat="1">
      <c r="A155" s="40"/>
      <c r="B155" s="41"/>
      <c r="C155" s="42"/>
      <c r="D155" s="221" t="s">
        <v>126</v>
      </c>
      <c r="E155" s="42"/>
      <c r="F155" s="222" t="s">
        <v>212</v>
      </c>
      <c r="G155" s="42"/>
      <c r="H155" s="42"/>
      <c r="I155" s="223"/>
      <c r="J155" s="42"/>
      <c r="K155" s="42"/>
      <c r="L155" s="46"/>
      <c r="M155" s="224"/>
      <c r="N155" s="22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126</v>
      </c>
      <c r="AU155" s="19" t="s">
        <v>85</v>
      </c>
    </row>
    <row r="156" s="13" customFormat="1">
      <c r="A156" s="13"/>
      <c r="B156" s="226"/>
      <c r="C156" s="227"/>
      <c r="D156" s="221" t="s">
        <v>128</v>
      </c>
      <c r="E156" s="228" t="s">
        <v>19</v>
      </c>
      <c r="F156" s="229" t="s">
        <v>213</v>
      </c>
      <c r="G156" s="227"/>
      <c r="H156" s="228" t="s">
        <v>19</v>
      </c>
      <c r="I156" s="230"/>
      <c r="J156" s="227"/>
      <c r="K156" s="227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128</v>
      </c>
      <c r="AU156" s="235" t="s">
        <v>85</v>
      </c>
      <c r="AV156" s="13" t="s">
        <v>83</v>
      </c>
      <c r="AW156" s="13" t="s">
        <v>37</v>
      </c>
      <c r="AX156" s="13" t="s">
        <v>75</v>
      </c>
      <c r="AY156" s="235" t="s">
        <v>117</v>
      </c>
    </row>
    <row r="157" s="13" customFormat="1">
      <c r="A157" s="13"/>
      <c r="B157" s="226"/>
      <c r="C157" s="227"/>
      <c r="D157" s="221" t="s">
        <v>128</v>
      </c>
      <c r="E157" s="228" t="s">
        <v>19</v>
      </c>
      <c r="F157" s="229" t="s">
        <v>214</v>
      </c>
      <c r="G157" s="227"/>
      <c r="H157" s="228" t="s">
        <v>19</v>
      </c>
      <c r="I157" s="230"/>
      <c r="J157" s="227"/>
      <c r="K157" s="227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128</v>
      </c>
      <c r="AU157" s="235" t="s">
        <v>85</v>
      </c>
      <c r="AV157" s="13" t="s">
        <v>83</v>
      </c>
      <c r="AW157" s="13" t="s">
        <v>37</v>
      </c>
      <c r="AX157" s="13" t="s">
        <v>75</v>
      </c>
      <c r="AY157" s="235" t="s">
        <v>117</v>
      </c>
    </row>
    <row r="158" s="13" customFormat="1">
      <c r="A158" s="13"/>
      <c r="B158" s="226"/>
      <c r="C158" s="227"/>
      <c r="D158" s="221" t="s">
        <v>128</v>
      </c>
      <c r="E158" s="228" t="s">
        <v>19</v>
      </c>
      <c r="F158" s="229" t="s">
        <v>215</v>
      </c>
      <c r="G158" s="227"/>
      <c r="H158" s="228" t="s">
        <v>19</v>
      </c>
      <c r="I158" s="230"/>
      <c r="J158" s="227"/>
      <c r="K158" s="227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128</v>
      </c>
      <c r="AU158" s="235" t="s">
        <v>85</v>
      </c>
      <c r="AV158" s="13" t="s">
        <v>83</v>
      </c>
      <c r="AW158" s="13" t="s">
        <v>37</v>
      </c>
      <c r="AX158" s="13" t="s">
        <v>75</v>
      </c>
      <c r="AY158" s="235" t="s">
        <v>117</v>
      </c>
    </row>
    <row r="159" s="14" customFormat="1">
      <c r="A159" s="14"/>
      <c r="B159" s="236"/>
      <c r="C159" s="237"/>
      <c r="D159" s="221" t="s">
        <v>128</v>
      </c>
      <c r="E159" s="238" t="s">
        <v>19</v>
      </c>
      <c r="F159" s="239" t="s">
        <v>83</v>
      </c>
      <c r="G159" s="237"/>
      <c r="H159" s="240">
        <v>1</v>
      </c>
      <c r="I159" s="241"/>
      <c r="J159" s="237"/>
      <c r="K159" s="237"/>
      <c r="L159" s="242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128</v>
      </c>
      <c r="AU159" s="246" t="s">
        <v>85</v>
      </c>
      <c r="AV159" s="14" t="s">
        <v>85</v>
      </c>
      <c r="AW159" s="14" t="s">
        <v>37</v>
      </c>
      <c r="AX159" s="14" t="s">
        <v>83</v>
      </c>
      <c r="AY159" s="246" t="s">
        <v>117</v>
      </c>
    </row>
    <row r="160" s="2" customFormat="1" ht="6.96" customHeight="1">
      <c r="A160" s="40"/>
      <c r="B160" s="61"/>
      <c r="C160" s="62"/>
      <c r="D160" s="62"/>
      <c r="E160" s="62"/>
      <c r="F160" s="62"/>
      <c r="G160" s="62"/>
      <c r="H160" s="62"/>
      <c r="I160" s="62"/>
      <c r="J160" s="62"/>
      <c r="K160" s="62"/>
      <c r="L160" s="46"/>
      <c r="M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</row>
  </sheetData>
  <sheetProtection sheet="1" autoFilter="0" formatColumns="0" formatRows="0" objects="1" scenarios="1" spinCount="100000" saltValue="S4HTJAQfUpy4V3WPRJP2L3R0QnBUB2aEKAplMeBkmsoORK6+jRHaJY2cMlzymF2oVkW8VOKPLxLq6ZSL6wkgaQ==" hashValue="oiXQFK7s7OQ0IeisS78bJbS9GQ7eKCxwAnj1dZr7QAJSxfRudKOk9bFqtR/eoBGrqsM0JVNFUoyICI/hf8YV0g==" algorithmName="SHA-512" password="CC35"/>
  <autoFilter ref="C80:K15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II/354 Svratka – odstranění mostu ev. č. 354-008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216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9. 12. 2022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ROUND((SUM(BE83:BE233)),  2)</f>
        <v>0</v>
      </c>
      <c r="G33" s="40"/>
      <c r="H33" s="40"/>
      <c r="I33" s="150">
        <v>0.20999999999999999</v>
      </c>
      <c r="J33" s="149">
        <f>ROUND(((SUM(BE83:BE233))*I33),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ROUND((SUM(BF83:BF233)),  2)</f>
        <v>0</v>
      </c>
      <c r="G34" s="40"/>
      <c r="H34" s="40"/>
      <c r="I34" s="150">
        <v>0.14999999999999999</v>
      </c>
      <c r="J34" s="149">
        <f>ROUND(((SUM(BF83:BF233))*I34),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ROUND((SUM(BG83:BG233)),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ROUND((SUM(BH83:BH233)),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ROUND((SUM(BI83:BI233)),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II/354 Svratka – odstranění mostu ev. č. 354-008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001 - Dopravně inženýrská opatření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Svratka</v>
      </c>
      <c r="G52" s="42"/>
      <c r="H52" s="42"/>
      <c r="I52" s="34" t="s">
        <v>23</v>
      </c>
      <c r="J52" s="74" t="str">
        <f>IF(J12="","",J12)</f>
        <v>9. 12. 2022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Krajská správa a údržba silnic Vysočiny</v>
      </c>
      <c r="G54" s="42"/>
      <c r="H54" s="42"/>
      <c r="I54" s="34" t="s">
        <v>33</v>
      </c>
      <c r="J54" s="38" t="str">
        <f>E21</f>
        <v>Ing. Petr Šedivý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Ing. Petr Šedivý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217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218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219</v>
      </c>
      <c r="E62" s="170"/>
      <c r="F62" s="170"/>
      <c r="G62" s="170"/>
      <c r="H62" s="170"/>
      <c r="I62" s="170"/>
      <c r="J62" s="171">
        <f>J224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220</v>
      </c>
      <c r="E63" s="176"/>
      <c r="F63" s="176"/>
      <c r="G63" s="176"/>
      <c r="H63" s="176"/>
      <c r="I63" s="176"/>
      <c r="J63" s="177">
        <f>J225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101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II/354 Svratka – odstranění mostu ev. č. 354-008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93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001 - Dopravně inženýrská opatření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Svratka</v>
      </c>
      <c r="G77" s="42"/>
      <c r="H77" s="42"/>
      <c r="I77" s="34" t="s">
        <v>23</v>
      </c>
      <c r="J77" s="74" t="str">
        <f>IF(J12="","",J12)</f>
        <v>9. 12. 2022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Krajská správa a údržba silnic Vysočiny</v>
      </c>
      <c r="G79" s="42"/>
      <c r="H79" s="42"/>
      <c r="I79" s="34" t="s">
        <v>33</v>
      </c>
      <c r="J79" s="38" t="str">
        <f>E21</f>
        <v>Ing. Petr Šedivý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31</v>
      </c>
      <c r="D80" s="42"/>
      <c r="E80" s="42"/>
      <c r="F80" s="29" t="str">
        <f>IF(E18="","",E18)</f>
        <v>Vyplň údaj</v>
      </c>
      <c r="G80" s="42"/>
      <c r="H80" s="42"/>
      <c r="I80" s="34" t="s">
        <v>38</v>
      </c>
      <c r="J80" s="38" t="str">
        <f>E24</f>
        <v>Ing. Petr Šedivý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102</v>
      </c>
      <c r="D82" s="182" t="s">
        <v>60</v>
      </c>
      <c r="E82" s="182" t="s">
        <v>56</v>
      </c>
      <c r="F82" s="182" t="s">
        <v>57</v>
      </c>
      <c r="G82" s="182" t="s">
        <v>103</v>
      </c>
      <c r="H82" s="182" t="s">
        <v>104</v>
      </c>
      <c r="I82" s="182" t="s">
        <v>105</v>
      </c>
      <c r="J82" s="183" t="s">
        <v>97</v>
      </c>
      <c r="K82" s="184" t="s">
        <v>106</v>
      </c>
      <c r="L82" s="185"/>
      <c r="M82" s="94" t="s">
        <v>19</v>
      </c>
      <c r="N82" s="95" t="s">
        <v>45</v>
      </c>
      <c r="O82" s="95" t="s">
        <v>107</v>
      </c>
      <c r="P82" s="95" t="s">
        <v>108</v>
      </c>
      <c r="Q82" s="95" t="s">
        <v>109</v>
      </c>
      <c r="R82" s="95" t="s">
        <v>110</v>
      </c>
      <c r="S82" s="95" t="s">
        <v>111</v>
      </c>
      <c r="T82" s="96" t="s">
        <v>112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113</v>
      </c>
      <c r="D83" s="42"/>
      <c r="E83" s="42"/>
      <c r="F83" s="42"/>
      <c r="G83" s="42"/>
      <c r="H83" s="42"/>
      <c r="I83" s="42"/>
      <c r="J83" s="186">
        <f>BK83</f>
        <v>0</v>
      </c>
      <c r="K83" s="42"/>
      <c r="L83" s="46"/>
      <c r="M83" s="97"/>
      <c r="N83" s="187"/>
      <c r="O83" s="98"/>
      <c r="P83" s="188">
        <f>P84+P224</f>
        <v>0</v>
      </c>
      <c r="Q83" s="98"/>
      <c r="R83" s="188">
        <f>R84+R224</f>
        <v>0</v>
      </c>
      <c r="S83" s="98"/>
      <c r="T83" s="189">
        <f>T84+T224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74</v>
      </c>
      <c r="AU83" s="19" t="s">
        <v>98</v>
      </c>
      <c r="BK83" s="190">
        <f>BK84+BK224</f>
        <v>0</v>
      </c>
    </row>
    <row r="84" s="12" customFormat="1" ht="25.92" customHeight="1">
      <c r="A84" s="12"/>
      <c r="B84" s="191"/>
      <c r="C84" s="192"/>
      <c r="D84" s="193" t="s">
        <v>74</v>
      </c>
      <c r="E84" s="194" t="s">
        <v>221</v>
      </c>
      <c r="F84" s="194" t="s">
        <v>222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</f>
        <v>0</v>
      </c>
      <c r="Q84" s="199"/>
      <c r="R84" s="200">
        <f>R85</f>
        <v>0</v>
      </c>
      <c r="S84" s="199"/>
      <c r="T84" s="201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83</v>
      </c>
      <c r="AT84" s="203" t="s">
        <v>74</v>
      </c>
      <c r="AU84" s="203" t="s">
        <v>75</v>
      </c>
      <c r="AY84" s="202" t="s">
        <v>117</v>
      </c>
      <c r="BK84" s="204">
        <f>BK85</f>
        <v>0</v>
      </c>
    </row>
    <row r="85" s="12" customFormat="1" ht="22.8" customHeight="1">
      <c r="A85" s="12"/>
      <c r="B85" s="191"/>
      <c r="C85" s="192"/>
      <c r="D85" s="193" t="s">
        <v>74</v>
      </c>
      <c r="E85" s="205" t="s">
        <v>182</v>
      </c>
      <c r="F85" s="205" t="s">
        <v>223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SUM(P86:P223)</f>
        <v>0</v>
      </c>
      <c r="Q85" s="199"/>
      <c r="R85" s="200">
        <f>SUM(R86:R223)</f>
        <v>0</v>
      </c>
      <c r="S85" s="199"/>
      <c r="T85" s="201">
        <f>SUM(T86:T223)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83</v>
      </c>
      <c r="AT85" s="203" t="s">
        <v>74</v>
      </c>
      <c r="AU85" s="203" t="s">
        <v>83</v>
      </c>
      <c r="AY85" s="202" t="s">
        <v>117</v>
      </c>
      <c r="BK85" s="204">
        <f>SUM(BK86:BK223)</f>
        <v>0</v>
      </c>
    </row>
    <row r="86" s="2" customFormat="1" ht="24.15" customHeight="1">
      <c r="A86" s="40"/>
      <c r="B86" s="41"/>
      <c r="C86" s="207" t="s">
        <v>83</v>
      </c>
      <c r="D86" s="207" t="s">
        <v>120</v>
      </c>
      <c r="E86" s="208" t="s">
        <v>224</v>
      </c>
      <c r="F86" s="209" t="s">
        <v>225</v>
      </c>
      <c r="G86" s="210" t="s">
        <v>226</v>
      </c>
      <c r="H86" s="211">
        <v>56</v>
      </c>
      <c r="I86" s="212"/>
      <c r="J86" s="213">
        <f>ROUND(I86*H86,2)</f>
        <v>0</v>
      </c>
      <c r="K86" s="214"/>
      <c r="L86" s="46"/>
      <c r="M86" s="215" t="s">
        <v>19</v>
      </c>
      <c r="N86" s="216" t="s">
        <v>46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116</v>
      </c>
      <c r="AT86" s="219" t="s">
        <v>120</v>
      </c>
      <c r="AU86" s="219" t="s">
        <v>85</v>
      </c>
      <c r="AY86" s="19" t="s">
        <v>117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9" t="s">
        <v>83</v>
      </c>
      <c r="BK86" s="220">
        <f>ROUND(I86*H86,2)</f>
        <v>0</v>
      </c>
      <c r="BL86" s="19" t="s">
        <v>116</v>
      </c>
      <c r="BM86" s="219" t="s">
        <v>227</v>
      </c>
    </row>
    <row r="87" s="2" customFormat="1">
      <c r="A87" s="40"/>
      <c r="B87" s="41"/>
      <c r="C87" s="42"/>
      <c r="D87" s="221" t="s">
        <v>126</v>
      </c>
      <c r="E87" s="42"/>
      <c r="F87" s="222" t="s">
        <v>228</v>
      </c>
      <c r="G87" s="42"/>
      <c r="H87" s="42"/>
      <c r="I87" s="223"/>
      <c r="J87" s="42"/>
      <c r="K87" s="42"/>
      <c r="L87" s="46"/>
      <c r="M87" s="224"/>
      <c r="N87" s="22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126</v>
      </c>
      <c r="AU87" s="19" t="s">
        <v>85</v>
      </c>
    </row>
    <row r="88" s="13" customFormat="1">
      <c r="A88" s="13"/>
      <c r="B88" s="226"/>
      <c r="C88" s="227"/>
      <c r="D88" s="221" t="s">
        <v>128</v>
      </c>
      <c r="E88" s="228" t="s">
        <v>19</v>
      </c>
      <c r="F88" s="229" t="s">
        <v>229</v>
      </c>
      <c r="G88" s="227"/>
      <c r="H88" s="228" t="s">
        <v>19</v>
      </c>
      <c r="I88" s="230"/>
      <c r="J88" s="227"/>
      <c r="K88" s="227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128</v>
      </c>
      <c r="AU88" s="235" t="s">
        <v>85</v>
      </c>
      <c r="AV88" s="13" t="s">
        <v>83</v>
      </c>
      <c r="AW88" s="13" t="s">
        <v>37</v>
      </c>
      <c r="AX88" s="13" t="s">
        <v>75</v>
      </c>
      <c r="AY88" s="235" t="s">
        <v>117</v>
      </c>
    </row>
    <row r="89" s="14" customFormat="1">
      <c r="A89" s="14"/>
      <c r="B89" s="236"/>
      <c r="C89" s="237"/>
      <c r="D89" s="221" t="s">
        <v>128</v>
      </c>
      <c r="E89" s="238" t="s">
        <v>19</v>
      </c>
      <c r="F89" s="239" t="s">
        <v>230</v>
      </c>
      <c r="G89" s="237"/>
      <c r="H89" s="240">
        <v>56</v>
      </c>
      <c r="I89" s="241"/>
      <c r="J89" s="237"/>
      <c r="K89" s="237"/>
      <c r="L89" s="242"/>
      <c r="M89" s="243"/>
      <c r="N89" s="244"/>
      <c r="O89" s="244"/>
      <c r="P89" s="244"/>
      <c r="Q89" s="244"/>
      <c r="R89" s="244"/>
      <c r="S89" s="244"/>
      <c r="T89" s="24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6" t="s">
        <v>128</v>
      </c>
      <c r="AU89" s="246" t="s">
        <v>85</v>
      </c>
      <c r="AV89" s="14" t="s">
        <v>85</v>
      </c>
      <c r="AW89" s="14" t="s">
        <v>37</v>
      </c>
      <c r="AX89" s="14" t="s">
        <v>83</v>
      </c>
      <c r="AY89" s="246" t="s">
        <v>117</v>
      </c>
    </row>
    <row r="90" s="2" customFormat="1" ht="24.15" customHeight="1">
      <c r="A90" s="40"/>
      <c r="B90" s="41"/>
      <c r="C90" s="207" t="s">
        <v>85</v>
      </c>
      <c r="D90" s="207" t="s">
        <v>120</v>
      </c>
      <c r="E90" s="208" t="s">
        <v>231</v>
      </c>
      <c r="F90" s="209" t="s">
        <v>232</v>
      </c>
      <c r="G90" s="210" t="s">
        <v>226</v>
      </c>
      <c r="H90" s="211">
        <v>56</v>
      </c>
      <c r="I90" s="212"/>
      <c r="J90" s="213">
        <f>ROUND(I90*H90,2)</f>
        <v>0</v>
      </c>
      <c r="K90" s="214"/>
      <c r="L90" s="46"/>
      <c r="M90" s="215" t="s">
        <v>19</v>
      </c>
      <c r="N90" s="216" t="s">
        <v>46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116</v>
      </c>
      <c r="AT90" s="219" t="s">
        <v>120</v>
      </c>
      <c r="AU90" s="219" t="s">
        <v>85</v>
      </c>
      <c r="AY90" s="19" t="s">
        <v>117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83</v>
      </c>
      <c r="BK90" s="220">
        <f>ROUND(I90*H90,2)</f>
        <v>0</v>
      </c>
      <c r="BL90" s="19" t="s">
        <v>116</v>
      </c>
      <c r="BM90" s="219" t="s">
        <v>233</v>
      </c>
    </row>
    <row r="91" s="2" customFormat="1">
      <c r="A91" s="40"/>
      <c r="B91" s="41"/>
      <c r="C91" s="42"/>
      <c r="D91" s="221" t="s">
        <v>126</v>
      </c>
      <c r="E91" s="42"/>
      <c r="F91" s="222" t="s">
        <v>234</v>
      </c>
      <c r="G91" s="42"/>
      <c r="H91" s="42"/>
      <c r="I91" s="223"/>
      <c r="J91" s="42"/>
      <c r="K91" s="42"/>
      <c r="L91" s="46"/>
      <c r="M91" s="224"/>
      <c r="N91" s="22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126</v>
      </c>
      <c r="AU91" s="19" t="s">
        <v>85</v>
      </c>
    </row>
    <row r="92" s="13" customFormat="1">
      <c r="A92" s="13"/>
      <c r="B92" s="226"/>
      <c r="C92" s="227"/>
      <c r="D92" s="221" t="s">
        <v>128</v>
      </c>
      <c r="E92" s="228" t="s">
        <v>19</v>
      </c>
      <c r="F92" s="229" t="s">
        <v>229</v>
      </c>
      <c r="G92" s="227"/>
      <c r="H92" s="228" t="s">
        <v>19</v>
      </c>
      <c r="I92" s="230"/>
      <c r="J92" s="227"/>
      <c r="K92" s="227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128</v>
      </c>
      <c r="AU92" s="235" t="s">
        <v>85</v>
      </c>
      <c r="AV92" s="13" t="s">
        <v>83</v>
      </c>
      <c r="AW92" s="13" t="s">
        <v>37</v>
      </c>
      <c r="AX92" s="13" t="s">
        <v>75</v>
      </c>
      <c r="AY92" s="235" t="s">
        <v>117</v>
      </c>
    </row>
    <row r="93" s="14" customFormat="1">
      <c r="A93" s="14"/>
      <c r="B93" s="236"/>
      <c r="C93" s="237"/>
      <c r="D93" s="221" t="s">
        <v>128</v>
      </c>
      <c r="E93" s="238" t="s">
        <v>19</v>
      </c>
      <c r="F93" s="239" t="s">
        <v>230</v>
      </c>
      <c r="G93" s="237"/>
      <c r="H93" s="240">
        <v>56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128</v>
      </c>
      <c r="AU93" s="246" t="s">
        <v>85</v>
      </c>
      <c r="AV93" s="14" t="s">
        <v>85</v>
      </c>
      <c r="AW93" s="14" t="s">
        <v>37</v>
      </c>
      <c r="AX93" s="14" t="s">
        <v>83</v>
      </c>
      <c r="AY93" s="246" t="s">
        <v>117</v>
      </c>
    </row>
    <row r="94" s="2" customFormat="1" ht="24.15" customHeight="1">
      <c r="A94" s="40"/>
      <c r="B94" s="41"/>
      <c r="C94" s="207" t="s">
        <v>143</v>
      </c>
      <c r="D94" s="207" t="s">
        <v>120</v>
      </c>
      <c r="E94" s="208" t="s">
        <v>235</v>
      </c>
      <c r="F94" s="209" t="s">
        <v>236</v>
      </c>
      <c r="G94" s="210" t="s">
        <v>237</v>
      </c>
      <c r="H94" s="211">
        <v>2240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46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116</v>
      </c>
      <c r="AT94" s="219" t="s">
        <v>120</v>
      </c>
      <c r="AU94" s="219" t="s">
        <v>85</v>
      </c>
      <c r="AY94" s="19" t="s">
        <v>117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83</v>
      </c>
      <c r="BK94" s="220">
        <f>ROUND(I94*H94,2)</f>
        <v>0</v>
      </c>
      <c r="BL94" s="19" t="s">
        <v>116</v>
      </c>
      <c r="BM94" s="219" t="s">
        <v>238</v>
      </c>
    </row>
    <row r="95" s="2" customFormat="1">
      <c r="A95" s="40"/>
      <c r="B95" s="41"/>
      <c r="C95" s="42"/>
      <c r="D95" s="221" t="s">
        <v>126</v>
      </c>
      <c r="E95" s="42"/>
      <c r="F95" s="222" t="s">
        <v>239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126</v>
      </c>
      <c r="AU95" s="19" t="s">
        <v>85</v>
      </c>
    </row>
    <row r="96" s="13" customFormat="1">
      <c r="A96" s="13"/>
      <c r="B96" s="226"/>
      <c r="C96" s="227"/>
      <c r="D96" s="221" t="s">
        <v>128</v>
      </c>
      <c r="E96" s="228" t="s">
        <v>19</v>
      </c>
      <c r="F96" s="229" t="s">
        <v>229</v>
      </c>
      <c r="G96" s="227"/>
      <c r="H96" s="228" t="s">
        <v>19</v>
      </c>
      <c r="I96" s="230"/>
      <c r="J96" s="227"/>
      <c r="K96" s="227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128</v>
      </c>
      <c r="AU96" s="235" t="s">
        <v>85</v>
      </c>
      <c r="AV96" s="13" t="s">
        <v>83</v>
      </c>
      <c r="AW96" s="13" t="s">
        <v>37</v>
      </c>
      <c r="AX96" s="13" t="s">
        <v>75</v>
      </c>
      <c r="AY96" s="235" t="s">
        <v>117</v>
      </c>
    </row>
    <row r="97" s="13" customFormat="1">
      <c r="A97" s="13"/>
      <c r="B97" s="226"/>
      <c r="C97" s="227"/>
      <c r="D97" s="221" t="s">
        <v>128</v>
      </c>
      <c r="E97" s="228" t="s">
        <v>19</v>
      </c>
      <c r="F97" s="229" t="s">
        <v>240</v>
      </c>
      <c r="G97" s="227"/>
      <c r="H97" s="228" t="s">
        <v>19</v>
      </c>
      <c r="I97" s="230"/>
      <c r="J97" s="227"/>
      <c r="K97" s="227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128</v>
      </c>
      <c r="AU97" s="235" t="s">
        <v>85</v>
      </c>
      <c r="AV97" s="13" t="s">
        <v>83</v>
      </c>
      <c r="AW97" s="13" t="s">
        <v>37</v>
      </c>
      <c r="AX97" s="13" t="s">
        <v>75</v>
      </c>
      <c r="AY97" s="235" t="s">
        <v>117</v>
      </c>
    </row>
    <row r="98" s="14" customFormat="1">
      <c r="A98" s="14"/>
      <c r="B98" s="236"/>
      <c r="C98" s="237"/>
      <c r="D98" s="221" t="s">
        <v>128</v>
      </c>
      <c r="E98" s="238" t="s">
        <v>19</v>
      </c>
      <c r="F98" s="239" t="s">
        <v>241</v>
      </c>
      <c r="G98" s="237"/>
      <c r="H98" s="240">
        <v>2240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128</v>
      </c>
      <c r="AU98" s="246" t="s">
        <v>85</v>
      </c>
      <c r="AV98" s="14" t="s">
        <v>85</v>
      </c>
      <c r="AW98" s="14" t="s">
        <v>37</v>
      </c>
      <c r="AX98" s="14" t="s">
        <v>83</v>
      </c>
      <c r="AY98" s="246" t="s">
        <v>117</v>
      </c>
    </row>
    <row r="99" s="2" customFormat="1" ht="24.15" customHeight="1">
      <c r="A99" s="40"/>
      <c r="B99" s="41"/>
      <c r="C99" s="207" t="s">
        <v>116</v>
      </c>
      <c r="D99" s="207" t="s">
        <v>120</v>
      </c>
      <c r="E99" s="208" t="s">
        <v>242</v>
      </c>
      <c r="F99" s="209" t="s">
        <v>243</v>
      </c>
      <c r="G99" s="210" t="s">
        <v>244</v>
      </c>
      <c r="H99" s="211">
        <v>8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46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116</v>
      </c>
      <c r="AT99" s="219" t="s">
        <v>120</v>
      </c>
      <c r="AU99" s="219" t="s">
        <v>85</v>
      </c>
      <c r="AY99" s="19" t="s">
        <v>117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83</v>
      </c>
      <c r="BK99" s="220">
        <f>ROUND(I99*H99,2)</f>
        <v>0</v>
      </c>
      <c r="BL99" s="19" t="s">
        <v>116</v>
      </c>
      <c r="BM99" s="219" t="s">
        <v>245</v>
      </c>
    </row>
    <row r="100" s="2" customFormat="1">
      <c r="A100" s="40"/>
      <c r="B100" s="41"/>
      <c r="C100" s="42"/>
      <c r="D100" s="221" t="s">
        <v>126</v>
      </c>
      <c r="E100" s="42"/>
      <c r="F100" s="222" t="s">
        <v>246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126</v>
      </c>
      <c r="AU100" s="19" t="s">
        <v>85</v>
      </c>
    </row>
    <row r="101" s="13" customFormat="1">
      <c r="A101" s="13"/>
      <c r="B101" s="226"/>
      <c r="C101" s="227"/>
      <c r="D101" s="221" t="s">
        <v>128</v>
      </c>
      <c r="E101" s="228" t="s">
        <v>19</v>
      </c>
      <c r="F101" s="229" t="s">
        <v>229</v>
      </c>
      <c r="G101" s="227"/>
      <c r="H101" s="228" t="s">
        <v>19</v>
      </c>
      <c r="I101" s="230"/>
      <c r="J101" s="227"/>
      <c r="K101" s="227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128</v>
      </c>
      <c r="AU101" s="235" t="s">
        <v>85</v>
      </c>
      <c r="AV101" s="13" t="s">
        <v>83</v>
      </c>
      <c r="AW101" s="13" t="s">
        <v>37</v>
      </c>
      <c r="AX101" s="13" t="s">
        <v>75</v>
      </c>
      <c r="AY101" s="235" t="s">
        <v>117</v>
      </c>
    </row>
    <row r="102" s="14" customFormat="1">
      <c r="A102" s="14"/>
      <c r="B102" s="236"/>
      <c r="C102" s="237"/>
      <c r="D102" s="221" t="s">
        <v>128</v>
      </c>
      <c r="E102" s="238" t="s">
        <v>19</v>
      </c>
      <c r="F102" s="239" t="s">
        <v>175</v>
      </c>
      <c r="G102" s="237"/>
      <c r="H102" s="240">
        <v>8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128</v>
      </c>
      <c r="AU102" s="246" t="s">
        <v>85</v>
      </c>
      <c r="AV102" s="14" t="s">
        <v>85</v>
      </c>
      <c r="AW102" s="14" t="s">
        <v>37</v>
      </c>
      <c r="AX102" s="14" t="s">
        <v>83</v>
      </c>
      <c r="AY102" s="246" t="s">
        <v>117</v>
      </c>
    </row>
    <row r="103" s="2" customFormat="1" ht="24.15" customHeight="1">
      <c r="A103" s="40"/>
      <c r="B103" s="41"/>
      <c r="C103" s="207" t="s">
        <v>153</v>
      </c>
      <c r="D103" s="207" t="s">
        <v>120</v>
      </c>
      <c r="E103" s="208" t="s">
        <v>247</v>
      </c>
      <c r="F103" s="209" t="s">
        <v>248</v>
      </c>
      <c r="G103" s="210" t="s">
        <v>244</v>
      </c>
      <c r="H103" s="211">
        <v>8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46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116</v>
      </c>
      <c r="AT103" s="219" t="s">
        <v>120</v>
      </c>
      <c r="AU103" s="219" t="s">
        <v>85</v>
      </c>
      <c r="AY103" s="19" t="s">
        <v>117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83</v>
      </c>
      <c r="BK103" s="220">
        <f>ROUND(I103*H103,2)</f>
        <v>0</v>
      </c>
      <c r="BL103" s="19" t="s">
        <v>116</v>
      </c>
      <c r="BM103" s="219" t="s">
        <v>249</v>
      </c>
    </row>
    <row r="104" s="2" customFormat="1">
      <c r="A104" s="40"/>
      <c r="B104" s="41"/>
      <c r="C104" s="42"/>
      <c r="D104" s="221" t="s">
        <v>126</v>
      </c>
      <c r="E104" s="42"/>
      <c r="F104" s="222" t="s">
        <v>250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126</v>
      </c>
      <c r="AU104" s="19" t="s">
        <v>85</v>
      </c>
    </row>
    <row r="105" s="13" customFormat="1">
      <c r="A105" s="13"/>
      <c r="B105" s="226"/>
      <c r="C105" s="227"/>
      <c r="D105" s="221" t="s">
        <v>128</v>
      </c>
      <c r="E105" s="228" t="s">
        <v>19</v>
      </c>
      <c r="F105" s="229" t="s">
        <v>229</v>
      </c>
      <c r="G105" s="227"/>
      <c r="H105" s="228" t="s">
        <v>19</v>
      </c>
      <c r="I105" s="230"/>
      <c r="J105" s="227"/>
      <c r="K105" s="227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128</v>
      </c>
      <c r="AU105" s="235" t="s">
        <v>85</v>
      </c>
      <c r="AV105" s="13" t="s">
        <v>83</v>
      </c>
      <c r="AW105" s="13" t="s">
        <v>37</v>
      </c>
      <c r="AX105" s="13" t="s">
        <v>75</v>
      </c>
      <c r="AY105" s="235" t="s">
        <v>117</v>
      </c>
    </row>
    <row r="106" s="14" customFormat="1">
      <c r="A106" s="14"/>
      <c r="B106" s="236"/>
      <c r="C106" s="237"/>
      <c r="D106" s="221" t="s">
        <v>128</v>
      </c>
      <c r="E106" s="238" t="s">
        <v>19</v>
      </c>
      <c r="F106" s="239" t="s">
        <v>175</v>
      </c>
      <c r="G106" s="237"/>
      <c r="H106" s="240">
        <v>8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128</v>
      </c>
      <c r="AU106" s="246" t="s">
        <v>85</v>
      </c>
      <c r="AV106" s="14" t="s">
        <v>85</v>
      </c>
      <c r="AW106" s="14" t="s">
        <v>37</v>
      </c>
      <c r="AX106" s="14" t="s">
        <v>83</v>
      </c>
      <c r="AY106" s="246" t="s">
        <v>117</v>
      </c>
    </row>
    <row r="107" s="2" customFormat="1" ht="24.15" customHeight="1">
      <c r="A107" s="40"/>
      <c r="B107" s="41"/>
      <c r="C107" s="207" t="s">
        <v>162</v>
      </c>
      <c r="D107" s="207" t="s">
        <v>120</v>
      </c>
      <c r="E107" s="208" t="s">
        <v>251</v>
      </c>
      <c r="F107" s="209" t="s">
        <v>252</v>
      </c>
      <c r="G107" s="210" t="s">
        <v>244</v>
      </c>
      <c r="H107" s="211">
        <v>24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46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116</v>
      </c>
      <c r="AT107" s="219" t="s">
        <v>120</v>
      </c>
      <c r="AU107" s="219" t="s">
        <v>85</v>
      </c>
      <c r="AY107" s="19" t="s">
        <v>117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83</v>
      </c>
      <c r="BK107" s="220">
        <f>ROUND(I107*H107,2)</f>
        <v>0</v>
      </c>
      <c r="BL107" s="19" t="s">
        <v>116</v>
      </c>
      <c r="BM107" s="219" t="s">
        <v>253</v>
      </c>
    </row>
    <row r="108" s="2" customFormat="1">
      <c r="A108" s="40"/>
      <c r="B108" s="41"/>
      <c r="C108" s="42"/>
      <c r="D108" s="221" t="s">
        <v>126</v>
      </c>
      <c r="E108" s="42"/>
      <c r="F108" s="222" t="s">
        <v>254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126</v>
      </c>
      <c r="AU108" s="19" t="s">
        <v>85</v>
      </c>
    </row>
    <row r="109" s="13" customFormat="1">
      <c r="A109" s="13"/>
      <c r="B109" s="226"/>
      <c r="C109" s="227"/>
      <c r="D109" s="221" t="s">
        <v>128</v>
      </c>
      <c r="E109" s="228" t="s">
        <v>19</v>
      </c>
      <c r="F109" s="229" t="s">
        <v>229</v>
      </c>
      <c r="G109" s="227"/>
      <c r="H109" s="228" t="s">
        <v>19</v>
      </c>
      <c r="I109" s="230"/>
      <c r="J109" s="227"/>
      <c r="K109" s="227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128</v>
      </c>
      <c r="AU109" s="235" t="s">
        <v>85</v>
      </c>
      <c r="AV109" s="13" t="s">
        <v>83</v>
      </c>
      <c r="AW109" s="13" t="s">
        <v>37</v>
      </c>
      <c r="AX109" s="13" t="s">
        <v>75</v>
      </c>
      <c r="AY109" s="235" t="s">
        <v>117</v>
      </c>
    </row>
    <row r="110" s="13" customFormat="1">
      <c r="A110" s="13"/>
      <c r="B110" s="226"/>
      <c r="C110" s="227"/>
      <c r="D110" s="221" t="s">
        <v>128</v>
      </c>
      <c r="E110" s="228" t="s">
        <v>19</v>
      </c>
      <c r="F110" s="229" t="s">
        <v>255</v>
      </c>
      <c r="G110" s="227"/>
      <c r="H110" s="228" t="s">
        <v>19</v>
      </c>
      <c r="I110" s="230"/>
      <c r="J110" s="227"/>
      <c r="K110" s="227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128</v>
      </c>
      <c r="AU110" s="235" t="s">
        <v>85</v>
      </c>
      <c r="AV110" s="13" t="s">
        <v>83</v>
      </c>
      <c r="AW110" s="13" t="s">
        <v>37</v>
      </c>
      <c r="AX110" s="13" t="s">
        <v>75</v>
      </c>
      <c r="AY110" s="235" t="s">
        <v>117</v>
      </c>
    </row>
    <row r="111" s="14" customFormat="1">
      <c r="A111" s="14"/>
      <c r="B111" s="236"/>
      <c r="C111" s="237"/>
      <c r="D111" s="221" t="s">
        <v>128</v>
      </c>
      <c r="E111" s="238" t="s">
        <v>19</v>
      </c>
      <c r="F111" s="239" t="s">
        <v>256</v>
      </c>
      <c r="G111" s="237"/>
      <c r="H111" s="240">
        <v>24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128</v>
      </c>
      <c r="AU111" s="246" t="s">
        <v>85</v>
      </c>
      <c r="AV111" s="14" t="s">
        <v>85</v>
      </c>
      <c r="AW111" s="14" t="s">
        <v>37</v>
      </c>
      <c r="AX111" s="14" t="s">
        <v>83</v>
      </c>
      <c r="AY111" s="246" t="s">
        <v>117</v>
      </c>
    </row>
    <row r="112" s="2" customFormat="1" ht="24.15" customHeight="1">
      <c r="A112" s="40"/>
      <c r="B112" s="41"/>
      <c r="C112" s="207" t="s">
        <v>171</v>
      </c>
      <c r="D112" s="207" t="s">
        <v>120</v>
      </c>
      <c r="E112" s="208" t="s">
        <v>257</v>
      </c>
      <c r="F112" s="209" t="s">
        <v>258</v>
      </c>
      <c r="G112" s="210" t="s">
        <v>259</v>
      </c>
      <c r="H112" s="211">
        <v>480</v>
      </c>
      <c r="I112" s="212"/>
      <c r="J112" s="213">
        <f>ROUND(I112*H112,2)</f>
        <v>0</v>
      </c>
      <c r="K112" s="214"/>
      <c r="L112" s="46"/>
      <c r="M112" s="215" t="s">
        <v>19</v>
      </c>
      <c r="N112" s="216" t="s">
        <v>46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116</v>
      </c>
      <c r="AT112" s="219" t="s">
        <v>120</v>
      </c>
      <c r="AU112" s="219" t="s">
        <v>85</v>
      </c>
      <c r="AY112" s="19" t="s">
        <v>117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83</v>
      </c>
      <c r="BK112" s="220">
        <f>ROUND(I112*H112,2)</f>
        <v>0</v>
      </c>
      <c r="BL112" s="19" t="s">
        <v>116</v>
      </c>
      <c r="BM112" s="219" t="s">
        <v>260</v>
      </c>
    </row>
    <row r="113" s="2" customFormat="1">
      <c r="A113" s="40"/>
      <c r="B113" s="41"/>
      <c r="C113" s="42"/>
      <c r="D113" s="221" t="s">
        <v>126</v>
      </c>
      <c r="E113" s="42"/>
      <c r="F113" s="222" t="s">
        <v>261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126</v>
      </c>
      <c r="AU113" s="19" t="s">
        <v>85</v>
      </c>
    </row>
    <row r="114" s="13" customFormat="1">
      <c r="A114" s="13"/>
      <c r="B114" s="226"/>
      <c r="C114" s="227"/>
      <c r="D114" s="221" t="s">
        <v>128</v>
      </c>
      <c r="E114" s="228" t="s">
        <v>19</v>
      </c>
      <c r="F114" s="229" t="s">
        <v>229</v>
      </c>
      <c r="G114" s="227"/>
      <c r="H114" s="228" t="s">
        <v>19</v>
      </c>
      <c r="I114" s="230"/>
      <c r="J114" s="227"/>
      <c r="K114" s="227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128</v>
      </c>
      <c r="AU114" s="235" t="s">
        <v>85</v>
      </c>
      <c r="AV114" s="13" t="s">
        <v>83</v>
      </c>
      <c r="AW114" s="13" t="s">
        <v>37</v>
      </c>
      <c r="AX114" s="13" t="s">
        <v>75</v>
      </c>
      <c r="AY114" s="235" t="s">
        <v>117</v>
      </c>
    </row>
    <row r="115" s="13" customFormat="1">
      <c r="A115" s="13"/>
      <c r="B115" s="226"/>
      <c r="C115" s="227"/>
      <c r="D115" s="221" t="s">
        <v>128</v>
      </c>
      <c r="E115" s="228" t="s">
        <v>19</v>
      </c>
      <c r="F115" s="229" t="s">
        <v>262</v>
      </c>
      <c r="G115" s="227"/>
      <c r="H115" s="228" t="s">
        <v>19</v>
      </c>
      <c r="I115" s="230"/>
      <c r="J115" s="227"/>
      <c r="K115" s="227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128</v>
      </c>
      <c r="AU115" s="235" t="s">
        <v>85</v>
      </c>
      <c r="AV115" s="13" t="s">
        <v>83</v>
      </c>
      <c r="AW115" s="13" t="s">
        <v>37</v>
      </c>
      <c r="AX115" s="13" t="s">
        <v>75</v>
      </c>
      <c r="AY115" s="235" t="s">
        <v>117</v>
      </c>
    </row>
    <row r="116" s="14" customFormat="1">
      <c r="A116" s="14"/>
      <c r="B116" s="236"/>
      <c r="C116" s="237"/>
      <c r="D116" s="221" t="s">
        <v>128</v>
      </c>
      <c r="E116" s="238" t="s">
        <v>19</v>
      </c>
      <c r="F116" s="239" t="s">
        <v>263</v>
      </c>
      <c r="G116" s="237"/>
      <c r="H116" s="240">
        <v>480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128</v>
      </c>
      <c r="AU116" s="246" t="s">
        <v>85</v>
      </c>
      <c r="AV116" s="14" t="s">
        <v>85</v>
      </c>
      <c r="AW116" s="14" t="s">
        <v>37</v>
      </c>
      <c r="AX116" s="14" t="s">
        <v>83</v>
      </c>
      <c r="AY116" s="246" t="s">
        <v>117</v>
      </c>
    </row>
    <row r="117" s="2" customFormat="1" ht="24.15" customHeight="1">
      <c r="A117" s="40"/>
      <c r="B117" s="41"/>
      <c r="C117" s="207" t="s">
        <v>175</v>
      </c>
      <c r="D117" s="207" t="s">
        <v>120</v>
      </c>
      <c r="E117" s="208" t="s">
        <v>264</v>
      </c>
      <c r="F117" s="209" t="s">
        <v>265</v>
      </c>
      <c r="G117" s="210" t="s">
        <v>244</v>
      </c>
      <c r="H117" s="211">
        <v>2</v>
      </c>
      <c r="I117" s="212"/>
      <c r="J117" s="213">
        <f>ROUND(I117*H117,2)</f>
        <v>0</v>
      </c>
      <c r="K117" s="214"/>
      <c r="L117" s="46"/>
      <c r="M117" s="215" t="s">
        <v>19</v>
      </c>
      <c r="N117" s="216" t="s">
        <v>46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116</v>
      </c>
      <c r="AT117" s="219" t="s">
        <v>120</v>
      </c>
      <c r="AU117" s="219" t="s">
        <v>85</v>
      </c>
      <c r="AY117" s="19" t="s">
        <v>117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83</v>
      </c>
      <c r="BK117" s="220">
        <f>ROUND(I117*H117,2)</f>
        <v>0</v>
      </c>
      <c r="BL117" s="19" t="s">
        <v>116</v>
      </c>
      <c r="BM117" s="219" t="s">
        <v>266</v>
      </c>
    </row>
    <row r="118" s="2" customFormat="1">
      <c r="A118" s="40"/>
      <c r="B118" s="41"/>
      <c r="C118" s="42"/>
      <c r="D118" s="221" t="s">
        <v>126</v>
      </c>
      <c r="E118" s="42"/>
      <c r="F118" s="222" t="s">
        <v>246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126</v>
      </c>
      <c r="AU118" s="19" t="s">
        <v>85</v>
      </c>
    </row>
    <row r="119" s="13" customFormat="1">
      <c r="A119" s="13"/>
      <c r="B119" s="226"/>
      <c r="C119" s="227"/>
      <c r="D119" s="221" t="s">
        <v>128</v>
      </c>
      <c r="E119" s="228" t="s">
        <v>19</v>
      </c>
      <c r="F119" s="229" t="s">
        <v>229</v>
      </c>
      <c r="G119" s="227"/>
      <c r="H119" s="228" t="s">
        <v>19</v>
      </c>
      <c r="I119" s="230"/>
      <c r="J119" s="227"/>
      <c r="K119" s="227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128</v>
      </c>
      <c r="AU119" s="235" t="s">
        <v>85</v>
      </c>
      <c r="AV119" s="13" t="s">
        <v>83</v>
      </c>
      <c r="AW119" s="13" t="s">
        <v>37</v>
      </c>
      <c r="AX119" s="13" t="s">
        <v>75</v>
      </c>
      <c r="AY119" s="235" t="s">
        <v>117</v>
      </c>
    </row>
    <row r="120" s="14" customFormat="1">
      <c r="A120" s="14"/>
      <c r="B120" s="236"/>
      <c r="C120" s="237"/>
      <c r="D120" s="221" t="s">
        <v>128</v>
      </c>
      <c r="E120" s="238" t="s">
        <v>19</v>
      </c>
      <c r="F120" s="239" t="s">
        <v>85</v>
      </c>
      <c r="G120" s="237"/>
      <c r="H120" s="240">
        <v>2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128</v>
      </c>
      <c r="AU120" s="246" t="s">
        <v>85</v>
      </c>
      <c r="AV120" s="14" t="s">
        <v>85</v>
      </c>
      <c r="AW120" s="14" t="s">
        <v>37</v>
      </c>
      <c r="AX120" s="14" t="s">
        <v>83</v>
      </c>
      <c r="AY120" s="246" t="s">
        <v>117</v>
      </c>
    </row>
    <row r="121" s="2" customFormat="1" ht="24.15" customHeight="1">
      <c r="A121" s="40"/>
      <c r="B121" s="41"/>
      <c r="C121" s="207" t="s">
        <v>182</v>
      </c>
      <c r="D121" s="207" t="s">
        <v>120</v>
      </c>
      <c r="E121" s="208" t="s">
        <v>267</v>
      </c>
      <c r="F121" s="209" t="s">
        <v>268</v>
      </c>
      <c r="G121" s="210" t="s">
        <v>244</v>
      </c>
      <c r="H121" s="211">
        <v>2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46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116</v>
      </c>
      <c r="AT121" s="219" t="s">
        <v>120</v>
      </c>
      <c r="AU121" s="219" t="s">
        <v>85</v>
      </c>
      <c r="AY121" s="19" t="s">
        <v>117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83</v>
      </c>
      <c r="BK121" s="220">
        <f>ROUND(I121*H121,2)</f>
        <v>0</v>
      </c>
      <c r="BL121" s="19" t="s">
        <v>116</v>
      </c>
      <c r="BM121" s="219" t="s">
        <v>269</v>
      </c>
    </row>
    <row r="122" s="2" customFormat="1">
      <c r="A122" s="40"/>
      <c r="B122" s="41"/>
      <c r="C122" s="42"/>
      <c r="D122" s="221" t="s">
        <v>126</v>
      </c>
      <c r="E122" s="42"/>
      <c r="F122" s="222" t="s">
        <v>250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126</v>
      </c>
      <c r="AU122" s="19" t="s">
        <v>85</v>
      </c>
    </row>
    <row r="123" s="13" customFormat="1">
      <c r="A123" s="13"/>
      <c r="B123" s="226"/>
      <c r="C123" s="227"/>
      <c r="D123" s="221" t="s">
        <v>128</v>
      </c>
      <c r="E123" s="228" t="s">
        <v>19</v>
      </c>
      <c r="F123" s="229" t="s">
        <v>229</v>
      </c>
      <c r="G123" s="227"/>
      <c r="H123" s="228" t="s">
        <v>19</v>
      </c>
      <c r="I123" s="230"/>
      <c r="J123" s="227"/>
      <c r="K123" s="227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128</v>
      </c>
      <c r="AU123" s="235" t="s">
        <v>85</v>
      </c>
      <c r="AV123" s="13" t="s">
        <v>83</v>
      </c>
      <c r="AW123" s="13" t="s">
        <v>37</v>
      </c>
      <c r="AX123" s="13" t="s">
        <v>75</v>
      </c>
      <c r="AY123" s="235" t="s">
        <v>117</v>
      </c>
    </row>
    <row r="124" s="14" customFormat="1">
      <c r="A124" s="14"/>
      <c r="B124" s="236"/>
      <c r="C124" s="237"/>
      <c r="D124" s="221" t="s">
        <v>128</v>
      </c>
      <c r="E124" s="238" t="s">
        <v>19</v>
      </c>
      <c r="F124" s="239" t="s">
        <v>85</v>
      </c>
      <c r="G124" s="237"/>
      <c r="H124" s="240">
        <v>2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128</v>
      </c>
      <c r="AU124" s="246" t="s">
        <v>85</v>
      </c>
      <c r="AV124" s="14" t="s">
        <v>85</v>
      </c>
      <c r="AW124" s="14" t="s">
        <v>37</v>
      </c>
      <c r="AX124" s="14" t="s">
        <v>83</v>
      </c>
      <c r="AY124" s="246" t="s">
        <v>117</v>
      </c>
    </row>
    <row r="125" s="2" customFormat="1" ht="24.15" customHeight="1">
      <c r="A125" s="40"/>
      <c r="B125" s="41"/>
      <c r="C125" s="207" t="s">
        <v>190</v>
      </c>
      <c r="D125" s="207" t="s">
        <v>120</v>
      </c>
      <c r="E125" s="208" t="s">
        <v>270</v>
      </c>
      <c r="F125" s="209" t="s">
        <v>271</v>
      </c>
      <c r="G125" s="210" t="s">
        <v>244</v>
      </c>
      <c r="H125" s="211">
        <v>2</v>
      </c>
      <c r="I125" s="212"/>
      <c r="J125" s="213">
        <f>ROUND(I125*H125,2)</f>
        <v>0</v>
      </c>
      <c r="K125" s="214"/>
      <c r="L125" s="46"/>
      <c r="M125" s="215" t="s">
        <v>19</v>
      </c>
      <c r="N125" s="216" t="s">
        <v>46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116</v>
      </c>
      <c r="AT125" s="219" t="s">
        <v>120</v>
      </c>
      <c r="AU125" s="219" t="s">
        <v>85</v>
      </c>
      <c r="AY125" s="19" t="s">
        <v>117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83</v>
      </c>
      <c r="BK125" s="220">
        <f>ROUND(I125*H125,2)</f>
        <v>0</v>
      </c>
      <c r="BL125" s="19" t="s">
        <v>116</v>
      </c>
      <c r="BM125" s="219" t="s">
        <v>272</v>
      </c>
    </row>
    <row r="126" s="2" customFormat="1">
      <c r="A126" s="40"/>
      <c r="B126" s="41"/>
      <c r="C126" s="42"/>
      <c r="D126" s="221" t="s">
        <v>126</v>
      </c>
      <c r="E126" s="42"/>
      <c r="F126" s="222" t="s">
        <v>254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126</v>
      </c>
      <c r="AU126" s="19" t="s">
        <v>85</v>
      </c>
    </row>
    <row r="127" s="13" customFormat="1">
      <c r="A127" s="13"/>
      <c r="B127" s="226"/>
      <c r="C127" s="227"/>
      <c r="D127" s="221" t="s">
        <v>128</v>
      </c>
      <c r="E127" s="228" t="s">
        <v>19</v>
      </c>
      <c r="F127" s="229" t="s">
        <v>229</v>
      </c>
      <c r="G127" s="227"/>
      <c r="H127" s="228" t="s">
        <v>19</v>
      </c>
      <c r="I127" s="230"/>
      <c r="J127" s="227"/>
      <c r="K127" s="227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128</v>
      </c>
      <c r="AU127" s="235" t="s">
        <v>85</v>
      </c>
      <c r="AV127" s="13" t="s">
        <v>83</v>
      </c>
      <c r="AW127" s="13" t="s">
        <v>37</v>
      </c>
      <c r="AX127" s="13" t="s">
        <v>75</v>
      </c>
      <c r="AY127" s="235" t="s">
        <v>117</v>
      </c>
    </row>
    <row r="128" s="13" customFormat="1">
      <c r="A128" s="13"/>
      <c r="B128" s="226"/>
      <c r="C128" s="227"/>
      <c r="D128" s="221" t="s">
        <v>128</v>
      </c>
      <c r="E128" s="228" t="s">
        <v>19</v>
      </c>
      <c r="F128" s="229" t="s">
        <v>273</v>
      </c>
      <c r="G128" s="227"/>
      <c r="H128" s="228" t="s">
        <v>19</v>
      </c>
      <c r="I128" s="230"/>
      <c r="J128" s="227"/>
      <c r="K128" s="227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128</v>
      </c>
      <c r="AU128" s="235" t="s">
        <v>85</v>
      </c>
      <c r="AV128" s="13" t="s">
        <v>83</v>
      </c>
      <c r="AW128" s="13" t="s">
        <v>37</v>
      </c>
      <c r="AX128" s="13" t="s">
        <v>75</v>
      </c>
      <c r="AY128" s="235" t="s">
        <v>117</v>
      </c>
    </row>
    <row r="129" s="14" customFormat="1">
      <c r="A129" s="14"/>
      <c r="B129" s="236"/>
      <c r="C129" s="237"/>
      <c r="D129" s="221" t="s">
        <v>128</v>
      </c>
      <c r="E129" s="238" t="s">
        <v>19</v>
      </c>
      <c r="F129" s="239" t="s">
        <v>274</v>
      </c>
      <c r="G129" s="237"/>
      <c r="H129" s="240">
        <v>2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128</v>
      </c>
      <c r="AU129" s="246" t="s">
        <v>85</v>
      </c>
      <c r="AV129" s="14" t="s">
        <v>85</v>
      </c>
      <c r="AW129" s="14" t="s">
        <v>37</v>
      </c>
      <c r="AX129" s="14" t="s">
        <v>83</v>
      </c>
      <c r="AY129" s="246" t="s">
        <v>117</v>
      </c>
    </row>
    <row r="130" s="2" customFormat="1" ht="24.15" customHeight="1">
      <c r="A130" s="40"/>
      <c r="B130" s="41"/>
      <c r="C130" s="207" t="s">
        <v>197</v>
      </c>
      <c r="D130" s="207" t="s">
        <v>120</v>
      </c>
      <c r="E130" s="208" t="s">
        <v>275</v>
      </c>
      <c r="F130" s="209" t="s">
        <v>276</v>
      </c>
      <c r="G130" s="210" t="s">
        <v>259</v>
      </c>
      <c r="H130" s="211">
        <v>80</v>
      </c>
      <c r="I130" s="212"/>
      <c r="J130" s="213">
        <f>ROUND(I130*H130,2)</f>
        <v>0</v>
      </c>
      <c r="K130" s="214"/>
      <c r="L130" s="46"/>
      <c r="M130" s="215" t="s">
        <v>19</v>
      </c>
      <c r="N130" s="216" t="s">
        <v>46</v>
      </c>
      <c r="O130" s="86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116</v>
      </c>
      <c r="AT130" s="219" t="s">
        <v>120</v>
      </c>
      <c r="AU130" s="219" t="s">
        <v>85</v>
      </c>
      <c r="AY130" s="19" t="s">
        <v>117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83</v>
      </c>
      <c r="BK130" s="220">
        <f>ROUND(I130*H130,2)</f>
        <v>0</v>
      </c>
      <c r="BL130" s="19" t="s">
        <v>116</v>
      </c>
      <c r="BM130" s="219" t="s">
        <v>277</v>
      </c>
    </row>
    <row r="131" s="2" customFormat="1">
      <c r="A131" s="40"/>
      <c r="B131" s="41"/>
      <c r="C131" s="42"/>
      <c r="D131" s="221" t="s">
        <v>126</v>
      </c>
      <c r="E131" s="42"/>
      <c r="F131" s="222" t="s">
        <v>261</v>
      </c>
      <c r="G131" s="42"/>
      <c r="H131" s="42"/>
      <c r="I131" s="223"/>
      <c r="J131" s="42"/>
      <c r="K131" s="42"/>
      <c r="L131" s="46"/>
      <c r="M131" s="224"/>
      <c r="N131" s="22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126</v>
      </c>
      <c r="AU131" s="19" t="s">
        <v>85</v>
      </c>
    </row>
    <row r="132" s="13" customFormat="1">
      <c r="A132" s="13"/>
      <c r="B132" s="226"/>
      <c r="C132" s="227"/>
      <c r="D132" s="221" t="s">
        <v>128</v>
      </c>
      <c r="E132" s="228" t="s">
        <v>19</v>
      </c>
      <c r="F132" s="229" t="s">
        <v>229</v>
      </c>
      <c r="G132" s="227"/>
      <c r="H132" s="228" t="s">
        <v>19</v>
      </c>
      <c r="I132" s="230"/>
      <c r="J132" s="227"/>
      <c r="K132" s="227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128</v>
      </c>
      <c r="AU132" s="235" t="s">
        <v>85</v>
      </c>
      <c r="AV132" s="13" t="s">
        <v>83</v>
      </c>
      <c r="AW132" s="13" t="s">
        <v>37</v>
      </c>
      <c r="AX132" s="13" t="s">
        <v>75</v>
      </c>
      <c r="AY132" s="235" t="s">
        <v>117</v>
      </c>
    </row>
    <row r="133" s="13" customFormat="1">
      <c r="A133" s="13"/>
      <c r="B133" s="226"/>
      <c r="C133" s="227"/>
      <c r="D133" s="221" t="s">
        <v>128</v>
      </c>
      <c r="E133" s="228" t="s">
        <v>19</v>
      </c>
      <c r="F133" s="229" t="s">
        <v>240</v>
      </c>
      <c r="G133" s="227"/>
      <c r="H133" s="228" t="s">
        <v>19</v>
      </c>
      <c r="I133" s="230"/>
      <c r="J133" s="227"/>
      <c r="K133" s="227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128</v>
      </c>
      <c r="AU133" s="235" t="s">
        <v>85</v>
      </c>
      <c r="AV133" s="13" t="s">
        <v>83</v>
      </c>
      <c r="AW133" s="13" t="s">
        <v>37</v>
      </c>
      <c r="AX133" s="13" t="s">
        <v>75</v>
      </c>
      <c r="AY133" s="235" t="s">
        <v>117</v>
      </c>
    </row>
    <row r="134" s="14" customFormat="1">
      <c r="A134" s="14"/>
      <c r="B134" s="236"/>
      <c r="C134" s="237"/>
      <c r="D134" s="221" t="s">
        <v>128</v>
      </c>
      <c r="E134" s="238" t="s">
        <v>19</v>
      </c>
      <c r="F134" s="239" t="s">
        <v>278</v>
      </c>
      <c r="G134" s="237"/>
      <c r="H134" s="240">
        <v>80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128</v>
      </c>
      <c r="AU134" s="246" t="s">
        <v>85</v>
      </c>
      <c r="AV134" s="14" t="s">
        <v>85</v>
      </c>
      <c r="AW134" s="14" t="s">
        <v>37</v>
      </c>
      <c r="AX134" s="14" t="s">
        <v>83</v>
      </c>
      <c r="AY134" s="246" t="s">
        <v>117</v>
      </c>
    </row>
    <row r="135" s="2" customFormat="1" ht="24.15" customHeight="1">
      <c r="A135" s="40"/>
      <c r="B135" s="41"/>
      <c r="C135" s="207" t="s">
        <v>203</v>
      </c>
      <c r="D135" s="207" t="s">
        <v>120</v>
      </c>
      <c r="E135" s="208" t="s">
        <v>279</v>
      </c>
      <c r="F135" s="209" t="s">
        <v>280</v>
      </c>
      <c r="G135" s="210" t="s">
        <v>244</v>
      </c>
      <c r="H135" s="211">
        <v>2</v>
      </c>
      <c r="I135" s="212"/>
      <c r="J135" s="213">
        <f>ROUND(I135*H135,2)</f>
        <v>0</v>
      </c>
      <c r="K135" s="214"/>
      <c r="L135" s="46"/>
      <c r="M135" s="215" t="s">
        <v>19</v>
      </c>
      <c r="N135" s="216" t="s">
        <v>46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116</v>
      </c>
      <c r="AT135" s="219" t="s">
        <v>120</v>
      </c>
      <c r="AU135" s="219" t="s">
        <v>85</v>
      </c>
      <c r="AY135" s="19" t="s">
        <v>117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83</v>
      </c>
      <c r="BK135" s="220">
        <f>ROUND(I135*H135,2)</f>
        <v>0</v>
      </c>
      <c r="BL135" s="19" t="s">
        <v>116</v>
      </c>
      <c r="BM135" s="219" t="s">
        <v>281</v>
      </c>
    </row>
    <row r="136" s="2" customFormat="1">
      <c r="A136" s="40"/>
      <c r="B136" s="41"/>
      <c r="C136" s="42"/>
      <c r="D136" s="221" t="s">
        <v>126</v>
      </c>
      <c r="E136" s="42"/>
      <c r="F136" s="222" t="s">
        <v>246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126</v>
      </c>
      <c r="AU136" s="19" t="s">
        <v>85</v>
      </c>
    </row>
    <row r="137" s="13" customFormat="1">
      <c r="A137" s="13"/>
      <c r="B137" s="226"/>
      <c r="C137" s="227"/>
      <c r="D137" s="221" t="s">
        <v>128</v>
      </c>
      <c r="E137" s="228" t="s">
        <v>19</v>
      </c>
      <c r="F137" s="229" t="s">
        <v>229</v>
      </c>
      <c r="G137" s="227"/>
      <c r="H137" s="228" t="s">
        <v>19</v>
      </c>
      <c r="I137" s="230"/>
      <c r="J137" s="227"/>
      <c r="K137" s="227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128</v>
      </c>
      <c r="AU137" s="235" t="s">
        <v>85</v>
      </c>
      <c r="AV137" s="13" t="s">
        <v>83</v>
      </c>
      <c r="AW137" s="13" t="s">
        <v>37</v>
      </c>
      <c r="AX137" s="13" t="s">
        <v>75</v>
      </c>
      <c r="AY137" s="235" t="s">
        <v>117</v>
      </c>
    </row>
    <row r="138" s="14" customFormat="1">
      <c r="A138" s="14"/>
      <c r="B138" s="236"/>
      <c r="C138" s="237"/>
      <c r="D138" s="221" t="s">
        <v>128</v>
      </c>
      <c r="E138" s="238" t="s">
        <v>19</v>
      </c>
      <c r="F138" s="239" t="s">
        <v>85</v>
      </c>
      <c r="G138" s="237"/>
      <c r="H138" s="240">
        <v>2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128</v>
      </c>
      <c r="AU138" s="246" t="s">
        <v>85</v>
      </c>
      <c r="AV138" s="14" t="s">
        <v>85</v>
      </c>
      <c r="AW138" s="14" t="s">
        <v>37</v>
      </c>
      <c r="AX138" s="14" t="s">
        <v>83</v>
      </c>
      <c r="AY138" s="246" t="s">
        <v>117</v>
      </c>
    </row>
    <row r="139" s="2" customFormat="1" ht="21.75" customHeight="1">
      <c r="A139" s="40"/>
      <c r="B139" s="41"/>
      <c r="C139" s="207" t="s">
        <v>208</v>
      </c>
      <c r="D139" s="207" t="s">
        <v>120</v>
      </c>
      <c r="E139" s="208" t="s">
        <v>282</v>
      </c>
      <c r="F139" s="209" t="s">
        <v>283</v>
      </c>
      <c r="G139" s="210" t="s">
        <v>244</v>
      </c>
      <c r="H139" s="211">
        <v>2</v>
      </c>
      <c r="I139" s="212"/>
      <c r="J139" s="213">
        <f>ROUND(I139*H139,2)</f>
        <v>0</v>
      </c>
      <c r="K139" s="214"/>
      <c r="L139" s="46"/>
      <c r="M139" s="215" t="s">
        <v>19</v>
      </c>
      <c r="N139" s="216" t="s">
        <v>46</v>
      </c>
      <c r="O139" s="86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116</v>
      </c>
      <c r="AT139" s="219" t="s">
        <v>120</v>
      </c>
      <c r="AU139" s="219" t="s">
        <v>85</v>
      </c>
      <c r="AY139" s="19" t="s">
        <v>117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9" t="s">
        <v>83</v>
      </c>
      <c r="BK139" s="220">
        <f>ROUND(I139*H139,2)</f>
        <v>0</v>
      </c>
      <c r="BL139" s="19" t="s">
        <v>116</v>
      </c>
      <c r="BM139" s="219" t="s">
        <v>284</v>
      </c>
    </row>
    <row r="140" s="2" customFormat="1">
      <c r="A140" s="40"/>
      <c r="B140" s="41"/>
      <c r="C140" s="42"/>
      <c r="D140" s="221" t="s">
        <v>126</v>
      </c>
      <c r="E140" s="42"/>
      <c r="F140" s="222" t="s">
        <v>250</v>
      </c>
      <c r="G140" s="42"/>
      <c r="H140" s="42"/>
      <c r="I140" s="223"/>
      <c r="J140" s="42"/>
      <c r="K140" s="42"/>
      <c r="L140" s="46"/>
      <c r="M140" s="224"/>
      <c r="N140" s="225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126</v>
      </c>
      <c r="AU140" s="19" t="s">
        <v>85</v>
      </c>
    </row>
    <row r="141" s="13" customFormat="1">
      <c r="A141" s="13"/>
      <c r="B141" s="226"/>
      <c r="C141" s="227"/>
      <c r="D141" s="221" t="s">
        <v>128</v>
      </c>
      <c r="E141" s="228" t="s">
        <v>19</v>
      </c>
      <c r="F141" s="229" t="s">
        <v>229</v>
      </c>
      <c r="G141" s="227"/>
      <c r="H141" s="228" t="s">
        <v>19</v>
      </c>
      <c r="I141" s="230"/>
      <c r="J141" s="227"/>
      <c r="K141" s="227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128</v>
      </c>
      <c r="AU141" s="235" t="s">
        <v>85</v>
      </c>
      <c r="AV141" s="13" t="s">
        <v>83</v>
      </c>
      <c r="AW141" s="13" t="s">
        <v>37</v>
      </c>
      <c r="AX141" s="13" t="s">
        <v>75</v>
      </c>
      <c r="AY141" s="235" t="s">
        <v>117</v>
      </c>
    </row>
    <row r="142" s="14" customFormat="1">
      <c r="A142" s="14"/>
      <c r="B142" s="236"/>
      <c r="C142" s="237"/>
      <c r="D142" s="221" t="s">
        <v>128</v>
      </c>
      <c r="E142" s="238" t="s">
        <v>19</v>
      </c>
      <c r="F142" s="239" t="s">
        <v>85</v>
      </c>
      <c r="G142" s="237"/>
      <c r="H142" s="240">
        <v>2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128</v>
      </c>
      <c r="AU142" s="246" t="s">
        <v>85</v>
      </c>
      <c r="AV142" s="14" t="s">
        <v>85</v>
      </c>
      <c r="AW142" s="14" t="s">
        <v>37</v>
      </c>
      <c r="AX142" s="14" t="s">
        <v>83</v>
      </c>
      <c r="AY142" s="246" t="s">
        <v>117</v>
      </c>
    </row>
    <row r="143" s="2" customFormat="1" ht="24.15" customHeight="1">
      <c r="A143" s="40"/>
      <c r="B143" s="41"/>
      <c r="C143" s="207" t="s">
        <v>285</v>
      </c>
      <c r="D143" s="207" t="s">
        <v>120</v>
      </c>
      <c r="E143" s="208" t="s">
        <v>286</v>
      </c>
      <c r="F143" s="209" t="s">
        <v>287</v>
      </c>
      <c r="G143" s="210" t="s">
        <v>244</v>
      </c>
      <c r="H143" s="211">
        <v>2</v>
      </c>
      <c r="I143" s="212"/>
      <c r="J143" s="213">
        <f>ROUND(I143*H143,2)</f>
        <v>0</v>
      </c>
      <c r="K143" s="214"/>
      <c r="L143" s="46"/>
      <c r="M143" s="215" t="s">
        <v>19</v>
      </c>
      <c r="N143" s="216" t="s">
        <v>46</v>
      </c>
      <c r="O143" s="86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116</v>
      </c>
      <c r="AT143" s="219" t="s">
        <v>120</v>
      </c>
      <c r="AU143" s="219" t="s">
        <v>85</v>
      </c>
      <c r="AY143" s="19" t="s">
        <v>117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83</v>
      </c>
      <c r="BK143" s="220">
        <f>ROUND(I143*H143,2)</f>
        <v>0</v>
      </c>
      <c r="BL143" s="19" t="s">
        <v>116</v>
      </c>
      <c r="BM143" s="219" t="s">
        <v>288</v>
      </c>
    </row>
    <row r="144" s="2" customFormat="1">
      <c r="A144" s="40"/>
      <c r="B144" s="41"/>
      <c r="C144" s="42"/>
      <c r="D144" s="221" t="s">
        <v>126</v>
      </c>
      <c r="E144" s="42"/>
      <c r="F144" s="222" t="s">
        <v>254</v>
      </c>
      <c r="G144" s="42"/>
      <c r="H144" s="42"/>
      <c r="I144" s="223"/>
      <c r="J144" s="42"/>
      <c r="K144" s="42"/>
      <c r="L144" s="46"/>
      <c r="M144" s="224"/>
      <c r="N144" s="22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126</v>
      </c>
      <c r="AU144" s="19" t="s">
        <v>85</v>
      </c>
    </row>
    <row r="145" s="13" customFormat="1">
      <c r="A145" s="13"/>
      <c r="B145" s="226"/>
      <c r="C145" s="227"/>
      <c r="D145" s="221" t="s">
        <v>128</v>
      </c>
      <c r="E145" s="228" t="s">
        <v>19</v>
      </c>
      <c r="F145" s="229" t="s">
        <v>229</v>
      </c>
      <c r="G145" s="227"/>
      <c r="H145" s="228" t="s">
        <v>19</v>
      </c>
      <c r="I145" s="230"/>
      <c r="J145" s="227"/>
      <c r="K145" s="227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128</v>
      </c>
      <c r="AU145" s="235" t="s">
        <v>85</v>
      </c>
      <c r="AV145" s="13" t="s">
        <v>83</v>
      </c>
      <c r="AW145" s="13" t="s">
        <v>37</v>
      </c>
      <c r="AX145" s="13" t="s">
        <v>75</v>
      </c>
      <c r="AY145" s="235" t="s">
        <v>117</v>
      </c>
    </row>
    <row r="146" s="13" customFormat="1">
      <c r="A146" s="13"/>
      <c r="B146" s="226"/>
      <c r="C146" s="227"/>
      <c r="D146" s="221" t="s">
        <v>128</v>
      </c>
      <c r="E146" s="228" t="s">
        <v>19</v>
      </c>
      <c r="F146" s="229" t="s">
        <v>273</v>
      </c>
      <c r="G146" s="227"/>
      <c r="H146" s="228" t="s">
        <v>19</v>
      </c>
      <c r="I146" s="230"/>
      <c r="J146" s="227"/>
      <c r="K146" s="227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128</v>
      </c>
      <c r="AU146" s="235" t="s">
        <v>85</v>
      </c>
      <c r="AV146" s="13" t="s">
        <v>83</v>
      </c>
      <c r="AW146" s="13" t="s">
        <v>37</v>
      </c>
      <c r="AX146" s="13" t="s">
        <v>75</v>
      </c>
      <c r="AY146" s="235" t="s">
        <v>117</v>
      </c>
    </row>
    <row r="147" s="14" customFormat="1">
      <c r="A147" s="14"/>
      <c r="B147" s="236"/>
      <c r="C147" s="237"/>
      <c r="D147" s="221" t="s">
        <v>128</v>
      </c>
      <c r="E147" s="238" t="s">
        <v>19</v>
      </c>
      <c r="F147" s="239" t="s">
        <v>274</v>
      </c>
      <c r="G147" s="237"/>
      <c r="H147" s="240">
        <v>2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128</v>
      </c>
      <c r="AU147" s="246" t="s">
        <v>85</v>
      </c>
      <c r="AV147" s="14" t="s">
        <v>85</v>
      </c>
      <c r="AW147" s="14" t="s">
        <v>37</v>
      </c>
      <c r="AX147" s="14" t="s">
        <v>83</v>
      </c>
      <c r="AY147" s="246" t="s">
        <v>117</v>
      </c>
    </row>
    <row r="148" s="2" customFormat="1" ht="21.75" customHeight="1">
      <c r="A148" s="40"/>
      <c r="B148" s="41"/>
      <c r="C148" s="207" t="s">
        <v>8</v>
      </c>
      <c r="D148" s="207" t="s">
        <v>120</v>
      </c>
      <c r="E148" s="208" t="s">
        <v>289</v>
      </c>
      <c r="F148" s="209" t="s">
        <v>290</v>
      </c>
      <c r="G148" s="210" t="s">
        <v>259</v>
      </c>
      <c r="H148" s="211">
        <v>80</v>
      </c>
      <c r="I148" s="212"/>
      <c r="J148" s="213">
        <f>ROUND(I148*H148,2)</f>
        <v>0</v>
      </c>
      <c r="K148" s="214"/>
      <c r="L148" s="46"/>
      <c r="M148" s="215" t="s">
        <v>19</v>
      </c>
      <c r="N148" s="216" t="s">
        <v>46</v>
      </c>
      <c r="O148" s="86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9" t="s">
        <v>116</v>
      </c>
      <c r="AT148" s="219" t="s">
        <v>120</v>
      </c>
      <c r="AU148" s="219" t="s">
        <v>85</v>
      </c>
      <c r="AY148" s="19" t="s">
        <v>117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9" t="s">
        <v>83</v>
      </c>
      <c r="BK148" s="220">
        <f>ROUND(I148*H148,2)</f>
        <v>0</v>
      </c>
      <c r="BL148" s="19" t="s">
        <v>116</v>
      </c>
      <c r="BM148" s="219" t="s">
        <v>291</v>
      </c>
    </row>
    <row r="149" s="2" customFormat="1">
      <c r="A149" s="40"/>
      <c r="B149" s="41"/>
      <c r="C149" s="42"/>
      <c r="D149" s="221" t="s">
        <v>126</v>
      </c>
      <c r="E149" s="42"/>
      <c r="F149" s="222" t="s">
        <v>261</v>
      </c>
      <c r="G149" s="42"/>
      <c r="H149" s="42"/>
      <c r="I149" s="223"/>
      <c r="J149" s="42"/>
      <c r="K149" s="42"/>
      <c r="L149" s="46"/>
      <c r="M149" s="224"/>
      <c r="N149" s="22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126</v>
      </c>
      <c r="AU149" s="19" t="s">
        <v>85</v>
      </c>
    </row>
    <row r="150" s="13" customFormat="1">
      <c r="A150" s="13"/>
      <c r="B150" s="226"/>
      <c r="C150" s="227"/>
      <c r="D150" s="221" t="s">
        <v>128</v>
      </c>
      <c r="E150" s="228" t="s">
        <v>19</v>
      </c>
      <c r="F150" s="229" t="s">
        <v>229</v>
      </c>
      <c r="G150" s="227"/>
      <c r="H150" s="228" t="s">
        <v>19</v>
      </c>
      <c r="I150" s="230"/>
      <c r="J150" s="227"/>
      <c r="K150" s="227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128</v>
      </c>
      <c r="AU150" s="235" t="s">
        <v>85</v>
      </c>
      <c r="AV150" s="13" t="s">
        <v>83</v>
      </c>
      <c r="AW150" s="13" t="s">
        <v>37</v>
      </c>
      <c r="AX150" s="13" t="s">
        <v>75</v>
      </c>
      <c r="AY150" s="235" t="s">
        <v>117</v>
      </c>
    </row>
    <row r="151" s="13" customFormat="1">
      <c r="A151" s="13"/>
      <c r="B151" s="226"/>
      <c r="C151" s="227"/>
      <c r="D151" s="221" t="s">
        <v>128</v>
      </c>
      <c r="E151" s="228" t="s">
        <v>19</v>
      </c>
      <c r="F151" s="229" t="s">
        <v>240</v>
      </c>
      <c r="G151" s="227"/>
      <c r="H151" s="228" t="s">
        <v>19</v>
      </c>
      <c r="I151" s="230"/>
      <c r="J151" s="227"/>
      <c r="K151" s="227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128</v>
      </c>
      <c r="AU151" s="235" t="s">
        <v>85</v>
      </c>
      <c r="AV151" s="13" t="s">
        <v>83</v>
      </c>
      <c r="AW151" s="13" t="s">
        <v>37</v>
      </c>
      <c r="AX151" s="13" t="s">
        <v>75</v>
      </c>
      <c r="AY151" s="235" t="s">
        <v>117</v>
      </c>
    </row>
    <row r="152" s="14" customFormat="1">
      <c r="A152" s="14"/>
      <c r="B152" s="236"/>
      <c r="C152" s="237"/>
      <c r="D152" s="221" t="s">
        <v>128</v>
      </c>
      <c r="E152" s="238" t="s">
        <v>19</v>
      </c>
      <c r="F152" s="239" t="s">
        <v>278</v>
      </c>
      <c r="G152" s="237"/>
      <c r="H152" s="240">
        <v>80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128</v>
      </c>
      <c r="AU152" s="246" t="s">
        <v>85</v>
      </c>
      <c r="AV152" s="14" t="s">
        <v>85</v>
      </c>
      <c r="AW152" s="14" t="s">
        <v>37</v>
      </c>
      <c r="AX152" s="14" t="s">
        <v>83</v>
      </c>
      <c r="AY152" s="246" t="s">
        <v>117</v>
      </c>
    </row>
    <row r="153" s="2" customFormat="1" ht="24.15" customHeight="1">
      <c r="A153" s="40"/>
      <c r="B153" s="41"/>
      <c r="C153" s="207" t="s">
        <v>292</v>
      </c>
      <c r="D153" s="207" t="s">
        <v>120</v>
      </c>
      <c r="E153" s="208" t="s">
        <v>293</v>
      </c>
      <c r="F153" s="209" t="s">
        <v>294</v>
      </c>
      <c r="G153" s="210" t="s">
        <v>244</v>
      </c>
      <c r="H153" s="211">
        <v>2</v>
      </c>
      <c r="I153" s="212"/>
      <c r="J153" s="213">
        <f>ROUND(I153*H153,2)</f>
        <v>0</v>
      </c>
      <c r="K153" s="214"/>
      <c r="L153" s="46"/>
      <c r="M153" s="215" t="s">
        <v>19</v>
      </c>
      <c r="N153" s="216" t="s">
        <v>46</v>
      </c>
      <c r="O153" s="86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116</v>
      </c>
      <c r="AT153" s="219" t="s">
        <v>120</v>
      </c>
      <c r="AU153" s="219" t="s">
        <v>85</v>
      </c>
      <c r="AY153" s="19" t="s">
        <v>117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83</v>
      </c>
      <c r="BK153" s="220">
        <f>ROUND(I153*H153,2)</f>
        <v>0</v>
      </c>
      <c r="BL153" s="19" t="s">
        <v>116</v>
      </c>
      <c r="BM153" s="219" t="s">
        <v>295</v>
      </c>
    </row>
    <row r="154" s="2" customFormat="1">
      <c r="A154" s="40"/>
      <c r="B154" s="41"/>
      <c r="C154" s="42"/>
      <c r="D154" s="221" t="s">
        <v>126</v>
      </c>
      <c r="E154" s="42"/>
      <c r="F154" s="222" t="s">
        <v>296</v>
      </c>
      <c r="G154" s="42"/>
      <c r="H154" s="42"/>
      <c r="I154" s="223"/>
      <c r="J154" s="42"/>
      <c r="K154" s="42"/>
      <c r="L154" s="46"/>
      <c r="M154" s="224"/>
      <c r="N154" s="22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126</v>
      </c>
      <c r="AU154" s="19" t="s">
        <v>85</v>
      </c>
    </row>
    <row r="155" s="13" customFormat="1">
      <c r="A155" s="13"/>
      <c r="B155" s="226"/>
      <c r="C155" s="227"/>
      <c r="D155" s="221" t="s">
        <v>128</v>
      </c>
      <c r="E155" s="228" t="s">
        <v>19</v>
      </c>
      <c r="F155" s="229" t="s">
        <v>229</v>
      </c>
      <c r="G155" s="227"/>
      <c r="H155" s="228" t="s">
        <v>19</v>
      </c>
      <c r="I155" s="230"/>
      <c r="J155" s="227"/>
      <c r="K155" s="227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128</v>
      </c>
      <c r="AU155" s="235" t="s">
        <v>85</v>
      </c>
      <c r="AV155" s="13" t="s">
        <v>83</v>
      </c>
      <c r="AW155" s="13" t="s">
        <v>37</v>
      </c>
      <c r="AX155" s="13" t="s">
        <v>75</v>
      </c>
      <c r="AY155" s="235" t="s">
        <v>117</v>
      </c>
    </row>
    <row r="156" s="14" customFormat="1">
      <c r="A156" s="14"/>
      <c r="B156" s="236"/>
      <c r="C156" s="237"/>
      <c r="D156" s="221" t="s">
        <v>128</v>
      </c>
      <c r="E156" s="238" t="s">
        <v>19</v>
      </c>
      <c r="F156" s="239" t="s">
        <v>85</v>
      </c>
      <c r="G156" s="237"/>
      <c r="H156" s="240">
        <v>2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128</v>
      </c>
      <c r="AU156" s="246" t="s">
        <v>85</v>
      </c>
      <c r="AV156" s="14" t="s">
        <v>85</v>
      </c>
      <c r="AW156" s="14" t="s">
        <v>37</v>
      </c>
      <c r="AX156" s="14" t="s">
        <v>83</v>
      </c>
      <c r="AY156" s="246" t="s">
        <v>117</v>
      </c>
    </row>
    <row r="157" s="2" customFormat="1" ht="21.75" customHeight="1">
      <c r="A157" s="40"/>
      <c r="B157" s="41"/>
      <c r="C157" s="207" t="s">
        <v>297</v>
      </c>
      <c r="D157" s="207" t="s">
        <v>120</v>
      </c>
      <c r="E157" s="208" t="s">
        <v>298</v>
      </c>
      <c r="F157" s="209" t="s">
        <v>299</v>
      </c>
      <c r="G157" s="210" t="s">
        <v>244</v>
      </c>
      <c r="H157" s="211">
        <v>2</v>
      </c>
      <c r="I157" s="212"/>
      <c r="J157" s="213">
        <f>ROUND(I157*H157,2)</f>
        <v>0</v>
      </c>
      <c r="K157" s="214"/>
      <c r="L157" s="46"/>
      <c r="M157" s="215" t="s">
        <v>19</v>
      </c>
      <c r="N157" s="216" t="s">
        <v>46</v>
      </c>
      <c r="O157" s="86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9" t="s">
        <v>116</v>
      </c>
      <c r="AT157" s="219" t="s">
        <v>120</v>
      </c>
      <c r="AU157" s="219" t="s">
        <v>85</v>
      </c>
      <c r="AY157" s="19" t="s">
        <v>117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9" t="s">
        <v>83</v>
      </c>
      <c r="BK157" s="220">
        <f>ROUND(I157*H157,2)</f>
        <v>0</v>
      </c>
      <c r="BL157" s="19" t="s">
        <v>116</v>
      </c>
      <c r="BM157" s="219" t="s">
        <v>300</v>
      </c>
    </row>
    <row r="158" s="2" customFormat="1">
      <c r="A158" s="40"/>
      <c r="B158" s="41"/>
      <c r="C158" s="42"/>
      <c r="D158" s="221" t="s">
        <v>126</v>
      </c>
      <c r="E158" s="42"/>
      <c r="F158" s="222" t="s">
        <v>250</v>
      </c>
      <c r="G158" s="42"/>
      <c r="H158" s="42"/>
      <c r="I158" s="223"/>
      <c r="J158" s="42"/>
      <c r="K158" s="42"/>
      <c r="L158" s="46"/>
      <c r="M158" s="224"/>
      <c r="N158" s="22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126</v>
      </c>
      <c r="AU158" s="19" t="s">
        <v>85</v>
      </c>
    </row>
    <row r="159" s="13" customFormat="1">
      <c r="A159" s="13"/>
      <c r="B159" s="226"/>
      <c r="C159" s="227"/>
      <c r="D159" s="221" t="s">
        <v>128</v>
      </c>
      <c r="E159" s="228" t="s">
        <v>19</v>
      </c>
      <c r="F159" s="229" t="s">
        <v>229</v>
      </c>
      <c r="G159" s="227"/>
      <c r="H159" s="228" t="s">
        <v>19</v>
      </c>
      <c r="I159" s="230"/>
      <c r="J159" s="227"/>
      <c r="K159" s="227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128</v>
      </c>
      <c r="AU159" s="235" t="s">
        <v>85</v>
      </c>
      <c r="AV159" s="13" t="s">
        <v>83</v>
      </c>
      <c r="AW159" s="13" t="s">
        <v>37</v>
      </c>
      <c r="AX159" s="13" t="s">
        <v>75</v>
      </c>
      <c r="AY159" s="235" t="s">
        <v>117</v>
      </c>
    </row>
    <row r="160" s="14" customFormat="1">
      <c r="A160" s="14"/>
      <c r="B160" s="236"/>
      <c r="C160" s="237"/>
      <c r="D160" s="221" t="s">
        <v>128</v>
      </c>
      <c r="E160" s="238" t="s">
        <v>19</v>
      </c>
      <c r="F160" s="239" t="s">
        <v>85</v>
      </c>
      <c r="G160" s="237"/>
      <c r="H160" s="240">
        <v>2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128</v>
      </c>
      <c r="AU160" s="246" t="s">
        <v>85</v>
      </c>
      <c r="AV160" s="14" t="s">
        <v>85</v>
      </c>
      <c r="AW160" s="14" t="s">
        <v>37</v>
      </c>
      <c r="AX160" s="14" t="s">
        <v>83</v>
      </c>
      <c r="AY160" s="246" t="s">
        <v>117</v>
      </c>
    </row>
    <row r="161" s="2" customFormat="1" ht="24.15" customHeight="1">
      <c r="A161" s="40"/>
      <c r="B161" s="41"/>
      <c r="C161" s="207" t="s">
        <v>301</v>
      </c>
      <c r="D161" s="207" t="s">
        <v>120</v>
      </c>
      <c r="E161" s="208" t="s">
        <v>302</v>
      </c>
      <c r="F161" s="209" t="s">
        <v>303</v>
      </c>
      <c r="G161" s="210" t="s">
        <v>244</v>
      </c>
      <c r="H161" s="211">
        <v>2</v>
      </c>
      <c r="I161" s="212"/>
      <c r="J161" s="213">
        <f>ROUND(I161*H161,2)</f>
        <v>0</v>
      </c>
      <c r="K161" s="214"/>
      <c r="L161" s="46"/>
      <c r="M161" s="215" t="s">
        <v>19</v>
      </c>
      <c r="N161" s="216" t="s">
        <v>46</v>
      </c>
      <c r="O161" s="86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9" t="s">
        <v>116</v>
      </c>
      <c r="AT161" s="219" t="s">
        <v>120</v>
      </c>
      <c r="AU161" s="219" t="s">
        <v>85</v>
      </c>
      <c r="AY161" s="19" t="s">
        <v>117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9" t="s">
        <v>83</v>
      </c>
      <c r="BK161" s="220">
        <f>ROUND(I161*H161,2)</f>
        <v>0</v>
      </c>
      <c r="BL161" s="19" t="s">
        <v>116</v>
      </c>
      <c r="BM161" s="219" t="s">
        <v>304</v>
      </c>
    </row>
    <row r="162" s="2" customFormat="1">
      <c r="A162" s="40"/>
      <c r="B162" s="41"/>
      <c r="C162" s="42"/>
      <c r="D162" s="221" t="s">
        <v>126</v>
      </c>
      <c r="E162" s="42"/>
      <c r="F162" s="222" t="s">
        <v>254</v>
      </c>
      <c r="G162" s="42"/>
      <c r="H162" s="42"/>
      <c r="I162" s="223"/>
      <c r="J162" s="42"/>
      <c r="K162" s="42"/>
      <c r="L162" s="46"/>
      <c r="M162" s="224"/>
      <c r="N162" s="22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126</v>
      </c>
      <c r="AU162" s="19" t="s">
        <v>85</v>
      </c>
    </row>
    <row r="163" s="13" customFormat="1">
      <c r="A163" s="13"/>
      <c r="B163" s="226"/>
      <c r="C163" s="227"/>
      <c r="D163" s="221" t="s">
        <v>128</v>
      </c>
      <c r="E163" s="228" t="s">
        <v>19</v>
      </c>
      <c r="F163" s="229" t="s">
        <v>229</v>
      </c>
      <c r="G163" s="227"/>
      <c r="H163" s="228" t="s">
        <v>19</v>
      </c>
      <c r="I163" s="230"/>
      <c r="J163" s="227"/>
      <c r="K163" s="227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128</v>
      </c>
      <c r="AU163" s="235" t="s">
        <v>85</v>
      </c>
      <c r="AV163" s="13" t="s">
        <v>83</v>
      </c>
      <c r="AW163" s="13" t="s">
        <v>37</v>
      </c>
      <c r="AX163" s="13" t="s">
        <v>75</v>
      </c>
      <c r="AY163" s="235" t="s">
        <v>117</v>
      </c>
    </row>
    <row r="164" s="13" customFormat="1">
      <c r="A164" s="13"/>
      <c r="B164" s="226"/>
      <c r="C164" s="227"/>
      <c r="D164" s="221" t="s">
        <v>128</v>
      </c>
      <c r="E164" s="228" t="s">
        <v>19</v>
      </c>
      <c r="F164" s="229" t="s">
        <v>273</v>
      </c>
      <c r="G164" s="227"/>
      <c r="H164" s="228" t="s">
        <v>19</v>
      </c>
      <c r="I164" s="230"/>
      <c r="J164" s="227"/>
      <c r="K164" s="227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128</v>
      </c>
      <c r="AU164" s="235" t="s">
        <v>85</v>
      </c>
      <c r="AV164" s="13" t="s">
        <v>83</v>
      </c>
      <c r="AW164" s="13" t="s">
        <v>37</v>
      </c>
      <c r="AX164" s="13" t="s">
        <v>75</v>
      </c>
      <c r="AY164" s="235" t="s">
        <v>117</v>
      </c>
    </row>
    <row r="165" s="14" customFormat="1">
      <c r="A165" s="14"/>
      <c r="B165" s="236"/>
      <c r="C165" s="237"/>
      <c r="D165" s="221" t="s">
        <v>128</v>
      </c>
      <c r="E165" s="238" t="s">
        <v>19</v>
      </c>
      <c r="F165" s="239" t="s">
        <v>274</v>
      </c>
      <c r="G165" s="237"/>
      <c r="H165" s="240">
        <v>2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128</v>
      </c>
      <c r="AU165" s="246" t="s">
        <v>85</v>
      </c>
      <c r="AV165" s="14" t="s">
        <v>85</v>
      </c>
      <c r="AW165" s="14" t="s">
        <v>37</v>
      </c>
      <c r="AX165" s="14" t="s">
        <v>83</v>
      </c>
      <c r="AY165" s="246" t="s">
        <v>117</v>
      </c>
    </row>
    <row r="166" s="2" customFormat="1" ht="16.5" customHeight="1">
      <c r="A166" s="40"/>
      <c r="B166" s="41"/>
      <c r="C166" s="207" t="s">
        <v>305</v>
      </c>
      <c r="D166" s="207" t="s">
        <v>120</v>
      </c>
      <c r="E166" s="208" t="s">
        <v>306</v>
      </c>
      <c r="F166" s="209" t="s">
        <v>307</v>
      </c>
      <c r="G166" s="210" t="s">
        <v>259</v>
      </c>
      <c r="H166" s="211">
        <v>80</v>
      </c>
      <c r="I166" s="212"/>
      <c r="J166" s="213">
        <f>ROUND(I166*H166,2)</f>
        <v>0</v>
      </c>
      <c r="K166" s="214"/>
      <c r="L166" s="46"/>
      <c r="M166" s="215" t="s">
        <v>19</v>
      </c>
      <c r="N166" s="216" t="s">
        <v>46</v>
      </c>
      <c r="O166" s="86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9" t="s">
        <v>116</v>
      </c>
      <c r="AT166" s="219" t="s">
        <v>120</v>
      </c>
      <c r="AU166" s="219" t="s">
        <v>85</v>
      </c>
      <c r="AY166" s="19" t="s">
        <v>117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9" t="s">
        <v>83</v>
      </c>
      <c r="BK166" s="220">
        <f>ROUND(I166*H166,2)</f>
        <v>0</v>
      </c>
      <c r="BL166" s="19" t="s">
        <v>116</v>
      </c>
      <c r="BM166" s="219" t="s">
        <v>308</v>
      </c>
    </row>
    <row r="167" s="2" customFormat="1">
      <c r="A167" s="40"/>
      <c r="B167" s="41"/>
      <c r="C167" s="42"/>
      <c r="D167" s="221" t="s">
        <v>126</v>
      </c>
      <c r="E167" s="42"/>
      <c r="F167" s="222" t="s">
        <v>261</v>
      </c>
      <c r="G167" s="42"/>
      <c r="H167" s="42"/>
      <c r="I167" s="223"/>
      <c r="J167" s="42"/>
      <c r="K167" s="42"/>
      <c r="L167" s="46"/>
      <c r="M167" s="224"/>
      <c r="N167" s="225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126</v>
      </c>
      <c r="AU167" s="19" t="s">
        <v>85</v>
      </c>
    </row>
    <row r="168" s="13" customFormat="1">
      <c r="A168" s="13"/>
      <c r="B168" s="226"/>
      <c r="C168" s="227"/>
      <c r="D168" s="221" t="s">
        <v>128</v>
      </c>
      <c r="E168" s="228" t="s">
        <v>19</v>
      </c>
      <c r="F168" s="229" t="s">
        <v>229</v>
      </c>
      <c r="G168" s="227"/>
      <c r="H168" s="228" t="s">
        <v>19</v>
      </c>
      <c r="I168" s="230"/>
      <c r="J168" s="227"/>
      <c r="K168" s="227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128</v>
      </c>
      <c r="AU168" s="235" t="s">
        <v>85</v>
      </c>
      <c r="AV168" s="13" t="s">
        <v>83</v>
      </c>
      <c r="AW168" s="13" t="s">
        <v>37</v>
      </c>
      <c r="AX168" s="13" t="s">
        <v>75</v>
      </c>
      <c r="AY168" s="235" t="s">
        <v>117</v>
      </c>
    </row>
    <row r="169" s="13" customFormat="1">
      <c r="A169" s="13"/>
      <c r="B169" s="226"/>
      <c r="C169" s="227"/>
      <c r="D169" s="221" t="s">
        <v>128</v>
      </c>
      <c r="E169" s="228" t="s">
        <v>19</v>
      </c>
      <c r="F169" s="229" t="s">
        <v>240</v>
      </c>
      <c r="G169" s="227"/>
      <c r="H169" s="228" t="s">
        <v>19</v>
      </c>
      <c r="I169" s="230"/>
      <c r="J169" s="227"/>
      <c r="K169" s="227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128</v>
      </c>
      <c r="AU169" s="235" t="s">
        <v>85</v>
      </c>
      <c r="AV169" s="13" t="s">
        <v>83</v>
      </c>
      <c r="AW169" s="13" t="s">
        <v>37</v>
      </c>
      <c r="AX169" s="13" t="s">
        <v>75</v>
      </c>
      <c r="AY169" s="235" t="s">
        <v>117</v>
      </c>
    </row>
    <row r="170" s="14" customFormat="1">
      <c r="A170" s="14"/>
      <c r="B170" s="236"/>
      <c r="C170" s="237"/>
      <c r="D170" s="221" t="s">
        <v>128</v>
      </c>
      <c r="E170" s="238" t="s">
        <v>19</v>
      </c>
      <c r="F170" s="239" t="s">
        <v>278</v>
      </c>
      <c r="G170" s="237"/>
      <c r="H170" s="240">
        <v>80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128</v>
      </c>
      <c r="AU170" s="246" t="s">
        <v>85</v>
      </c>
      <c r="AV170" s="14" t="s">
        <v>85</v>
      </c>
      <c r="AW170" s="14" t="s">
        <v>37</v>
      </c>
      <c r="AX170" s="14" t="s">
        <v>83</v>
      </c>
      <c r="AY170" s="246" t="s">
        <v>117</v>
      </c>
    </row>
    <row r="171" s="2" customFormat="1" ht="24.15" customHeight="1">
      <c r="A171" s="40"/>
      <c r="B171" s="41"/>
      <c r="C171" s="207" t="s">
        <v>309</v>
      </c>
      <c r="D171" s="207" t="s">
        <v>120</v>
      </c>
      <c r="E171" s="208" t="s">
        <v>310</v>
      </c>
      <c r="F171" s="209" t="s">
        <v>311</v>
      </c>
      <c r="G171" s="210" t="s">
        <v>244</v>
      </c>
      <c r="H171" s="211">
        <v>18</v>
      </c>
      <c r="I171" s="212"/>
      <c r="J171" s="213">
        <f>ROUND(I171*H171,2)</f>
        <v>0</v>
      </c>
      <c r="K171" s="214"/>
      <c r="L171" s="46"/>
      <c r="M171" s="215" t="s">
        <v>19</v>
      </c>
      <c r="N171" s="216" t="s">
        <v>46</v>
      </c>
      <c r="O171" s="86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9" t="s">
        <v>116</v>
      </c>
      <c r="AT171" s="219" t="s">
        <v>120</v>
      </c>
      <c r="AU171" s="219" t="s">
        <v>85</v>
      </c>
      <c r="AY171" s="19" t="s">
        <v>117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9" t="s">
        <v>83</v>
      </c>
      <c r="BK171" s="220">
        <f>ROUND(I171*H171,2)</f>
        <v>0</v>
      </c>
      <c r="BL171" s="19" t="s">
        <v>116</v>
      </c>
      <c r="BM171" s="219" t="s">
        <v>312</v>
      </c>
    </row>
    <row r="172" s="2" customFormat="1">
      <c r="A172" s="40"/>
      <c r="B172" s="41"/>
      <c r="C172" s="42"/>
      <c r="D172" s="221" t="s">
        <v>126</v>
      </c>
      <c r="E172" s="42"/>
      <c r="F172" s="222" t="s">
        <v>296</v>
      </c>
      <c r="G172" s="42"/>
      <c r="H172" s="42"/>
      <c r="I172" s="223"/>
      <c r="J172" s="42"/>
      <c r="K172" s="42"/>
      <c r="L172" s="46"/>
      <c r="M172" s="224"/>
      <c r="N172" s="22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126</v>
      </c>
      <c r="AU172" s="19" t="s">
        <v>85</v>
      </c>
    </row>
    <row r="173" s="13" customFormat="1">
      <c r="A173" s="13"/>
      <c r="B173" s="226"/>
      <c r="C173" s="227"/>
      <c r="D173" s="221" t="s">
        <v>128</v>
      </c>
      <c r="E173" s="228" t="s">
        <v>19</v>
      </c>
      <c r="F173" s="229" t="s">
        <v>229</v>
      </c>
      <c r="G173" s="227"/>
      <c r="H173" s="228" t="s">
        <v>19</v>
      </c>
      <c r="I173" s="230"/>
      <c r="J173" s="227"/>
      <c r="K173" s="227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128</v>
      </c>
      <c r="AU173" s="235" t="s">
        <v>85</v>
      </c>
      <c r="AV173" s="13" t="s">
        <v>83</v>
      </c>
      <c r="AW173" s="13" t="s">
        <v>37</v>
      </c>
      <c r="AX173" s="13" t="s">
        <v>75</v>
      </c>
      <c r="AY173" s="235" t="s">
        <v>117</v>
      </c>
    </row>
    <row r="174" s="14" customFormat="1">
      <c r="A174" s="14"/>
      <c r="B174" s="236"/>
      <c r="C174" s="237"/>
      <c r="D174" s="221" t="s">
        <v>128</v>
      </c>
      <c r="E174" s="238" t="s">
        <v>19</v>
      </c>
      <c r="F174" s="239" t="s">
        <v>301</v>
      </c>
      <c r="G174" s="237"/>
      <c r="H174" s="240">
        <v>18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128</v>
      </c>
      <c r="AU174" s="246" t="s">
        <v>85</v>
      </c>
      <c r="AV174" s="14" t="s">
        <v>85</v>
      </c>
      <c r="AW174" s="14" t="s">
        <v>37</v>
      </c>
      <c r="AX174" s="14" t="s">
        <v>83</v>
      </c>
      <c r="AY174" s="246" t="s">
        <v>117</v>
      </c>
    </row>
    <row r="175" s="2" customFormat="1" ht="24.15" customHeight="1">
      <c r="A175" s="40"/>
      <c r="B175" s="41"/>
      <c r="C175" s="207" t="s">
        <v>7</v>
      </c>
      <c r="D175" s="207" t="s">
        <v>120</v>
      </c>
      <c r="E175" s="208" t="s">
        <v>313</v>
      </c>
      <c r="F175" s="209" t="s">
        <v>314</v>
      </c>
      <c r="G175" s="210" t="s">
        <v>244</v>
      </c>
      <c r="H175" s="211">
        <v>18</v>
      </c>
      <c r="I175" s="212"/>
      <c r="J175" s="213">
        <f>ROUND(I175*H175,2)</f>
        <v>0</v>
      </c>
      <c r="K175" s="214"/>
      <c r="L175" s="46"/>
      <c r="M175" s="215" t="s">
        <v>19</v>
      </c>
      <c r="N175" s="216" t="s">
        <v>46</v>
      </c>
      <c r="O175" s="86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9" t="s">
        <v>116</v>
      </c>
      <c r="AT175" s="219" t="s">
        <v>120</v>
      </c>
      <c r="AU175" s="219" t="s">
        <v>85</v>
      </c>
      <c r="AY175" s="19" t="s">
        <v>117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9" t="s">
        <v>83</v>
      </c>
      <c r="BK175" s="220">
        <f>ROUND(I175*H175,2)</f>
        <v>0</v>
      </c>
      <c r="BL175" s="19" t="s">
        <v>116</v>
      </c>
      <c r="BM175" s="219" t="s">
        <v>315</v>
      </c>
    </row>
    <row r="176" s="2" customFormat="1">
      <c r="A176" s="40"/>
      <c r="B176" s="41"/>
      <c r="C176" s="42"/>
      <c r="D176" s="221" t="s">
        <v>126</v>
      </c>
      <c r="E176" s="42"/>
      <c r="F176" s="222" t="s">
        <v>250</v>
      </c>
      <c r="G176" s="42"/>
      <c r="H176" s="42"/>
      <c r="I176" s="223"/>
      <c r="J176" s="42"/>
      <c r="K176" s="42"/>
      <c r="L176" s="46"/>
      <c r="M176" s="224"/>
      <c r="N176" s="22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126</v>
      </c>
      <c r="AU176" s="19" t="s">
        <v>85</v>
      </c>
    </row>
    <row r="177" s="13" customFormat="1">
      <c r="A177" s="13"/>
      <c r="B177" s="226"/>
      <c r="C177" s="227"/>
      <c r="D177" s="221" t="s">
        <v>128</v>
      </c>
      <c r="E177" s="228" t="s">
        <v>19</v>
      </c>
      <c r="F177" s="229" t="s">
        <v>229</v>
      </c>
      <c r="G177" s="227"/>
      <c r="H177" s="228" t="s">
        <v>19</v>
      </c>
      <c r="I177" s="230"/>
      <c r="J177" s="227"/>
      <c r="K177" s="227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128</v>
      </c>
      <c r="AU177" s="235" t="s">
        <v>85</v>
      </c>
      <c r="AV177" s="13" t="s">
        <v>83</v>
      </c>
      <c r="AW177" s="13" t="s">
        <v>37</v>
      </c>
      <c r="AX177" s="13" t="s">
        <v>75</v>
      </c>
      <c r="AY177" s="235" t="s">
        <v>117</v>
      </c>
    </row>
    <row r="178" s="14" customFormat="1">
      <c r="A178" s="14"/>
      <c r="B178" s="236"/>
      <c r="C178" s="237"/>
      <c r="D178" s="221" t="s">
        <v>128</v>
      </c>
      <c r="E178" s="238" t="s">
        <v>19</v>
      </c>
      <c r="F178" s="239" t="s">
        <v>301</v>
      </c>
      <c r="G178" s="237"/>
      <c r="H178" s="240">
        <v>18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128</v>
      </c>
      <c r="AU178" s="246" t="s">
        <v>85</v>
      </c>
      <c r="AV178" s="14" t="s">
        <v>85</v>
      </c>
      <c r="AW178" s="14" t="s">
        <v>37</v>
      </c>
      <c r="AX178" s="14" t="s">
        <v>83</v>
      </c>
      <c r="AY178" s="246" t="s">
        <v>117</v>
      </c>
    </row>
    <row r="179" s="2" customFormat="1" ht="24.15" customHeight="1">
      <c r="A179" s="40"/>
      <c r="B179" s="41"/>
      <c r="C179" s="207" t="s">
        <v>316</v>
      </c>
      <c r="D179" s="207" t="s">
        <v>120</v>
      </c>
      <c r="E179" s="208" t="s">
        <v>317</v>
      </c>
      <c r="F179" s="209" t="s">
        <v>318</v>
      </c>
      <c r="G179" s="210" t="s">
        <v>244</v>
      </c>
      <c r="H179" s="211">
        <v>43</v>
      </c>
      <c r="I179" s="212"/>
      <c r="J179" s="213">
        <f>ROUND(I179*H179,2)</f>
        <v>0</v>
      </c>
      <c r="K179" s="214"/>
      <c r="L179" s="46"/>
      <c r="M179" s="215" t="s">
        <v>19</v>
      </c>
      <c r="N179" s="216" t="s">
        <v>46</v>
      </c>
      <c r="O179" s="86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9" t="s">
        <v>116</v>
      </c>
      <c r="AT179" s="219" t="s">
        <v>120</v>
      </c>
      <c r="AU179" s="219" t="s">
        <v>85</v>
      </c>
      <c r="AY179" s="19" t="s">
        <v>117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9" t="s">
        <v>83</v>
      </c>
      <c r="BK179" s="220">
        <f>ROUND(I179*H179,2)</f>
        <v>0</v>
      </c>
      <c r="BL179" s="19" t="s">
        <v>116</v>
      </c>
      <c r="BM179" s="219" t="s">
        <v>319</v>
      </c>
    </row>
    <row r="180" s="2" customFormat="1">
      <c r="A180" s="40"/>
      <c r="B180" s="41"/>
      <c r="C180" s="42"/>
      <c r="D180" s="221" t="s">
        <v>126</v>
      </c>
      <c r="E180" s="42"/>
      <c r="F180" s="222" t="s">
        <v>254</v>
      </c>
      <c r="G180" s="42"/>
      <c r="H180" s="42"/>
      <c r="I180" s="223"/>
      <c r="J180" s="42"/>
      <c r="K180" s="42"/>
      <c r="L180" s="46"/>
      <c r="M180" s="224"/>
      <c r="N180" s="225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126</v>
      </c>
      <c r="AU180" s="19" t="s">
        <v>85</v>
      </c>
    </row>
    <row r="181" s="13" customFormat="1">
      <c r="A181" s="13"/>
      <c r="B181" s="226"/>
      <c r="C181" s="227"/>
      <c r="D181" s="221" t="s">
        <v>128</v>
      </c>
      <c r="E181" s="228" t="s">
        <v>19</v>
      </c>
      <c r="F181" s="229" t="s">
        <v>229</v>
      </c>
      <c r="G181" s="227"/>
      <c r="H181" s="228" t="s">
        <v>19</v>
      </c>
      <c r="I181" s="230"/>
      <c r="J181" s="227"/>
      <c r="K181" s="227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128</v>
      </c>
      <c r="AU181" s="235" t="s">
        <v>85</v>
      </c>
      <c r="AV181" s="13" t="s">
        <v>83</v>
      </c>
      <c r="AW181" s="13" t="s">
        <v>37</v>
      </c>
      <c r="AX181" s="13" t="s">
        <v>75</v>
      </c>
      <c r="AY181" s="235" t="s">
        <v>117</v>
      </c>
    </row>
    <row r="182" s="13" customFormat="1">
      <c r="A182" s="13"/>
      <c r="B182" s="226"/>
      <c r="C182" s="227"/>
      <c r="D182" s="221" t="s">
        <v>128</v>
      </c>
      <c r="E182" s="228" t="s">
        <v>19</v>
      </c>
      <c r="F182" s="229" t="s">
        <v>255</v>
      </c>
      <c r="G182" s="227"/>
      <c r="H182" s="228" t="s">
        <v>19</v>
      </c>
      <c r="I182" s="230"/>
      <c r="J182" s="227"/>
      <c r="K182" s="227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128</v>
      </c>
      <c r="AU182" s="235" t="s">
        <v>85</v>
      </c>
      <c r="AV182" s="13" t="s">
        <v>83</v>
      </c>
      <c r="AW182" s="13" t="s">
        <v>37</v>
      </c>
      <c r="AX182" s="13" t="s">
        <v>75</v>
      </c>
      <c r="AY182" s="235" t="s">
        <v>117</v>
      </c>
    </row>
    <row r="183" s="14" customFormat="1">
      <c r="A183" s="14"/>
      <c r="B183" s="236"/>
      <c r="C183" s="237"/>
      <c r="D183" s="221" t="s">
        <v>128</v>
      </c>
      <c r="E183" s="238" t="s">
        <v>19</v>
      </c>
      <c r="F183" s="239" t="s">
        <v>320</v>
      </c>
      <c r="G183" s="237"/>
      <c r="H183" s="240">
        <v>43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128</v>
      </c>
      <c r="AU183" s="246" t="s">
        <v>85</v>
      </c>
      <c r="AV183" s="14" t="s">
        <v>85</v>
      </c>
      <c r="AW183" s="14" t="s">
        <v>37</v>
      </c>
      <c r="AX183" s="14" t="s">
        <v>75</v>
      </c>
      <c r="AY183" s="246" t="s">
        <v>117</v>
      </c>
    </row>
    <row r="184" s="15" customFormat="1">
      <c r="A184" s="15"/>
      <c r="B184" s="250"/>
      <c r="C184" s="251"/>
      <c r="D184" s="221" t="s">
        <v>128</v>
      </c>
      <c r="E184" s="252" t="s">
        <v>19</v>
      </c>
      <c r="F184" s="253" t="s">
        <v>321</v>
      </c>
      <c r="G184" s="251"/>
      <c r="H184" s="254">
        <v>43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0" t="s">
        <v>128</v>
      </c>
      <c r="AU184" s="260" t="s">
        <v>85</v>
      </c>
      <c r="AV184" s="15" t="s">
        <v>116</v>
      </c>
      <c r="AW184" s="15" t="s">
        <v>37</v>
      </c>
      <c r="AX184" s="15" t="s">
        <v>83</v>
      </c>
      <c r="AY184" s="260" t="s">
        <v>117</v>
      </c>
    </row>
    <row r="185" s="2" customFormat="1" ht="24.15" customHeight="1">
      <c r="A185" s="40"/>
      <c r="B185" s="41"/>
      <c r="C185" s="207" t="s">
        <v>322</v>
      </c>
      <c r="D185" s="207" t="s">
        <v>120</v>
      </c>
      <c r="E185" s="208" t="s">
        <v>323</v>
      </c>
      <c r="F185" s="209" t="s">
        <v>324</v>
      </c>
      <c r="G185" s="210" t="s">
        <v>259</v>
      </c>
      <c r="H185" s="211">
        <v>1080</v>
      </c>
      <c r="I185" s="212"/>
      <c r="J185" s="213">
        <f>ROUND(I185*H185,2)</f>
        <v>0</v>
      </c>
      <c r="K185" s="214"/>
      <c r="L185" s="46"/>
      <c r="M185" s="215" t="s">
        <v>19</v>
      </c>
      <c r="N185" s="216" t="s">
        <v>46</v>
      </c>
      <c r="O185" s="86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9" t="s">
        <v>116</v>
      </c>
      <c r="AT185" s="219" t="s">
        <v>120</v>
      </c>
      <c r="AU185" s="219" t="s">
        <v>85</v>
      </c>
      <c r="AY185" s="19" t="s">
        <v>117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9" t="s">
        <v>83</v>
      </c>
      <c r="BK185" s="220">
        <f>ROUND(I185*H185,2)</f>
        <v>0</v>
      </c>
      <c r="BL185" s="19" t="s">
        <v>116</v>
      </c>
      <c r="BM185" s="219" t="s">
        <v>325</v>
      </c>
    </row>
    <row r="186" s="2" customFormat="1">
      <c r="A186" s="40"/>
      <c r="B186" s="41"/>
      <c r="C186" s="42"/>
      <c r="D186" s="221" t="s">
        <v>126</v>
      </c>
      <c r="E186" s="42"/>
      <c r="F186" s="222" t="s">
        <v>261</v>
      </c>
      <c r="G186" s="42"/>
      <c r="H186" s="42"/>
      <c r="I186" s="223"/>
      <c r="J186" s="42"/>
      <c r="K186" s="42"/>
      <c r="L186" s="46"/>
      <c r="M186" s="224"/>
      <c r="N186" s="225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126</v>
      </c>
      <c r="AU186" s="19" t="s">
        <v>85</v>
      </c>
    </row>
    <row r="187" s="13" customFormat="1">
      <c r="A187" s="13"/>
      <c r="B187" s="226"/>
      <c r="C187" s="227"/>
      <c r="D187" s="221" t="s">
        <v>128</v>
      </c>
      <c r="E187" s="228" t="s">
        <v>19</v>
      </c>
      <c r="F187" s="229" t="s">
        <v>229</v>
      </c>
      <c r="G187" s="227"/>
      <c r="H187" s="228" t="s">
        <v>19</v>
      </c>
      <c r="I187" s="230"/>
      <c r="J187" s="227"/>
      <c r="K187" s="227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128</v>
      </c>
      <c r="AU187" s="235" t="s">
        <v>85</v>
      </c>
      <c r="AV187" s="13" t="s">
        <v>83</v>
      </c>
      <c r="AW187" s="13" t="s">
        <v>37</v>
      </c>
      <c r="AX187" s="13" t="s">
        <v>75</v>
      </c>
      <c r="AY187" s="235" t="s">
        <v>117</v>
      </c>
    </row>
    <row r="188" s="13" customFormat="1">
      <c r="A188" s="13"/>
      <c r="B188" s="226"/>
      <c r="C188" s="227"/>
      <c r="D188" s="221" t="s">
        <v>128</v>
      </c>
      <c r="E188" s="228" t="s">
        <v>19</v>
      </c>
      <c r="F188" s="229" t="s">
        <v>262</v>
      </c>
      <c r="G188" s="227"/>
      <c r="H188" s="228" t="s">
        <v>19</v>
      </c>
      <c r="I188" s="230"/>
      <c r="J188" s="227"/>
      <c r="K188" s="227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128</v>
      </c>
      <c r="AU188" s="235" t="s">
        <v>85</v>
      </c>
      <c r="AV188" s="13" t="s">
        <v>83</v>
      </c>
      <c r="AW188" s="13" t="s">
        <v>37</v>
      </c>
      <c r="AX188" s="13" t="s">
        <v>75</v>
      </c>
      <c r="AY188" s="235" t="s">
        <v>117</v>
      </c>
    </row>
    <row r="189" s="14" customFormat="1">
      <c r="A189" s="14"/>
      <c r="B189" s="236"/>
      <c r="C189" s="237"/>
      <c r="D189" s="221" t="s">
        <v>128</v>
      </c>
      <c r="E189" s="238" t="s">
        <v>19</v>
      </c>
      <c r="F189" s="239" t="s">
        <v>326</v>
      </c>
      <c r="G189" s="237"/>
      <c r="H189" s="240">
        <v>1080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128</v>
      </c>
      <c r="AU189" s="246" t="s">
        <v>85</v>
      </c>
      <c r="AV189" s="14" t="s">
        <v>85</v>
      </c>
      <c r="AW189" s="14" t="s">
        <v>37</v>
      </c>
      <c r="AX189" s="14" t="s">
        <v>83</v>
      </c>
      <c r="AY189" s="246" t="s">
        <v>117</v>
      </c>
    </row>
    <row r="190" s="2" customFormat="1" ht="24.15" customHeight="1">
      <c r="A190" s="40"/>
      <c r="B190" s="41"/>
      <c r="C190" s="207" t="s">
        <v>327</v>
      </c>
      <c r="D190" s="207" t="s">
        <v>120</v>
      </c>
      <c r="E190" s="208" t="s">
        <v>328</v>
      </c>
      <c r="F190" s="209" t="s">
        <v>329</v>
      </c>
      <c r="G190" s="210" t="s">
        <v>226</v>
      </c>
      <c r="H190" s="211">
        <v>56</v>
      </c>
      <c r="I190" s="212"/>
      <c r="J190" s="213">
        <f>ROUND(I190*H190,2)</f>
        <v>0</v>
      </c>
      <c r="K190" s="214"/>
      <c r="L190" s="46"/>
      <c r="M190" s="215" t="s">
        <v>19</v>
      </c>
      <c r="N190" s="216" t="s">
        <v>46</v>
      </c>
      <c r="O190" s="86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9" t="s">
        <v>116</v>
      </c>
      <c r="AT190" s="219" t="s">
        <v>120</v>
      </c>
      <c r="AU190" s="219" t="s">
        <v>85</v>
      </c>
      <c r="AY190" s="19" t="s">
        <v>117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9" t="s">
        <v>83</v>
      </c>
      <c r="BK190" s="220">
        <f>ROUND(I190*H190,2)</f>
        <v>0</v>
      </c>
      <c r="BL190" s="19" t="s">
        <v>116</v>
      </c>
      <c r="BM190" s="219" t="s">
        <v>330</v>
      </c>
    </row>
    <row r="191" s="2" customFormat="1">
      <c r="A191" s="40"/>
      <c r="B191" s="41"/>
      <c r="C191" s="42"/>
      <c r="D191" s="221" t="s">
        <v>126</v>
      </c>
      <c r="E191" s="42"/>
      <c r="F191" s="222" t="s">
        <v>254</v>
      </c>
      <c r="G191" s="42"/>
      <c r="H191" s="42"/>
      <c r="I191" s="223"/>
      <c r="J191" s="42"/>
      <c r="K191" s="42"/>
      <c r="L191" s="46"/>
      <c r="M191" s="224"/>
      <c r="N191" s="22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126</v>
      </c>
      <c r="AU191" s="19" t="s">
        <v>85</v>
      </c>
    </row>
    <row r="192" s="13" customFormat="1">
      <c r="A192" s="13"/>
      <c r="B192" s="226"/>
      <c r="C192" s="227"/>
      <c r="D192" s="221" t="s">
        <v>128</v>
      </c>
      <c r="E192" s="228" t="s">
        <v>19</v>
      </c>
      <c r="F192" s="229" t="s">
        <v>229</v>
      </c>
      <c r="G192" s="227"/>
      <c r="H192" s="228" t="s">
        <v>19</v>
      </c>
      <c r="I192" s="230"/>
      <c r="J192" s="227"/>
      <c r="K192" s="227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128</v>
      </c>
      <c r="AU192" s="235" t="s">
        <v>85</v>
      </c>
      <c r="AV192" s="13" t="s">
        <v>83</v>
      </c>
      <c r="AW192" s="13" t="s">
        <v>37</v>
      </c>
      <c r="AX192" s="13" t="s">
        <v>75</v>
      </c>
      <c r="AY192" s="235" t="s">
        <v>117</v>
      </c>
    </row>
    <row r="193" s="13" customFormat="1">
      <c r="A193" s="13"/>
      <c r="B193" s="226"/>
      <c r="C193" s="227"/>
      <c r="D193" s="221" t="s">
        <v>128</v>
      </c>
      <c r="E193" s="228" t="s">
        <v>19</v>
      </c>
      <c r="F193" s="229" t="s">
        <v>331</v>
      </c>
      <c r="G193" s="227"/>
      <c r="H193" s="228" t="s">
        <v>19</v>
      </c>
      <c r="I193" s="230"/>
      <c r="J193" s="227"/>
      <c r="K193" s="227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128</v>
      </c>
      <c r="AU193" s="235" t="s">
        <v>85</v>
      </c>
      <c r="AV193" s="13" t="s">
        <v>83</v>
      </c>
      <c r="AW193" s="13" t="s">
        <v>37</v>
      </c>
      <c r="AX193" s="13" t="s">
        <v>75</v>
      </c>
      <c r="AY193" s="235" t="s">
        <v>117</v>
      </c>
    </row>
    <row r="194" s="13" customFormat="1">
      <c r="A194" s="13"/>
      <c r="B194" s="226"/>
      <c r="C194" s="227"/>
      <c r="D194" s="221" t="s">
        <v>128</v>
      </c>
      <c r="E194" s="228" t="s">
        <v>19</v>
      </c>
      <c r="F194" s="229" t="s">
        <v>273</v>
      </c>
      <c r="G194" s="227"/>
      <c r="H194" s="228" t="s">
        <v>19</v>
      </c>
      <c r="I194" s="230"/>
      <c r="J194" s="227"/>
      <c r="K194" s="227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128</v>
      </c>
      <c r="AU194" s="235" t="s">
        <v>85</v>
      </c>
      <c r="AV194" s="13" t="s">
        <v>83</v>
      </c>
      <c r="AW194" s="13" t="s">
        <v>37</v>
      </c>
      <c r="AX194" s="13" t="s">
        <v>75</v>
      </c>
      <c r="AY194" s="235" t="s">
        <v>117</v>
      </c>
    </row>
    <row r="195" s="14" customFormat="1">
      <c r="A195" s="14"/>
      <c r="B195" s="236"/>
      <c r="C195" s="237"/>
      <c r="D195" s="221" t="s">
        <v>128</v>
      </c>
      <c r="E195" s="238" t="s">
        <v>19</v>
      </c>
      <c r="F195" s="239" t="s">
        <v>230</v>
      </c>
      <c r="G195" s="237"/>
      <c r="H195" s="240">
        <v>56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128</v>
      </c>
      <c r="AU195" s="246" t="s">
        <v>85</v>
      </c>
      <c r="AV195" s="14" t="s">
        <v>85</v>
      </c>
      <c r="AW195" s="14" t="s">
        <v>37</v>
      </c>
      <c r="AX195" s="14" t="s">
        <v>83</v>
      </c>
      <c r="AY195" s="246" t="s">
        <v>117</v>
      </c>
    </row>
    <row r="196" s="2" customFormat="1" ht="24.15" customHeight="1">
      <c r="A196" s="40"/>
      <c r="B196" s="41"/>
      <c r="C196" s="207" t="s">
        <v>332</v>
      </c>
      <c r="D196" s="207" t="s">
        <v>120</v>
      </c>
      <c r="E196" s="208" t="s">
        <v>333</v>
      </c>
      <c r="F196" s="209" t="s">
        <v>334</v>
      </c>
      <c r="G196" s="210" t="s">
        <v>244</v>
      </c>
      <c r="H196" s="211">
        <v>2</v>
      </c>
      <c r="I196" s="212"/>
      <c r="J196" s="213">
        <f>ROUND(I196*H196,2)</f>
        <v>0</v>
      </c>
      <c r="K196" s="214"/>
      <c r="L196" s="46"/>
      <c r="M196" s="215" t="s">
        <v>19</v>
      </c>
      <c r="N196" s="216" t="s">
        <v>46</v>
      </c>
      <c r="O196" s="86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9" t="s">
        <v>116</v>
      </c>
      <c r="AT196" s="219" t="s">
        <v>120</v>
      </c>
      <c r="AU196" s="219" t="s">
        <v>85</v>
      </c>
      <c r="AY196" s="19" t="s">
        <v>117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9" t="s">
        <v>83</v>
      </c>
      <c r="BK196" s="220">
        <f>ROUND(I196*H196,2)</f>
        <v>0</v>
      </c>
      <c r="BL196" s="19" t="s">
        <v>116</v>
      </c>
      <c r="BM196" s="219" t="s">
        <v>335</v>
      </c>
    </row>
    <row r="197" s="2" customFormat="1">
      <c r="A197" s="40"/>
      <c r="B197" s="41"/>
      <c r="C197" s="42"/>
      <c r="D197" s="221" t="s">
        <v>126</v>
      </c>
      <c r="E197" s="42"/>
      <c r="F197" s="222" t="s">
        <v>336</v>
      </c>
      <c r="G197" s="42"/>
      <c r="H197" s="42"/>
      <c r="I197" s="223"/>
      <c r="J197" s="42"/>
      <c r="K197" s="42"/>
      <c r="L197" s="46"/>
      <c r="M197" s="224"/>
      <c r="N197" s="225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126</v>
      </c>
      <c r="AU197" s="19" t="s">
        <v>85</v>
      </c>
    </row>
    <row r="198" s="13" customFormat="1">
      <c r="A198" s="13"/>
      <c r="B198" s="226"/>
      <c r="C198" s="227"/>
      <c r="D198" s="221" t="s">
        <v>128</v>
      </c>
      <c r="E198" s="228" t="s">
        <v>19</v>
      </c>
      <c r="F198" s="229" t="s">
        <v>229</v>
      </c>
      <c r="G198" s="227"/>
      <c r="H198" s="228" t="s">
        <v>19</v>
      </c>
      <c r="I198" s="230"/>
      <c r="J198" s="227"/>
      <c r="K198" s="227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128</v>
      </c>
      <c r="AU198" s="235" t="s">
        <v>85</v>
      </c>
      <c r="AV198" s="13" t="s">
        <v>83</v>
      </c>
      <c r="AW198" s="13" t="s">
        <v>37</v>
      </c>
      <c r="AX198" s="13" t="s">
        <v>75</v>
      </c>
      <c r="AY198" s="235" t="s">
        <v>117</v>
      </c>
    </row>
    <row r="199" s="13" customFormat="1">
      <c r="A199" s="13"/>
      <c r="B199" s="226"/>
      <c r="C199" s="227"/>
      <c r="D199" s="221" t="s">
        <v>128</v>
      </c>
      <c r="E199" s="228" t="s">
        <v>19</v>
      </c>
      <c r="F199" s="229" t="s">
        <v>337</v>
      </c>
      <c r="G199" s="227"/>
      <c r="H199" s="228" t="s">
        <v>19</v>
      </c>
      <c r="I199" s="230"/>
      <c r="J199" s="227"/>
      <c r="K199" s="227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128</v>
      </c>
      <c r="AU199" s="235" t="s">
        <v>85</v>
      </c>
      <c r="AV199" s="13" t="s">
        <v>83</v>
      </c>
      <c r="AW199" s="13" t="s">
        <v>37</v>
      </c>
      <c r="AX199" s="13" t="s">
        <v>75</v>
      </c>
      <c r="AY199" s="235" t="s">
        <v>117</v>
      </c>
    </row>
    <row r="200" s="14" customFormat="1">
      <c r="A200" s="14"/>
      <c r="B200" s="236"/>
      <c r="C200" s="237"/>
      <c r="D200" s="221" t="s">
        <v>128</v>
      </c>
      <c r="E200" s="238" t="s">
        <v>19</v>
      </c>
      <c r="F200" s="239" t="s">
        <v>85</v>
      </c>
      <c r="G200" s="237"/>
      <c r="H200" s="240">
        <v>2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128</v>
      </c>
      <c r="AU200" s="246" t="s">
        <v>85</v>
      </c>
      <c r="AV200" s="14" t="s">
        <v>85</v>
      </c>
      <c r="AW200" s="14" t="s">
        <v>37</v>
      </c>
      <c r="AX200" s="14" t="s">
        <v>83</v>
      </c>
      <c r="AY200" s="246" t="s">
        <v>117</v>
      </c>
    </row>
    <row r="201" s="2" customFormat="1" ht="24.15" customHeight="1">
      <c r="A201" s="40"/>
      <c r="B201" s="41"/>
      <c r="C201" s="207" t="s">
        <v>338</v>
      </c>
      <c r="D201" s="207" t="s">
        <v>120</v>
      </c>
      <c r="E201" s="208" t="s">
        <v>339</v>
      </c>
      <c r="F201" s="209" t="s">
        <v>340</v>
      </c>
      <c r="G201" s="210" t="s">
        <v>244</v>
      </c>
      <c r="H201" s="211">
        <v>23</v>
      </c>
      <c r="I201" s="212"/>
      <c r="J201" s="213">
        <f>ROUND(I201*H201,2)</f>
        <v>0</v>
      </c>
      <c r="K201" s="214"/>
      <c r="L201" s="46"/>
      <c r="M201" s="215" t="s">
        <v>19</v>
      </c>
      <c r="N201" s="216" t="s">
        <v>46</v>
      </c>
      <c r="O201" s="86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9" t="s">
        <v>116</v>
      </c>
      <c r="AT201" s="219" t="s">
        <v>120</v>
      </c>
      <c r="AU201" s="219" t="s">
        <v>85</v>
      </c>
      <c r="AY201" s="19" t="s">
        <v>117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9" t="s">
        <v>83</v>
      </c>
      <c r="BK201" s="220">
        <f>ROUND(I201*H201,2)</f>
        <v>0</v>
      </c>
      <c r="BL201" s="19" t="s">
        <v>116</v>
      </c>
      <c r="BM201" s="219" t="s">
        <v>341</v>
      </c>
    </row>
    <row r="202" s="2" customFormat="1">
      <c r="A202" s="40"/>
      <c r="B202" s="41"/>
      <c r="C202" s="42"/>
      <c r="D202" s="221" t="s">
        <v>126</v>
      </c>
      <c r="E202" s="42"/>
      <c r="F202" s="222" t="s">
        <v>342</v>
      </c>
      <c r="G202" s="42"/>
      <c r="H202" s="42"/>
      <c r="I202" s="223"/>
      <c r="J202" s="42"/>
      <c r="K202" s="42"/>
      <c r="L202" s="46"/>
      <c r="M202" s="224"/>
      <c r="N202" s="225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126</v>
      </c>
      <c r="AU202" s="19" t="s">
        <v>85</v>
      </c>
    </row>
    <row r="203" s="13" customFormat="1">
      <c r="A203" s="13"/>
      <c r="B203" s="226"/>
      <c r="C203" s="227"/>
      <c r="D203" s="221" t="s">
        <v>128</v>
      </c>
      <c r="E203" s="228" t="s">
        <v>19</v>
      </c>
      <c r="F203" s="229" t="s">
        <v>229</v>
      </c>
      <c r="G203" s="227"/>
      <c r="H203" s="228" t="s">
        <v>19</v>
      </c>
      <c r="I203" s="230"/>
      <c r="J203" s="227"/>
      <c r="K203" s="227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128</v>
      </c>
      <c r="AU203" s="235" t="s">
        <v>85</v>
      </c>
      <c r="AV203" s="13" t="s">
        <v>83</v>
      </c>
      <c r="AW203" s="13" t="s">
        <v>37</v>
      </c>
      <c r="AX203" s="13" t="s">
        <v>75</v>
      </c>
      <c r="AY203" s="235" t="s">
        <v>117</v>
      </c>
    </row>
    <row r="204" s="14" customFormat="1">
      <c r="A204" s="14"/>
      <c r="B204" s="236"/>
      <c r="C204" s="237"/>
      <c r="D204" s="221" t="s">
        <v>128</v>
      </c>
      <c r="E204" s="238" t="s">
        <v>19</v>
      </c>
      <c r="F204" s="239" t="s">
        <v>343</v>
      </c>
      <c r="G204" s="237"/>
      <c r="H204" s="240">
        <v>23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128</v>
      </c>
      <c r="AU204" s="246" t="s">
        <v>85</v>
      </c>
      <c r="AV204" s="14" t="s">
        <v>85</v>
      </c>
      <c r="AW204" s="14" t="s">
        <v>37</v>
      </c>
      <c r="AX204" s="14" t="s">
        <v>83</v>
      </c>
      <c r="AY204" s="246" t="s">
        <v>117</v>
      </c>
    </row>
    <row r="205" s="2" customFormat="1" ht="24.15" customHeight="1">
      <c r="A205" s="40"/>
      <c r="B205" s="41"/>
      <c r="C205" s="207" t="s">
        <v>344</v>
      </c>
      <c r="D205" s="207" t="s">
        <v>120</v>
      </c>
      <c r="E205" s="208" t="s">
        <v>345</v>
      </c>
      <c r="F205" s="209" t="s">
        <v>346</v>
      </c>
      <c r="G205" s="210" t="s">
        <v>244</v>
      </c>
      <c r="H205" s="211">
        <v>25</v>
      </c>
      <c r="I205" s="212"/>
      <c r="J205" s="213">
        <f>ROUND(I205*H205,2)</f>
        <v>0</v>
      </c>
      <c r="K205" s="214"/>
      <c r="L205" s="46"/>
      <c r="M205" s="215" t="s">
        <v>19</v>
      </c>
      <c r="N205" s="216" t="s">
        <v>46</v>
      </c>
      <c r="O205" s="86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9" t="s">
        <v>116</v>
      </c>
      <c r="AT205" s="219" t="s">
        <v>120</v>
      </c>
      <c r="AU205" s="219" t="s">
        <v>85</v>
      </c>
      <c r="AY205" s="19" t="s">
        <v>117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9" t="s">
        <v>83</v>
      </c>
      <c r="BK205" s="220">
        <f>ROUND(I205*H205,2)</f>
        <v>0</v>
      </c>
      <c r="BL205" s="19" t="s">
        <v>116</v>
      </c>
      <c r="BM205" s="219" t="s">
        <v>347</v>
      </c>
    </row>
    <row r="206" s="2" customFormat="1">
      <c r="A206" s="40"/>
      <c r="B206" s="41"/>
      <c r="C206" s="42"/>
      <c r="D206" s="221" t="s">
        <v>126</v>
      </c>
      <c r="E206" s="42"/>
      <c r="F206" s="222" t="s">
        <v>348</v>
      </c>
      <c r="G206" s="42"/>
      <c r="H206" s="42"/>
      <c r="I206" s="223"/>
      <c r="J206" s="42"/>
      <c r="K206" s="42"/>
      <c r="L206" s="46"/>
      <c r="M206" s="224"/>
      <c r="N206" s="225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126</v>
      </c>
      <c r="AU206" s="19" t="s">
        <v>85</v>
      </c>
    </row>
    <row r="207" s="13" customFormat="1">
      <c r="A207" s="13"/>
      <c r="B207" s="226"/>
      <c r="C207" s="227"/>
      <c r="D207" s="221" t="s">
        <v>128</v>
      </c>
      <c r="E207" s="228" t="s">
        <v>19</v>
      </c>
      <c r="F207" s="229" t="s">
        <v>229</v>
      </c>
      <c r="G207" s="227"/>
      <c r="H207" s="228" t="s">
        <v>19</v>
      </c>
      <c r="I207" s="230"/>
      <c r="J207" s="227"/>
      <c r="K207" s="227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128</v>
      </c>
      <c r="AU207" s="235" t="s">
        <v>85</v>
      </c>
      <c r="AV207" s="13" t="s">
        <v>83</v>
      </c>
      <c r="AW207" s="13" t="s">
        <v>37</v>
      </c>
      <c r="AX207" s="13" t="s">
        <v>75</v>
      </c>
      <c r="AY207" s="235" t="s">
        <v>117</v>
      </c>
    </row>
    <row r="208" s="14" customFormat="1">
      <c r="A208" s="14"/>
      <c r="B208" s="236"/>
      <c r="C208" s="237"/>
      <c r="D208" s="221" t="s">
        <v>128</v>
      </c>
      <c r="E208" s="238" t="s">
        <v>19</v>
      </c>
      <c r="F208" s="239" t="s">
        <v>349</v>
      </c>
      <c r="G208" s="237"/>
      <c r="H208" s="240">
        <v>25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128</v>
      </c>
      <c r="AU208" s="246" t="s">
        <v>85</v>
      </c>
      <c r="AV208" s="14" t="s">
        <v>85</v>
      </c>
      <c r="AW208" s="14" t="s">
        <v>37</v>
      </c>
      <c r="AX208" s="14" t="s">
        <v>83</v>
      </c>
      <c r="AY208" s="246" t="s">
        <v>117</v>
      </c>
    </row>
    <row r="209" s="2" customFormat="1" ht="24.15" customHeight="1">
      <c r="A209" s="40"/>
      <c r="B209" s="41"/>
      <c r="C209" s="207" t="s">
        <v>350</v>
      </c>
      <c r="D209" s="207" t="s">
        <v>120</v>
      </c>
      <c r="E209" s="208" t="s">
        <v>351</v>
      </c>
      <c r="F209" s="209" t="s">
        <v>352</v>
      </c>
      <c r="G209" s="210" t="s">
        <v>244</v>
      </c>
      <c r="H209" s="211">
        <v>27</v>
      </c>
      <c r="I209" s="212"/>
      <c r="J209" s="213">
        <f>ROUND(I209*H209,2)</f>
        <v>0</v>
      </c>
      <c r="K209" s="214"/>
      <c r="L209" s="46"/>
      <c r="M209" s="215" t="s">
        <v>19</v>
      </c>
      <c r="N209" s="216" t="s">
        <v>46</v>
      </c>
      <c r="O209" s="86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9" t="s">
        <v>116</v>
      </c>
      <c r="AT209" s="219" t="s">
        <v>120</v>
      </c>
      <c r="AU209" s="219" t="s">
        <v>85</v>
      </c>
      <c r="AY209" s="19" t="s">
        <v>117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9" t="s">
        <v>83</v>
      </c>
      <c r="BK209" s="220">
        <f>ROUND(I209*H209,2)</f>
        <v>0</v>
      </c>
      <c r="BL209" s="19" t="s">
        <v>116</v>
      </c>
      <c r="BM209" s="219" t="s">
        <v>353</v>
      </c>
    </row>
    <row r="210" s="2" customFormat="1">
      <c r="A210" s="40"/>
      <c r="B210" s="41"/>
      <c r="C210" s="42"/>
      <c r="D210" s="221" t="s">
        <v>126</v>
      </c>
      <c r="E210" s="42"/>
      <c r="F210" s="222" t="s">
        <v>354</v>
      </c>
      <c r="G210" s="42"/>
      <c r="H210" s="42"/>
      <c r="I210" s="223"/>
      <c r="J210" s="42"/>
      <c r="K210" s="42"/>
      <c r="L210" s="46"/>
      <c r="M210" s="224"/>
      <c r="N210" s="225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126</v>
      </c>
      <c r="AU210" s="19" t="s">
        <v>85</v>
      </c>
    </row>
    <row r="211" s="13" customFormat="1">
      <c r="A211" s="13"/>
      <c r="B211" s="226"/>
      <c r="C211" s="227"/>
      <c r="D211" s="221" t="s">
        <v>128</v>
      </c>
      <c r="E211" s="228" t="s">
        <v>19</v>
      </c>
      <c r="F211" s="229" t="s">
        <v>355</v>
      </c>
      <c r="G211" s="227"/>
      <c r="H211" s="228" t="s">
        <v>19</v>
      </c>
      <c r="I211" s="230"/>
      <c r="J211" s="227"/>
      <c r="K211" s="227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128</v>
      </c>
      <c r="AU211" s="235" t="s">
        <v>85</v>
      </c>
      <c r="AV211" s="13" t="s">
        <v>83</v>
      </c>
      <c r="AW211" s="13" t="s">
        <v>37</v>
      </c>
      <c r="AX211" s="13" t="s">
        <v>75</v>
      </c>
      <c r="AY211" s="235" t="s">
        <v>117</v>
      </c>
    </row>
    <row r="212" s="14" customFormat="1">
      <c r="A212" s="14"/>
      <c r="B212" s="236"/>
      <c r="C212" s="237"/>
      <c r="D212" s="221" t="s">
        <v>128</v>
      </c>
      <c r="E212" s="238" t="s">
        <v>19</v>
      </c>
      <c r="F212" s="239" t="s">
        <v>356</v>
      </c>
      <c r="G212" s="237"/>
      <c r="H212" s="240">
        <v>4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128</v>
      </c>
      <c r="AU212" s="246" t="s">
        <v>85</v>
      </c>
      <c r="AV212" s="14" t="s">
        <v>85</v>
      </c>
      <c r="AW212" s="14" t="s">
        <v>37</v>
      </c>
      <c r="AX212" s="14" t="s">
        <v>75</v>
      </c>
      <c r="AY212" s="246" t="s">
        <v>117</v>
      </c>
    </row>
    <row r="213" s="13" customFormat="1">
      <c r="A213" s="13"/>
      <c r="B213" s="226"/>
      <c r="C213" s="227"/>
      <c r="D213" s="221" t="s">
        <v>128</v>
      </c>
      <c r="E213" s="228" t="s">
        <v>19</v>
      </c>
      <c r="F213" s="229" t="s">
        <v>273</v>
      </c>
      <c r="G213" s="227"/>
      <c r="H213" s="228" t="s">
        <v>19</v>
      </c>
      <c r="I213" s="230"/>
      <c r="J213" s="227"/>
      <c r="K213" s="227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128</v>
      </c>
      <c r="AU213" s="235" t="s">
        <v>85</v>
      </c>
      <c r="AV213" s="13" t="s">
        <v>83</v>
      </c>
      <c r="AW213" s="13" t="s">
        <v>37</v>
      </c>
      <c r="AX213" s="13" t="s">
        <v>75</v>
      </c>
      <c r="AY213" s="235" t="s">
        <v>117</v>
      </c>
    </row>
    <row r="214" s="14" customFormat="1">
      <c r="A214" s="14"/>
      <c r="B214" s="236"/>
      <c r="C214" s="237"/>
      <c r="D214" s="221" t="s">
        <v>128</v>
      </c>
      <c r="E214" s="238" t="s">
        <v>19</v>
      </c>
      <c r="F214" s="239" t="s">
        <v>322</v>
      </c>
      <c r="G214" s="237"/>
      <c r="H214" s="240">
        <v>23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128</v>
      </c>
      <c r="AU214" s="246" t="s">
        <v>85</v>
      </c>
      <c r="AV214" s="14" t="s">
        <v>85</v>
      </c>
      <c r="AW214" s="14" t="s">
        <v>37</v>
      </c>
      <c r="AX214" s="14" t="s">
        <v>75</v>
      </c>
      <c r="AY214" s="246" t="s">
        <v>117</v>
      </c>
    </row>
    <row r="215" s="15" customFormat="1">
      <c r="A215" s="15"/>
      <c r="B215" s="250"/>
      <c r="C215" s="251"/>
      <c r="D215" s="221" t="s">
        <v>128</v>
      </c>
      <c r="E215" s="252" t="s">
        <v>19</v>
      </c>
      <c r="F215" s="253" t="s">
        <v>321</v>
      </c>
      <c r="G215" s="251"/>
      <c r="H215" s="254">
        <v>27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0" t="s">
        <v>128</v>
      </c>
      <c r="AU215" s="260" t="s">
        <v>85</v>
      </c>
      <c r="AV215" s="15" t="s">
        <v>116</v>
      </c>
      <c r="AW215" s="15" t="s">
        <v>37</v>
      </c>
      <c r="AX215" s="15" t="s">
        <v>83</v>
      </c>
      <c r="AY215" s="260" t="s">
        <v>117</v>
      </c>
    </row>
    <row r="216" s="2" customFormat="1" ht="24.15" customHeight="1">
      <c r="A216" s="40"/>
      <c r="B216" s="41"/>
      <c r="C216" s="207" t="s">
        <v>357</v>
      </c>
      <c r="D216" s="207" t="s">
        <v>120</v>
      </c>
      <c r="E216" s="208" t="s">
        <v>358</v>
      </c>
      <c r="F216" s="209" t="s">
        <v>359</v>
      </c>
      <c r="G216" s="210" t="s">
        <v>259</v>
      </c>
      <c r="H216" s="211">
        <v>960</v>
      </c>
      <c r="I216" s="212"/>
      <c r="J216" s="213">
        <f>ROUND(I216*H216,2)</f>
        <v>0</v>
      </c>
      <c r="K216" s="214"/>
      <c r="L216" s="46"/>
      <c r="M216" s="215" t="s">
        <v>19</v>
      </c>
      <c r="N216" s="216" t="s">
        <v>46</v>
      </c>
      <c r="O216" s="86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9" t="s">
        <v>116</v>
      </c>
      <c r="AT216" s="219" t="s">
        <v>120</v>
      </c>
      <c r="AU216" s="219" t="s">
        <v>85</v>
      </c>
      <c r="AY216" s="19" t="s">
        <v>117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9" t="s">
        <v>83</v>
      </c>
      <c r="BK216" s="220">
        <f>ROUND(I216*H216,2)</f>
        <v>0</v>
      </c>
      <c r="BL216" s="19" t="s">
        <v>116</v>
      </c>
      <c r="BM216" s="219" t="s">
        <v>360</v>
      </c>
    </row>
    <row r="217" s="2" customFormat="1">
      <c r="A217" s="40"/>
      <c r="B217" s="41"/>
      <c r="C217" s="42"/>
      <c r="D217" s="221" t="s">
        <v>126</v>
      </c>
      <c r="E217" s="42"/>
      <c r="F217" s="222" t="s">
        <v>361</v>
      </c>
      <c r="G217" s="42"/>
      <c r="H217" s="42"/>
      <c r="I217" s="223"/>
      <c r="J217" s="42"/>
      <c r="K217" s="42"/>
      <c r="L217" s="46"/>
      <c r="M217" s="224"/>
      <c r="N217" s="225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126</v>
      </c>
      <c r="AU217" s="19" t="s">
        <v>85</v>
      </c>
    </row>
    <row r="218" s="13" customFormat="1">
      <c r="A218" s="13"/>
      <c r="B218" s="226"/>
      <c r="C218" s="227"/>
      <c r="D218" s="221" t="s">
        <v>128</v>
      </c>
      <c r="E218" s="228" t="s">
        <v>19</v>
      </c>
      <c r="F218" s="229" t="s">
        <v>229</v>
      </c>
      <c r="G218" s="227"/>
      <c r="H218" s="228" t="s">
        <v>19</v>
      </c>
      <c r="I218" s="230"/>
      <c r="J218" s="227"/>
      <c r="K218" s="227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128</v>
      </c>
      <c r="AU218" s="235" t="s">
        <v>85</v>
      </c>
      <c r="AV218" s="13" t="s">
        <v>83</v>
      </c>
      <c r="AW218" s="13" t="s">
        <v>37</v>
      </c>
      <c r="AX218" s="13" t="s">
        <v>75</v>
      </c>
      <c r="AY218" s="235" t="s">
        <v>117</v>
      </c>
    </row>
    <row r="219" s="13" customFormat="1">
      <c r="A219" s="13"/>
      <c r="B219" s="226"/>
      <c r="C219" s="227"/>
      <c r="D219" s="221" t="s">
        <v>128</v>
      </c>
      <c r="E219" s="228" t="s">
        <v>19</v>
      </c>
      <c r="F219" s="229" t="s">
        <v>362</v>
      </c>
      <c r="G219" s="227"/>
      <c r="H219" s="228" t="s">
        <v>19</v>
      </c>
      <c r="I219" s="230"/>
      <c r="J219" s="227"/>
      <c r="K219" s="227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128</v>
      </c>
      <c r="AU219" s="235" t="s">
        <v>85</v>
      </c>
      <c r="AV219" s="13" t="s">
        <v>83</v>
      </c>
      <c r="AW219" s="13" t="s">
        <v>37</v>
      </c>
      <c r="AX219" s="13" t="s">
        <v>75</v>
      </c>
      <c r="AY219" s="235" t="s">
        <v>117</v>
      </c>
    </row>
    <row r="220" s="14" customFormat="1">
      <c r="A220" s="14"/>
      <c r="B220" s="236"/>
      <c r="C220" s="237"/>
      <c r="D220" s="221" t="s">
        <v>128</v>
      </c>
      <c r="E220" s="238" t="s">
        <v>19</v>
      </c>
      <c r="F220" s="239" t="s">
        <v>363</v>
      </c>
      <c r="G220" s="237"/>
      <c r="H220" s="240">
        <v>40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128</v>
      </c>
      <c r="AU220" s="246" t="s">
        <v>85</v>
      </c>
      <c r="AV220" s="14" t="s">
        <v>85</v>
      </c>
      <c r="AW220" s="14" t="s">
        <v>37</v>
      </c>
      <c r="AX220" s="14" t="s">
        <v>75</v>
      </c>
      <c r="AY220" s="246" t="s">
        <v>117</v>
      </c>
    </row>
    <row r="221" s="13" customFormat="1">
      <c r="A221" s="13"/>
      <c r="B221" s="226"/>
      <c r="C221" s="227"/>
      <c r="D221" s="221" t="s">
        <v>128</v>
      </c>
      <c r="E221" s="228" t="s">
        <v>19</v>
      </c>
      <c r="F221" s="229" t="s">
        <v>240</v>
      </c>
      <c r="G221" s="227"/>
      <c r="H221" s="228" t="s">
        <v>19</v>
      </c>
      <c r="I221" s="230"/>
      <c r="J221" s="227"/>
      <c r="K221" s="227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128</v>
      </c>
      <c r="AU221" s="235" t="s">
        <v>85</v>
      </c>
      <c r="AV221" s="13" t="s">
        <v>83</v>
      </c>
      <c r="AW221" s="13" t="s">
        <v>37</v>
      </c>
      <c r="AX221" s="13" t="s">
        <v>75</v>
      </c>
      <c r="AY221" s="235" t="s">
        <v>117</v>
      </c>
    </row>
    <row r="222" s="14" customFormat="1">
      <c r="A222" s="14"/>
      <c r="B222" s="236"/>
      <c r="C222" s="237"/>
      <c r="D222" s="221" t="s">
        <v>128</v>
      </c>
      <c r="E222" s="238" t="s">
        <v>19</v>
      </c>
      <c r="F222" s="239" t="s">
        <v>364</v>
      </c>
      <c r="G222" s="237"/>
      <c r="H222" s="240">
        <v>920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128</v>
      </c>
      <c r="AU222" s="246" t="s">
        <v>85</v>
      </c>
      <c r="AV222" s="14" t="s">
        <v>85</v>
      </c>
      <c r="AW222" s="14" t="s">
        <v>37</v>
      </c>
      <c r="AX222" s="14" t="s">
        <v>75</v>
      </c>
      <c r="AY222" s="246" t="s">
        <v>117</v>
      </c>
    </row>
    <row r="223" s="15" customFormat="1">
      <c r="A223" s="15"/>
      <c r="B223" s="250"/>
      <c r="C223" s="251"/>
      <c r="D223" s="221" t="s">
        <v>128</v>
      </c>
      <c r="E223" s="252" t="s">
        <v>19</v>
      </c>
      <c r="F223" s="253" t="s">
        <v>321</v>
      </c>
      <c r="G223" s="251"/>
      <c r="H223" s="254">
        <v>960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0" t="s">
        <v>128</v>
      </c>
      <c r="AU223" s="260" t="s">
        <v>85</v>
      </c>
      <c r="AV223" s="15" t="s">
        <v>116</v>
      </c>
      <c r="AW223" s="15" t="s">
        <v>37</v>
      </c>
      <c r="AX223" s="15" t="s">
        <v>83</v>
      </c>
      <c r="AY223" s="260" t="s">
        <v>117</v>
      </c>
    </row>
    <row r="224" s="12" customFormat="1" ht="25.92" customHeight="1">
      <c r="A224" s="12"/>
      <c r="B224" s="191"/>
      <c r="C224" s="192"/>
      <c r="D224" s="193" t="s">
        <v>74</v>
      </c>
      <c r="E224" s="194" t="s">
        <v>114</v>
      </c>
      <c r="F224" s="194" t="s">
        <v>365</v>
      </c>
      <c r="G224" s="192"/>
      <c r="H224" s="192"/>
      <c r="I224" s="195"/>
      <c r="J224" s="196">
        <f>BK224</f>
        <v>0</v>
      </c>
      <c r="K224" s="192"/>
      <c r="L224" s="197"/>
      <c r="M224" s="198"/>
      <c r="N224" s="199"/>
      <c r="O224" s="199"/>
      <c r="P224" s="200">
        <f>P225</f>
        <v>0</v>
      </c>
      <c r="Q224" s="199"/>
      <c r="R224" s="200">
        <f>R225</f>
        <v>0</v>
      </c>
      <c r="S224" s="199"/>
      <c r="T224" s="201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2" t="s">
        <v>116</v>
      </c>
      <c r="AT224" s="203" t="s">
        <v>74</v>
      </c>
      <c r="AU224" s="203" t="s">
        <v>75</v>
      </c>
      <c r="AY224" s="202" t="s">
        <v>117</v>
      </c>
      <c r="BK224" s="204">
        <f>BK225</f>
        <v>0</v>
      </c>
    </row>
    <row r="225" s="12" customFormat="1" ht="22.8" customHeight="1">
      <c r="A225" s="12"/>
      <c r="B225" s="191"/>
      <c r="C225" s="192"/>
      <c r="D225" s="193" t="s">
        <v>74</v>
      </c>
      <c r="E225" s="205" t="s">
        <v>118</v>
      </c>
      <c r="F225" s="205" t="s">
        <v>365</v>
      </c>
      <c r="G225" s="192"/>
      <c r="H225" s="192"/>
      <c r="I225" s="195"/>
      <c r="J225" s="206">
        <f>BK225</f>
        <v>0</v>
      </c>
      <c r="K225" s="192"/>
      <c r="L225" s="197"/>
      <c r="M225" s="198"/>
      <c r="N225" s="199"/>
      <c r="O225" s="199"/>
      <c r="P225" s="200">
        <f>SUM(P226:P233)</f>
        <v>0</v>
      </c>
      <c r="Q225" s="199"/>
      <c r="R225" s="200">
        <f>SUM(R226:R233)</f>
        <v>0</v>
      </c>
      <c r="S225" s="199"/>
      <c r="T225" s="201">
        <f>SUM(T226:T233)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2" t="s">
        <v>116</v>
      </c>
      <c r="AT225" s="203" t="s">
        <v>74</v>
      </c>
      <c r="AU225" s="203" t="s">
        <v>83</v>
      </c>
      <c r="AY225" s="202" t="s">
        <v>117</v>
      </c>
      <c r="BK225" s="204">
        <f>SUM(BK226:BK233)</f>
        <v>0</v>
      </c>
    </row>
    <row r="226" s="2" customFormat="1" ht="33" customHeight="1">
      <c r="A226" s="40"/>
      <c r="B226" s="41"/>
      <c r="C226" s="207" t="s">
        <v>366</v>
      </c>
      <c r="D226" s="207" t="s">
        <v>120</v>
      </c>
      <c r="E226" s="208" t="s">
        <v>367</v>
      </c>
      <c r="F226" s="209" t="s">
        <v>368</v>
      </c>
      <c r="G226" s="210" t="s">
        <v>123</v>
      </c>
      <c r="H226" s="211">
        <v>1</v>
      </c>
      <c r="I226" s="212"/>
      <c r="J226" s="213">
        <f>ROUND(I226*H226,2)</f>
        <v>0</v>
      </c>
      <c r="K226" s="214"/>
      <c r="L226" s="46"/>
      <c r="M226" s="215" t="s">
        <v>19</v>
      </c>
      <c r="N226" s="216" t="s">
        <v>46</v>
      </c>
      <c r="O226" s="86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9" t="s">
        <v>124</v>
      </c>
      <c r="AT226" s="219" t="s">
        <v>120</v>
      </c>
      <c r="AU226" s="219" t="s">
        <v>85</v>
      </c>
      <c r="AY226" s="19" t="s">
        <v>117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9" t="s">
        <v>83</v>
      </c>
      <c r="BK226" s="220">
        <f>ROUND(I226*H226,2)</f>
        <v>0</v>
      </c>
      <c r="BL226" s="19" t="s">
        <v>124</v>
      </c>
      <c r="BM226" s="219" t="s">
        <v>369</v>
      </c>
    </row>
    <row r="227" s="2" customFormat="1">
      <c r="A227" s="40"/>
      <c r="B227" s="41"/>
      <c r="C227" s="42"/>
      <c r="D227" s="221" t="s">
        <v>126</v>
      </c>
      <c r="E227" s="42"/>
      <c r="F227" s="222" t="s">
        <v>127</v>
      </c>
      <c r="G227" s="42"/>
      <c r="H227" s="42"/>
      <c r="I227" s="223"/>
      <c r="J227" s="42"/>
      <c r="K227" s="42"/>
      <c r="L227" s="46"/>
      <c r="M227" s="224"/>
      <c r="N227" s="225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126</v>
      </c>
      <c r="AU227" s="19" t="s">
        <v>85</v>
      </c>
    </row>
    <row r="228" s="13" customFormat="1">
      <c r="A228" s="13"/>
      <c r="B228" s="226"/>
      <c r="C228" s="227"/>
      <c r="D228" s="221" t="s">
        <v>128</v>
      </c>
      <c r="E228" s="228" t="s">
        <v>19</v>
      </c>
      <c r="F228" s="229" t="s">
        <v>370</v>
      </c>
      <c r="G228" s="227"/>
      <c r="H228" s="228" t="s">
        <v>19</v>
      </c>
      <c r="I228" s="230"/>
      <c r="J228" s="227"/>
      <c r="K228" s="227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128</v>
      </c>
      <c r="AU228" s="235" t="s">
        <v>85</v>
      </c>
      <c r="AV228" s="13" t="s">
        <v>83</v>
      </c>
      <c r="AW228" s="13" t="s">
        <v>37</v>
      </c>
      <c r="AX228" s="13" t="s">
        <v>75</v>
      </c>
      <c r="AY228" s="235" t="s">
        <v>117</v>
      </c>
    </row>
    <row r="229" s="13" customFormat="1">
      <c r="A229" s="13"/>
      <c r="B229" s="226"/>
      <c r="C229" s="227"/>
      <c r="D229" s="221" t="s">
        <v>128</v>
      </c>
      <c r="E229" s="228" t="s">
        <v>19</v>
      </c>
      <c r="F229" s="229" t="s">
        <v>371</v>
      </c>
      <c r="G229" s="227"/>
      <c r="H229" s="228" t="s">
        <v>19</v>
      </c>
      <c r="I229" s="230"/>
      <c r="J229" s="227"/>
      <c r="K229" s="227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128</v>
      </c>
      <c r="AU229" s="235" t="s">
        <v>85</v>
      </c>
      <c r="AV229" s="13" t="s">
        <v>83</v>
      </c>
      <c r="AW229" s="13" t="s">
        <v>37</v>
      </c>
      <c r="AX229" s="13" t="s">
        <v>75</v>
      </c>
      <c r="AY229" s="235" t="s">
        <v>117</v>
      </c>
    </row>
    <row r="230" s="13" customFormat="1">
      <c r="A230" s="13"/>
      <c r="B230" s="226"/>
      <c r="C230" s="227"/>
      <c r="D230" s="221" t="s">
        <v>128</v>
      </c>
      <c r="E230" s="228" t="s">
        <v>19</v>
      </c>
      <c r="F230" s="229" t="s">
        <v>372</v>
      </c>
      <c r="G230" s="227"/>
      <c r="H230" s="228" t="s">
        <v>19</v>
      </c>
      <c r="I230" s="230"/>
      <c r="J230" s="227"/>
      <c r="K230" s="227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128</v>
      </c>
      <c r="AU230" s="235" t="s">
        <v>85</v>
      </c>
      <c r="AV230" s="13" t="s">
        <v>83</v>
      </c>
      <c r="AW230" s="13" t="s">
        <v>37</v>
      </c>
      <c r="AX230" s="13" t="s">
        <v>75</v>
      </c>
      <c r="AY230" s="235" t="s">
        <v>117</v>
      </c>
    </row>
    <row r="231" s="14" customFormat="1">
      <c r="A231" s="14"/>
      <c r="B231" s="236"/>
      <c r="C231" s="237"/>
      <c r="D231" s="221" t="s">
        <v>128</v>
      </c>
      <c r="E231" s="238" t="s">
        <v>19</v>
      </c>
      <c r="F231" s="239" t="s">
        <v>83</v>
      </c>
      <c r="G231" s="237"/>
      <c r="H231" s="240">
        <v>1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6" t="s">
        <v>128</v>
      </c>
      <c r="AU231" s="246" t="s">
        <v>85</v>
      </c>
      <c r="AV231" s="14" t="s">
        <v>85</v>
      </c>
      <c r="AW231" s="14" t="s">
        <v>37</v>
      </c>
      <c r="AX231" s="14" t="s">
        <v>83</v>
      </c>
      <c r="AY231" s="246" t="s">
        <v>117</v>
      </c>
    </row>
    <row r="232" s="2" customFormat="1" ht="33" customHeight="1">
      <c r="A232" s="40"/>
      <c r="B232" s="41"/>
      <c r="C232" s="207" t="s">
        <v>373</v>
      </c>
      <c r="D232" s="207" t="s">
        <v>120</v>
      </c>
      <c r="E232" s="208" t="s">
        <v>374</v>
      </c>
      <c r="F232" s="209" t="s">
        <v>375</v>
      </c>
      <c r="G232" s="210" t="s">
        <v>123</v>
      </c>
      <c r="H232" s="211">
        <v>1</v>
      </c>
      <c r="I232" s="212"/>
      <c r="J232" s="213">
        <f>ROUND(I232*H232,2)</f>
        <v>0</v>
      </c>
      <c r="K232" s="214"/>
      <c r="L232" s="46"/>
      <c r="M232" s="215" t="s">
        <v>19</v>
      </c>
      <c r="N232" s="216" t="s">
        <v>46</v>
      </c>
      <c r="O232" s="86"/>
      <c r="P232" s="217">
        <f>O232*H232</f>
        <v>0</v>
      </c>
      <c r="Q232" s="217">
        <v>0</v>
      </c>
      <c r="R232" s="217">
        <f>Q232*H232</f>
        <v>0</v>
      </c>
      <c r="S232" s="217">
        <v>0</v>
      </c>
      <c r="T232" s="218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9" t="s">
        <v>124</v>
      </c>
      <c r="AT232" s="219" t="s">
        <v>120</v>
      </c>
      <c r="AU232" s="219" t="s">
        <v>85</v>
      </c>
      <c r="AY232" s="19" t="s">
        <v>117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9" t="s">
        <v>83</v>
      </c>
      <c r="BK232" s="220">
        <f>ROUND(I232*H232,2)</f>
        <v>0</v>
      </c>
      <c r="BL232" s="19" t="s">
        <v>124</v>
      </c>
      <c r="BM232" s="219" t="s">
        <v>376</v>
      </c>
    </row>
    <row r="233" s="2" customFormat="1">
      <c r="A233" s="40"/>
      <c r="B233" s="41"/>
      <c r="C233" s="42"/>
      <c r="D233" s="221" t="s">
        <v>126</v>
      </c>
      <c r="E233" s="42"/>
      <c r="F233" s="222" t="s">
        <v>127</v>
      </c>
      <c r="G233" s="42"/>
      <c r="H233" s="42"/>
      <c r="I233" s="223"/>
      <c r="J233" s="42"/>
      <c r="K233" s="42"/>
      <c r="L233" s="46"/>
      <c r="M233" s="261"/>
      <c r="N233" s="262"/>
      <c r="O233" s="263"/>
      <c r="P233" s="263"/>
      <c r="Q233" s="263"/>
      <c r="R233" s="263"/>
      <c r="S233" s="263"/>
      <c r="T233" s="264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126</v>
      </c>
      <c r="AU233" s="19" t="s">
        <v>85</v>
      </c>
    </row>
    <row r="234" s="2" customFormat="1" ht="6.96" customHeight="1">
      <c r="A234" s="40"/>
      <c r="B234" s="61"/>
      <c r="C234" s="62"/>
      <c r="D234" s="62"/>
      <c r="E234" s="62"/>
      <c r="F234" s="62"/>
      <c r="G234" s="62"/>
      <c r="H234" s="62"/>
      <c r="I234" s="62"/>
      <c r="J234" s="62"/>
      <c r="K234" s="62"/>
      <c r="L234" s="46"/>
      <c r="M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</row>
  </sheetData>
  <sheetProtection sheet="1" autoFilter="0" formatColumns="0" formatRows="0" objects="1" scenarios="1" spinCount="100000" saltValue="i9Epm4gIdEPJpEMbDYY7hmbgjmsbW/bH9XmdIseOXZWcV1h6ur7YhUK4aDe5Q6/LgjCAvg75J7dixi0TpsvFFQ==" hashValue="t9pa+U2tIdvCKkVlbSShr11EqILXfDXApIct7DbanYoZR+hGzxFFJzkLfc54S2JSWHpzjOUBWxw0JJL+lX0PBw==" algorithmName="SHA-512" password="CC35"/>
  <autoFilter ref="C82:K23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92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II/354 Svratka – odstranění mostu ev. č. 354-008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377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9. 12. 2022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ROUND((SUM(BE87:BE338)),  2)</f>
        <v>0</v>
      </c>
      <c r="G33" s="40"/>
      <c r="H33" s="40"/>
      <c r="I33" s="150">
        <v>0.20999999999999999</v>
      </c>
      <c r="J33" s="149">
        <f>ROUND(((SUM(BE87:BE338))*I33),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ROUND((SUM(BF87:BF338)),  2)</f>
        <v>0</v>
      </c>
      <c r="G34" s="40"/>
      <c r="H34" s="40"/>
      <c r="I34" s="150">
        <v>0.14999999999999999</v>
      </c>
      <c r="J34" s="149">
        <f>ROUND(((SUM(BF87:BF338))*I34),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ROUND((SUM(BG87:BG338)),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ROUND((SUM(BH87:BH338)),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ROUND((SUM(BI87:BI338)),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II/354 Svratka – odstranění mostu ev. č. 354-008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002 - Odstranění mostu ev. č. 354-008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Svratka</v>
      </c>
      <c r="G52" s="42"/>
      <c r="H52" s="42"/>
      <c r="I52" s="34" t="s">
        <v>23</v>
      </c>
      <c r="J52" s="74" t="str">
        <f>IF(J12="","",J12)</f>
        <v>9. 12. 2022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Krajská správa a údržba silnic Vysočiny</v>
      </c>
      <c r="G54" s="42"/>
      <c r="H54" s="42"/>
      <c r="I54" s="34" t="s">
        <v>33</v>
      </c>
      <c r="J54" s="38" t="str">
        <f>E21</f>
        <v>Ing. Petr Šedivý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Ing. Petr Šedivý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217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378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379</v>
      </c>
      <c r="E62" s="176"/>
      <c r="F62" s="176"/>
      <c r="G62" s="176"/>
      <c r="H62" s="176"/>
      <c r="I62" s="176"/>
      <c r="J62" s="177">
        <f>J168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380</v>
      </c>
      <c r="E63" s="176"/>
      <c r="F63" s="176"/>
      <c r="G63" s="176"/>
      <c r="H63" s="176"/>
      <c r="I63" s="176"/>
      <c r="J63" s="177">
        <f>J190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381</v>
      </c>
      <c r="E64" s="176"/>
      <c r="F64" s="176"/>
      <c r="G64" s="176"/>
      <c r="H64" s="176"/>
      <c r="I64" s="176"/>
      <c r="J64" s="177">
        <f>J232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218</v>
      </c>
      <c r="E65" s="176"/>
      <c r="F65" s="176"/>
      <c r="G65" s="176"/>
      <c r="H65" s="176"/>
      <c r="I65" s="176"/>
      <c r="J65" s="177">
        <f>J238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382</v>
      </c>
      <c r="E66" s="170"/>
      <c r="F66" s="170"/>
      <c r="G66" s="170"/>
      <c r="H66" s="170"/>
      <c r="I66" s="170"/>
      <c r="J66" s="171">
        <f>J316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383</v>
      </c>
      <c r="E67" s="176"/>
      <c r="F67" s="176"/>
      <c r="G67" s="176"/>
      <c r="H67" s="176"/>
      <c r="I67" s="176"/>
      <c r="J67" s="177">
        <f>J317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101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II/354 Svratka – odstranění mostu ev. č. 354-008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93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002 - Odstranění mostu ev. č. 354-008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Svratka</v>
      </c>
      <c r="G81" s="42"/>
      <c r="H81" s="42"/>
      <c r="I81" s="34" t="s">
        <v>23</v>
      </c>
      <c r="J81" s="74" t="str">
        <f>IF(J12="","",J12)</f>
        <v>9. 12. 2022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>Krajská správa a údržba silnic Vysočiny</v>
      </c>
      <c r="G83" s="42"/>
      <c r="H83" s="42"/>
      <c r="I83" s="34" t="s">
        <v>33</v>
      </c>
      <c r="J83" s="38" t="str">
        <f>E21</f>
        <v>Ing. Petr Šedivý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IF(E18="","",E18)</f>
        <v>Vyplň údaj</v>
      </c>
      <c r="G84" s="42"/>
      <c r="H84" s="42"/>
      <c r="I84" s="34" t="s">
        <v>38</v>
      </c>
      <c r="J84" s="38" t="str">
        <f>E24</f>
        <v>Ing. Petr Šedivý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102</v>
      </c>
      <c r="D86" s="182" t="s">
        <v>60</v>
      </c>
      <c r="E86" s="182" t="s">
        <v>56</v>
      </c>
      <c r="F86" s="182" t="s">
        <v>57</v>
      </c>
      <c r="G86" s="182" t="s">
        <v>103</v>
      </c>
      <c r="H86" s="182" t="s">
        <v>104</v>
      </c>
      <c r="I86" s="182" t="s">
        <v>105</v>
      </c>
      <c r="J86" s="183" t="s">
        <v>97</v>
      </c>
      <c r="K86" s="184" t="s">
        <v>106</v>
      </c>
      <c r="L86" s="185"/>
      <c r="M86" s="94" t="s">
        <v>19</v>
      </c>
      <c r="N86" s="95" t="s">
        <v>45</v>
      </c>
      <c r="O86" s="95" t="s">
        <v>107</v>
      </c>
      <c r="P86" s="95" t="s">
        <v>108</v>
      </c>
      <c r="Q86" s="95" t="s">
        <v>109</v>
      </c>
      <c r="R86" s="95" t="s">
        <v>110</v>
      </c>
      <c r="S86" s="95" t="s">
        <v>111</v>
      </c>
      <c r="T86" s="96" t="s">
        <v>112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113</v>
      </c>
      <c r="D87" s="42"/>
      <c r="E87" s="42"/>
      <c r="F87" s="42"/>
      <c r="G87" s="42"/>
      <c r="H87" s="42"/>
      <c r="I87" s="42"/>
      <c r="J87" s="186">
        <f>BK87</f>
        <v>0</v>
      </c>
      <c r="K87" s="42"/>
      <c r="L87" s="46"/>
      <c r="M87" s="97"/>
      <c r="N87" s="187"/>
      <c r="O87" s="98"/>
      <c r="P87" s="188">
        <f>P88+P316</f>
        <v>0</v>
      </c>
      <c r="Q87" s="98"/>
      <c r="R87" s="188">
        <f>R88+R316</f>
        <v>0</v>
      </c>
      <c r="S87" s="98"/>
      <c r="T87" s="189">
        <f>T88+T316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74</v>
      </c>
      <c r="AU87" s="19" t="s">
        <v>98</v>
      </c>
      <c r="BK87" s="190">
        <f>BK88+BK316</f>
        <v>0</v>
      </c>
    </row>
    <row r="88" s="12" customFormat="1" ht="25.92" customHeight="1">
      <c r="A88" s="12"/>
      <c r="B88" s="191"/>
      <c r="C88" s="192"/>
      <c r="D88" s="193" t="s">
        <v>74</v>
      </c>
      <c r="E88" s="194" t="s">
        <v>221</v>
      </c>
      <c r="F88" s="194" t="s">
        <v>222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P89+P168+P190+P232+P238</f>
        <v>0</v>
      </c>
      <c r="Q88" s="199"/>
      <c r="R88" s="200">
        <f>R89+R168+R190+R232+R238</f>
        <v>0</v>
      </c>
      <c r="S88" s="199"/>
      <c r="T88" s="201">
        <f>T89+T168+T190+T232+T238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83</v>
      </c>
      <c r="AT88" s="203" t="s">
        <v>74</v>
      </c>
      <c r="AU88" s="203" t="s">
        <v>75</v>
      </c>
      <c r="AY88" s="202" t="s">
        <v>117</v>
      </c>
      <c r="BK88" s="204">
        <f>BK89+BK168+BK190+BK232+BK238</f>
        <v>0</v>
      </c>
    </row>
    <row r="89" s="12" customFormat="1" ht="22.8" customHeight="1">
      <c r="A89" s="12"/>
      <c r="B89" s="191"/>
      <c r="C89" s="192"/>
      <c r="D89" s="193" t="s">
        <v>74</v>
      </c>
      <c r="E89" s="205" t="s">
        <v>83</v>
      </c>
      <c r="F89" s="205" t="s">
        <v>384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SUM(P90:P167)</f>
        <v>0</v>
      </c>
      <c r="Q89" s="199"/>
      <c r="R89" s="200">
        <f>SUM(R90:R167)</f>
        <v>0</v>
      </c>
      <c r="S89" s="199"/>
      <c r="T89" s="201">
        <f>SUM(T90:T167)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83</v>
      </c>
      <c r="AT89" s="203" t="s">
        <v>74</v>
      </c>
      <c r="AU89" s="203" t="s">
        <v>83</v>
      </c>
      <c r="AY89" s="202" t="s">
        <v>117</v>
      </c>
      <c r="BK89" s="204">
        <f>SUM(BK90:BK167)</f>
        <v>0</v>
      </c>
    </row>
    <row r="90" s="2" customFormat="1" ht="24.15" customHeight="1">
      <c r="A90" s="40"/>
      <c r="B90" s="41"/>
      <c r="C90" s="207" t="s">
        <v>83</v>
      </c>
      <c r="D90" s="207" t="s">
        <v>120</v>
      </c>
      <c r="E90" s="208" t="s">
        <v>385</v>
      </c>
      <c r="F90" s="209" t="s">
        <v>386</v>
      </c>
      <c r="G90" s="210" t="s">
        <v>387</v>
      </c>
      <c r="H90" s="211">
        <v>25.050000000000001</v>
      </c>
      <c r="I90" s="212"/>
      <c r="J90" s="213">
        <f>ROUND(I90*H90,2)</f>
        <v>0</v>
      </c>
      <c r="K90" s="214"/>
      <c r="L90" s="46"/>
      <c r="M90" s="215" t="s">
        <v>19</v>
      </c>
      <c r="N90" s="216" t="s">
        <v>46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116</v>
      </c>
      <c r="AT90" s="219" t="s">
        <v>120</v>
      </c>
      <c r="AU90" s="219" t="s">
        <v>85</v>
      </c>
      <c r="AY90" s="19" t="s">
        <v>117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83</v>
      </c>
      <c r="BK90" s="220">
        <f>ROUND(I90*H90,2)</f>
        <v>0</v>
      </c>
      <c r="BL90" s="19" t="s">
        <v>116</v>
      </c>
      <c r="BM90" s="219" t="s">
        <v>388</v>
      </c>
    </row>
    <row r="91" s="2" customFormat="1">
      <c r="A91" s="40"/>
      <c r="B91" s="41"/>
      <c r="C91" s="42"/>
      <c r="D91" s="221" t="s">
        <v>126</v>
      </c>
      <c r="E91" s="42"/>
      <c r="F91" s="222" t="s">
        <v>389</v>
      </c>
      <c r="G91" s="42"/>
      <c r="H91" s="42"/>
      <c r="I91" s="223"/>
      <c r="J91" s="42"/>
      <c r="K91" s="42"/>
      <c r="L91" s="46"/>
      <c r="M91" s="224"/>
      <c r="N91" s="22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126</v>
      </c>
      <c r="AU91" s="19" t="s">
        <v>85</v>
      </c>
    </row>
    <row r="92" s="13" customFormat="1">
      <c r="A92" s="13"/>
      <c r="B92" s="226"/>
      <c r="C92" s="227"/>
      <c r="D92" s="221" t="s">
        <v>128</v>
      </c>
      <c r="E92" s="228" t="s">
        <v>19</v>
      </c>
      <c r="F92" s="229" t="s">
        <v>390</v>
      </c>
      <c r="G92" s="227"/>
      <c r="H92" s="228" t="s">
        <v>19</v>
      </c>
      <c r="I92" s="230"/>
      <c r="J92" s="227"/>
      <c r="K92" s="227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128</v>
      </c>
      <c r="AU92" s="235" t="s">
        <v>85</v>
      </c>
      <c r="AV92" s="13" t="s">
        <v>83</v>
      </c>
      <c r="AW92" s="13" t="s">
        <v>37</v>
      </c>
      <c r="AX92" s="13" t="s">
        <v>75</v>
      </c>
      <c r="AY92" s="235" t="s">
        <v>117</v>
      </c>
    </row>
    <row r="93" s="13" customFormat="1">
      <c r="A93" s="13"/>
      <c r="B93" s="226"/>
      <c r="C93" s="227"/>
      <c r="D93" s="221" t="s">
        <v>128</v>
      </c>
      <c r="E93" s="228" t="s">
        <v>19</v>
      </c>
      <c r="F93" s="229" t="s">
        <v>391</v>
      </c>
      <c r="G93" s="227"/>
      <c r="H93" s="228" t="s">
        <v>19</v>
      </c>
      <c r="I93" s="230"/>
      <c r="J93" s="227"/>
      <c r="K93" s="227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128</v>
      </c>
      <c r="AU93" s="235" t="s">
        <v>85</v>
      </c>
      <c r="AV93" s="13" t="s">
        <v>83</v>
      </c>
      <c r="AW93" s="13" t="s">
        <v>37</v>
      </c>
      <c r="AX93" s="13" t="s">
        <v>75</v>
      </c>
      <c r="AY93" s="235" t="s">
        <v>117</v>
      </c>
    </row>
    <row r="94" s="13" customFormat="1">
      <c r="A94" s="13"/>
      <c r="B94" s="226"/>
      <c r="C94" s="227"/>
      <c r="D94" s="221" t="s">
        <v>128</v>
      </c>
      <c r="E94" s="228" t="s">
        <v>19</v>
      </c>
      <c r="F94" s="229" t="s">
        <v>392</v>
      </c>
      <c r="G94" s="227"/>
      <c r="H94" s="228" t="s">
        <v>19</v>
      </c>
      <c r="I94" s="230"/>
      <c r="J94" s="227"/>
      <c r="K94" s="227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128</v>
      </c>
      <c r="AU94" s="235" t="s">
        <v>85</v>
      </c>
      <c r="AV94" s="13" t="s">
        <v>83</v>
      </c>
      <c r="AW94" s="13" t="s">
        <v>37</v>
      </c>
      <c r="AX94" s="13" t="s">
        <v>75</v>
      </c>
      <c r="AY94" s="235" t="s">
        <v>117</v>
      </c>
    </row>
    <row r="95" s="13" customFormat="1">
      <c r="A95" s="13"/>
      <c r="B95" s="226"/>
      <c r="C95" s="227"/>
      <c r="D95" s="221" t="s">
        <v>128</v>
      </c>
      <c r="E95" s="228" t="s">
        <v>19</v>
      </c>
      <c r="F95" s="229" t="s">
        <v>393</v>
      </c>
      <c r="G95" s="227"/>
      <c r="H95" s="228" t="s">
        <v>19</v>
      </c>
      <c r="I95" s="230"/>
      <c r="J95" s="227"/>
      <c r="K95" s="227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128</v>
      </c>
      <c r="AU95" s="235" t="s">
        <v>85</v>
      </c>
      <c r="AV95" s="13" t="s">
        <v>83</v>
      </c>
      <c r="AW95" s="13" t="s">
        <v>37</v>
      </c>
      <c r="AX95" s="13" t="s">
        <v>75</v>
      </c>
      <c r="AY95" s="235" t="s">
        <v>117</v>
      </c>
    </row>
    <row r="96" s="14" customFormat="1">
      <c r="A96" s="14"/>
      <c r="B96" s="236"/>
      <c r="C96" s="237"/>
      <c r="D96" s="221" t="s">
        <v>128</v>
      </c>
      <c r="E96" s="238" t="s">
        <v>19</v>
      </c>
      <c r="F96" s="239" t="s">
        <v>394</v>
      </c>
      <c r="G96" s="237"/>
      <c r="H96" s="240">
        <v>25.050000000000001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128</v>
      </c>
      <c r="AU96" s="246" t="s">
        <v>85</v>
      </c>
      <c r="AV96" s="14" t="s">
        <v>85</v>
      </c>
      <c r="AW96" s="14" t="s">
        <v>37</v>
      </c>
      <c r="AX96" s="14" t="s">
        <v>83</v>
      </c>
      <c r="AY96" s="246" t="s">
        <v>117</v>
      </c>
    </row>
    <row r="97" s="2" customFormat="1" ht="24.15" customHeight="1">
      <c r="A97" s="40"/>
      <c r="B97" s="41"/>
      <c r="C97" s="207" t="s">
        <v>85</v>
      </c>
      <c r="D97" s="207" t="s">
        <v>120</v>
      </c>
      <c r="E97" s="208" t="s">
        <v>395</v>
      </c>
      <c r="F97" s="209" t="s">
        <v>396</v>
      </c>
      <c r="G97" s="210" t="s">
        <v>397</v>
      </c>
      <c r="H97" s="211">
        <v>55.109999999999999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46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116</v>
      </c>
      <c r="AT97" s="219" t="s">
        <v>120</v>
      </c>
      <c r="AU97" s="219" t="s">
        <v>85</v>
      </c>
      <c r="AY97" s="19" t="s">
        <v>117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83</v>
      </c>
      <c r="BK97" s="220">
        <f>ROUND(I97*H97,2)</f>
        <v>0</v>
      </c>
      <c r="BL97" s="19" t="s">
        <v>116</v>
      </c>
      <c r="BM97" s="219" t="s">
        <v>398</v>
      </c>
    </row>
    <row r="98" s="2" customFormat="1">
      <c r="A98" s="40"/>
      <c r="B98" s="41"/>
      <c r="C98" s="42"/>
      <c r="D98" s="221" t="s">
        <v>126</v>
      </c>
      <c r="E98" s="42"/>
      <c r="F98" s="222" t="s">
        <v>399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126</v>
      </c>
      <c r="AU98" s="19" t="s">
        <v>85</v>
      </c>
    </row>
    <row r="99" s="13" customFormat="1">
      <c r="A99" s="13"/>
      <c r="B99" s="226"/>
      <c r="C99" s="227"/>
      <c r="D99" s="221" t="s">
        <v>128</v>
      </c>
      <c r="E99" s="228" t="s">
        <v>19</v>
      </c>
      <c r="F99" s="229" t="s">
        <v>390</v>
      </c>
      <c r="G99" s="227"/>
      <c r="H99" s="228" t="s">
        <v>19</v>
      </c>
      <c r="I99" s="230"/>
      <c r="J99" s="227"/>
      <c r="K99" s="227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128</v>
      </c>
      <c r="AU99" s="235" t="s">
        <v>85</v>
      </c>
      <c r="AV99" s="13" t="s">
        <v>83</v>
      </c>
      <c r="AW99" s="13" t="s">
        <v>37</v>
      </c>
      <c r="AX99" s="13" t="s">
        <v>75</v>
      </c>
      <c r="AY99" s="235" t="s">
        <v>117</v>
      </c>
    </row>
    <row r="100" s="13" customFormat="1">
      <c r="A100" s="13"/>
      <c r="B100" s="226"/>
      <c r="C100" s="227"/>
      <c r="D100" s="221" t="s">
        <v>128</v>
      </c>
      <c r="E100" s="228" t="s">
        <v>19</v>
      </c>
      <c r="F100" s="229" t="s">
        <v>391</v>
      </c>
      <c r="G100" s="227"/>
      <c r="H100" s="228" t="s">
        <v>19</v>
      </c>
      <c r="I100" s="230"/>
      <c r="J100" s="227"/>
      <c r="K100" s="227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128</v>
      </c>
      <c r="AU100" s="235" t="s">
        <v>85</v>
      </c>
      <c r="AV100" s="13" t="s">
        <v>83</v>
      </c>
      <c r="AW100" s="13" t="s">
        <v>37</v>
      </c>
      <c r="AX100" s="13" t="s">
        <v>75</v>
      </c>
      <c r="AY100" s="235" t="s">
        <v>117</v>
      </c>
    </row>
    <row r="101" s="13" customFormat="1">
      <c r="A101" s="13"/>
      <c r="B101" s="226"/>
      <c r="C101" s="227"/>
      <c r="D101" s="221" t="s">
        <v>128</v>
      </c>
      <c r="E101" s="228" t="s">
        <v>19</v>
      </c>
      <c r="F101" s="229" t="s">
        <v>400</v>
      </c>
      <c r="G101" s="227"/>
      <c r="H101" s="228" t="s">
        <v>19</v>
      </c>
      <c r="I101" s="230"/>
      <c r="J101" s="227"/>
      <c r="K101" s="227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128</v>
      </c>
      <c r="AU101" s="235" t="s">
        <v>85</v>
      </c>
      <c r="AV101" s="13" t="s">
        <v>83</v>
      </c>
      <c r="AW101" s="13" t="s">
        <v>37</v>
      </c>
      <c r="AX101" s="13" t="s">
        <v>75</v>
      </c>
      <c r="AY101" s="235" t="s">
        <v>117</v>
      </c>
    </row>
    <row r="102" s="14" customFormat="1">
      <c r="A102" s="14"/>
      <c r="B102" s="236"/>
      <c r="C102" s="237"/>
      <c r="D102" s="221" t="s">
        <v>128</v>
      </c>
      <c r="E102" s="238" t="s">
        <v>19</v>
      </c>
      <c r="F102" s="239" t="s">
        <v>401</v>
      </c>
      <c r="G102" s="237"/>
      <c r="H102" s="240">
        <v>55.109999999999999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128</v>
      </c>
      <c r="AU102" s="246" t="s">
        <v>85</v>
      </c>
      <c r="AV102" s="14" t="s">
        <v>85</v>
      </c>
      <c r="AW102" s="14" t="s">
        <v>37</v>
      </c>
      <c r="AX102" s="14" t="s">
        <v>83</v>
      </c>
      <c r="AY102" s="246" t="s">
        <v>117</v>
      </c>
    </row>
    <row r="103" s="2" customFormat="1" ht="21.75" customHeight="1">
      <c r="A103" s="40"/>
      <c r="B103" s="41"/>
      <c r="C103" s="207" t="s">
        <v>143</v>
      </c>
      <c r="D103" s="207" t="s">
        <v>120</v>
      </c>
      <c r="E103" s="208" t="s">
        <v>402</v>
      </c>
      <c r="F103" s="209" t="s">
        <v>403</v>
      </c>
      <c r="G103" s="210" t="s">
        <v>387</v>
      </c>
      <c r="H103" s="211">
        <v>16.699999999999999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46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116</v>
      </c>
      <c r="AT103" s="219" t="s">
        <v>120</v>
      </c>
      <c r="AU103" s="219" t="s">
        <v>85</v>
      </c>
      <c r="AY103" s="19" t="s">
        <v>117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83</v>
      </c>
      <c r="BK103" s="220">
        <f>ROUND(I103*H103,2)</f>
        <v>0</v>
      </c>
      <c r="BL103" s="19" t="s">
        <v>116</v>
      </c>
      <c r="BM103" s="219" t="s">
        <v>404</v>
      </c>
    </row>
    <row r="104" s="2" customFormat="1">
      <c r="A104" s="40"/>
      <c r="B104" s="41"/>
      <c r="C104" s="42"/>
      <c r="D104" s="221" t="s">
        <v>126</v>
      </c>
      <c r="E104" s="42"/>
      <c r="F104" s="222" t="s">
        <v>389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126</v>
      </c>
      <c r="AU104" s="19" t="s">
        <v>85</v>
      </c>
    </row>
    <row r="105" s="13" customFormat="1">
      <c r="A105" s="13"/>
      <c r="B105" s="226"/>
      <c r="C105" s="227"/>
      <c r="D105" s="221" t="s">
        <v>128</v>
      </c>
      <c r="E105" s="228" t="s">
        <v>19</v>
      </c>
      <c r="F105" s="229" t="s">
        <v>390</v>
      </c>
      <c r="G105" s="227"/>
      <c r="H105" s="228" t="s">
        <v>19</v>
      </c>
      <c r="I105" s="230"/>
      <c r="J105" s="227"/>
      <c r="K105" s="227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128</v>
      </c>
      <c r="AU105" s="235" t="s">
        <v>85</v>
      </c>
      <c r="AV105" s="13" t="s">
        <v>83</v>
      </c>
      <c r="AW105" s="13" t="s">
        <v>37</v>
      </c>
      <c r="AX105" s="13" t="s">
        <v>75</v>
      </c>
      <c r="AY105" s="235" t="s">
        <v>117</v>
      </c>
    </row>
    <row r="106" s="13" customFormat="1">
      <c r="A106" s="13"/>
      <c r="B106" s="226"/>
      <c r="C106" s="227"/>
      <c r="D106" s="221" t="s">
        <v>128</v>
      </c>
      <c r="E106" s="228" t="s">
        <v>19</v>
      </c>
      <c r="F106" s="229" t="s">
        <v>391</v>
      </c>
      <c r="G106" s="227"/>
      <c r="H106" s="228" t="s">
        <v>19</v>
      </c>
      <c r="I106" s="230"/>
      <c r="J106" s="227"/>
      <c r="K106" s="227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128</v>
      </c>
      <c r="AU106" s="235" t="s">
        <v>85</v>
      </c>
      <c r="AV106" s="13" t="s">
        <v>83</v>
      </c>
      <c r="AW106" s="13" t="s">
        <v>37</v>
      </c>
      <c r="AX106" s="13" t="s">
        <v>75</v>
      </c>
      <c r="AY106" s="235" t="s">
        <v>117</v>
      </c>
    </row>
    <row r="107" s="13" customFormat="1">
      <c r="A107" s="13"/>
      <c r="B107" s="226"/>
      <c r="C107" s="227"/>
      <c r="D107" s="221" t="s">
        <v>128</v>
      </c>
      <c r="E107" s="228" t="s">
        <v>19</v>
      </c>
      <c r="F107" s="229" t="s">
        <v>392</v>
      </c>
      <c r="G107" s="227"/>
      <c r="H107" s="228" t="s">
        <v>19</v>
      </c>
      <c r="I107" s="230"/>
      <c r="J107" s="227"/>
      <c r="K107" s="227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128</v>
      </c>
      <c r="AU107" s="235" t="s">
        <v>85</v>
      </c>
      <c r="AV107" s="13" t="s">
        <v>83</v>
      </c>
      <c r="AW107" s="13" t="s">
        <v>37</v>
      </c>
      <c r="AX107" s="13" t="s">
        <v>75</v>
      </c>
      <c r="AY107" s="235" t="s">
        <v>117</v>
      </c>
    </row>
    <row r="108" s="13" customFormat="1">
      <c r="A108" s="13"/>
      <c r="B108" s="226"/>
      <c r="C108" s="227"/>
      <c r="D108" s="221" t="s">
        <v>128</v>
      </c>
      <c r="E108" s="228" t="s">
        <v>19</v>
      </c>
      <c r="F108" s="229" t="s">
        <v>405</v>
      </c>
      <c r="G108" s="227"/>
      <c r="H108" s="228" t="s">
        <v>19</v>
      </c>
      <c r="I108" s="230"/>
      <c r="J108" s="227"/>
      <c r="K108" s="227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128</v>
      </c>
      <c r="AU108" s="235" t="s">
        <v>85</v>
      </c>
      <c r="AV108" s="13" t="s">
        <v>83</v>
      </c>
      <c r="AW108" s="13" t="s">
        <v>37</v>
      </c>
      <c r="AX108" s="13" t="s">
        <v>75</v>
      </c>
      <c r="AY108" s="235" t="s">
        <v>117</v>
      </c>
    </row>
    <row r="109" s="14" customFormat="1">
      <c r="A109" s="14"/>
      <c r="B109" s="236"/>
      <c r="C109" s="237"/>
      <c r="D109" s="221" t="s">
        <v>128</v>
      </c>
      <c r="E109" s="238" t="s">
        <v>19</v>
      </c>
      <c r="F109" s="239" t="s">
        <v>406</v>
      </c>
      <c r="G109" s="237"/>
      <c r="H109" s="240">
        <v>16.699999999999999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128</v>
      </c>
      <c r="AU109" s="246" t="s">
        <v>85</v>
      </c>
      <c r="AV109" s="14" t="s">
        <v>85</v>
      </c>
      <c r="AW109" s="14" t="s">
        <v>37</v>
      </c>
      <c r="AX109" s="14" t="s">
        <v>83</v>
      </c>
      <c r="AY109" s="246" t="s">
        <v>117</v>
      </c>
    </row>
    <row r="110" s="2" customFormat="1" ht="24.15" customHeight="1">
      <c r="A110" s="40"/>
      <c r="B110" s="41"/>
      <c r="C110" s="207" t="s">
        <v>116</v>
      </c>
      <c r="D110" s="207" t="s">
        <v>120</v>
      </c>
      <c r="E110" s="208" t="s">
        <v>407</v>
      </c>
      <c r="F110" s="209" t="s">
        <v>408</v>
      </c>
      <c r="G110" s="210" t="s">
        <v>397</v>
      </c>
      <c r="H110" s="211">
        <v>36.740000000000002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46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116</v>
      </c>
      <c r="AT110" s="219" t="s">
        <v>120</v>
      </c>
      <c r="AU110" s="219" t="s">
        <v>85</v>
      </c>
      <c r="AY110" s="19" t="s">
        <v>117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83</v>
      </c>
      <c r="BK110" s="220">
        <f>ROUND(I110*H110,2)</f>
        <v>0</v>
      </c>
      <c r="BL110" s="19" t="s">
        <v>116</v>
      </c>
      <c r="BM110" s="219" t="s">
        <v>409</v>
      </c>
    </row>
    <row r="111" s="2" customFormat="1">
      <c r="A111" s="40"/>
      <c r="B111" s="41"/>
      <c r="C111" s="42"/>
      <c r="D111" s="221" t="s">
        <v>126</v>
      </c>
      <c r="E111" s="42"/>
      <c r="F111" s="222" t="s">
        <v>399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126</v>
      </c>
      <c r="AU111" s="19" t="s">
        <v>85</v>
      </c>
    </row>
    <row r="112" s="13" customFormat="1">
      <c r="A112" s="13"/>
      <c r="B112" s="226"/>
      <c r="C112" s="227"/>
      <c r="D112" s="221" t="s">
        <v>128</v>
      </c>
      <c r="E112" s="228" t="s">
        <v>19</v>
      </c>
      <c r="F112" s="229" t="s">
        <v>390</v>
      </c>
      <c r="G112" s="227"/>
      <c r="H112" s="228" t="s">
        <v>19</v>
      </c>
      <c r="I112" s="230"/>
      <c r="J112" s="227"/>
      <c r="K112" s="227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128</v>
      </c>
      <c r="AU112" s="235" t="s">
        <v>85</v>
      </c>
      <c r="AV112" s="13" t="s">
        <v>83</v>
      </c>
      <c r="AW112" s="13" t="s">
        <v>37</v>
      </c>
      <c r="AX112" s="13" t="s">
        <v>75</v>
      </c>
      <c r="AY112" s="235" t="s">
        <v>117</v>
      </c>
    </row>
    <row r="113" s="13" customFormat="1">
      <c r="A113" s="13"/>
      <c r="B113" s="226"/>
      <c r="C113" s="227"/>
      <c r="D113" s="221" t="s">
        <v>128</v>
      </c>
      <c r="E113" s="228" t="s">
        <v>19</v>
      </c>
      <c r="F113" s="229" t="s">
        <v>391</v>
      </c>
      <c r="G113" s="227"/>
      <c r="H113" s="228" t="s">
        <v>19</v>
      </c>
      <c r="I113" s="230"/>
      <c r="J113" s="227"/>
      <c r="K113" s="227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128</v>
      </c>
      <c r="AU113" s="235" t="s">
        <v>85</v>
      </c>
      <c r="AV113" s="13" t="s">
        <v>83</v>
      </c>
      <c r="AW113" s="13" t="s">
        <v>37</v>
      </c>
      <c r="AX113" s="13" t="s">
        <v>75</v>
      </c>
      <c r="AY113" s="235" t="s">
        <v>117</v>
      </c>
    </row>
    <row r="114" s="13" customFormat="1">
      <c r="A114" s="13"/>
      <c r="B114" s="226"/>
      <c r="C114" s="227"/>
      <c r="D114" s="221" t="s">
        <v>128</v>
      </c>
      <c r="E114" s="228" t="s">
        <v>19</v>
      </c>
      <c r="F114" s="229" t="s">
        <v>410</v>
      </c>
      <c r="G114" s="227"/>
      <c r="H114" s="228" t="s">
        <v>19</v>
      </c>
      <c r="I114" s="230"/>
      <c r="J114" s="227"/>
      <c r="K114" s="227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128</v>
      </c>
      <c r="AU114" s="235" t="s">
        <v>85</v>
      </c>
      <c r="AV114" s="13" t="s">
        <v>83</v>
      </c>
      <c r="AW114" s="13" t="s">
        <v>37</v>
      </c>
      <c r="AX114" s="13" t="s">
        <v>75</v>
      </c>
      <c r="AY114" s="235" t="s">
        <v>117</v>
      </c>
    </row>
    <row r="115" s="14" customFormat="1">
      <c r="A115" s="14"/>
      <c r="B115" s="236"/>
      <c r="C115" s="237"/>
      <c r="D115" s="221" t="s">
        <v>128</v>
      </c>
      <c r="E115" s="238" t="s">
        <v>19</v>
      </c>
      <c r="F115" s="239" t="s">
        <v>411</v>
      </c>
      <c r="G115" s="237"/>
      <c r="H115" s="240">
        <v>36.740000000000002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128</v>
      </c>
      <c r="AU115" s="246" t="s">
        <v>85</v>
      </c>
      <c r="AV115" s="14" t="s">
        <v>85</v>
      </c>
      <c r="AW115" s="14" t="s">
        <v>37</v>
      </c>
      <c r="AX115" s="14" t="s">
        <v>83</v>
      </c>
      <c r="AY115" s="246" t="s">
        <v>117</v>
      </c>
    </row>
    <row r="116" s="2" customFormat="1" ht="16.5" customHeight="1">
      <c r="A116" s="40"/>
      <c r="B116" s="41"/>
      <c r="C116" s="207" t="s">
        <v>153</v>
      </c>
      <c r="D116" s="207" t="s">
        <v>120</v>
      </c>
      <c r="E116" s="208" t="s">
        <v>412</v>
      </c>
      <c r="F116" s="209" t="s">
        <v>413</v>
      </c>
      <c r="G116" s="210" t="s">
        <v>387</v>
      </c>
      <c r="H116" s="211">
        <v>20</v>
      </c>
      <c r="I116" s="212"/>
      <c r="J116" s="213">
        <f>ROUND(I116*H116,2)</f>
        <v>0</v>
      </c>
      <c r="K116" s="214"/>
      <c r="L116" s="46"/>
      <c r="M116" s="215" t="s">
        <v>19</v>
      </c>
      <c r="N116" s="216" t="s">
        <v>46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116</v>
      </c>
      <c r="AT116" s="219" t="s">
        <v>120</v>
      </c>
      <c r="AU116" s="219" t="s">
        <v>85</v>
      </c>
      <c r="AY116" s="19" t="s">
        <v>117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83</v>
      </c>
      <c r="BK116" s="220">
        <f>ROUND(I116*H116,2)</f>
        <v>0</v>
      </c>
      <c r="BL116" s="19" t="s">
        <v>116</v>
      </c>
      <c r="BM116" s="219" t="s">
        <v>414</v>
      </c>
    </row>
    <row r="117" s="2" customFormat="1">
      <c r="A117" s="40"/>
      <c r="B117" s="41"/>
      <c r="C117" s="42"/>
      <c r="D117" s="221" t="s">
        <v>126</v>
      </c>
      <c r="E117" s="42"/>
      <c r="F117" s="222" t="s">
        <v>415</v>
      </c>
      <c r="G117" s="42"/>
      <c r="H117" s="42"/>
      <c r="I117" s="223"/>
      <c r="J117" s="42"/>
      <c r="K117" s="42"/>
      <c r="L117" s="46"/>
      <c r="M117" s="224"/>
      <c r="N117" s="22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126</v>
      </c>
      <c r="AU117" s="19" t="s">
        <v>85</v>
      </c>
    </row>
    <row r="118" s="13" customFormat="1">
      <c r="A118" s="13"/>
      <c r="B118" s="226"/>
      <c r="C118" s="227"/>
      <c r="D118" s="221" t="s">
        <v>128</v>
      </c>
      <c r="E118" s="228" t="s">
        <v>19</v>
      </c>
      <c r="F118" s="229" t="s">
        <v>416</v>
      </c>
      <c r="G118" s="227"/>
      <c r="H118" s="228" t="s">
        <v>19</v>
      </c>
      <c r="I118" s="230"/>
      <c r="J118" s="227"/>
      <c r="K118" s="227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128</v>
      </c>
      <c r="AU118" s="235" t="s">
        <v>85</v>
      </c>
      <c r="AV118" s="13" t="s">
        <v>83</v>
      </c>
      <c r="AW118" s="13" t="s">
        <v>37</v>
      </c>
      <c r="AX118" s="13" t="s">
        <v>75</v>
      </c>
      <c r="AY118" s="235" t="s">
        <v>117</v>
      </c>
    </row>
    <row r="119" s="13" customFormat="1">
      <c r="A119" s="13"/>
      <c r="B119" s="226"/>
      <c r="C119" s="227"/>
      <c r="D119" s="221" t="s">
        <v>128</v>
      </c>
      <c r="E119" s="228" t="s">
        <v>19</v>
      </c>
      <c r="F119" s="229" t="s">
        <v>417</v>
      </c>
      <c r="G119" s="227"/>
      <c r="H119" s="228" t="s">
        <v>19</v>
      </c>
      <c r="I119" s="230"/>
      <c r="J119" s="227"/>
      <c r="K119" s="227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128</v>
      </c>
      <c r="AU119" s="235" t="s">
        <v>85</v>
      </c>
      <c r="AV119" s="13" t="s">
        <v>83</v>
      </c>
      <c r="AW119" s="13" t="s">
        <v>37</v>
      </c>
      <c r="AX119" s="13" t="s">
        <v>75</v>
      </c>
      <c r="AY119" s="235" t="s">
        <v>117</v>
      </c>
    </row>
    <row r="120" s="13" customFormat="1">
      <c r="A120" s="13"/>
      <c r="B120" s="226"/>
      <c r="C120" s="227"/>
      <c r="D120" s="221" t="s">
        <v>128</v>
      </c>
      <c r="E120" s="228" t="s">
        <v>19</v>
      </c>
      <c r="F120" s="229" t="s">
        <v>418</v>
      </c>
      <c r="G120" s="227"/>
      <c r="H120" s="228" t="s">
        <v>19</v>
      </c>
      <c r="I120" s="230"/>
      <c r="J120" s="227"/>
      <c r="K120" s="227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128</v>
      </c>
      <c r="AU120" s="235" t="s">
        <v>85</v>
      </c>
      <c r="AV120" s="13" t="s">
        <v>83</v>
      </c>
      <c r="AW120" s="13" t="s">
        <v>37</v>
      </c>
      <c r="AX120" s="13" t="s">
        <v>75</v>
      </c>
      <c r="AY120" s="235" t="s">
        <v>117</v>
      </c>
    </row>
    <row r="121" s="13" customFormat="1">
      <c r="A121" s="13"/>
      <c r="B121" s="226"/>
      <c r="C121" s="227"/>
      <c r="D121" s="221" t="s">
        <v>128</v>
      </c>
      <c r="E121" s="228" t="s">
        <v>19</v>
      </c>
      <c r="F121" s="229" t="s">
        <v>419</v>
      </c>
      <c r="G121" s="227"/>
      <c r="H121" s="228" t="s">
        <v>19</v>
      </c>
      <c r="I121" s="230"/>
      <c r="J121" s="227"/>
      <c r="K121" s="227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128</v>
      </c>
      <c r="AU121" s="235" t="s">
        <v>85</v>
      </c>
      <c r="AV121" s="13" t="s">
        <v>83</v>
      </c>
      <c r="AW121" s="13" t="s">
        <v>37</v>
      </c>
      <c r="AX121" s="13" t="s">
        <v>75</v>
      </c>
      <c r="AY121" s="235" t="s">
        <v>117</v>
      </c>
    </row>
    <row r="122" s="13" customFormat="1">
      <c r="A122" s="13"/>
      <c r="B122" s="226"/>
      <c r="C122" s="227"/>
      <c r="D122" s="221" t="s">
        <v>128</v>
      </c>
      <c r="E122" s="228" t="s">
        <v>19</v>
      </c>
      <c r="F122" s="229" t="s">
        <v>391</v>
      </c>
      <c r="G122" s="227"/>
      <c r="H122" s="228" t="s">
        <v>19</v>
      </c>
      <c r="I122" s="230"/>
      <c r="J122" s="227"/>
      <c r="K122" s="227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128</v>
      </c>
      <c r="AU122" s="235" t="s">
        <v>85</v>
      </c>
      <c r="AV122" s="13" t="s">
        <v>83</v>
      </c>
      <c r="AW122" s="13" t="s">
        <v>37</v>
      </c>
      <c r="AX122" s="13" t="s">
        <v>75</v>
      </c>
      <c r="AY122" s="235" t="s">
        <v>117</v>
      </c>
    </row>
    <row r="123" s="14" customFormat="1">
      <c r="A123" s="14"/>
      <c r="B123" s="236"/>
      <c r="C123" s="237"/>
      <c r="D123" s="221" t="s">
        <v>128</v>
      </c>
      <c r="E123" s="238" t="s">
        <v>19</v>
      </c>
      <c r="F123" s="239" t="s">
        <v>309</v>
      </c>
      <c r="G123" s="237"/>
      <c r="H123" s="240">
        <v>20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128</v>
      </c>
      <c r="AU123" s="246" t="s">
        <v>85</v>
      </c>
      <c r="AV123" s="14" t="s">
        <v>85</v>
      </c>
      <c r="AW123" s="14" t="s">
        <v>37</v>
      </c>
      <c r="AX123" s="14" t="s">
        <v>83</v>
      </c>
      <c r="AY123" s="246" t="s">
        <v>117</v>
      </c>
    </row>
    <row r="124" s="2" customFormat="1" ht="21.75" customHeight="1">
      <c r="A124" s="40"/>
      <c r="B124" s="41"/>
      <c r="C124" s="207" t="s">
        <v>162</v>
      </c>
      <c r="D124" s="207" t="s">
        <v>120</v>
      </c>
      <c r="E124" s="208" t="s">
        <v>420</v>
      </c>
      <c r="F124" s="209" t="s">
        <v>421</v>
      </c>
      <c r="G124" s="210" t="s">
        <v>387</v>
      </c>
      <c r="H124" s="211">
        <v>195.68000000000001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46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116</v>
      </c>
      <c r="AT124" s="219" t="s">
        <v>120</v>
      </c>
      <c r="AU124" s="219" t="s">
        <v>85</v>
      </c>
      <c r="AY124" s="19" t="s">
        <v>117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83</v>
      </c>
      <c r="BK124" s="220">
        <f>ROUND(I124*H124,2)</f>
        <v>0</v>
      </c>
      <c r="BL124" s="19" t="s">
        <v>116</v>
      </c>
      <c r="BM124" s="219" t="s">
        <v>422</v>
      </c>
    </row>
    <row r="125" s="2" customFormat="1">
      <c r="A125" s="40"/>
      <c r="B125" s="41"/>
      <c r="C125" s="42"/>
      <c r="D125" s="221" t="s">
        <v>126</v>
      </c>
      <c r="E125" s="42"/>
      <c r="F125" s="222" t="s">
        <v>423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126</v>
      </c>
      <c r="AU125" s="19" t="s">
        <v>85</v>
      </c>
    </row>
    <row r="126" s="13" customFormat="1">
      <c r="A126" s="13"/>
      <c r="B126" s="226"/>
      <c r="C126" s="227"/>
      <c r="D126" s="221" t="s">
        <v>128</v>
      </c>
      <c r="E126" s="228" t="s">
        <v>19</v>
      </c>
      <c r="F126" s="229" t="s">
        <v>390</v>
      </c>
      <c r="G126" s="227"/>
      <c r="H126" s="228" t="s">
        <v>19</v>
      </c>
      <c r="I126" s="230"/>
      <c r="J126" s="227"/>
      <c r="K126" s="227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128</v>
      </c>
      <c r="AU126" s="235" t="s">
        <v>85</v>
      </c>
      <c r="AV126" s="13" t="s">
        <v>83</v>
      </c>
      <c r="AW126" s="13" t="s">
        <v>37</v>
      </c>
      <c r="AX126" s="13" t="s">
        <v>75</v>
      </c>
      <c r="AY126" s="235" t="s">
        <v>117</v>
      </c>
    </row>
    <row r="127" s="13" customFormat="1">
      <c r="A127" s="13"/>
      <c r="B127" s="226"/>
      <c r="C127" s="227"/>
      <c r="D127" s="221" t="s">
        <v>128</v>
      </c>
      <c r="E127" s="228" t="s">
        <v>19</v>
      </c>
      <c r="F127" s="229" t="s">
        <v>391</v>
      </c>
      <c r="G127" s="227"/>
      <c r="H127" s="228" t="s">
        <v>19</v>
      </c>
      <c r="I127" s="230"/>
      <c r="J127" s="227"/>
      <c r="K127" s="227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128</v>
      </c>
      <c r="AU127" s="235" t="s">
        <v>85</v>
      </c>
      <c r="AV127" s="13" t="s">
        <v>83</v>
      </c>
      <c r="AW127" s="13" t="s">
        <v>37</v>
      </c>
      <c r="AX127" s="13" t="s">
        <v>75</v>
      </c>
      <c r="AY127" s="235" t="s">
        <v>117</v>
      </c>
    </row>
    <row r="128" s="13" customFormat="1">
      <c r="A128" s="13"/>
      <c r="B128" s="226"/>
      <c r="C128" s="227"/>
      <c r="D128" s="221" t="s">
        <v>128</v>
      </c>
      <c r="E128" s="228" t="s">
        <v>19</v>
      </c>
      <c r="F128" s="229" t="s">
        <v>424</v>
      </c>
      <c r="G128" s="227"/>
      <c r="H128" s="228" t="s">
        <v>19</v>
      </c>
      <c r="I128" s="230"/>
      <c r="J128" s="227"/>
      <c r="K128" s="227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128</v>
      </c>
      <c r="AU128" s="235" t="s">
        <v>85</v>
      </c>
      <c r="AV128" s="13" t="s">
        <v>83</v>
      </c>
      <c r="AW128" s="13" t="s">
        <v>37</v>
      </c>
      <c r="AX128" s="13" t="s">
        <v>75</v>
      </c>
      <c r="AY128" s="235" t="s">
        <v>117</v>
      </c>
    </row>
    <row r="129" s="13" customFormat="1">
      <c r="A129" s="13"/>
      <c r="B129" s="226"/>
      <c r="C129" s="227"/>
      <c r="D129" s="221" t="s">
        <v>128</v>
      </c>
      <c r="E129" s="228" t="s">
        <v>19</v>
      </c>
      <c r="F129" s="229" t="s">
        <v>425</v>
      </c>
      <c r="G129" s="227"/>
      <c r="H129" s="228" t="s">
        <v>19</v>
      </c>
      <c r="I129" s="230"/>
      <c r="J129" s="227"/>
      <c r="K129" s="227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128</v>
      </c>
      <c r="AU129" s="235" t="s">
        <v>85</v>
      </c>
      <c r="AV129" s="13" t="s">
        <v>83</v>
      </c>
      <c r="AW129" s="13" t="s">
        <v>37</v>
      </c>
      <c r="AX129" s="13" t="s">
        <v>75</v>
      </c>
      <c r="AY129" s="235" t="s">
        <v>117</v>
      </c>
    </row>
    <row r="130" s="14" customFormat="1">
      <c r="A130" s="14"/>
      <c r="B130" s="236"/>
      <c r="C130" s="237"/>
      <c r="D130" s="221" t="s">
        <v>128</v>
      </c>
      <c r="E130" s="238" t="s">
        <v>19</v>
      </c>
      <c r="F130" s="239" t="s">
        <v>426</v>
      </c>
      <c r="G130" s="237"/>
      <c r="H130" s="240">
        <v>135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128</v>
      </c>
      <c r="AU130" s="246" t="s">
        <v>85</v>
      </c>
      <c r="AV130" s="14" t="s">
        <v>85</v>
      </c>
      <c r="AW130" s="14" t="s">
        <v>37</v>
      </c>
      <c r="AX130" s="14" t="s">
        <v>75</v>
      </c>
      <c r="AY130" s="246" t="s">
        <v>117</v>
      </c>
    </row>
    <row r="131" s="13" customFormat="1">
      <c r="A131" s="13"/>
      <c r="B131" s="226"/>
      <c r="C131" s="227"/>
      <c r="D131" s="221" t="s">
        <v>128</v>
      </c>
      <c r="E131" s="228" t="s">
        <v>19</v>
      </c>
      <c r="F131" s="229" t="s">
        <v>427</v>
      </c>
      <c r="G131" s="227"/>
      <c r="H131" s="228" t="s">
        <v>19</v>
      </c>
      <c r="I131" s="230"/>
      <c r="J131" s="227"/>
      <c r="K131" s="227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128</v>
      </c>
      <c r="AU131" s="235" t="s">
        <v>85</v>
      </c>
      <c r="AV131" s="13" t="s">
        <v>83</v>
      </c>
      <c r="AW131" s="13" t="s">
        <v>37</v>
      </c>
      <c r="AX131" s="13" t="s">
        <v>75</v>
      </c>
      <c r="AY131" s="235" t="s">
        <v>117</v>
      </c>
    </row>
    <row r="132" s="14" customFormat="1">
      <c r="A132" s="14"/>
      <c r="B132" s="236"/>
      <c r="C132" s="237"/>
      <c r="D132" s="221" t="s">
        <v>128</v>
      </c>
      <c r="E132" s="238" t="s">
        <v>19</v>
      </c>
      <c r="F132" s="239" t="s">
        <v>428</v>
      </c>
      <c r="G132" s="237"/>
      <c r="H132" s="240">
        <v>19.68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128</v>
      </c>
      <c r="AU132" s="246" t="s">
        <v>85</v>
      </c>
      <c r="AV132" s="14" t="s">
        <v>85</v>
      </c>
      <c r="AW132" s="14" t="s">
        <v>37</v>
      </c>
      <c r="AX132" s="14" t="s">
        <v>75</v>
      </c>
      <c r="AY132" s="246" t="s">
        <v>117</v>
      </c>
    </row>
    <row r="133" s="16" customFormat="1">
      <c r="A133" s="16"/>
      <c r="B133" s="265"/>
      <c r="C133" s="266"/>
      <c r="D133" s="221" t="s">
        <v>128</v>
      </c>
      <c r="E133" s="267" t="s">
        <v>19</v>
      </c>
      <c r="F133" s="268" t="s">
        <v>429</v>
      </c>
      <c r="G133" s="266"/>
      <c r="H133" s="269">
        <v>154.68000000000001</v>
      </c>
      <c r="I133" s="270"/>
      <c r="J133" s="266"/>
      <c r="K133" s="266"/>
      <c r="L133" s="271"/>
      <c r="M133" s="272"/>
      <c r="N133" s="273"/>
      <c r="O133" s="273"/>
      <c r="P133" s="273"/>
      <c r="Q133" s="273"/>
      <c r="R133" s="273"/>
      <c r="S133" s="273"/>
      <c r="T133" s="274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T133" s="275" t="s">
        <v>128</v>
      </c>
      <c r="AU133" s="275" t="s">
        <v>85</v>
      </c>
      <c r="AV133" s="16" t="s">
        <v>143</v>
      </c>
      <c r="AW133" s="16" t="s">
        <v>37</v>
      </c>
      <c r="AX133" s="16" t="s">
        <v>75</v>
      </c>
      <c r="AY133" s="275" t="s">
        <v>117</v>
      </c>
    </row>
    <row r="134" s="13" customFormat="1">
      <c r="A134" s="13"/>
      <c r="B134" s="226"/>
      <c r="C134" s="227"/>
      <c r="D134" s="221" t="s">
        <v>128</v>
      </c>
      <c r="E134" s="228" t="s">
        <v>19</v>
      </c>
      <c r="F134" s="229" t="s">
        <v>390</v>
      </c>
      <c r="G134" s="227"/>
      <c r="H134" s="228" t="s">
        <v>19</v>
      </c>
      <c r="I134" s="230"/>
      <c r="J134" s="227"/>
      <c r="K134" s="227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128</v>
      </c>
      <c r="AU134" s="235" t="s">
        <v>85</v>
      </c>
      <c r="AV134" s="13" t="s">
        <v>83</v>
      </c>
      <c r="AW134" s="13" t="s">
        <v>37</v>
      </c>
      <c r="AX134" s="13" t="s">
        <v>75</v>
      </c>
      <c r="AY134" s="235" t="s">
        <v>117</v>
      </c>
    </row>
    <row r="135" s="13" customFormat="1">
      <c r="A135" s="13"/>
      <c r="B135" s="226"/>
      <c r="C135" s="227"/>
      <c r="D135" s="221" t="s">
        <v>128</v>
      </c>
      <c r="E135" s="228" t="s">
        <v>19</v>
      </c>
      <c r="F135" s="229" t="s">
        <v>430</v>
      </c>
      <c r="G135" s="227"/>
      <c r="H135" s="228" t="s">
        <v>19</v>
      </c>
      <c r="I135" s="230"/>
      <c r="J135" s="227"/>
      <c r="K135" s="227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128</v>
      </c>
      <c r="AU135" s="235" t="s">
        <v>85</v>
      </c>
      <c r="AV135" s="13" t="s">
        <v>83</v>
      </c>
      <c r="AW135" s="13" t="s">
        <v>37</v>
      </c>
      <c r="AX135" s="13" t="s">
        <v>75</v>
      </c>
      <c r="AY135" s="235" t="s">
        <v>117</v>
      </c>
    </row>
    <row r="136" s="13" customFormat="1">
      <c r="A136" s="13"/>
      <c r="B136" s="226"/>
      <c r="C136" s="227"/>
      <c r="D136" s="221" t="s">
        <v>128</v>
      </c>
      <c r="E136" s="228" t="s">
        <v>19</v>
      </c>
      <c r="F136" s="229" t="s">
        <v>431</v>
      </c>
      <c r="G136" s="227"/>
      <c r="H136" s="228" t="s">
        <v>19</v>
      </c>
      <c r="I136" s="230"/>
      <c r="J136" s="227"/>
      <c r="K136" s="227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128</v>
      </c>
      <c r="AU136" s="235" t="s">
        <v>85</v>
      </c>
      <c r="AV136" s="13" t="s">
        <v>83</v>
      </c>
      <c r="AW136" s="13" t="s">
        <v>37</v>
      </c>
      <c r="AX136" s="13" t="s">
        <v>75</v>
      </c>
      <c r="AY136" s="235" t="s">
        <v>117</v>
      </c>
    </row>
    <row r="137" s="13" customFormat="1">
      <c r="A137" s="13"/>
      <c r="B137" s="226"/>
      <c r="C137" s="227"/>
      <c r="D137" s="221" t="s">
        <v>128</v>
      </c>
      <c r="E137" s="228" t="s">
        <v>19</v>
      </c>
      <c r="F137" s="229" t="s">
        <v>391</v>
      </c>
      <c r="G137" s="227"/>
      <c r="H137" s="228" t="s">
        <v>19</v>
      </c>
      <c r="I137" s="230"/>
      <c r="J137" s="227"/>
      <c r="K137" s="227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128</v>
      </c>
      <c r="AU137" s="235" t="s">
        <v>85</v>
      </c>
      <c r="AV137" s="13" t="s">
        <v>83</v>
      </c>
      <c r="AW137" s="13" t="s">
        <v>37</v>
      </c>
      <c r="AX137" s="13" t="s">
        <v>75</v>
      </c>
      <c r="AY137" s="235" t="s">
        <v>117</v>
      </c>
    </row>
    <row r="138" s="14" customFormat="1">
      <c r="A138" s="14"/>
      <c r="B138" s="236"/>
      <c r="C138" s="237"/>
      <c r="D138" s="221" t="s">
        <v>128</v>
      </c>
      <c r="E138" s="238" t="s">
        <v>19</v>
      </c>
      <c r="F138" s="239" t="s">
        <v>432</v>
      </c>
      <c r="G138" s="237"/>
      <c r="H138" s="240">
        <v>41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128</v>
      </c>
      <c r="AU138" s="246" t="s">
        <v>85</v>
      </c>
      <c r="AV138" s="14" t="s">
        <v>85</v>
      </c>
      <c r="AW138" s="14" t="s">
        <v>37</v>
      </c>
      <c r="AX138" s="14" t="s">
        <v>75</v>
      </c>
      <c r="AY138" s="246" t="s">
        <v>117</v>
      </c>
    </row>
    <row r="139" s="16" customFormat="1">
      <c r="A139" s="16"/>
      <c r="B139" s="265"/>
      <c r="C139" s="266"/>
      <c r="D139" s="221" t="s">
        <v>128</v>
      </c>
      <c r="E139" s="267" t="s">
        <v>19</v>
      </c>
      <c r="F139" s="268" t="s">
        <v>429</v>
      </c>
      <c r="G139" s="266"/>
      <c r="H139" s="269">
        <v>41</v>
      </c>
      <c r="I139" s="270"/>
      <c r="J139" s="266"/>
      <c r="K139" s="266"/>
      <c r="L139" s="271"/>
      <c r="M139" s="272"/>
      <c r="N139" s="273"/>
      <c r="O139" s="273"/>
      <c r="P139" s="273"/>
      <c r="Q139" s="273"/>
      <c r="R139" s="273"/>
      <c r="S139" s="273"/>
      <c r="T139" s="274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T139" s="275" t="s">
        <v>128</v>
      </c>
      <c r="AU139" s="275" t="s">
        <v>85</v>
      </c>
      <c r="AV139" s="16" t="s">
        <v>143</v>
      </c>
      <c r="AW139" s="16" t="s">
        <v>37</v>
      </c>
      <c r="AX139" s="16" t="s">
        <v>75</v>
      </c>
      <c r="AY139" s="275" t="s">
        <v>117</v>
      </c>
    </row>
    <row r="140" s="15" customFormat="1">
      <c r="A140" s="15"/>
      <c r="B140" s="250"/>
      <c r="C140" s="251"/>
      <c r="D140" s="221" t="s">
        <v>128</v>
      </c>
      <c r="E140" s="252" t="s">
        <v>19</v>
      </c>
      <c r="F140" s="253" t="s">
        <v>321</v>
      </c>
      <c r="G140" s="251"/>
      <c r="H140" s="254">
        <v>195.68000000000001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0" t="s">
        <v>128</v>
      </c>
      <c r="AU140" s="260" t="s">
        <v>85</v>
      </c>
      <c r="AV140" s="15" t="s">
        <v>116</v>
      </c>
      <c r="AW140" s="15" t="s">
        <v>37</v>
      </c>
      <c r="AX140" s="15" t="s">
        <v>83</v>
      </c>
      <c r="AY140" s="260" t="s">
        <v>117</v>
      </c>
    </row>
    <row r="141" s="2" customFormat="1" ht="24.15" customHeight="1">
      <c r="A141" s="40"/>
      <c r="B141" s="41"/>
      <c r="C141" s="207" t="s">
        <v>171</v>
      </c>
      <c r="D141" s="207" t="s">
        <v>120</v>
      </c>
      <c r="E141" s="208" t="s">
        <v>433</v>
      </c>
      <c r="F141" s="209" t="s">
        <v>434</v>
      </c>
      <c r="G141" s="210" t="s">
        <v>435</v>
      </c>
      <c r="H141" s="211">
        <v>5870.3999999999996</v>
      </c>
      <c r="I141" s="212"/>
      <c r="J141" s="213">
        <f>ROUND(I141*H141,2)</f>
        <v>0</v>
      </c>
      <c r="K141" s="214"/>
      <c r="L141" s="46"/>
      <c r="M141" s="215" t="s">
        <v>19</v>
      </c>
      <c r="N141" s="216" t="s">
        <v>46</v>
      </c>
      <c r="O141" s="86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116</v>
      </c>
      <c r="AT141" s="219" t="s">
        <v>120</v>
      </c>
      <c r="AU141" s="219" t="s">
        <v>85</v>
      </c>
      <c r="AY141" s="19" t="s">
        <v>117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83</v>
      </c>
      <c r="BK141" s="220">
        <f>ROUND(I141*H141,2)</f>
        <v>0</v>
      </c>
      <c r="BL141" s="19" t="s">
        <v>116</v>
      </c>
      <c r="BM141" s="219" t="s">
        <v>436</v>
      </c>
    </row>
    <row r="142" s="2" customFormat="1">
      <c r="A142" s="40"/>
      <c r="B142" s="41"/>
      <c r="C142" s="42"/>
      <c r="D142" s="221" t="s">
        <v>126</v>
      </c>
      <c r="E142" s="42"/>
      <c r="F142" s="222" t="s">
        <v>437</v>
      </c>
      <c r="G142" s="42"/>
      <c r="H142" s="42"/>
      <c r="I142" s="223"/>
      <c r="J142" s="42"/>
      <c r="K142" s="42"/>
      <c r="L142" s="46"/>
      <c r="M142" s="224"/>
      <c r="N142" s="22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126</v>
      </c>
      <c r="AU142" s="19" t="s">
        <v>85</v>
      </c>
    </row>
    <row r="143" s="13" customFormat="1">
      <c r="A143" s="13"/>
      <c r="B143" s="226"/>
      <c r="C143" s="227"/>
      <c r="D143" s="221" t="s">
        <v>128</v>
      </c>
      <c r="E143" s="228" t="s">
        <v>19</v>
      </c>
      <c r="F143" s="229" t="s">
        <v>438</v>
      </c>
      <c r="G143" s="227"/>
      <c r="H143" s="228" t="s">
        <v>19</v>
      </c>
      <c r="I143" s="230"/>
      <c r="J143" s="227"/>
      <c r="K143" s="227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128</v>
      </c>
      <c r="AU143" s="235" t="s">
        <v>85</v>
      </c>
      <c r="AV143" s="13" t="s">
        <v>83</v>
      </c>
      <c r="AW143" s="13" t="s">
        <v>37</v>
      </c>
      <c r="AX143" s="13" t="s">
        <v>75</v>
      </c>
      <c r="AY143" s="235" t="s">
        <v>117</v>
      </c>
    </row>
    <row r="144" s="13" customFormat="1">
      <c r="A144" s="13"/>
      <c r="B144" s="226"/>
      <c r="C144" s="227"/>
      <c r="D144" s="221" t="s">
        <v>128</v>
      </c>
      <c r="E144" s="228" t="s">
        <v>19</v>
      </c>
      <c r="F144" s="229" t="s">
        <v>391</v>
      </c>
      <c r="G144" s="227"/>
      <c r="H144" s="228" t="s">
        <v>19</v>
      </c>
      <c r="I144" s="230"/>
      <c r="J144" s="227"/>
      <c r="K144" s="227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128</v>
      </c>
      <c r="AU144" s="235" t="s">
        <v>85</v>
      </c>
      <c r="AV144" s="13" t="s">
        <v>83</v>
      </c>
      <c r="AW144" s="13" t="s">
        <v>37</v>
      </c>
      <c r="AX144" s="13" t="s">
        <v>75</v>
      </c>
      <c r="AY144" s="235" t="s">
        <v>117</v>
      </c>
    </row>
    <row r="145" s="13" customFormat="1">
      <c r="A145" s="13"/>
      <c r="B145" s="226"/>
      <c r="C145" s="227"/>
      <c r="D145" s="221" t="s">
        <v>128</v>
      </c>
      <c r="E145" s="228" t="s">
        <v>19</v>
      </c>
      <c r="F145" s="229" t="s">
        <v>439</v>
      </c>
      <c r="G145" s="227"/>
      <c r="H145" s="228" t="s">
        <v>19</v>
      </c>
      <c r="I145" s="230"/>
      <c r="J145" s="227"/>
      <c r="K145" s="227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128</v>
      </c>
      <c r="AU145" s="235" t="s">
        <v>85</v>
      </c>
      <c r="AV145" s="13" t="s">
        <v>83</v>
      </c>
      <c r="AW145" s="13" t="s">
        <v>37</v>
      </c>
      <c r="AX145" s="13" t="s">
        <v>75</v>
      </c>
      <c r="AY145" s="235" t="s">
        <v>117</v>
      </c>
    </row>
    <row r="146" s="14" customFormat="1">
      <c r="A146" s="14"/>
      <c r="B146" s="236"/>
      <c r="C146" s="237"/>
      <c r="D146" s="221" t="s">
        <v>128</v>
      </c>
      <c r="E146" s="238" t="s">
        <v>19</v>
      </c>
      <c r="F146" s="239" t="s">
        <v>440</v>
      </c>
      <c r="G146" s="237"/>
      <c r="H146" s="240">
        <v>5870.3999999999996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128</v>
      </c>
      <c r="AU146" s="246" t="s">
        <v>85</v>
      </c>
      <c r="AV146" s="14" t="s">
        <v>85</v>
      </c>
      <c r="AW146" s="14" t="s">
        <v>37</v>
      </c>
      <c r="AX146" s="14" t="s">
        <v>83</v>
      </c>
      <c r="AY146" s="246" t="s">
        <v>117</v>
      </c>
    </row>
    <row r="147" s="2" customFormat="1" ht="21.75" customHeight="1">
      <c r="A147" s="40"/>
      <c r="B147" s="41"/>
      <c r="C147" s="207" t="s">
        <v>175</v>
      </c>
      <c r="D147" s="207" t="s">
        <v>120</v>
      </c>
      <c r="E147" s="208" t="s">
        <v>441</v>
      </c>
      <c r="F147" s="209" t="s">
        <v>442</v>
      </c>
      <c r="G147" s="210" t="s">
        <v>387</v>
      </c>
      <c r="H147" s="211">
        <v>210</v>
      </c>
      <c r="I147" s="212"/>
      <c r="J147" s="213">
        <f>ROUND(I147*H147,2)</f>
        <v>0</v>
      </c>
      <c r="K147" s="214"/>
      <c r="L147" s="46"/>
      <c r="M147" s="215" t="s">
        <v>19</v>
      </c>
      <c r="N147" s="216" t="s">
        <v>46</v>
      </c>
      <c r="O147" s="86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116</v>
      </c>
      <c r="AT147" s="219" t="s">
        <v>120</v>
      </c>
      <c r="AU147" s="219" t="s">
        <v>85</v>
      </c>
      <c r="AY147" s="19" t="s">
        <v>117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83</v>
      </c>
      <c r="BK147" s="220">
        <f>ROUND(I147*H147,2)</f>
        <v>0</v>
      </c>
      <c r="BL147" s="19" t="s">
        <v>116</v>
      </c>
      <c r="BM147" s="219" t="s">
        <v>443</v>
      </c>
    </row>
    <row r="148" s="2" customFormat="1">
      <c r="A148" s="40"/>
      <c r="B148" s="41"/>
      <c r="C148" s="42"/>
      <c r="D148" s="221" t="s">
        <v>126</v>
      </c>
      <c r="E148" s="42"/>
      <c r="F148" s="222" t="s">
        <v>444</v>
      </c>
      <c r="G148" s="42"/>
      <c r="H148" s="42"/>
      <c r="I148" s="223"/>
      <c r="J148" s="42"/>
      <c r="K148" s="42"/>
      <c r="L148" s="46"/>
      <c r="M148" s="224"/>
      <c r="N148" s="22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126</v>
      </c>
      <c r="AU148" s="19" t="s">
        <v>85</v>
      </c>
    </row>
    <row r="149" s="13" customFormat="1">
      <c r="A149" s="13"/>
      <c r="B149" s="226"/>
      <c r="C149" s="227"/>
      <c r="D149" s="221" t="s">
        <v>128</v>
      </c>
      <c r="E149" s="228" t="s">
        <v>19</v>
      </c>
      <c r="F149" s="229" t="s">
        <v>445</v>
      </c>
      <c r="G149" s="227"/>
      <c r="H149" s="228" t="s">
        <v>19</v>
      </c>
      <c r="I149" s="230"/>
      <c r="J149" s="227"/>
      <c r="K149" s="227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128</v>
      </c>
      <c r="AU149" s="235" t="s">
        <v>85</v>
      </c>
      <c r="AV149" s="13" t="s">
        <v>83</v>
      </c>
      <c r="AW149" s="13" t="s">
        <v>37</v>
      </c>
      <c r="AX149" s="13" t="s">
        <v>75</v>
      </c>
      <c r="AY149" s="235" t="s">
        <v>117</v>
      </c>
    </row>
    <row r="150" s="13" customFormat="1">
      <c r="A150" s="13"/>
      <c r="B150" s="226"/>
      <c r="C150" s="227"/>
      <c r="D150" s="221" t="s">
        <v>128</v>
      </c>
      <c r="E150" s="228" t="s">
        <v>19</v>
      </c>
      <c r="F150" s="229" t="s">
        <v>446</v>
      </c>
      <c r="G150" s="227"/>
      <c r="H150" s="228" t="s">
        <v>19</v>
      </c>
      <c r="I150" s="230"/>
      <c r="J150" s="227"/>
      <c r="K150" s="227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128</v>
      </c>
      <c r="AU150" s="235" t="s">
        <v>85</v>
      </c>
      <c r="AV150" s="13" t="s">
        <v>83</v>
      </c>
      <c r="AW150" s="13" t="s">
        <v>37</v>
      </c>
      <c r="AX150" s="13" t="s">
        <v>75</v>
      </c>
      <c r="AY150" s="235" t="s">
        <v>117</v>
      </c>
    </row>
    <row r="151" s="14" customFormat="1">
      <c r="A151" s="14"/>
      <c r="B151" s="236"/>
      <c r="C151" s="237"/>
      <c r="D151" s="221" t="s">
        <v>128</v>
      </c>
      <c r="E151" s="238" t="s">
        <v>19</v>
      </c>
      <c r="F151" s="239" t="s">
        <v>447</v>
      </c>
      <c r="G151" s="237"/>
      <c r="H151" s="240">
        <v>210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128</v>
      </c>
      <c r="AU151" s="246" t="s">
        <v>85</v>
      </c>
      <c r="AV151" s="14" t="s">
        <v>85</v>
      </c>
      <c r="AW151" s="14" t="s">
        <v>37</v>
      </c>
      <c r="AX151" s="14" t="s">
        <v>83</v>
      </c>
      <c r="AY151" s="246" t="s">
        <v>117</v>
      </c>
    </row>
    <row r="152" s="2" customFormat="1" ht="21.75" customHeight="1">
      <c r="A152" s="40"/>
      <c r="B152" s="41"/>
      <c r="C152" s="207" t="s">
        <v>182</v>
      </c>
      <c r="D152" s="207" t="s">
        <v>120</v>
      </c>
      <c r="E152" s="208" t="s">
        <v>448</v>
      </c>
      <c r="F152" s="209" t="s">
        <v>449</v>
      </c>
      <c r="G152" s="210" t="s">
        <v>450</v>
      </c>
      <c r="H152" s="211">
        <v>167</v>
      </c>
      <c r="I152" s="212"/>
      <c r="J152" s="213">
        <f>ROUND(I152*H152,2)</f>
        <v>0</v>
      </c>
      <c r="K152" s="214"/>
      <c r="L152" s="46"/>
      <c r="M152" s="215" t="s">
        <v>19</v>
      </c>
      <c r="N152" s="216" t="s">
        <v>46</v>
      </c>
      <c r="O152" s="86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116</v>
      </c>
      <c r="AT152" s="219" t="s">
        <v>120</v>
      </c>
      <c r="AU152" s="219" t="s">
        <v>85</v>
      </c>
      <c r="AY152" s="19" t="s">
        <v>117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83</v>
      </c>
      <c r="BK152" s="220">
        <f>ROUND(I152*H152,2)</f>
        <v>0</v>
      </c>
      <c r="BL152" s="19" t="s">
        <v>116</v>
      </c>
      <c r="BM152" s="219" t="s">
        <v>451</v>
      </c>
    </row>
    <row r="153" s="2" customFormat="1">
      <c r="A153" s="40"/>
      <c r="B153" s="41"/>
      <c r="C153" s="42"/>
      <c r="D153" s="221" t="s">
        <v>126</v>
      </c>
      <c r="E153" s="42"/>
      <c r="F153" s="222" t="s">
        <v>452</v>
      </c>
      <c r="G153" s="42"/>
      <c r="H153" s="42"/>
      <c r="I153" s="223"/>
      <c r="J153" s="42"/>
      <c r="K153" s="42"/>
      <c r="L153" s="46"/>
      <c r="M153" s="224"/>
      <c r="N153" s="22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126</v>
      </c>
      <c r="AU153" s="19" t="s">
        <v>85</v>
      </c>
    </row>
    <row r="154" s="13" customFormat="1">
      <c r="A154" s="13"/>
      <c r="B154" s="226"/>
      <c r="C154" s="227"/>
      <c r="D154" s="221" t="s">
        <v>128</v>
      </c>
      <c r="E154" s="228" t="s">
        <v>19</v>
      </c>
      <c r="F154" s="229" t="s">
        <v>453</v>
      </c>
      <c r="G154" s="227"/>
      <c r="H154" s="228" t="s">
        <v>19</v>
      </c>
      <c r="I154" s="230"/>
      <c r="J154" s="227"/>
      <c r="K154" s="227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128</v>
      </c>
      <c r="AU154" s="235" t="s">
        <v>85</v>
      </c>
      <c r="AV154" s="13" t="s">
        <v>83</v>
      </c>
      <c r="AW154" s="13" t="s">
        <v>37</v>
      </c>
      <c r="AX154" s="13" t="s">
        <v>75</v>
      </c>
      <c r="AY154" s="235" t="s">
        <v>117</v>
      </c>
    </row>
    <row r="155" s="14" customFormat="1">
      <c r="A155" s="14"/>
      <c r="B155" s="236"/>
      <c r="C155" s="237"/>
      <c r="D155" s="221" t="s">
        <v>128</v>
      </c>
      <c r="E155" s="238" t="s">
        <v>19</v>
      </c>
      <c r="F155" s="239" t="s">
        <v>454</v>
      </c>
      <c r="G155" s="237"/>
      <c r="H155" s="240">
        <v>167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128</v>
      </c>
      <c r="AU155" s="246" t="s">
        <v>85</v>
      </c>
      <c r="AV155" s="14" t="s">
        <v>85</v>
      </c>
      <c r="AW155" s="14" t="s">
        <v>37</v>
      </c>
      <c r="AX155" s="14" t="s">
        <v>83</v>
      </c>
      <c r="AY155" s="246" t="s">
        <v>117</v>
      </c>
    </row>
    <row r="156" s="2" customFormat="1" ht="16.5" customHeight="1">
      <c r="A156" s="40"/>
      <c r="B156" s="41"/>
      <c r="C156" s="207" t="s">
        <v>190</v>
      </c>
      <c r="D156" s="207" t="s">
        <v>120</v>
      </c>
      <c r="E156" s="208" t="s">
        <v>455</v>
      </c>
      <c r="F156" s="209" t="s">
        <v>456</v>
      </c>
      <c r="G156" s="210" t="s">
        <v>387</v>
      </c>
      <c r="H156" s="211">
        <v>20</v>
      </c>
      <c r="I156" s="212"/>
      <c r="J156" s="213">
        <f>ROUND(I156*H156,2)</f>
        <v>0</v>
      </c>
      <c r="K156" s="214"/>
      <c r="L156" s="46"/>
      <c r="M156" s="215" t="s">
        <v>19</v>
      </c>
      <c r="N156" s="216" t="s">
        <v>46</v>
      </c>
      <c r="O156" s="86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116</v>
      </c>
      <c r="AT156" s="219" t="s">
        <v>120</v>
      </c>
      <c r="AU156" s="219" t="s">
        <v>85</v>
      </c>
      <c r="AY156" s="19" t="s">
        <v>117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83</v>
      </c>
      <c r="BK156" s="220">
        <f>ROUND(I156*H156,2)</f>
        <v>0</v>
      </c>
      <c r="BL156" s="19" t="s">
        <v>116</v>
      </c>
      <c r="BM156" s="219" t="s">
        <v>457</v>
      </c>
    </row>
    <row r="157" s="2" customFormat="1">
      <c r="A157" s="40"/>
      <c r="B157" s="41"/>
      <c r="C157" s="42"/>
      <c r="D157" s="221" t="s">
        <v>126</v>
      </c>
      <c r="E157" s="42"/>
      <c r="F157" s="222" t="s">
        <v>458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126</v>
      </c>
      <c r="AU157" s="19" t="s">
        <v>85</v>
      </c>
    </row>
    <row r="158" s="13" customFormat="1">
      <c r="A158" s="13"/>
      <c r="B158" s="226"/>
      <c r="C158" s="227"/>
      <c r="D158" s="221" t="s">
        <v>128</v>
      </c>
      <c r="E158" s="228" t="s">
        <v>19</v>
      </c>
      <c r="F158" s="229" t="s">
        <v>416</v>
      </c>
      <c r="G158" s="227"/>
      <c r="H158" s="228" t="s">
        <v>19</v>
      </c>
      <c r="I158" s="230"/>
      <c r="J158" s="227"/>
      <c r="K158" s="227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128</v>
      </c>
      <c r="AU158" s="235" t="s">
        <v>85</v>
      </c>
      <c r="AV158" s="13" t="s">
        <v>83</v>
      </c>
      <c r="AW158" s="13" t="s">
        <v>37</v>
      </c>
      <c r="AX158" s="13" t="s">
        <v>75</v>
      </c>
      <c r="AY158" s="235" t="s">
        <v>117</v>
      </c>
    </row>
    <row r="159" s="13" customFormat="1">
      <c r="A159" s="13"/>
      <c r="B159" s="226"/>
      <c r="C159" s="227"/>
      <c r="D159" s="221" t="s">
        <v>128</v>
      </c>
      <c r="E159" s="228" t="s">
        <v>19</v>
      </c>
      <c r="F159" s="229" t="s">
        <v>459</v>
      </c>
      <c r="G159" s="227"/>
      <c r="H159" s="228" t="s">
        <v>19</v>
      </c>
      <c r="I159" s="230"/>
      <c r="J159" s="227"/>
      <c r="K159" s="227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128</v>
      </c>
      <c r="AU159" s="235" t="s">
        <v>85</v>
      </c>
      <c r="AV159" s="13" t="s">
        <v>83</v>
      </c>
      <c r="AW159" s="13" t="s">
        <v>37</v>
      </c>
      <c r="AX159" s="13" t="s">
        <v>75</v>
      </c>
      <c r="AY159" s="235" t="s">
        <v>117</v>
      </c>
    </row>
    <row r="160" s="13" customFormat="1">
      <c r="A160" s="13"/>
      <c r="B160" s="226"/>
      <c r="C160" s="227"/>
      <c r="D160" s="221" t="s">
        <v>128</v>
      </c>
      <c r="E160" s="228" t="s">
        <v>19</v>
      </c>
      <c r="F160" s="229" t="s">
        <v>460</v>
      </c>
      <c r="G160" s="227"/>
      <c r="H160" s="228" t="s">
        <v>19</v>
      </c>
      <c r="I160" s="230"/>
      <c r="J160" s="227"/>
      <c r="K160" s="227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128</v>
      </c>
      <c r="AU160" s="235" t="s">
        <v>85</v>
      </c>
      <c r="AV160" s="13" t="s">
        <v>83</v>
      </c>
      <c r="AW160" s="13" t="s">
        <v>37</v>
      </c>
      <c r="AX160" s="13" t="s">
        <v>75</v>
      </c>
      <c r="AY160" s="235" t="s">
        <v>117</v>
      </c>
    </row>
    <row r="161" s="13" customFormat="1">
      <c r="A161" s="13"/>
      <c r="B161" s="226"/>
      <c r="C161" s="227"/>
      <c r="D161" s="221" t="s">
        <v>128</v>
      </c>
      <c r="E161" s="228" t="s">
        <v>19</v>
      </c>
      <c r="F161" s="229" t="s">
        <v>461</v>
      </c>
      <c r="G161" s="227"/>
      <c r="H161" s="228" t="s">
        <v>19</v>
      </c>
      <c r="I161" s="230"/>
      <c r="J161" s="227"/>
      <c r="K161" s="227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128</v>
      </c>
      <c r="AU161" s="235" t="s">
        <v>85</v>
      </c>
      <c r="AV161" s="13" t="s">
        <v>83</v>
      </c>
      <c r="AW161" s="13" t="s">
        <v>37</v>
      </c>
      <c r="AX161" s="13" t="s">
        <v>75</v>
      </c>
      <c r="AY161" s="235" t="s">
        <v>117</v>
      </c>
    </row>
    <row r="162" s="14" customFormat="1">
      <c r="A162" s="14"/>
      <c r="B162" s="236"/>
      <c r="C162" s="237"/>
      <c r="D162" s="221" t="s">
        <v>128</v>
      </c>
      <c r="E162" s="238" t="s">
        <v>19</v>
      </c>
      <c r="F162" s="239" t="s">
        <v>309</v>
      </c>
      <c r="G162" s="237"/>
      <c r="H162" s="240">
        <v>20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128</v>
      </c>
      <c r="AU162" s="246" t="s">
        <v>85</v>
      </c>
      <c r="AV162" s="14" t="s">
        <v>85</v>
      </c>
      <c r="AW162" s="14" t="s">
        <v>37</v>
      </c>
      <c r="AX162" s="14" t="s">
        <v>83</v>
      </c>
      <c r="AY162" s="246" t="s">
        <v>117</v>
      </c>
    </row>
    <row r="163" s="2" customFormat="1" ht="21.75" customHeight="1">
      <c r="A163" s="40"/>
      <c r="B163" s="41"/>
      <c r="C163" s="207" t="s">
        <v>197</v>
      </c>
      <c r="D163" s="207" t="s">
        <v>120</v>
      </c>
      <c r="E163" s="208" t="s">
        <v>462</v>
      </c>
      <c r="F163" s="209" t="s">
        <v>463</v>
      </c>
      <c r="G163" s="210" t="s">
        <v>450</v>
      </c>
      <c r="H163" s="211">
        <v>130</v>
      </c>
      <c r="I163" s="212"/>
      <c r="J163" s="213">
        <f>ROUND(I163*H163,2)</f>
        <v>0</v>
      </c>
      <c r="K163" s="214"/>
      <c r="L163" s="46"/>
      <c r="M163" s="215" t="s">
        <v>19</v>
      </c>
      <c r="N163" s="216" t="s">
        <v>46</v>
      </c>
      <c r="O163" s="86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9" t="s">
        <v>116</v>
      </c>
      <c r="AT163" s="219" t="s">
        <v>120</v>
      </c>
      <c r="AU163" s="219" t="s">
        <v>85</v>
      </c>
      <c r="AY163" s="19" t="s">
        <v>117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9" t="s">
        <v>83</v>
      </c>
      <c r="BK163" s="220">
        <f>ROUND(I163*H163,2)</f>
        <v>0</v>
      </c>
      <c r="BL163" s="19" t="s">
        <v>116</v>
      </c>
      <c r="BM163" s="219" t="s">
        <v>464</v>
      </c>
    </row>
    <row r="164" s="2" customFormat="1">
      <c r="A164" s="40"/>
      <c r="B164" s="41"/>
      <c r="C164" s="42"/>
      <c r="D164" s="221" t="s">
        <v>126</v>
      </c>
      <c r="E164" s="42"/>
      <c r="F164" s="222" t="s">
        <v>465</v>
      </c>
      <c r="G164" s="42"/>
      <c r="H164" s="42"/>
      <c r="I164" s="223"/>
      <c r="J164" s="42"/>
      <c r="K164" s="42"/>
      <c r="L164" s="46"/>
      <c r="M164" s="224"/>
      <c r="N164" s="225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126</v>
      </c>
      <c r="AU164" s="19" t="s">
        <v>85</v>
      </c>
    </row>
    <row r="165" s="13" customFormat="1">
      <c r="A165" s="13"/>
      <c r="B165" s="226"/>
      <c r="C165" s="227"/>
      <c r="D165" s="221" t="s">
        <v>128</v>
      </c>
      <c r="E165" s="228" t="s">
        <v>19</v>
      </c>
      <c r="F165" s="229" t="s">
        <v>416</v>
      </c>
      <c r="G165" s="227"/>
      <c r="H165" s="228" t="s">
        <v>19</v>
      </c>
      <c r="I165" s="230"/>
      <c r="J165" s="227"/>
      <c r="K165" s="227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128</v>
      </c>
      <c r="AU165" s="235" t="s">
        <v>85</v>
      </c>
      <c r="AV165" s="13" t="s">
        <v>83</v>
      </c>
      <c r="AW165" s="13" t="s">
        <v>37</v>
      </c>
      <c r="AX165" s="13" t="s">
        <v>75</v>
      </c>
      <c r="AY165" s="235" t="s">
        <v>117</v>
      </c>
    </row>
    <row r="166" s="13" customFormat="1">
      <c r="A166" s="13"/>
      <c r="B166" s="226"/>
      <c r="C166" s="227"/>
      <c r="D166" s="221" t="s">
        <v>128</v>
      </c>
      <c r="E166" s="228" t="s">
        <v>19</v>
      </c>
      <c r="F166" s="229" t="s">
        <v>466</v>
      </c>
      <c r="G166" s="227"/>
      <c r="H166" s="228" t="s">
        <v>19</v>
      </c>
      <c r="I166" s="230"/>
      <c r="J166" s="227"/>
      <c r="K166" s="227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128</v>
      </c>
      <c r="AU166" s="235" t="s">
        <v>85</v>
      </c>
      <c r="AV166" s="13" t="s">
        <v>83</v>
      </c>
      <c r="AW166" s="13" t="s">
        <v>37</v>
      </c>
      <c r="AX166" s="13" t="s">
        <v>75</v>
      </c>
      <c r="AY166" s="235" t="s">
        <v>117</v>
      </c>
    </row>
    <row r="167" s="14" customFormat="1">
      <c r="A167" s="14"/>
      <c r="B167" s="236"/>
      <c r="C167" s="237"/>
      <c r="D167" s="221" t="s">
        <v>128</v>
      </c>
      <c r="E167" s="238" t="s">
        <v>19</v>
      </c>
      <c r="F167" s="239" t="s">
        <v>467</v>
      </c>
      <c r="G167" s="237"/>
      <c r="H167" s="240">
        <v>130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128</v>
      </c>
      <c r="AU167" s="246" t="s">
        <v>85</v>
      </c>
      <c r="AV167" s="14" t="s">
        <v>85</v>
      </c>
      <c r="AW167" s="14" t="s">
        <v>37</v>
      </c>
      <c r="AX167" s="14" t="s">
        <v>83</v>
      </c>
      <c r="AY167" s="246" t="s">
        <v>117</v>
      </c>
    </row>
    <row r="168" s="12" customFormat="1" ht="22.8" customHeight="1">
      <c r="A168" s="12"/>
      <c r="B168" s="191"/>
      <c r="C168" s="192"/>
      <c r="D168" s="193" t="s">
        <v>74</v>
      </c>
      <c r="E168" s="205" t="s">
        <v>85</v>
      </c>
      <c r="F168" s="205" t="s">
        <v>468</v>
      </c>
      <c r="G168" s="192"/>
      <c r="H168" s="192"/>
      <c r="I168" s="195"/>
      <c r="J168" s="206">
        <f>BK168</f>
        <v>0</v>
      </c>
      <c r="K168" s="192"/>
      <c r="L168" s="197"/>
      <c r="M168" s="198"/>
      <c r="N168" s="199"/>
      <c r="O168" s="199"/>
      <c r="P168" s="200">
        <f>SUM(P169:P189)</f>
        <v>0</v>
      </c>
      <c r="Q168" s="199"/>
      <c r="R168" s="200">
        <f>SUM(R169:R189)</f>
        <v>0</v>
      </c>
      <c r="S168" s="199"/>
      <c r="T168" s="201">
        <f>SUM(T169:T189)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2" t="s">
        <v>83</v>
      </c>
      <c r="AT168" s="203" t="s">
        <v>74</v>
      </c>
      <c r="AU168" s="203" t="s">
        <v>83</v>
      </c>
      <c r="AY168" s="202" t="s">
        <v>117</v>
      </c>
      <c r="BK168" s="204">
        <f>SUM(BK169:BK189)</f>
        <v>0</v>
      </c>
    </row>
    <row r="169" s="2" customFormat="1" ht="16.5" customHeight="1">
      <c r="A169" s="40"/>
      <c r="B169" s="41"/>
      <c r="C169" s="207" t="s">
        <v>203</v>
      </c>
      <c r="D169" s="207" t="s">
        <v>120</v>
      </c>
      <c r="E169" s="208" t="s">
        <v>469</v>
      </c>
      <c r="F169" s="209" t="s">
        <v>470</v>
      </c>
      <c r="G169" s="210" t="s">
        <v>226</v>
      </c>
      <c r="H169" s="211">
        <v>14</v>
      </c>
      <c r="I169" s="212"/>
      <c r="J169" s="213">
        <f>ROUND(I169*H169,2)</f>
        <v>0</v>
      </c>
      <c r="K169" s="214"/>
      <c r="L169" s="46"/>
      <c r="M169" s="215" t="s">
        <v>19</v>
      </c>
      <c r="N169" s="216" t="s">
        <v>46</v>
      </c>
      <c r="O169" s="86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116</v>
      </c>
      <c r="AT169" s="219" t="s">
        <v>120</v>
      </c>
      <c r="AU169" s="219" t="s">
        <v>85</v>
      </c>
      <c r="AY169" s="19" t="s">
        <v>117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9" t="s">
        <v>83</v>
      </c>
      <c r="BK169" s="220">
        <f>ROUND(I169*H169,2)</f>
        <v>0</v>
      </c>
      <c r="BL169" s="19" t="s">
        <v>116</v>
      </c>
      <c r="BM169" s="219" t="s">
        <v>471</v>
      </c>
    </row>
    <row r="170" s="2" customFormat="1">
      <c r="A170" s="40"/>
      <c r="B170" s="41"/>
      <c r="C170" s="42"/>
      <c r="D170" s="221" t="s">
        <v>126</v>
      </c>
      <c r="E170" s="42"/>
      <c r="F170" s="222" t="s">
        <v>472</v>
      </c>
      <c r="G170" s="42"/>
      <c r="H170" s="42"/>
      <c r="I170" s="223"/>
      <c r="J170" s="42"/>
      <c r="K170" s="42"/>
      <c r="L170" s="46"/>
      <c r="M170" s="224"/>
      <c r="N170" s="22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126</v>
      </c>
      <c r="AU170" s="19" t="s">
        <v>85</v>
      </c>
    </row>
    <row r="171" s="13" customFormat="1">
      <c r="A171" s="13"/>
      <c r="B171" s="226"/>
      <c r="C171" s="227"/>
      <c r="D171" s="221" t="s">
        <v>128</v>
      </c>
      <c r="E171" s="228" t="s">
        <v>19</v>
      </c>
      <c r="F171" s="229" t="s">
        <v>473</v>
      </c>
      <c r="G171" s="227"/>
      <c r="H171" s="228" t="s">
        <v>19</v>
      </c>
      <c r="I171" s="230"/>
      <c r="J171" s="227"/>
      <c r="K171" s="227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128</v>
      </c>
      <c r="AU171" s="235" t="s">
        <v>85</v>
      </c>
      <c r="AV171" s="13" t="s">
        <v>83</v>
      </c>
      <c r="AW171" s="13" t="s">
        <v>37</v>
      </c>
      <c r="AX171" s="13" t="s">
        <v>75</v>
      </c>
      <c r="AY171" s="235" t="s">
        <v>117</v>
      </c>
    </row>
    <row r="172" s="13" customFormat="1">
      <c r="A172" s="13"/>
      <c r="B172" s="226"/>
      <c r="C172" s="227"/>
      <c r="D172" s="221" t="s">
        <v>128</v>
      </c>
      <c r="E172" s="228" t="s">
        <v>19</v>
      </c>
      <c r="F172" s="229" t="s">
        <v>474</v>
      </c>
      <c r="G172" s="227"/>
      <c r="H172" s="228" t="s">
        <v>19</v>
      </c>
      <c r="I172" s="230"/>
      <c r="J172" s="227"/>
      <c r="K172" s="227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128</v>
      </c>
      <c r="AU172" s="235" t="s">
        <v>85</v>
      </c>
      <c r="AV172" s="13" t="s">
        <v>83</v>
      </c>
      <c r="AW172" s="13" t="s">
        <v>37</v>
      </c>
      <c r="AX172" s="13" t="s">
        <v>75</v>
      </c>
      <c r="AY172" s="235" t="s">
        <v>117</v>
      </c>
    </row>
    <row r="173" s="14" customFormat="1">
      <c r="A173" s="14"/>
      <c r="B173" s="236"/>
      <c r="C173" s="237"/>
      <c r="D173" s="221" t="s">
        <v>128</v>
      </c>
      <c r="E173" s="238" t="s">
        <v>19</v>
      </c>
      <c r="F173" s="239" t="s">
        <v>285</v>
      </c>
      <c r="G173" s="237"/>
      <c r="H173" s="240">
        <v>14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128</v>
      </c>
      <c r="AU173" s="246" t="s">
        <v>85</v>
      </c>
      <c r="AV173" s="14" t="s">
        <v>85</v>
      </c>
      <c r="AW173" s="14" t="s">
        <v>37</v>
      </c>
      <c r="AX173" s="14" t="s">
        <v>83</v>
      </c>
      <c r="AY173" s="246" t="s">
        <v>117</v>
      </c>
    </row>
    <row r="174" s="2" customFormat="1" ht="16.5" customHeight="1">
      <c r="A174" s="40"/>
      <c r="B174" s="41"/>
      <c r="C174" s="207" t="s">
        <v>208</v>
      </c>
      <c r="D174" s="207" t="s">
        <v>120</v>
      </c>
      <c r="E174" s="208" t="s">
        <v>475</v>
      </c>
      <c r="F174" s="209" t="s">
        <v>476</v>
      </c>
      <c r="G174" s="210" t="s">
        <v>387</v>
      </c>
      <c r="H174" s="211">
        <v>41</v>
      </c>
      <c r="I174" s="212"/>
      <c r="J174" s="213">
        <f>ROUND(I174*H174,2)</f>
        <v>0</v>
      </c>
      <c r="K174" s="214"/>
      <c r="L174" s="46"/>
      <c r="M174" s="215" t="s">
        <v>19</v>
      </c>
      <c r="N174" s="216" t="s">
        <v>46</v>
      </c>
      <c r="O174" s="86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9" t="s">
        <v>116</v>
      </c>
      <c r="AT174" s="219" t="s">
        <v>120</v>
      </c>
      <c r="AU174" s="219" t="s">
        <v>85</v>
      </c>
      <c r="AY174" s="19" t="s">
        <v>117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9" t="s">
        <v>83</v>
      </c>
      <c r="BK174" s="220">
        <f>ROUND(I174*H174,2)</f>
        <v>0</v>
      </c>
      <c r="BL174" s="19" t="s">
        <v>116</v>
      </c>
      <c r="BM174" s="219" t="s">
        <v>477</v>
      </c>
    </row>
    <row r="175" s="2" customFormat="1">
      <c r="A175" s="40"/>
      <c r="B175" s="41"/>
      <c r="C175" s="42"/>
      <c r="D175" s="221" t="s">
        <v>126</v>
      </c>
      <c r="E175" s="42"/>
      <c r="F175" s="222" t="s">
        <v>478</v>
      </c>
      <c r="G175" s="42"/>
      <c r="H175" s="42"/>
      <c r="I175" s="223"/>
      <c r="J175" s="42"/>
      <c r="K175" s="42"/>
      <c r="L175" s="46"/>
      <c r="M175" s="224"/>
      <c r="N175" s="225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126</v>
      </c>
      <c r="AU175" s="19" t="s">
        <v>85</v>
      </c>
    </row>
    <row r="176" s="13" customFormat="1">
      <c r="A176" s="13"/>
      <c r="B176" s="226"/>
      <c r="C176" s="227"/>
      <c r="D176" s="221" t="s">
        <v>128</v>
      </c>
      <c r="E176" s="228" t="s">
        <v>19</v>
      </c>
      <c r="F176" s="229" t="s">
        <v>479</v>
      </c>
      <c r="G176" s="227"/>
      <c r="H176" s="228" t="s">
        <v>19</v>
      </c>
      <c r="I176" s="230"/>
      <c r="J176" s="227"/>
      <c r="K176" s="227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128</v>
      </c>
      <c r="AU176" s="235" t="s">
        <v>85</v>
      </c>
      <c r="AV176" s="13" t="s">
        <v>83</v>
      </c>
      <c r="AW176" s="13" t="s">
        <v>37</v>
      </c>
      <c r="AX176" s="13" t="s">
        <v>75</v>
      </c>
      <c r="AY176" s="235" t="s">
        <v>117</v>
      </c>
    </row>
    <row r="177" s="13" customFormat="1">
      <c r="A177" s="13"/>
      <c r="B177" s="226"/>
      <c r="C177" s="227"/>
      <c r="D177" s="221" t="s">
        <v>128</v>
      </c>
      <c r="E177" s="228" t="s">
        <v>19</v>
      </c>
      <c r="F177" s="229" t="s">
        <v>431</v>
      </c>
      <c r="G177" s="227"/>
      <c r="H177" s="228" t="s">
        <v>19</v>
      </c>
      <c r="I177" s="230"/>
      <c r="J177" s="227"/>
      <c r="K177" s="227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128</v>
      </c>
      <c r="AU177" s="235" t="s">
        <v>85</v>
      </c>
      <c r="AV177" s="13" t="s">
        <v>83</v>
      </c>
      <c r="AW177" s="13" t="s">
        <v>37</v>
      </c>
      <c r="AX177" s="13" t="s">
        <v>75</v>
      </c>
      <c r="AY177" s="235" t="s">
        <v>117</v>
      </c>
    </row>
    <row r="178" s="13" customFormat="1">
      <c r="A178" s="13"/>
      <c r="B178" s="226"/>
      <c r="C178" s="227"/>
      <c r="D178" s="221" t="s">
        <v>128</v>
      </c>
      <c r="E178" s="228" t="s">
        <v>19</v>
      </c>
      <c r="F178" s="229" t="s">
        <v>480</v>
      </c>
      <c r="G178" s="227"/>
      <c r="H178" s="228" t="s">
        <v>19</v>
      </c>
      <c r="I178" s="230"/>
      <c r="J178" s="227"/>
      <c r="K178" s="227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128</v>
      </c>
      <c r="AU178" s="235" t="s">
        <v>85</v>
      </c>
      <c r="AV178" s="13" t="s">
        <v>83</v>
      </c>
      <c r="AW178" s="13" t="s">
        <v>37</v>
      </c>
      <c r="AX178" s="13" t="s">
        <v>75</v>
      </c>
      <c r="AY178" s="235" t="s">
        <v>117</v>
      </c>
    </row>
    <row r="179" s="13" customFormat="1">
      <c r="A179" s="13"/>
      <c r="B179" s="226"/>
      <c r="C179" s="227"/>
      <c r="D179" s="221" t="s">
        <v>128</v>
      </c>
      <c r="E179" s="228" t="s">
        <v>19</v>
      </c>
      <c r="F179" s="229" t="s">
        <v>481</v>
      </c>
      <c r="G179" s="227"/>
      <c r="H179" s="228" t="s">
        <v>19</v>
      </c>
      <c r="I179" s="230"/>
      <c r="J179" s="227"/>
      <c r="K179" s="227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128</v>
      </c>
      <c r="AU179" s="235" t="s">
        <v>85</v>
      </c>
      <c r="AV179" s="13" t="s">
        <v>83</v>
      </c>
      <c r="AW179" s="13" t="s">
        <v>37</v>
      </c>
      <c r="AX179" s="13" t="s">
        <v>75</v>
      </c>
      <c r="AY179" s="235" t="s">
        <v>117</v>
      </c>
    </row>
    <row r="180" s="14" customFormat="1">
      <c r="A180" s="14"/>
      <c r="B180" s="236"/>
      <c r="C180" s="237"/>
      <c r="D180" s="221" t="s">
        <v>128</v>
      </c>
      <c r="E180" s="238" t="s">
        <v>19</v>
      </c>
      <c r="F180" s="239" t="s">
        <v>432</v>
      </c>
      <c r="G180" s="237"/>
      <c r="H180" s="240">
        <v>41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128</v>
      </c>
      <c r="AU180" s="246" t="s">
        <v>85</v>
      </c>
      <c r="AV180" s="14" t="s">
        <v>85</v>
      </c>
      <c r="AW180" s="14" t="s">
        <v>37</v>
      </c>
      <c r="AX180" s="14" t="s">
        <v>83</v>
      </c>
      <c r="AY180" s="246" t="s">
        <v>117</v>
      </c>
    </row>
    <row r="181" s="2" customFormat="1" ht="16.5" customHeight="1">
      <c r="A181" s="40"/>
      <c r="B181" s="41"/>
      <c r="C181" s="207" t="s">
        <v>285</v>
      </c>
      <c r="D181" s="207" t="s">
        <v>120</v>
      </c>
      <c r="E181" s="208" t="s">
        <v>482</v>
      </c>
      <c r="F181" s="209" t="s">
        <v>483</v>
      </c>
      <c r="G181" s="210" t="s">
        <v>450</v>
      </c>
      <c r="H181" s="211">
        <v>119.8</v>
      </c>
      <c r="I181" s="212"/>
      <c r="J181" s="213">
        <f>ROUND(I181*H181,2)</f>
        <v>0</v>
      </c>
      <c r="K181" s="214"/>
      <c r="L181" s="46"/>
      <c r="M181" s="215" t="s">
        <v>19</v>
      </c>
      <c r="N181" s="216" t="s">
        <v>46</v>
      </c>
      <c r="O181" s="86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9" t="s">
        <v>116</v>
      </c>
      <c r="AT181" s="219" t="s">
        <v>120</v>
      </c>
      <c r="AU181" s="219" t="s">
        <v>85</v>
      </c>
      <c r="AY181" s="19" t="s">
        <v>117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9" t="s">
        <v>83</v>
      </c>
      <c r="BK181" s="220">
        <f>ROUND(I181*H181,2)</f>
        <v>0</v>
      </c>
      <c r="BL181" s="19" t="s">
        <v>116</v>
      </c>
      <c r="BM181" s="219" t="s">
        <v>484</v>
      </c>
    </row>
    <row r="182" s="2" customFormat="1">
      <c r="A182" s="40"/>
      <c r="B182" s="41"/>
      <c r="C182" s="42"/>
      <c r="D182" s="221" t="s">
        <v>126</v>
      </c>
      <c r="E182" s="42"/>
      <c r="F182" s="222" t="s">
        <v>485</v>
      </c>
      <c r="G182" s="42"/>
      <c r="H182" s="42"/>
      <c r="I182" s="223"/>
      <c r="J182" s="42"/>
      <c r="K182" s="42"/>
      <c r="L182" s="46"/>
      <c r="M182" s="224"/>
      <c r="N182" s="22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126</v>
      </c>
      <c r="AU182" s="19" t="s">
        <v>85</v>
      </c>
    </row>
    <row r="183" s="13" customFormat="1">
      <c r="A183" s="13"/>
      <c r="B183" s="226"/>
      <c r="C183" s="227"/>
      <c r="D183" s="221" t="s">
        <v>128</v>
      </c>
      <c r="E183" s="228" t="s">
        <v>19</v>
      </c>
      <c r="F183" s="229" t="s">
        <v>479</v>
      </c>
      <c r="G183" s="227"/>
      <c r="H183" s="228" t="s">
        <v>19</v>
      </c>
      <c r="I183" s="230"/>
      <c r="J183" s="227"/>
      <c r="K183" s="227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128</v>
      </c>
      <c r="AU183" s="235" t="s">
        <v>85</v>
      </c>
      <c r="AV183" s="13" t="s">
        <v>83</v>
      </c>
      <c r="AW183" s="13" t="s">
        <v>37</v>
      </c>
      <c r="AX183" s="13" t="s">
        <v>75</v>
      </c>
      <c r="AY183" s="235" t="s">
        <v>117</v>
      </c>
    </row>
    <row r="184" s="13" customFormat="1">
      <c r="A184" s="13"/>
      <c r="B184" s="226"/>
      <c r="C184" s="227"/>
      <c r="D184" s="221" t="s">
        <v>128</v>
      </c>
      <c r="E184" s="228" t="s">
        <v>19</v>
      </c>
      <c r="F184" s="229" t="s">
        <v>486</v>
      </c>
      <c r="G184" s="227"/>
      <c r="H184" s="228" t="s">
        <v>19</v>
      </c>
      <c r="I184" s="230"/>
      <c r="J184" s="227"/>
      <c r="K184" s="227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128</v>
      </c>
      <c r="AU184" s="235" t="s">
        <v>85</v>
      </c>
      <c r="AV184" s="13" t="s">
        <v>83</v>
      </c>
      <c r="AW184" s="13" t="s">
        <v>37</v>
      </c>
      <c r="AX184" s="13" t="s">
        <v>75</v>
      </c>
      <c r="AY184" s="235" t="s">
        <v>117</v>
      </c>
    </row>
    <row r="185" s="13" customFormat="1">
      <c r="A185" s="13"/>
      <c r="B185" s="226"/>
      <c r="C185" s="227"/>
      <c r="D185" s="221" t="s">
        <v>128</v>
      </c>
      <c r="E185" s="228" t="s">
        <v>19</v>
      </c>
      <c r="F185" s="229" t="s">
        <v>487</v>
      </c>
      <c r="G185" s="227"/>
      <c r="H185" s="228" t="s">
        <v>19</v>
      </c>
      <c r="I185" s="230"/>
      <c r="J185" s="227"/>
      <c r="K185" s="227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128</v>
      </c>
      <c r="AU185" s="235" t="s">
        <v>85</v>
      </c>
      <c r="AV185" s="13" t="s">
        <v>83</v>
      </c>
      <c r="AW185" s="13" t="s">
        <v>37</v>
      </c>
      <c r="AX185" s="13" t="s">
        <v>75</v>
      </c>
      <c r="AY185" s="235" t="s">
        <v>117</v>
      </c>
    </row>
    <row r="186" s="14" customFormat="1">
      <c r="A186" s="14"/>
      <c r="B186" s="236"/>
      <c r="C186" s="237"/>
      <c r="D186" s="221" t="s">
        <v>128</v>
      </c>
      <c r="E186" s="238" t="s">
        <v>19</v>
      </c>
      <c r="F186" s="239" t="s">
        <v>488</v>
      </c>
      <c r="G186" s="237"/>
      <c r="H186" s="240">
        <v>82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128</v>
      </c>
      <c r="AU186" s="246" t="s">
        <v>85</v>
      </c>
      <c r="AV186" s="14" t="s">
        <v>85</v>
      </c>
      <c r="AW186" s="14" t="s">
        <v>37</v>
      </c>
      <c r="AX186" s="14" t="s">
        <v>75</v>
      </c>
      <c r="AY186" s="246" t="s">
        <v>117</v>
      </c>
    </row>
    <row r="187" s="13" customFormat="1">
      <c r="A187" s="13"/>
      <c r="B187" s="226"/>
      <c r="C187" s="227"/>
      <c r="D187" s="221" t="s">
        <v>128</v>
      </c>
      <c r="E187" s="228" t="s">
        <v>19</v>
      </c>
      <c r="F187" s="229" t="s">
        <v>489</v>
      </c>
      <c r="G187" s="227"/>
      <c r="H187" s="228" t="s">
        <v>19</v>
      </c>
      <c r="I187" s="230"/>
      <c r="J187" s="227"/>
      <c r="K187" s="227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128</v>
      </c>
      <c r="AU187" s="235" t="s">
        <v>85</v>
      </c>
      <c r="AV187" s="13" t="s">
        <v>83</v>
      </c>
      <c r="AW187" s="13" t="s">
        <v>37</v>
      </c>
      <c r="AX187" s="13" t="s">
        <v>75</v>
      </c>
      <c r="AY187" s="235" t="s">
        <v>117</v>
      </c>
    </row>
    <row r="188" s="14" customFormat="1">
      <c r="A188" s="14"/>
      <c r="B188" s="236"/>
      <c r="C188" s="237"/>
      <c r="D188" s="221" t="s">
        <v>128</v>
      </c>
      <c r="E188" s="238" t="s">
        <v>19</v>
      </c>
      <c r="F188" s="239" t="s">
        <v>490</v>
      </c>
      <c r="G188" s="237"/>
      <c r="H188" s="240">
        <v>37.799999999999997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128</v>
      </c>
      <c r="AU188" s="246" t="s">
        <v>85</v>
      </c>
      <c r="AV188" s="14" t="s">
        <v>85</v>
      </c>
      <c r="AW188" s="14" t="s">
        <v>37</v>
      </c>
      <c r="AX188" s="14" t="s">
        <v>75</v>
      </c>
      <c r="AY188" s="246" t="s">
        <v>117</v>
      </c>
    </row>
    <row r="189" s="15" customFormat="1">
      <c r="A189" s="15"/>
      <c r="B189" s="250"/>
      <c r="C189" s="251"/>
      <c r="D189" s="221" t="s">
        <v>128</v>
      </c>
      <c r="E189" s="252" t="s">
        <v>19</v>
      </c>
      <c r="F189" s="253" t="s">
        <v>321</v>
      </c>
      <c r="G189" s="251"/>
      <c r="H189" s="254">
        <v>119.8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0" t="s">
        <v>128</v>
      </c>
      <c r="AU189" s="260" t="s">
        <v>85</v>
      </c>
      <c r="AV189" s="15" t="s">
        <v>116</v>
      </c>
      <c r="AW189" s="15" t="s">
        <v>37</v>
      </c>
      <c r="AX189" s="15" t="s">
        <v>83</v>
      </c>
      <c r="AY189" s="260" t="s">
        <v>117</v>
      </c>
    </row>
    <row r="190" s="12" customFormat="1" ht="22.8" customHeight="1">
      <c r="A190" s="12"/>
      <c r="B190" s="191"/>
      <c r="C190" s="192"/>
      <c r="D190" s="193" t="s">
        <v>74</v>
      </c>
      <c r="E190" s="205" t="s">
        <v>153</v>
      </c>
      <c r="F190" s="205" t="s">
        <v>491</v>
      </c>
      <c r="G190" s="192"/>
      <c r="H190" s="192"/>
      <c r="I190" s="195"/>
      <c r="J190" s="206">
        <f>BK190</f>
        <v>0</v>
      </c>
      <c r="K190" s="192"/>
      <c r="L190" s="197"/>
      <c r="M190" s="198"/>
      <c r="N190" s="199"/>
      <c r="O190" s="199"/>
      <c r="P190" s="200">
        <f>SUM(P191:P231)</f>
        <v>0</v>
      </c>
      <c r="Q190" s="199"/>
      <c r="R190" s="200">
        <f>SUM(R191:R231)</f>
        <v>0</v>
      </c>
      <c r="S190" s="199"/>
      <c r="T190" s="201">
        <f>SUM(T191:T231)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2" t="s">
        <v>83</v>
      </c>
      <c r="AT190" s="203" t="s">
        <v>74</v>
      </c>
      <c r="AU190" s="203" t="s">
        <v>83</v>
      </c>
      <c r="AY190" s="202" t="s">
        <v>117</v>
      </c>
      <c r="BK190" s="204">
        <f>SUM(BK191:BK231)</f>
        <v>0</v>
      </c>
    </row>
    <row r="191" s="2" customFormat="1" ht="24.15" customHeight="1">
      <c r="A191" s="40"/>
      <c r="B191" s="41"/>
      <c r="C191" s="207" t="s">
        <v>8</v>
      </c>
      <c r="D191" s="207" t="s">
        <v>120</v>
      </c>
      <c r="E191" s="208" t="s">
        <v>492</v>
      </c>
      <c r="F191" s="209" t="s">
        <v>493</v>
      </c>
      <c r="G191" s="210" t="s">
        <v>450</v>
      </c>
      <c r="H191" s="211">
        <v>82</v>
      </c>
      <c r="I191" s="212"/>
      <c r="J191" s="213">
        <f>ROUND(I191*H191,2)</f>
        <v>0</v>
      </c>
      <c r="K191" s="214"/>
      <c r="L191" s="46"/>
      <c r="M191" s="215" t="s">
        <v>19</v>
      </c>
      <c r="N191" s="216" t="s">
        <v>46</v>
      </c>
      <c r="O191" s="86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9" t="s">
        <v>116</v>
      </c>
      <c r="AT191" s="219" t="s">
        <v>120</v>
      </c>
      <c r="AU191" s="219" t="s">
        <v>85</v>
      </c>
      <c r="AY191" s="19" t="s">
        <v>117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9" t="s">
        <v>83</v>
      </c>
      <c r="BK191" s="220">
        <f>ROUND(I191*H191,2)</f>
        <v>0</v>
      </c>
      <c r="BL191" s="19" t="s">
        <v>116</v>
      </c>
      <c r="BM191" s="219" t="s">
        <v>494</v>
      </c>
    </row>
    <row r="192" s="2" customFormat="1">
      <c r="A192" s="40"/>
      <c r="B192" s="41"/>
      <c r="C192" s="42"/>
      <c r="D192" s="221" t="s">
        <v>126</v>
      </c>
      <c r="E192" s="42"/>
      <c r="F192" s="222" t="s">
        <v>495</v>
      </c>
      <c r="G192" s="42"/>
      <c r="H192" s="42"/>
      <c r="I192" s="223"/>
      <c r="J192" s="42"/>
      <c r="K192" s="42"/>
      <c r="L192" s="46"/>
      <c r="M192" s="224"/>
      <c r="N192" s="225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126</v>
      </c>
      <c r="AU192" s="19" t="s">
        <v>85</v>
      </c>
    </row>
    <row r="193" s="13" customFormat="1">
      <c r="A193" s="13"/>
      <c r="B193" s="226"/>
      <c r="C193" s="227"/>
      <c r="D193" s="221" t="s">
        <v>128</v>
      </c>
      <c r="E193" s="228" t="s">
        <v>19</v>
      </c>
      <c r="F193" s="229" t="s">
        <v>445</v>
      </c>
      <c r="G193" s="227"/>
      <c r="H193" s="228" t="s">
        <v>19</v>
      </c>
      <c r="I193" s="230"/>
      <c r="J193" s="227"/>
      <c r="K193" s="227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128</v>
      </c>
      <c r="AU193" s="235" t="s">
        <v>85</v>
      </c>
      <c r="AV193" s="13" t="s">
        <v>83</v>
      </c>
      <c r="AW193" s="13" t="s">
        <v>37</v>
      </c>
      <c r="AX193" s="13" t="s">
        <v>75</v>
      </c>
      <c r="AY193" s="235" t="s">
        <v>117</v>
      </c>
    </row>
    <row r="194" s="13" customFormat="1">
      <c r="A194" s="13"/>
      <c r="B194" s="226"/>
      <c r="C194" s="227"/>
      <c r="D194" s="221" t="s">
        <v>128</v>
      </c>
      <c r="E194" s="228" t="s">
        <v>19</v>
      </c>
      <c r="F194" s="229" t="s">
        <v>481</v>
      </c>
      <c r="G194" s="227"/>
      <c r="H194" s="228" t="s">
        <v>19</v>
      </c>
      <c r="I194" s="230"/>
      <c r="J194" s="227"/>
      <c r="K194" s="227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128</v>
      </c>
      <c r="AU194" s="235" t="s">
        <v>85</v>
      </c>
      <c r="AV194" s="13" t="s">
        <v>83</v>
      </c>
      <c r="AW194" s="13" t="s">
        <v>37</v>
      </c>
      <c r="AX194" s="13" t="s">
        <v>75</v>
      </c>
      <c r="AY194" s="235" t="s">
        <v>117</v>
      </c>
    </row>
    <row r="195" s="14" customFormat="1">
      <c r="A195" s="14"/>
      <c r="B195" s="236"/>
      <c r="C195" s="237"/>
      <c r="D195" s="221" t="s">
        <v>128</v>
      </c>
      <c r="E195" s="238" t="s">
        <v>19</v>
      </c>
      <c r="F195" s="239" t="s">
        <v>488</v>
      </c>
      <c r="G195" s="237"/>
      <c r="H195" s="240">
        <v>82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128</v>
      </c>
      <c r="AU195" s="246" t="s">
        <v>85</v>
      </c>
      <c r="AV195" s="14" t="s">
        <v>85</v>
      </c>
      <c r="AW195" s="14" t="s">
        <v>37</v>
      </c>
      <c r="AX195" s="14" t="s">
        <v>83</v>
      </c>
      <c r="AY195" s="246" t="s">
        <v>117</v>
      </c>
    </row>
    <row r="196" s="2" customFormat="1" ht="24.15" customHeight="1">
      <c r="A196" s="40"/>
      <c r="B196" s="41"/>
      <c r="C196" s="207" t="s">
        <v>292</v>
      </c>
      <c r="D196" s="207" t="s">
        <v>120</v>
      </c>
      <c r="E196" s="208" t="s">
        <v>496</v>
      </c>
      <c r="F196" s="209" t="s">
        <v>497</v>
      </c>
      <c r="G196" s="210" t="s">
        <v>387</v>
      </c>
      <c r="H196" s="211">
        <v>41.75</v>
      </c>
      <c r="I196" s="212"/>
      <c r="J196" s="213">
        <f>ROUND(I196*H196,2)</f>
        <v>0</v>
      </c>
      <c r="K196" s="214"/>
      <c r="L196" s="46"/>
      <c r="M196" s="215" t="s">
        <v>19</v>
      </c>
      <c r="N196" s="216" t="s">
        <v>46</v>
      </c>
      <c r="O196" s="86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9" t="s">
        <v>116</v>
      </c>
      <c r="AT196" s="219" t="s">
        <v>120</v>
      </c>
      <c r="AU196" s="219" t="s">
        <v>85</v>
      </c>
      <c r="AY196" s="19" t="s">
        <v>117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9" t="s">
        <v>83</v>
      </c>
      <c r="BK196" s="220">
        <f>ROUND(I196*H196,2)</f>
        <v>0</v>
      </c>
      <c r="BL196" s="19" t="s">
        <v>116</v>
      </c>
      <c r="BM196" s="219" t="s">
        <v>498</v>
      </c>
    </row>
    <row r="197" s="2" customFormat="1">
      <c r="A197" s="40"/>
      <c r="B197" s="41"/>
      <c r="C197" s="42"/>
      <c r="D197" s="221" t="s">
        <v>126</v>
      </c>
      <c r="E197" s="42"/>
      <c r="F197" s="222" t="s">
        <v>499</v>
      </c>
      <c r="G197" s="42"/>
      <c r="H197" s="42"/>
      <c r="I197" s="223"/>
      <c r="J197" s="42"/>
      <c r="K197" s="42"/>
      <c r="L197" s="46"/>
      <c r="M197" s="224"/>
      <c r="N197" s="225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126</v>
      </c>
      <c r="AU197" s="19" t="s">
        <v>85</v>
      </c>
    </row>
    <row r="198" s="13" customFormat="1">
      <c r="A198" s="13"/>
      <c r="B198" s="226"/>
      <c r="C198" s="227"/>
      <c r="D198" s="221" t="s">
        <v>128</v>
      </c>
      <c r="E198" s="228" t="s">
        <v>19</v>
      </c>
      <c r="F198" s="229" t="s">
        <v>445</v>
      </c>
      <c r="G198" s="227"/>
      <c r="H198" s="228" t="s">
        <v>19</v>
      </c>
      <c r="I198" s="230"/>
      <c r="J198" s="227"/>
      <c r="K198" s="227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128</v>
      </c>
      <c r="AU198" s="235" t="s">
        <v>85</v>
      </c>
      <c r="AV198" s="13" t="s">
        <v>83</v>
      </c>
      <c r="AW198" s="13" t="s">
        <v>37</v>
      </c>
      <c r="AX198" s="13" t="s">
        <v>75</v>
      </c>
      <c r="AY198" s="235" t="s">
        <v>117</v>
      </c>
    </row>
    <row r="199" s="13" customFormat="1">
      <c r="A199" s="13"/>
      <c r="B199" s="226"/>
      <c r="C199" s="227"/>
      <c r="D199" s="221" t="s">
        <v>128</v>
      </c>
      <c r="E199" s="228" t="s">
        <v>19</v>
      </c>
      <c r="F199" s="229" t="s">
        <v>500</v>
      </c>
      <c r="G199" s="227"/>
      <c r="H199" s="228" t="s">
        <v>19</v>
      </c>
      <c r="I199" s="230"/>
      <c r="J199" s="227"/>
      <c r="K199" s="227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128</v>
      </c>
      <c r="AU199" s="235" t="s">
        <v>85</v>
      </c>
      <c r="AV199" s="13" t="s">
        <v>83</v>
      </c>
      <c r="AW199" s="13" t="s">
        <v>37</v>
      </c>
      <c r="AX199" s="13" t="s">
        <v>75</v>
      </c>
      <c r="AY199" s="235" t="s">
        <v>117</v>
      </c>
    </row>
    <row r="200" s="13" customFormat="1">
      <c r="A200" s="13"/>
      <c r="B200" s="226"/>
      <c r="C200" s="227"/>
      <c r="D200" s="221" t="s">
        <v>128</v>
      </c>
      <c r="E200" s="228" t="s">
        <v>19</v>
      </c>
      <c r="F200" s="229" t="s">
        <v>501</v>
      </c>
      <c r="G200" s="227"/>
      <c r="H200" s="228" t="s">
        <v>19</v>
      </c>
      <c r="I200" s="230"/>
      <c r="J200" s="227"/>
      <c r="K200" s="227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128</v>
      </c>
      <c r="AU200" s="235" t="s">
        <v>85</v>
      </c>
      <c r="AV200" s="13" t="s">
        <v>83</v>
      </c>
      <c r="AW200" s="13" t="s">
        <v>37</v>
      </c>
      <c r="AX200" s="13" t="s">
        <v>75</v>
      </c>
      <c r="AY200" s="235" t="s">
        <v>117</v>
      </c>
    </row>
    <row r="201" s="14" customFormat="1">
      <c r="A201" s="14"/>
      <c r="B201" s="236"/>
      <c r="C201" s="237"/>
      <c r="D201" s="221" t="s">
        <v>128</v>
      </c>
      <c r="E201" s="238" t="s">
        <v>19</v>
      </c>
      <c r="F201" s="239" t="s">
        <v>502</v>
      </c>
      <c r="G201" s="237"/>
      <c r="H201" s="240">
        <v>41.75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128</v>
      </c>
      <c r="AU201" s="246" t="s">
        <v>85</v>
      </c>
      <c r="AV201" s="14" t="s">
        <v>85</v>
      </c>
      <c r="AW201" s="14" t="s">
        <v>37</v>
      </c>
      <c r="AX201" s="14" t="s">
        <v>83</v>
      </c>
      <c r="AY201" s="246" t="s">
        <v>117</v>
      </c>
    </row>
    <row r="202" s="2" customFormat="1" ht="24.15" customHeight="1">
      <c r="A202" s="40"/>
      <c r="B202" s="41"/>
      <c r="C202" s="207" t="s">
        <v>297</v>
      </c>
      <c r="D202" s="207" t="s">
        <v>120</v>
      </c>
      <c r="E202" s="208" t="s">
        <v>503</v>
      </c>
      <c r="F202" s="209" t="s">
        <v>504</v>
      </c>
      <c r="G202" s="210" t="s">
        <v>450</v>
      </c>
      <c r="H202" s="211">
        <v>22</v>
      </c>
      <c r="I202" s="212"/>
      <c r="J202" s="213">
        <f>ROUND(I202*H202,2)</f>
        <v>0</v>
      </c>
      <c r="K202" s="214"/>
      <c r="L202" s="46"/>
      <c r="M202" s="215" t="s">
        <v>19</v>
      </c>
      <c r="N202" s="216" t="s">
        <v>46</v>
      </c>
      <c r="O202" s="86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9" t="s">
        <v>116</v>
      </c>
      <c r="AT202" s="219" t="s">
        <v>120</v>
      </c>
      <c r="AU202" s="219" t="s">
        <v>85</v>
      </c>
      <c r="AY202" s="19" t="s">
        <v>117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9" t="s">
        <v>83</v>
      </c>
      <c r="BK202" s="220">
        <f>ROUND(I202*H202,2)</f>
        <v>0</v>
      </c>
      <c r="BL202" s="19" t="s">
        <v>116</v>
      </c>
      <c r="BM202" s="219" t="s">
        <v>505</v>
      </c>
    </row>
    <row r="203" s="2" customFormat="1">
      <c r="A203" s="40"/>
      <c r="B203" s="41"/>
      <c r="C203" s="42"/>
      <c r="D203" s="221" t="s">
        <v>126</v>
      </c>
      <c r="E203" s="42"/>
      <c r="F203" s="222" t="s">
        <v>506</v>
      </c>
      <c r="G203" s="42"/>
      <c r="H203" s="42"/>
      <c r="I203" s="223"/>
      <c r="J203" s="42"/>
      <c r="K203" s="42"/>
      <c r="L203" s="46"/>
      <c r="M203" s="224"/>
      <c r="N203" s="225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126</v>
      </c>
      <c r="AU203" s="19" t="s">
        <v>85</v>
      </c>
    </row>
    <row r="204" s="13" customFormat="1">
      <c r="A204" s="13"/>
      <c r="B204" s="226"/>
      <c r="C204" s="227"/>
      <c r="D204" s="221" t="s">
        <v>128</v>
      </c>
      <c r="E204" s="228" t="s">
        <v>19</v>
      </c>
      <c r="F204" s="229" t="s">
        <v>445</v>
      </c>
      <c r="G204" s="227"/>
      <c r="H204" s="228" t="s">
        <v>19</v>
      </c>
      <c r="I204" s="230"/>
      <c r="J204" s="227"/>
      <c r="K204" s="227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128</v>
      </c>
      <c r="AU204" s="235" t="s">
        <v>85</v>
      </c>
      <c r="AV204" s="13" t="s">
        <v>83</v>
      </c>
      <c r="AW204" s="13" t="s">
        <v>37</v>
      </c>
      <c r="AX204" s="13" t="s">
        <v>75</v>
      </c>
      <c r="AY204" s="235" t="s">
        <v>117</v>
      </c>
    </row>
    <row r="205" s="14" customFormat="1">
      <c r="A205" s="14"/>
      <c r="B205" s="236"/>
      <c r="C205" s="237"/>
      <c r="D205" s="221" t="s">
        <v>128</v>
      </c>
      <c r="E205" s="238" t="s">
        <v>19</v>
      </c>
      <c r="F205" s="239" t="s">
        <v>316</v>
      </c>
      <c r="G205" s="237"/>
      <c r="H205" s="240">
        <v>22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128</v>
      </c>
      <c r="AU205" s="246" t="s">
        <v>85</v>
      </c>
      <c r="AV205" s="14" t="s">
        <v>85</v>
      </c>
      <c r="AW205" s="14" t="s">
        <v>37</v>
      </c>
      <c r="AX205" s="14" t="s">
        <v>83</v>
      </c>
      <c r="AY205" s="246" t="s">
        <v>117</v>
      </c>
    </row>
    <row r="206" s="2" customFormat="1" ht="16.5" customHeight="1">
      <c r="A206" s="40"/>
      <c r="B206" s="41"/>
      <c r="C206" s="207" t="s">
        <v>301</v>
      </c>
      <c r="D206" s="207" t="s">
        <v>120</v>
      </c>
      <c r="E206" s="208" t="s">
        <v>507</v>
      </c>
      <c r="F206" s="209" t="s">
        <v>508</v>
      </c>
      <c r="G206" s="210" t="s">
        <v>450</v>
      </c>
      <c r="H206" s="211">
        <v>167</v>
      </c>
      <c r="I206" s="212"/>
      <c r="J206" s="213">
        <f>ROUND(I206*H206,2)</f>
        <v>0</v>
      </c>
      <c r="K206" s="214"/>
      <c r="L206" s="46"/>
      <c r="M206" s="215" t="s">
        <v>19</v>
      </c>
      <c r="N206" s="216" t="s">
        <v>46</v>
      </c>
      <c r="O206" s="86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9" t="s">
        <v>116</v>
      </c>
      <c r="AT206" s="219" t="s">
        <v>120</v>
      </c>
      <c r="AU206" s="219" t="s">
        <v>85</v>
      </c>
      <c r="AY206" s="19" t="s">
        <v>117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9" t="s">
        <v>83</v>
      </c>
      <c r="BK206" s="220">
        <f>ROUND(I206*H206,2)</f>
        <v>0</v>
      </c>
      <c r="BL206" s="19" t="s">
        <v>116</v>
      </c>
      <c r="BM206" s="219" t="s">
        <v>509</v>
      </c>
    </row>
    <row r="207" s="2" customFormat="1">
      <c r="A207" s="40"/>
      <c r="B207" s="41"/>
      <c r="C207" s="42"/>
      <c r="D207" s="221" t="s">
        <v>126</v>
      </c>
      <c r="E207" s="42"/>
      <c r="F207" s="222" t="s">
        <v>510</v>
      </c>
      <c r="G207" s="42"/>
      <c r="H207" s="42"/>
      <c r="I207" s="223"/>
      <c r="J207" s="42"/>
      <c r="K207" s="42"/>
      <c r="L207" s="46"/>
      <c r="M207" s="224"/>
      <c r="N207" s="225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126</v>
      </c>
      <c r="AU207" s="19" t="s">
        <v>85</v>
      </c>
    </row>
    <row r="208" s="13" customFormat="1">
      <c r="A208" s="13"/>
      <c r="B208" s="226"/>
      <c r="C208" s="227"/>
      <c r="D208" s="221" t="s">
        <v>128</v>
      </c>
      <c r="E208" s="228" t="s">
        <v>19</v>
      </c>
      <c r="F208" s="229" t="s">
        <v>445</v>
      </c>
      <c r="G208" s="227"/>
      <c r="H208" s="228" t="s">
        <v>19</v>
      </c>
      <c r="I208" s="230"/>
      <c r="J208" s="227"/>
      <c r="K208" s="227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128</v>
      </c>
      <c r="AU208" s="235" t="s">
        <v>85</v>
      </c>
      <c r="AV208" s="13" t="s">
        <v>83</v>
      </c>
      <c r="AW208" s="13" t="s">
        <v>37</v>
      </c>
      <c r="AX208" s="13" t="s">
        <v>75</v>
      </c>
      <c r="AY208" s="235" t="s">
        <v>117</v>
      </c>
    </row>
    <row r="209" s="13" customFormat="1">
      <c r="A209" s="13"/>
      <c r="B209" s="226"/>
      <c r="C209" s="227"/>
      <c r="D209" s="221" t="s">
        <v>128</v>
      </c>
      <c r="E209" s="228" t="s">
        <v>19</v>
      </c>
      <c r="F209" s="229" t="s">
        <v>511</v>
      </c>
      <c r="G209" s="227"/>
      <c r="H209" s="228" t="s">
        <v>19</v>
      </c>
      <c r="I209" s="230"/>
      <c r="J209" s="227"/>
      <c r="K209" s="227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128</v>
      </c>
      <c r="AU209" s="235" t="s">
        <v>85</v>
      </c>
      <c r="AV209" s="13" t="s">
        <v>83</v>
      </c>
      <c r="AW209" s="13" t="s">
        <v>37</v>
      </c>
      <c r="AX209" s="13" t="s">
        <v>75</v>
      </c>
      <c r="AY209" s="235" t="s">
        <v>117</v>
      </c>
    </row>
    <row r="210" s="13" customFormat="1">
      <c r="A210" s="13"/>
      <c r="B210" s="226"/>
      <c r="C210" s="227"/>
      <c r="D210" s="221" t="s">
        <v>128</v>
      </c>
      <c r="E210" s="228" t="s">
        <v>19</v>
      </c>
      <c r="F210" s="229" t="s">
        <v>512</v>
      </c>
      <c r="G210" s="227"/>
      <c r="H210" s="228" t="s">
        <v>19</v>
      </c>
      <c r="I210" s="230"/>
      <c r="J210" s="227"/>
      <c r="K210" s="227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128</v>
      </c>
      <c r="AU210" s="235" t="s">
        <v>85</v>
      </c>
      <c r="AV210" s="13" t="s">
        <v>83</v>
      </c>
      <c r="AW210" s="13" t="s">
        <v>37</v>
      </c>
      <c r="AX210" s="13" t="s">
        <v>75</v>
      </c>
      <c r="AY210" s="235" t="s">
        <v>117</v>
      </c>
    </row>
    <row r="211" s="13" customFormat="1">
      <c r="A211" s="13"/>
      <c r="B211" s="226"/>
      <c r="C211" s="227"/>
      <c r="D211" s="221" t="s">
        <v>128</v>
      </c>
      <c r="E211" s="228" t="s">
        <v>19</v>
      </c>
      <c r="F211" s="229" t="s">
        <v>513</v>
      </c>
      <c r="G211" s="227"/>
      <c r="H211" s="228" t="s">
        <v>19</v>
      </c>
      <c r="I211" s="230"/>
      <c r="J211" s="227"/>
      <c r="K211" s="227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128</v>
      </c>
      <c r="AU211" s="235" t="s">
        <v>85</v>
      </c>
      <c r="AV211" s="13" t="s">
        <v>83</v>
      </c>
      <c r="AW211" s="13" t="s">
        <v>37</v>
      </c>
      <c r="AX211" s="13" t="s">
        <v>75</v>
      </c>
      <c r="AY211" s="235" t="s">
        <v>117</v>
      </c>
    </row>
    <row r="212" s="14" customFormat="1">
      <c r="A212" s="14"/>
      <c r="B212" s="236"/>
      <c r="C212" s="237"/>
      <c r="D212" s="221" t="s">
        <v>128</v>
      </c>
      <c r="E212" s="238" t="s">
        <v>19</v>
      </c>
      <c r="F212" s="239" t="s">
        <v>454</v>
      </c>
      <c r="G212" s="237"/>
      <c r="H212" s="240">
        <v>167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128</v>
      </c>
      <c r="AU212" s="246" t="s">
        <v>85</v>
      </c>
      <c r="AV212" s="14" t="s">
        <v>85</v>
      </c>
      <c r="AW212" s="14" t="s">
        <v>37</v>
      </c>
      <c r="AX212" s="14" t="s">
        <v>83</v>
      </c>
      <c r="AY212" s="246" t="s">
        <v>117</v>
      </c>
    </row>
    <row r="213" s="2" customFormat="1" ht="24.15" customHeight="1">
      <c r="A213" s="40"/>
      <c r="B213" s="41"/>
      <c r="C213" s="207" t="s">
        <v>305</v>
      </c>
      <c r="D213" s="207" t="s">
        <v>120</v>
      </c>
      <c r="E213" s="208" t="s">
        <v>514</v>
      </c>
      <c r="F213" s="209" t="s">
        <v>515</v>
      </c>
      <c r="G213" s="210" t="s">
        <v>450</v>
      </c>
      <c r="H213" s="211">
        <v>167</v>
      </c>
      <c r="I213" s="212"/>
      <c r="J213" s="213">
        <f>ROUND(I213*H213,2)</f>
        <v>0</v>
      </c>
      <c r="K213" s="214"/>
      <c r="L213" s="46"/>
      <c r="M213" s="215" t="s">
        <v>19</v>
      </c>
      <c r="N213" s="216" t="s">
        <v>46</v>
      </c>
      <c r="O213" s="86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9" t="s">
        <v>116</v>
      </c>
      <c r="AT213" s="219" t="s">
        <v>120</v>
      </c>
      <c r="AU213" s="219" t="s">
        <v>85</v>
      </c>
      <c r="AY213" s="19" t="s">
        <v>117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9" t="s">
        <v>83</v>
      </c>
      <c r="BK213" s="220">
        <f>ROUND(I213*H213,2)</f>
        <v>0</v>
      </c>
      <c r="BL213" s="19" t="s">
        <v>116</v>
      </c>
      <c r="BM213" s="219" t="s">
        <v>516</v>
      </c>
    </row>
    <row r="214" s="2" customFormat="1">
      <c r="A214" s="40"/>
      <c r="B214" s="41"/>
      <c r="C214" s="42"/>
      <c r="D214" s="221" t="s">
        <v>126</v>
      </c>
      <c r="E214" s="42"/>
      <c r="F214" s="222" t="s">
        <v>510</v>
      </c>
      <c r="G214" s="42"/>
      <c r="H214" s="42"/>
      <c r="I214" s="223"/>
      <c r="J214" s="42"/>
      <c r="K214" s="42"/>
      <c r="L214" s="46"/>
      <c r="M214" s="224"/>
      <c r="N214" s="225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126</v>
      </c>
      <c r="AU214" s="19" t="s">
        <v>85</v>
      </c>
    </row>
    <row r="215" s="13" customFormat="1">
      <c r="A215" s="13"/>
      <c r="B215" s="226"/>
      <c r="C215" s="227"/>
      <c r="D215" s="221" t="s">
        <v>128</v>
      </c>
      <c r="E215" s="228" t="s">
        <v>19</v>
      </c>
      <c r="F215" s="229" t="s">
        <v>445</v>
      </c>
      <c r="G215" s="227"/>
      <c r="H215" s="228" t="s">
        <v>19</v>
      </c>
      <c r="I215" s="230"/>
      <c r="J215" s="227"/>
      <c r="K215" s="227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128</v>
      </c>
      <c r="AU215" s="235" t="s">
        <v>85</v>
      </c>
      <c r="AV215" s="13" t="s">
        <v>83</v>
      </c>
      <c r="AW215" s="13" t="s">
        <v>37</v>
      </c>
      <c r="AX215" s="13" t="s">
        <v>75</v>
      </c>
      <c r="AY215" s="235" t="s">
        <v>117</v>
      </c>
    </row>
    <row r="216" s="13" customFormat="1">
      <c r="A216" s="13"/>
      <c r="B216" s="226"/>
      <c r="C216" s="227"/>
      <c r="D216" s="221" t="s">
        <v>128</v>
      </c>
      <c r="E216" s="228" t="s">
        <v>19</v>
      </c>
      <c r="F216" s="229" t="s">
        <v>517</v>
      </c>
      <c r="G216" s="227"/>
      <c r="H216" s="228" t="s">
        <v>19</v>
      </c>
      <c r="I216" s="230"/>
      <c r="J216" s="227"/>
      <c r="K216" s="227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128</v>
      </c>
      <c r="AU216" s="235" t="s">
        <v>85</v>
      </c>
      <c r="AV216" s="13" t="s">
        <v>83</v>
      </c>
      <c r="AW216" s="13" t="s">
        <v>37</v>
      </c>
      <c r="AX216" s="13" t="s">
        <v>75</v>
      </c>
      <c r="AY216" s="235" t="s">
        <v>117</v>
      </c>
    </row>
    <row r="217" s="13" customFormat="1">
      <c r="A217" s="13"/>
      <c r="B217" s="226"/>
      <c r="C217" s="227"/>
      <c r="D217" s="221" t="s">
        <v>128</v>
      </c>
      <c r="E217" s="228" t="s">
        <v>19</v>
      </c>
      <c r="F217" s="229" t="s">
        <v>518</v>
      </c>
      <c r="G217" s="227"/>
      <c r="H217" s="228" t="s">
        <v>19</v>
      </c>
      <c r="I217" s="230"/>
      <c r="J217" s="227"/>
      <c r="K217" s="227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128</v>
      </c>
      <c r="AU217" s="235" t="s">
        <v>85</v>
      </c>
      <c r="AV217" s="13" t="s">
        <v>83</v>
      </c>
      <c r="AW217" s="13" t="s">
        <v>37</v>
      </c>
      <c r="AX217" s="13" t="s">
        <v>75</v>
      </c>
      <c r="AY217" s="235" t="s">
        <v>117</v>
      </c>
    </row>
    <row r="218" s="13" customFormat="1">
      <c r="A218" s="13"/>
      <c r="B218" s="226"/>
      <c r="C218" s="227"/>
      <c r="D218" s="221" t="s">
        <v>128</v>
      </c>
      <c r="E218" s="228" t="s">
        <v>19</v>
      </c>
      <c r="F218" s="229" t="s">
        <v>519</v>
      </c>
      <c r="G218" s="227"/>
      <c r="H218" s="228" t="s">
        <v>19</v>
      </c>
      <c r="I218" s="230"/>
      <c r="J218" s="227"/>
      <c r="K218" s="227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128</v>
      </c>
      <c r="AU218" s="235" t="s">
        <v>85</v>
      </c>
      <c r="AV218" s="13" t="s">
        <v>83</v>
      </c>
      <c r="AW218" s="13" t="s">
        <v>37</v>
      </c>
      <c r="AX218" s="13" t="s">
        <v>75</v>
      </c>
      <c r="AY218" s="235" t="s">
        <v>117</v>
      </c>
    </row>
    <row r="219" s="14" customFormat="1">
      <c r="A219" s="14"/>
      <c r="B219" s="236"/>
      <c r="C219" s="237"/>
      <c r="D219" s="221" t="s">
        <v>128</v>
      </c>
      <c r="E219" s="238" t="s">
        <v>19</v>
      </c>
      <c r="F219" s="239" t="s">
        <v>454</v>
      </c>
      <c r="G219" s="237"/>
      <c r="H219" s="240">
        <v>167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128</v>
      </c>
      <c r="AU219" s="246" t="s">
        <v>85</v>
      </c>
      <c r="AV219" s="14" t="s">
        <v>85</v>
      </c>
      <c r="AW219" s="14" t="s">
        <v>37</v>
      </c>
      <c r="AX219" s="14" t="s">
        <v>83</v>
      </c>
      <c r="AY219" s="246" t="s">
        <v>117</v>
      </c>
    </row>
    <row r="220" s="2" customFormat="1" ht="24.15" customHeight="1">
      <c r="A220" s="40"/>
      <c r="B220" s="41"/>
      <c r="C220" s="207" t="s">
        <v>309</v>
      </c>
      <c r="D220" s="207" t="s">
        <v>120</v>
      </c>
      <c r="E220" s="208" t="s">
        <v>520</v>
      </c>
      <c r="F220" s="209" t="s">
        <v>521</v>
      </c>
      <c r="G220" s="210" t="s">
        <v>450</v>
      </c>
      <c r="H220" s="211">
        <v>167</v>
      </c>
      <c r="I220" s="212"/>
      <c r="J220" s="213">
        <f>ROUND(I220*H220,2)</f>
        <v>0</v>
      </c>
      <c r="K220" s="214"/>
      <c r="L220" s="46"/>
      <c r="M220" s="215" t="s">
        <v>19</v>
      </c>
      <c r="N220" s="216" t="s">
        <v>46</v>
      </c>
      <c r="O220" s="86"/>
      <c r="P220" s="217">
        <f>O220*H220</f>
        <v>0</v>
      </c>
      <c r="Q220" s="217">
        <v>0</v>
      </c>
      <c r="R220" s="217">
        <f>Q220*H220</f>
        <v>0</v>
      </c>
      <c r="S220" s="217">
        <v>0</v>
      </c>
      <c r="T220" s="218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9" t="s">
        <v>116</v>
      </c>
      <c r="AT220" s="219" t="s">
        <v>120</v>
      </c>
      <c r="AU220" s="219" t="s">
        <v>85</v>
      </c>
      <c r="AY220" s="19" t="s">
        <v>117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9" t="s">
        <v>83</v>
      </c>
      <c r="BK220" s="220">
        <f>ROUND(I220*H220,2)</f>
        <v>0</v>
      </c>
      <c r="BL220" s="19" t="s">
        <v>116</v>
      </c>
      <c r="BM220" s="219" t="s">
        <v>522</v>
      </c>
    </row>
    <row r="221" s="2" customFormat="1">
      <c r="A221" s="40"/>
      <c r="B221" s="41"/>
      <c r="C221" s="42"/>
      <c r="D221" s="221" t="s">
        <v>126</v>
      </c>
      <c r="E221" s="42"/>
      <c r="F221" s="222" t="s">
        <v>523</v>
      </c>
      <c r="G221" s="42"/>
      <c r="H221" s="42"/>
      <c r="I221" s="223"/>
      <c r="J221" s="42"/>
      <c r="K221" s="42"/>
      <c r="L221" s="46"/>
      <c r="M221" s="224"/>
      <c r="N221" s="225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126</v>
      </c>
      <c r="AU221" s="19" t="s">
        <v>85</v>
      </c>
    </row>
    <row r="222" s="13" customFormat="1">
      <c r="A222" s="13"/>
      <c r="B222" s="226"/>
      <c r="C222" s="227"/>
      <c r="D222" s="221" t="s">
        <v>128</v>
      </c>
      <c r="E222" s="228" t="s">
        <v>19</v>
      </c>
      <c r="F222" s="229" t="s">
        <v>445</v>
      </c>
      <c r="G222" s="227"/>
      <c r="H222" s="228" t="s">
        <v>19</v>
      </c>
      <c r="I222" s="230"/>
      <c r="J222" s="227"/>
      <c r="K222" s="227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128</v>
      </c>
      <c r="AU222" s="235" t="s">
        <v>85</v>
      </c>
      <c r="AV222" s="13" t="s">
        <v>83</v>
      </c>
      <c r="AW222" s="13" t="s">
        <v>37</v>
      </c>
      <c r="AX222" s="13" t="s">
        <v>75</v>
      </c>
      <c r="AY222" s="235" t="s">
        <v>117</v>
      </c>
    </row>
    <row r="223" s="13" customFormat="1">
      <c r="A223" s="13"/>
      <c r="B223" s="226"/>
      <c r="C223" s="227"/>
      <c r="D223" s="221" t="s">
        <v>128</v>
      </c>
      <c r="E223" s="228" t="s">
        <v>19</v>
      </c>
      <c r="F223" s="229" t="s">
        <v>524</v>
      </c>
      <c r="G223" s="227"/>
      <c r="H223" s="228" t="s">
        <v>19</v>
      </c>
      <c r="I223" s="230"/>
      <c r="J223" s="227"/>
      <c r="K223" s="227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128</v>
      </c>
      <c r="AU223" s="235" t="s">
        <v>85</v>
      </c>
      <c r="AV223" s="13" t="s">
        <v>83</v>
      </c>
      <c r="AW223" s="13" t="s">
        <v>37</v>
      </c>
      <c r="AX223" s="13" t="s">
        <v>75</v>
      </c>
      <c r="AY223" s="235" t="s">
        <v>117</v>
      </c>
    </row>
    <row r="224" s="13" customFormat="1">
      <c r="A224" s="13"/>
      <c r="B224" s="226"/>
      <c r="C224" s="227"/>
      <c r="D224" s="221" t="s">
        <v>128</v>
      </c>
      <c r="E224" s="228" t="s">
        <v>19</v>
      </c>
      <c r="F224" s="229" t="s">
        <v>525</v>
      </c>
      <c r="G224" s="227"/>
      <c r="H224" s="228" t="s">
        <v>19</v>
      </c>
      <c r="I224" s="230"/>
      <c r="J224" s="227"/>
      <c r="K224" s="227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128</v>
      </c>
      <c r="AU224" s="235" t="s">
        <v>85</v>
      </c>
      <c r="AV224" s="13" t="s">
        <v>83</v>
      </c>
      <c r="AW224" s="13" t="s">
        <v>37</v>
      </c>
      <c r="AX224" s="13" t="s">
        <v>75</v>
      </c>
      <c r="AY224" s="235" t="s">
        <v>117</v>
      </c>
    </row>
    <row r="225" s="14" customFormat="1">
      <c r="A225" s="14"/>
      <c r="B225" s="236"/>
      <c r="C225" s="237"/>
      <c r="D225" s="221" t="s">
        <v>128</v>
      </c>
      <c r="E225" s="238" t="s">
        <v>19</v>
      </c>
      <c r="F225" s="239" t="s">
        <v>454</v>
      </c>
      <c r="G225" s="237"/>
      <c r="H225" s="240">
        <v>167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128</v>
      </c>
      <c r="AU225" s="246" t="s">
        <v>85</v>
      </c>
      <c r="AV225" s="14" t="s">
        <v>85</v>
      </c>
      <c r="AW225" s="14" t="s">
        <v>37</v>
      </c>
      <c r="AX225" s="14" t="s">
        <v>83</v>
      </c>
      <c r="AY225" s="246" t="s">
        <v>117</v>
      </c>
    </row>
    <row r="226" s="2" customFormat="1" ht="24.15" customHeight="1">
      <c r="A226" s="40"/>
      <c r="B226" s="41"/>
      <c r="C226" s="207" t="s">
        <v>7</v>
      </c>
      <c r="D226" s="207" t="s">
        <v>120</v>
      </c>
      <c r="E226" s="208" t="s">
        <v>526</v>
      </c>
      <c r="F226" s="209" t="s">
        <v>527</v>
      </c>
      <c r="G226" s="210" t="s">
        <v>450</v>
      </c>
      <c r="H226" s="211">
        <v>167</v>
      </c>
      <c r="I226" s="212"/>
      <c r="J226" s="213">
        <f>ROUND(I226*H226,2)</f>
        <v>0</v>
      </c>
      <c r="K226" s="214"/>
      <c r="L226" s="46"/>
      <c r="M226" s="215" t="s">
        <v>19</v>
      </c>
      <c r="N226" s="216" t="s">
        <v>46</v>
      </c>
      <c r="O226" s="86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9" t="s">
        <v>116</v>
      </c>
      <c r="AT226" s="219" t="s">
        <v>120</v>
      </c>
      <c r="AU226" s="219" t="s">
        <v>85</v>
      </c>
      <c r="AY226" s="19" t="s">
        <v>117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9" t="s">
        <v>83</v>
      </c>
      <c r="BK226" s="220">
        <f>ROUND(I226*H226,2)</f>
        <v>0</v>
      </c>
      <c r="BL226" s="19" t="s">
        <v>116</v>
      </c>
      <c r="BM226" s="219" t="s">
        <v>528</v>
      </c>
    </row>
    <row r="227" s="2" customFormat="1">
      <c r="A227" s="40"/>
      <c r="B227" s="41"/>
      <c r="C227" s="42"/>
      <c r="D227" s="221" t="s">
        <v>126</v>
      </c>
      <c r="E227" s="42"/>
      <c r="F227" s="222" t="s">
        <v>523</v>
      </c>
      <c r="G227" s="42"/>
      <c r="H227" s="42"/>
      <c r="I227" s="223"/>
      <c r="J227" s="42"/>
      <c r="K227" s="42"/>
      <c r="L227" s="46"/>
      <c r="M227" s="224"/>
      <c r="N227" s="225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126</v>
      </c>
      <c r="AU227" s="19" t="s">
        <v>85</v>
      </c>
    </row>
    <row r="228" s="13" customFormat="1">
      <c r="A228" s="13"/>
      <c r="B228" s="226"/>
      <c r="C228" s="227"/>
      <c r="D228" s="221" t="s">
        <v>128</v>
      </c>
      <c r="E228" s="228" t="s">
        <v>19</v>
      </c>
      <c r="F228" s="229" t="s">
        <v>445</v>
      </c>
      <c r="G228" s="227"/>
      <c r="H228" s="228" t="s">
        <v>19</v>
      </c>
      <c r="I228" s="230"/>
      <c r="J228" s="227"/>
      <c r="K228" s="227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128</v>
      </c>
      <c r="AU228" s="235" t="s">
        <v>85</v>
      </c>
      <c r="AV228" s="13" t="s">
        <v>83</v>
      </c>
      <c r="AW228" s="13" t="s">
        <v>37</v>
      </c>
      <c r="AX228" s="13" t="s">
        <v>75</v>
      </c>
      <c r="AY228" s="235" t="s">
        <v>117</v>
      </c>
    </row>
    <row r="229" s="13" customFormat="1">
      <c r="A229" s="13"/>
      <c r="B229" s="226"/>
      <c r="C229" s="227"/>
      <c r="D229" s="221" t="s">
        <v>128</v>
      </c>
      <c r="E229" s="228" t="s">
        <v>19</v>
      </c>
      <c r="F229" s="229" t="s">
        <v>529</v>
      </c>
      <c r="G229" s="227"/>
      <c r="H229" s="228" t="s">
        <v>19</v>
      </c>
      <c r="I229" s="230"/>
      <c r="J229" s="227"/>
      <c r="K229" s="227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128</v>
      </c>
      <c r="AU229" s="235" t="s">
        <v>85</v>
      </c>
      <c r="AV229" s="13" t="s">
        <v>83</v>
      </c>
      <c r="AW229" s="13" t="s">
        <v>37</v>
      </c>
      <c r="AX229" s="13" t="s">
        <v>75</v>
      </c>
      <c r="AY229" s="235" t="s">
        <v>117</v>
      </c>
    </row>
    <row r="230" s="13" customFormat="1">
      <c r="A230" s="13"/>
      <c r="B230" s="226"/>
      <c r="C230" s="227"/>
      <c r="D230" s="221" t="s">
        <v>128</v>
      </c>
      <c r="E230" s="228" t="s">
        <v>19</v>
      </c>
      <c r="F230" s="229" t="s">
        <v>525</v>
      </c>
      <c r="G230" s="227"/>
      <c r="H230" s="228" t="s">
        <v>19</v>
      </c>
      <c r="I230" s="230"/>
      <c r="J230" s="227"/>
      <c r="K230" s="227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128</v>
      </c>
      <c r="AU230" s="235" t="s">
        <v>85</v>
      </c>
      <c r="AV230" s="13" t="s">
        <v>83</v>
      </c>
      <c r="AW230" s="13" t="s">
        <v>37</v>
      </c>
      <c r="AX230" s="13" t="s">
        <v>75</v>
      </c>
      <c r="AY230" s="235" t="s">
        <v>117</v>
      </c>
    </row>
    <row r="231" s="14" customFormat="1">
      <c r="A231" s="14"/>
      <c r="B231" s="236"/>
      <c r="C231" s="237"/>
      <c r="D231" s="221" t="s">
        <v>128</v>
      </c>
      <c r="E231" s="238" t="s">
        <v>19</v>
      </c>
      <c r="F231" s="239" t="s">
        <v>454</v>
      </c>
      <c r="G231" s="237"/>
      <c r="H231" s="240">
        <v>167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6" t="s">
        <v>128</v>
      </c>
      <c r="AU231" s="246" t="s">
        <v>85</v>
      </c>
      <c r="AV231" s="14" t="s">
        <v>85</v>
      </c>
      <c r="AW231" s="14" t="s">
        <v>37</v>
      </c>
      <c r="AX231" s="14" t="s">
        <v>83</v>
      </c>
      <c r="AY231" s="246" t="s">
        <v>117</v>
      </c>
    </row>
    <row r="232" s="12" customFormat="1" ht="22.8" customHeight="1">
      <c r="A232" s="12"/>
      <c r="B232" s="191"/>
      <c r="C232" s="192"/>
      <c r="D232" s="193" t="s">
        <v>74</v>
      </c>
      <c r="E232" s="205" t="s">
        <v>175</v>
      </c>
      <c r="F232" s="205" t="s">
        <v>530</v>
      </c>
      <c r="G232" s="192"/>
      <c r="H232" s="192"/>
      <c r="I232" s="195"/>
      <c r="J232" s="206">
        <f>BK232</f>
        <v>0</v>
      </c>
      <c r="K232" s="192"/>
      <c r="L232" s="197"/>
      <c r="M232" s="198"/>
      <c r="N232" s="199"/>
      <c r="O232" s="199"/>
      <c r="P232" s="200">
        <f>SUM(P233:P237)</f>
        <v>0</v>
      </c>
      <c r="Q232" s="199"/>
      <c r="R232" s="200">
        <f>SUM(R233:R237)</f>
        <v>0</v>
      </c>
      <c r="S232" s="199"/>
      <c r="T232" s="201">
        <f>SUM(T233:T237)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2" t="s">
        <v>83</v>
      </c>
      <c r="AT232" s="203" t="s">
        <v>74</v>
      </c>
      <c r="AU232" s="203" t="s">
        <v>83</v>
      </c>
      <c r="AY232" s="202" t="s">
        <v>117</v>
      </c>
      <c r="BK232" s="204">
        <f>SUM(BK233:BK237)</f>
        <v>0</v>
      </c>
    </row>
    <row r="233" s="2" customFormat="1" ht="24.15" customHeight="1">
      <c r="A233" s="40"/>
      <c r="B233" s="41"/>
      <c r="C233" s="207" t="s">
        <v>316</v>
      </c>
      <c r="D233" s="207" t="s">
        <v>120</v>
      </c>
      <c r="E233" s="208" t="s">
        <v>531</v>
      </c>
      <c r="F233" s="209" t="s">
        <v>532</v>
      </c>
      <c r="G233" s="210" t="s">
        <v>226</v>
      </c>
      <c r="H233" s="211">
        <v>15</v>
      </c>
      <c r="I233" s="212"/>
      <c r="J233" s="213">
        <f>ROUND(I233*H233,2)</f>
        <v>0</v>
      </c>
      <c r="K233" s="214"/>
      <c r="L233" s="46"/>
      <c r="M233" s="215" t="s">
        <v>19</v>
      </c>
      <c r="N233" s="216" t="s">
        <v>46</v>
      </c>
      <c r="O233" s="86"/>
      <c r="P233" s="217">
        <f>O233*H233</f>
        <v>0</v>
      </c>
      <c r="Q233" s="217">
        <v>0</v>
      </c>
      <c r="R233" s="217">
        <f>Q233*H233</f>
        <v>0</v>
      </c>
      <c r="S233" s="217">
        <v>0</v>
      </c>
      <c r="T233" s="218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9" t="s">
        <v>116</v>
      </c>
      <c r="AT233" s="219" t="s">
        <v>120</v>
      </c>
      <c r="AU233" s="219" t="s">
        <v>85</v>
      </c>
      <c r="AY233" s="19" t="s">
        <v>117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9" t="s">
        <v>83</v>
      </c>
      <c r="BK233" s="220">
        <f>ROUND(I233*H233,2)</f>
        <v>0</v>
      </c>
      <c r="BL233" s="19" t="s">
        <v>116</v>
      </c>
      <c r="BM233" s="219" t="s">
        <v>533</v>
      </c>
    </row>
    <row r="234" s="2" customFormat="1">
      <c r="A234" s="40"/>
      <c r="B234" s="41"/>
      <c r="C234" s="42"/>
      <c r="D234" s="221" t="s">
        <v>126</v>
      </c>
      <c r="E234" s="42"/>
      <c r="F234" s="222" t="s">
        <v>534</v>
      </c>
      <c r="G234" s="42"/>
      <c r="H234" s="42"/>
      <c r="I234" s="223"/>
      <c r="J234" s="42"/>
      <c r="K234" s="42"/>
      <c r="L234" s="46"/>
      <c r="M234" s="224"/>
      <c r="N234" s="225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126</v>
      </c>
      <c r="AU234" s="19" t="s">
        <v>85</v>
      </c>
    </row>
    <row r="235" s="13" customFormat="1">
      <c r="A235" s="13"/>
      <c r="B235" s="226"/>
      <c r="C235" s="227"/>
      <c r="D235" s="221" t="s">
        <v>128</v>
      </c>
      <c r="E235" s="228" t="s">
        <v>19</v>
      </c>
      <c r="F235" s="229" t="s">
        <v>473</v>
      </c>
      <c r="G235" s="227"/>
      <c r="H235" s="228" t="s">
        <v>19</v>
      </c>
      <c r="I235" s="230"/>
      <c r="J235" s="227"/>
      <c r="K235" s="227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128</v>
      </c>
      <c r="AU235" s="235" t="s">
        <v>85</v>
      </c>
      <c r="AV235" s="13" t="s">
        <v>83</v>
      </c>
      <c r="AW235" s="13" t="s">
        <v>37</v>
      </c>
      <c r="AX235" s="13" t="s">
        <v>75</v>
      </c>
      <c r="AY235" s="235" t="s">
        <v>117</v>
      </c>
    </row>
    <row r="236" s="13" customFormat="1">
      <c r="A236" s="13"/>
      <c r="B236" s="226"/>
      <c r="C236" s="227"/>
      <c r="D236" s="221" t="s">
        <v>128</v>
      </c>
      <c r="E236" s="228" t="s">
        <v>19</v>
      </c>
      <c r="F236" s="229" t="s">
        <v>535</v>
      </c>
      <c r="G236" s="227"/>
      <c r="H236" s="228" t="s">
        <v>19</v>
      </c>
      <c r="I236" s="230"/>
      <c r="J236" s="227"/>
      <c r="K236" s="227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128</v>
      </c>
      <c r="AU236" s="235" t="s">
        <v>85</v>
      </c>
      <c r="AV236" s="13" t="s">
        <v>83</v>
      </c>
      <c r="AW236" s="13" t="s">
        <v>37</v>
      </c>
      <c r="AX236" s="13" t="s">
        <v>75</v>
      </c>
      <c r="AY236" s="235" t="s">
        <v>117</v>
      </c>
    </row>
    <row r="237" s="14" customFormat="1">
      <c r="A237" s="14"/>
      <c r="B237" s="236"/>
      <c r="C237" s="237"/>
      <c r="D237" s="221" t="s">
        <v>128</v>
      </c>
      <c r="E237" s="238" t="s">
        <v>19</v>
      </c>
      <c r="F237" s="239" t="s">
        <v>8</v>
      </c>
      <c r="G237" s="237"/>
      <c r="H237" s="240">
        <v>15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128</v>
      </c>
      <c r="AU237" s="246" t="s">
        <v>85</v>
      </c>
      <c r="AV237" s="14" t="s">
        <v>85</v>
      </c>
      <c r="AW237" s="14" t="s">
        <v>37</v>
      </c>
      <c r="AX237" s="14" t="s">
        <v>83</v>
      </c>
      <c r="AY237" s="246" t="s">
        <v>117</v>
      </c>
    </row>
    <row r="238" s="12" customFormat="1" ht="22.8" customHeight="1">
      <c r="A238" s="12"/>
      <c r="B238" s="191"/>
      <c r="C238" s="192"/>
      <c r="D238" s="193" t="s">
        <v>74</v>
      </c>
      <c r="E238" s="205" t="s">
        <v>182</v>
      </c>
      <c r="F238" s="205" t="s">
        <v>223</v>
      </c>
      <c r="G238" s="192"/>
      <c r="H238" s="192"/>
      <c r="I238" s="195"/>
      <c r="J238" s="206">
        <f>BK238</f>
        <v>0</v>
      </c>
      <c r="K238" s="192"/>
      <c r="L238" s="197"/>
      <c r="M238" s="198"/>
      <c r="N238" s="199"/>
      <c r="O238" s="199"/>
      <c r="P238" s="200">
        <f>SUM(P239:P315)</f>
        <v>0</v>
      </c>
      <c r="Q238" s="199"/>
      <c r="R238" s="200">
        <f>SUM(R239:R315)</f>
        <v>0</v>
      </c>
      <c r="S238" s="199"/>
      <c r="T238" s="201">
        <f>SUM(T239:T315)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2" t="s">
        <v>83</v>
      </c>
      <c r="AT238" s="203" t="s">
        <v>74</v>
      </c>
      <c r="AU238" s="203" t="s">
        <v>83</v>
      </c>
      <c r="AY238" s="202" t="s">
        <v>117</v>
      </c>
      <c r="BK238" s="204">
        <f>SUM(BK239:BK315)</f>
        <v>0</v>
      </c>
    </row>
    <row r="239" s="2" customFormat="1" ht="24.15" customHeight="1">
      <c r="A239" s="40"/>
      <c r="B239" s="41"/>
      <c r="C239" s="207" t="s">
        <v>322</v>
      </c>
      <c r="D239" s="207" t="s">
        <v>120</v>
      </c>
      <c r="E239" s="208" t="s">
        <v>536</v>
      </c>
      <c r="F239" s="209" t="s">
        <v>537</v>
      </c>
      <c r="G239" s="210" t="s">
        <v>226</v>
      </c>
      <c r="H239" s="211">
        <v>2.6000000000000001</v>
      </c>
      <c r="I239" s="212"/>
      <c r="J239" s="213">
        <f>ROUND(I239*H239,2)</f>
        <v>0</v>
      </c>
      <c r="K239" s="214"/>
      <c r="L239" s="46"/>
      <c r="M239" s="215" t="s">
        <v>19</v>
      </c>
      <c r="N239" s="216" t="s">
        <v>46</v>
      </c>
      <c r="O239" s="86"/>
      <c r="P239" s="217">
        <f>O239*H239</f>
        <v>0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9" t="s">
        <v>116</v>
      </c>
      <c r="AT239" s="219" t="s">
        <v>120</v>
      </c>
      <c r="AU239" s="219" t="s">
        <v>85</v>
      </c>
      <c r="AY239" s="19" t="s">
        <v>117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9" t="s">
        <v>83</v>
      </c>
      <c r="BK239" s="220">
        <f>ROUND(I239*H239,2)</f>
        <v>0</v>
      </c>
      <c r="BL239" s="19" t="s">
        <v>116</v>
      </c>
      <c r="BM239" s="219" t="s">
        <v>538</v>
      </c>
    </row>
    <row r="240" s="2" customFormat="1">
      <c r="A240" s="40"/>
      <c r="B240" s="41"/>
      <c r="C240" s="42"/>
      <c r="D240" s="221" t="s">
        <v>126</v>
      </c>
      <c r="E240" s="42"/>
      <c r="F240" s="222" t="s">
        <v>234</v>
      </c>
      <c r="G240" s="42"/>
      <c r="H240" s="42"/>
      <c r="I240" s="223"/>
      <c r="J240" s="42"/>
      <c r="K240" s="42"/>
      <c r="L240" s="46"/>
      <c r="M240" s="224"/>
      <c r="N240" s="225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126</v>
      </c>
      <c r="AU240" s="19" t="s">
        <v>85</v>
      </c>
    </row>
    <row r="241" s="13" customFormat="1">
      <c r="A241" s="13"/>
      <c r="B241" s="226"/>
      <c r="C241" s="227"/>
      <c r="D241" s="221" t="s">
        <v>128</v>
      </c>
      <c r="E241" s="228" t="s">
        <v>19</v>
      </c>
      <c r="F241" s="229" t="s">
        <v>539</v>
      </c>
      <c r="G241" s="227"/>
      <c r="H241" s="228" t="s">
        <v>19</v>
      </c>
      <c r="I241" s="230"/>
      <c r="J241" s="227"/>
      <c r="K241" s="227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128</v>
      </c>
      <c r="AU241" s="235" t="s">
        <v>85</v>
      </c>
      <c r="AV241" s="13" t="s">
        <v>83</v>
      </c>
      <c r="AW241" s="13" t="s">
        <v>37</v>
      </c>
      <c r="AX241" s="13" t="s">
        <v>75</v>
      </c>
      <c r="AY241" s="235" t="s">
        <v>117</v>
      </c>
    </row>
    <row r="242" s="13" customFormat="1">
      <c r="A242" s="13"/>
      <c r="B242" s="226"/>
      <c r="C242" s="227"/>
      <c r="D242" s="221" t="s">
        <v>128</v>
      </c>
      <c r="E242" s="228" t="s">
        <v>19</v>
      </c>
      <c r="F242" s="229" t="s">
        <v>540</v>
      </c>
      <c r="G242" s="227"/>
      <c r="H242" s="228" t="s">
        <v>19</v>
      </c>
      <c r="I242" s="230"/>
      <c r="J242" s="227"/>
      <c r="K242" s="227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128</v>
      </c>
      <c r="AU242" s="235" t="s">
        <v>85</v>
      </c>
      <c r="AV242" s="13" t="s">
        <v>83</v>
      </c>
      <c r="AW242" s="13" t="s">
        <v>37</v>
      </c>
      <c r="AX242" s="13" t="s">
        <v>75</v>
      </c>
      <c r="AY242" s="235" t="s">
        <v>117</v>
      </c>
    </row>
    <row r="243" s="14" customFormat="1">
      <c r="A243" s="14"/>
      <c r="B243" s="236"/>
      <c r="C243" s="237"/>
      <c r="D243" s="221" t="s">
        <v>128</v>
      </c>
      <c r="E243" s="238" t="s">
        <v>19</v>
      </c>
      <c r="F243" s="239" t="s">
        <v>541</v>
      </c>
      <c r="G243" s="237"/>
      <c r="H243" s="240">
        <v>2.6000000000000001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128</v>
      </c>
      <c r="AU243" s="246" t="s">
        <v>85</v>
      </c>
      <c r="AV243" s="14" t="s">
        <v>85</v>
      </c>
      <c r="AW243" s="14" t="s">
        <v>37</v>
      </c>
      <c r="AX243" s="14" t="s">
        <v>83</v>
      </c>
      <c r="AY243" s="246" t="s">
        <v>117</v>
      </c>
    </row>
    <row r="244" s="2" customFormat="1" ht="24.15" customHeight="1">
      <c r="A244" s="40"/>
      <c r="B244" s="41"/>
      <c r="C244" s="207" t="s">
        <v>327</v>
      </c>
      <c r="D244" s="207" t="s">
        <v>120</v>
      </c>
      <c r="E244" s="208" t="s">
        <v>542</v>
      </c>
      <c r="F244" s="209" t="s">
        <v>543</v>
      </c>
      <c r="G244" s="210" t="s">
        <v>244</v>
      </c>
      <c r="H244" s="211">
        <v>6</v>
      </c>
      <c r="I244" s="212"/>
      <c r="J244" s="213">
        <f>ROUND(I244*H244,2)</f>
        <v>0</v>
      </c>
      <c r="K244" s="214"/>
      <c r="L244" s="46"/>
      <c r="M244" s="215" t="s">
        <v>19</v>
      </c>
      <c r="N244" s="216" t="s">
        <v>46</v>
      </c>
      <c r="O244" s="86"/>
      <c r="P244" s="217">
        <f>O244*H244</f>
        <v>0</v>
      </c>
      <c r="Q244" s="217">
        <v>0</v>
      </c>
      <c r="R244" s="217">
        <f>Q244*H244</f>
        <v>0</v>
      </c>
      <c r="S244" s="217">
        <v>0</v>
      </c>
      <c r="T244" s="218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9" t="s">
        <v>116</v>
      </c>
      <c r="AT244" s="219" t="s">
        <v>120</v>
      </c>
      <c r="AU244" s="219" t="s">
        <v>85</v>
      </c>
      <c r="AY244" s="19" t="s">
        <v>117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9" t="s">
        <v>83</v>
      </c>
      <c r="BK244" s="220">
        <f>ROUND(I244*H244,2)</f>
        <v>0</v>
      </c>
      <c r="BL244" s="19" t="s">
        <v>116</v>
      </c>
      <c r="BM244" s="219" t="s">
        <v>544</v>
      </c>
    </row>
    <row r="245" s="2" customFormat="1">
      <c r="A245" s="40"/>
      <c r="B245" s="41"/>
      <c r="C245" s="42"/>
      <c r="D245" s="221" t="s">
        <v>126</v>
      </c>
      <c r="E245" s="42"/>
      <c r="F245" s="222" t="s">
        <v>348</v>
      </c>
      <c r="G245" s="42"/>
      <c r="H245" s="42"/>
      <c r="I245" s="223"/>
      <c r="J245" s="42"/>
      <c r="K245" s="42"/>
      <c r="L245" s="46"/>
      <c r="M245" s="224"/>
      <c r="N245" s="225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126</v>
      </c>
      <c r="AU245" s="19" t="s">
        <v>85</v>
      </c>
    </row>
    <row r="246" s="13" customFormat="1">
      <c r="A246" s="13"/>
      <c r="B246" s="226"/>
      <c r="C246" s="227"/>
      <c r="D246" s="221" t="s">
        <v>128</v>
      </c>
      <c r="E246" s="228" t="s">
        <v>19</v>
      </c>
      <c r="F246" s="229" t="s">
        <v>545</v>
      </c>
      <c r="G246" s="227"/>
      <c r="H246" s="228" t="s">
        <v>19</v>
      </c>
      <c r="I246" s="230"/>
      <c r="J246" s="227"/>
      <c r="K246" s="227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128</v>
      </c>
      <c r="AU246" s="235" t="s">
        <v>85</v>
      </c>
      <c r="AV246" s="13" t="s">
        <v>83</v>
      </c>
      <c r="AW246" s="13" t="s">
        <v>37</v>
      </c>
      <c r="AX246" s="13" t="s">
        <v>75</v>
      </c>
      <c r="AY246" s="235" t="s">
        <v>117</v>
      </c>
    </row>
    <row r="247" s="13" customFormat="1">
      <c r="A247" s="13"/>
      <c r="B247" s="226"/>
      <c r="C247" s="227"/>
      <c r="D247" s="221" t="s">
        <v>128</v>
      </c>
      <c r="E247" s="228" t="s">
        <v>19</v>
      </c>
      <c r="F247" s="229" t="s">
        <v>546</v>
      </c>
      <c r="G247" s="227"/>
      <c r="H247" s="228" t="s">
        <v>19</v>
      </c>
      <c r="I247" s="230"/>
      <c r="J247" s="227"/>
      <c r="K247" s="227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128</v>
      </c>
      <c r="AU247" s="235" t="s">
        <v>85</v>
      </c>
      <c r="AV247" s="13" t="s">
        <v>83</v>
      </c>
      <c r="AW247" s="13" t="s">
        <v>37</v>
      </c>
      <c r="AX247" s="13" t="s">
        <v>75</v>
      </c>
      <c r="AY247" s="235" t="s">
        <v>117</v>
      </c>
    </row>
    <row r="248" s="13" customFormat="1">
      <c r="A248" s="13"/>
      <c r="B248" s="226"/>
      <c r="C248" s="227"/>
      <c r="D248" s="221" t="s">
        <v>128</v>
      </c>
      <c r="E248" s="228" t="s">
        <v>19</v>
      </c>
      <c r="F248" s="229" t="s">
        <v>547</v>
      </c>
      <c r="G248" s="227"/>
      <c r="H248" s="228" t="s">
        <v>19</v>
      </c>
      <c r="I248" s="230"/>
      <c r="J248" s="227"/>
      <c r="K248" s="227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128</v>
      </c>
      <c r="AU248" s="235" t="s">
        <v>85</v>
      </c>
      <c r="AV248" s="13" t="s">
        <v>83</v>
      </c>
      <c r="AW248" s="13" t="s">
        <v>37</v>
      </c>
      <c r="AX248" s="13" t="s">
        <v>75</v>
      </c>
      <c r="AY248" s="235" t="s">
        <v>117</v>
      </c>
    </row>
    <row r="249" s="14" customFormat="1">
      <c r="A249" s="14"/>
      <c r="B249" s="236"/>
      <c r="C249" s="237"/>
      <c r="D249" s="221" t="s">
        <v>128</v>
      </c>
      <c r="E249" s="238" t="s">
        <v>19</v>
      </c>
      <c r="F249" s="239" t="s">
        <v>162</v>
      </c>
      <c r="G249" s="237"/>
      <c r="H249" s="240">
        <v>6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128</v>
      </c>
      <c r="AU249" s="246" t="s">
        <v>85</v>
      </c>
      <c r="AV249" s="14" t="s">
        <v>85</v>
      </c>
      <c r="AW249" s="14" t="s">
        <v>37</v>
      </c>
      <c r="AX249" s="14" t="s">
        <v>83</v>
      </c>
      <c r="AY249" s="246" t="s">
        <v>117</v>
      </c>
    </row>
    <row r="250" s="2" customFormat="1" ht="24.15" customHeight="1">
      <c r="A250" s="40"/>
      <c r="B250" s="41"/>
      <c r="C250" s="207" t="s">
        <v>332</v>
      </c>
      <c r="D250" s="207" t="s">
        <v>120</v>
      </c>
      <c r="E250" s="208" t="s">
        <v>548</v>
      </c>
      <c r="F250" s="209" t="s">
        <v>549</v>
      </c>
      <c r="G250" s="210" t="s">
        <v>226</v>
      </c>
      <c r="H250" s="211">
        <v>42.200000000000003</v>
      </c>
      <c r="I250" s="212"/>
      <c r="J250" s="213">
        <f>ROUND(I250*H250,2)</f>
        <v>0</v>
      </c>
      <c r="K250" s="214"/>
      <c r="L250" s="46"/>
      <c r="M250" s="215" t="s">
        <v>19</v>
      </c>
      <c r="N250" s="216" t="s">
        <v>46</v>
      </c>
      <c r="O250" s="86"/>
      <c r="P250" s="217">
        <f>O250*H250</f>
        <v>0</v>
      </c>
      <c r="Q250" s="217">
        <v>0</v>
      </c>
      <c r="R250" s="217">
        <f>Q250*H250</f>
        <v>0</v>
      </c>
      <c r="S250" s="217">
        <v>0</v>
      </c>
      <c r="T250" s="218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9" t="s">
        <v>116</v>
      </c>
      <c r="AT250" s="219" t="s">
        <v>120</v>
      </c>
      <c r="AU250" s="219" t="s">
        <v>85</v>
      </c>
      <c r="AY250" s="19" t="s">
        <v>117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9" t="s">
        <v>83</v>
      </c>
      <c r="BK250" s="220">
        <f>ROUND(I250*H250,2)</f>
        <v>0</v>
      </c>
      <c r="BL250" s="19" t="s">
        <v>116</v>
      </c>
      <c r="BM250" s="219" t="s">
        <v>550</v>
      </c>
    </row>
    <row r="251" s="2" customFormat="1">
      <c r="A251" s="40"/>
      <c r="B251" s="41"/>
      <c r="C251" s="42"/>
      <c r="D251" s="221" t="s">
        <v>126</v>
      </c>
      <c r="E251" s="42"/>
      <c r="F251" s="222" t="s">
        <v>551</v>
      </c>
      <c r="G251" s="42"/>
      <c r="H251" s="42"/>
      <c r="I251" s="223"/>
      <c r="J251" s="42"/>
      <c r="K251" s="42"/>
      <c r="L251" s="46"/>
      <c r="M251" s="224"/>
      <c r="N251" s="225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126</v>
      </c>
      <c r="AU251" s="19" t="s">
        <v>85</v>
      </c>
    </row>
    <row r="252" s="13" customFormat="1">
      <c r="A252" s="13"/>
      <c r="B252" s="226"/>
      <c r="C252" s="227"/>
      <c r="D252" s="221" t="s">
        <v>128</v>
      </c>
      <c r="E252" s="228" t="s">
        <v>19</v>
      </c>
      <c r="F252" s="229" t="s">
        <v>479</v>
      </c>
      <c r="G252" s="227"/>
      <c r="H252" s="228" t="s">
        <v>19</v>
      </c>
      <c r="I252" s="230"/>
      <c r="J252" s="227"/>
      <c r="K252" s="227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128</v>
      </c>
      <c r="AU252" s="235" t="s">
        <v>85</v>
      </c>
      <c r="AV252" s="13" t="s">
        <v>83</v>
      </c>
      <c r="AW252" s="13" t="s">
        <v>37</v>
      </c>
      <c r="AX252" s="13" t="s">
        <v>75</v>
      </c>
      <c r="AY252" s="235" t="s">
        <v>117</v>
      </c>
    </row>
    <row r="253" s="13" customFormat="1">
      <c r="A253" s="13"/>
      <c r="B253" s="226"/>
      <c r="C253" s="227"/>
      <c r="D253" s="221" t="s">
        <v>128</v>
      </c>
      <c r="E253" s="228" t="s">
        <v>19</v>
      </c>
      <c r="F253" s="229" t="s">
        <v>552</v>
      </c>
      <c r="G253" s="227"/>
      <c r="H253" s="228" t="s">
        <v>19</v>
      </c>
      <c r="I253" s="230"/>
      <c r="J253" s="227"/>
      <c r="K253" s="227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128</v>
      </c>
      <c r="AU253" s="235" t="s">
        <v>85</v>
      </c>
      <c r="AV253" s="13" t="s">
        <v>83</v>
      </c>
      <c r="AW253" s="13" t="s">
        <v>37</v>
      </c>
      <c r="AX253" s="13" t="s">
        <v>75</v>
      </c>
      <c r="AY253" s="235" t="s">
        <v>117</v>
      </c>
    </row>
    <row r="254" s="14" customFormat="1">
      <c r="A254" s="14"/>
      <c r="B254" s="236"/>
      <c r="C254" s="237"/>
      <c r="D254" s="221" t="s">
        <v>128</v>
      </c>
      <c r="E254" s="238" t="s">
        <v>19</v>
      </c>
      <c r="F254" s="239" t="s">
        <v>553</v>
      </c>
      <c r="G254" s="237"/>
      <c r="H254" s="240">
        <v>42.200000000000003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6" t="s">
        <v>128</v>
      </c>
      <c r="AU254" s="246" t="s">
        <v>85</v>
      </c>
      <c r="AV254" s="14" t="s">
        <v>85</v>
      </c>
      <c r="AW254" s="14" t="s">
        <v>37</v>
      </c>
      <c r="AX254" s="14" t="s">
        <v>83</v>
      </c>
      <c r="AY254" s="246" t="s">
        <v>117</v>
      </c>
    </row>
    <row r="255" s="2" customFormat="1" ht="24.15" customHeight="1">
      <c r="A255" s="40"/>
      <c r="B255" s="41"/>
      <c r="C255" s="207" t="s">
        <v>338</v>
      </c>
      <c r="D255" s="207" t="s">
        <v>120</v>
      </c>
      <c r="E255" s="208" t="s">
        <v>554</v>
      </c>
      <c r="F255" s="209" t="s">
        <v>555</v>
      </c>
      <c r="G255" s="210" t="s">
        <v>226</v>
      </c>
      <c r="H255" s="211">
        <v>42.200000000000003</v>
      </c>
      <c r="I255" s="212"/>
      <c r="J255" s="213">
        <f>ROUND(I255*H255,2)</f>
        <v>0</v>
      </c>
      <c r="K255" s="214"/>
      <c r="L255" s="46"/>
      <c r="M255" s="215" t="s">
        <v>19</v>
      </c>
      <c r="N255" s="216" t="s">
        <v>46</v>
      </c>
      <c r="O255" s="86"/>
      <c r="P255" s="217">
        <f>O255*H255</f>
        <v>0</v>
      </c>
      <c r="Q255" s="217">
        <v>0</v>
      </c>
      <c r="R255" s="217">
        <f>Q255*H255</f>
        <v>0</v>
      </c>
      <c r="S255" s="217">
        <v>0</v>
      </c>
      <c r="T255" s="218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9" t="s">
        <v>116</v>
      </c>
      <c r="AT255" s="219" t="s">
        <v>120</v>
      </c>
      <c r="AU255" s="219" t="s">
        <v>85</v>
      </c>
      <c r="AY255" s="19" t="s">
        <v>117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9" t="s">
        <v>83</v>
      </c>
      <c r="BK255" s="220">
        <f>ROUND(I255*H255,2)</f>
        <v>0</v>
      </c>
      <c r="BL255" s="19" t="s">
        <v>116</v>
      </c>
      <c r="BM255" s="219" t="s">
        <v>556</v>
      </c>
    </row>
    <row r="256" s="2" customFormat="1">
      <c r="A256" s="40"/>
      <c r="B256" s="41"/>
      <c r="C256" s="42"/>
      <c r="D256" s="221" t="s">
        <v>126</v>
      </c>
      <c r="E256" s="42"/>
      <c r="F256" s="222" t="s">
        <v>551</v>
      </c>
      <c r="G256" s="42"/>
      <c r="H256" s="42"/>
      <c r="I256" s="223"/>
      <c r="J256" s="42"/>
      <c r="K256" s="42"/>
      <c r="L256" s="46"/>
      <c r="M256" s="224"/>
      <c r="N256" s="225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126</v>
      </c>
      <c r="AU256" s="19" t="s">
        <v>85</v>
      </c>
    </row>
    <row r="257" s="13" customFormat="1">
      <c r="A257" s="13"/>
      <c r="B257" s="226"/>
      <c r="C257" s="227"/>
      <c r="D257" s="221" t="s">
        <v>128</v>
      </c>
      <c r="E257" s="228" t="s">
        <v>19</v>
      </c>
      <c r="F257" s="229" t="s">
        <v>390</v>
      </c>
      <c r="G257" s="227"/>
      <c r="H257" s="228" t="s">
        <v>19</v>
      </c>
      <c r="I257" s="230"/>
      <c r="J257" s="227"/>
      <c r="K257" s="227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128</v>
      </c>
      <c r="AU257" s="235" t="s">
        <v>85</v>
      </c>
      <c r="AV257" s="13" t="s">
        <v>83</v>
      </c>
      <c r="AW257" s="13" t="s">
        <v>37</v>
      </c>
      <c r="AX257" s="13" t="s">
        <v>75</v>
      </c>
      <c r="AY257" s="235" t="s">
        <v>117</v>
      </c>
    </row>
    <row r="258" s="13" customFormat="1">
      <c r="A258" s="13"/>
      <c r="B258" s="226"/>
      <c r="C258" s="227"/>
      <c r="D258" s="221" t="s">
        <v>128</v>
      </c>
      <c r="E258" s="228" t="s">
        <v>19</v>
      </c>
      <c r="F258" s="229" t="s">
        <v>557</v>
      </c>
      <c r="G258" s="227"/>
      <c r="H258" s="228" t="s">
        <v>19</v>
      </c>
      <c r="I258" s="230"/>
      <c r="J258" s="227"/>
      <c r="K258" s="227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128</v>
      </c>
      <c r="AU258" s="235" t="s">
        <v>85</v>
      </c>
      <c r="AV258" s="13" t="s">
        <v>83</v>
      </c>
      <c r="AW258" s="13" t="s">
        <v>37</v>
      </c>
      <c r="AX258" s="13" t="s">
        <v>75</v>
      </c>
      <c r="AY258" s="235" t="s">
        <v>117</v>
      </c>
    </row>
    <row r="259" s="14" customFormat="1">
      <c r="A259" s="14"/>
      <c r="B259" s="236"/>
      <c r="C259" s="237"/>
      <c r="D259" s="221" t="s">
        <v>128</v>
      </c>
      <c r="E259" s="238" t="s">
        <v>19</v>
      </c>
      <c r="F259" s="239" t="s">
        <v>558</v>
      </c>
      <c r="G259" s="237"/>
      <c r="H259" s="240">
        <v>42.200000000000003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128</v>
      </c>
      <c r="AU259" s="246" t="s">
        <v>85</v>
      </c>
      <c r="AV259" s="14" t="s">
        <v>85</v>
      </c>
      <c r="AW259" s="14" t="s">
        <v>37</v>
      </c>
      <c r="AX259" s="14" t="s">
        <v>83</v>
      </c>
      <c r="AY259" s="246" t="s">
        <v>117</v>
      </c>
    </row>
    <row r="260" s="2" customFormat="1" ht="24.15" customHeight="1">
      <c r="A260" s="40"/>
      <c r="B260" s="41"/>
      <c r="C260" s="207" t="s">
        <v>344</v>
      </c>
      <c r="D260" s="207" t="s">
        <v>120</v>
      </c>
      <c r="E260" s="208" t="s">
        <v>559</v>
      </c>
      <c r="F260" s="209" t="s">
        <v>560</v>
      </c>
      <c r="G260" s="210" t="s">
        <v>226</v>
      </c>
      <c r="H260" s="211">
        <v>42.200000000000003</v>
      </c>
      <c r="I260" s="212"/>
      <c r="J260" s="213">
        <f>ROUND(I260*H260,2)</f>
        <v>0</v>
      </c>
      <c r="K260" s="214"/>
      <c r="L260" s="46"/>
      <c r="M260" s="215" t="s">
        <v>19</v>
      </c>
      <c r="N260" s="216" t="s">
        <v>46</v>
      </c>
      <c r="O260" s="86"/>
      <c r="P260" s="217">
        <f>O260*H260</f>
        <v>0</v>
      </c>
      <c r="Q260" s="217">
        <v>0</v>
      </c>
      <c r="R260" s="217">
        <f>Q260*H260</f>
        <v>0</v>
      </c>
      <c r="S260" s="217">
        <v>0</v>
      </c>
      <c r="T260" s="218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9" t="s">
        <v>116</v>
      </c>
      <c r="AT260" s="219" t="s">
        <v>120</v>
      </c>
      <c r="AU260" s="219" t="s">
        <v>85</v>
      </c>
      <c r="AY260" s="19" t="s">
        <v>117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19" t="s">
        <v>83</v>
      </c>
      <c r="BK260" s="220">
        <f>ROUND(I260*H260,2)</f>
        <v>0</v>
      </c>
      <c r="BL260" s="19" t="s">
        <v>116</v>
      </c>
      <c r="BM260" s="219" t="s">
        <v>561</v>
      </c>
    </row>
    <row r="261" s="2" customFormat="1">
      <c r="A261" s="40"/>
      <c r="B261" s="41"/>
      <c r="C261" s="42"/>
      <c r="D261" s="221" t="s">
        <v>126</v>
      </c>
      <c r="E261" s="42"/>
      <c r="F261" s="222" t="s">
        <v>562</v>
      </c>
      <c r="G261" s="42"/>
      <c r="H261" s="42"/>
      <c r="I261" s="223"/>
      <c r="J261" s="42"/>
      <c r="K261" s="42"/>
      <c r="L261" s="46"/>
      <c r="M261" s="224"/>
      <c r="N261" s="225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126</v>
      </c>
      <c r="AU261" s="19" t="s">
        <v>85</v>
      </c>
    </row>
    <row r="262" s="13" customFormat="1">
      <c r="A262" s="13"/>
      <c r="B262" s="226"/>
      <c r="C262" s="227"/>
      <c r="D262" s="221" t="s">
        <v>128</v>
      </c>
      <c r="E262" s="228" t="s">
        <v>19</v>
      </c>
      <c r="F262" s="229" t="s">
        <v>479</v>
      </c>
      <c r="G262" s="227"/>
      <c r="H262" s="228" t="s">
        <v>19</v>
      </c>
      <c r="I262" s="230"/>
      <c r="J262" s="227"/>
      <c r="K262" s="227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128</v>
      </c>
      <c r="AU262" s="235" t="s">
        <v>85</v>
      </c>
      <c r="AV262" s="13" t="s">
        <v>83</v>
      </c>
      <c r="AW262" s="13" t="s">
        <v>37</v>
      </c>
      <c r="AX262" s="13" t="s">
        <v>75</v>
      </c>
      <c r="AY262" s="235" t="s">
        <v>117</v>
      </c>
    </row>
    <row r="263" s="13" customFormat="1">
      <c r="A263" s="13"/>
      <c r="B263" s="226"/>
      <c r="C263" s="227"/>
      <c r="D263" s="221" t="s">
        <v>128</v>
      </c>
      <c r="E263" s="228" t="s">
        <v>19</v>
      </c>
      <c r="F263" s="229" t="s">
        <v>563</v>
      </c>
      <c r="G263" s="227"/>
      <c r="H263" s="228" t="s">
        <v>19</v>
      </c>
      <c r="I263" s="230"/>
      <c r="J263" s="227"/>
      <c r="K263" s="227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128</v>
      </c>
      <c r="AU263" s="235" t="s">
        <v>85</v>
      </c>
      <c r="AV263" s="13" t="s">
        <v>83</v>
      </c>
      <c r="AW263" s="13" t="s">
        <v>37</v>
      </c>
      <c r="AX263" s="13" t="s">
        <v>75</v>
      </c>
      <c r="AY263" s="235" t="s">
        <v>117</v>
      </c>
    </row>
    <row r="264" s="14" customFormat="1">
      <c r="A264" s="14"/>
      <c r="B264" s="236"/>
      <c r="C264" s="237"/>
      <c r="D264" s="221" t="s">
        <v>128</v>
      </c>
      <c r="E264" s="238" t="s">
        <v>19</v>
      </c>
      <c r="F264" s="239" t="s">
        <v>553</v>
      </c>
      <c r="G264" s="237"/>
      <c r="H264" s="240">
        <v>42.200000000000003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128</v>
      </c>
      <c r="AU264" s="246" t="s">
        <v>85</v>
      </c>
      <c r="AV264" s="14" t="s">
        <v>85</v>
      </c>
      <c r="AW264" s="14" t="s">
        <v>37</v>
      </c>
      <c r="AX264" s="14" t="s">
        <v>83</v>
      </c>
      <c r="AY264" s="246" t="s">
        <v>117</v>
      </c>
    </row>
    <row r="265" s="2" customFormat="1" ht="16.5" customHeight="1">
      <c r="A265" s="40"/>
      <c r="B265" s="41"/>
      <c r="C265" s="207" t="s">
        <v>350</v>
      </c>
      <c r="D265" s="207" t="s">
        <v>120</v>
      </c>
      <c r="E265" s="208" t="s">
        <v>564</v>
      </c>
      <c r="F265" s="209" t="s">
        <v>565</v>
      </c>
      <c r="G265" s="210" t="s">
        <v>387</v>
      </c>
      <c r="H265" s="211">
        <v>0.83999999999999997</v>
      </c>
      <c r="I265" s="212"/>
      <c r="J265" s="213">
        <f>ROUND(I265*H265,2)</f>
        <v>0</v>
      </c>
      <c r="K265" s="214"/>
      <c r="L265" s="46"/>
      <c r="M265" s="215" t="s">
        <v>19</v>
      </c>
      <c r="N265" s="216" t="s">
        <v>46</v>
      </c>
      <c r="O265" s="86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9" t="s">
        <v>116</v>
      </c>
      <c r="AT265" s="219" t="s">
        <v>120</v>
      </c>
      <c r="AU265" s="219" t="s">
        <v>85</v>
      </c>
      <c r="AY265" s="19" t="s">
        <v>117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9" t="s">
        <v>83</v>
      </c>
      <c r="BK265" s="220">
        <f>ROUND(I265*H265,2)</f>
        <v>0</v>
      </c>
      <c r="BL265" s="19" t="s">
        <v>116</v>
      </c>
      <c r="BM265" s="219" t="s">
        <v>566</v>
      </c>
    </row>
    <row r="266" s="2" customFormat="1">
      <c r="A266" s="40"/>
      <c r="B266" s="41"/>
      <c r="C266" s="42"/>
      <c r="D266" s="221" t="s">
        <v>126</v>
      </c>
      <c r="E266" s="42"/>
      <c r="F266" s="222" t="s">
        <v>567</v>
      </c>
      <c r="G266" s="42"/>
      <c r="H266" s="42"/>
      <c r="I266" s="223"/>
      <c r="J266" s="42"/>
      <c r="K266" s="42"/>
      <c r="L266" s="46"/>
      <c r="M266" s="224"/>
      <c r="N266" s="225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126</v>
      </c>
      <c r="AU266" s="19" t="s">
        <v>85</v>
      </c>
    </row>
    <row r="267" s="13" customFormat="1">
      <c r="A267" s="13"/>
      <c r="B267" s="226"/>
      <c r="C267" s="227"/>
      <c r="D267" s="221" t="s">
        <v>128</v>
      </c>
      <c r="E267" s="228" t="s">
        <v>19</v>
      </c>
      <c r="F267" s="229" t="s">
        <v>539</v>
      </c>
      <c r="G267" s="227"/>
      <c r="H267" s="228" t="s">
        <v>19</v>
      </c>
      <c r="I267" s="230"/>
      <c r="J267" s="227"/>
      <c r="K267" s="227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128</v>
      </c>
      <c r="AU267" s="235" t="s">
        <v>85</v>
      </c>
      <c r="AV267" s="13" t="s">
        <v>83</v>
      </c>
      <c r="AW267" s="13" t="s">
        <v>37</v>
      </c>
      <c r="AX267" s="13" t="s">
        <v>75</v>
      </c>
      <c r="AY267" s="235" t="s">
        <v>117</v>
      </c>
    </row>
    <row r="268" s="13" customFormat="1">
      <c r="A268" s="13"/>
      <c r="B268" s="226"/>
      <c r="C268" s="227"/>
      <c r="D268" s="221" t="s">
        <v>128</v>
      </c>
      <c r="E268" s="228" t="s">
        <v>19</v>
      </c>
      <c r="F268" s="229" t="s">
        <v>391</v>
      </c>
      <c r="G268" s="227"/>
      <c r="H268" s="228" t="s">
        <v>19</v>
      </c>
      <c r="I268" s="230"/>
      <c r="J268" s="227"/>
      <c r="K268" s="227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128</v>
      </c>
      <c r="AU268" s="235" t="s">
        <v>85</v>
      </c>
      <c r="AV268" s="13" t="s">
        <v>83</v>
      </c>
      <c r="AW268" s="13" t="s">
        <v>37</v>
      </c>
      <c r="AX268" s="13" t="s">
        <v>75</v>
      </c>
      <c r="AY268" s="235" t="s">
        <v>117</v>
      </c>
    </row>
    <row r="269" s="13" customFormat="1">
      <c r="A269" s="13"/>
      <c r="B269" s="226"/>
      <c r="C269" s="227"/>
      <c r="D269" s="221" t="s">
        <v>128</v>
      </c>
      <c r="E269" s="228" t="s">
        <v>19</v>
      </c>
      <c r="F269" s="229" t="s">
        <v>568</v>
      </c>
      <c r="G269" s="227"/>
      <c r="H269" s="228" t="s">
        <v>19</v>
      </c>
      <c r="I269" s="230"/>
      <c r="J269" s="227"/>
      <c r="K269" s="227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128</v>
      </c>
      <c r="AU269" s="235" t="s">
        <v>85</v>
      </c>
      <c r="AV269" s="13" t="s">
        <v>83</v>
      </c>
      <c r="AW269" s="13" t="s">
        <v>37</v>
      </c>
      <c r="AX269" s="13" t="s">
        <v>75</v>
      </c>
      <c r="AY269" s="235" t="s">
        <v>117</v>
      </c>
    </row>
    <row r="270" s="14" customFormat="1">
      <c r="A270" s="14"/>
      <c r="B270" s="236"/>
      <c r="C270" s="237"/>
      <c r="D270" s="221" t="s">
        <v>128</v>
      </c>
      <c r="E270" s="238" t="s">
        <v>19</v>
      </c>
      <c r="F270" s="239" t="s">
        <v>569</v>
      </c>
      <c r="G270" s="237"/>
      <c r="H270" s="240">
        <v>0.83999999999999997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6" t="s">
        <v>128</v>
      </c>
      <c r="AU270" s="246" t="s">
        <v>85</v>
      </c>
      <c r="AV270" s="14" t="s">
        <v>85</v>
      </c>
      <c r="AW270" s="14" t="s">
        <v>37</v>
      </c>
      <c r="AX270" s="14" t="s">
        <v>83</v>
      </c>
      <c r="AY270" s="246" t="s">
        <v>117</v>
      </c>
    </row>
    <row r="271" s="2" customFormat="1" ht="24.15" customHeight="1">
      <c r="A271" s="40"/>
      <c r="B271" s="41"/>
      <c r="C271" s="207" t="s">
        <v>357</v>
      </c>
      <c r="D271" s="207" t="s">
        <v>120</v>
      </c>
      <c r="E271" s="208" t="s">
        <v>570</v>
      </c>
      <c r="F271" s="209" t="s">
        <v>571</v>
      </c>
      <c r="G271" s="210" t="s">
        <v>397</v>
      </c>
      <c r="H271" s="211">
        <v>63</v>
      </c>
      <c r="I271" s="212"/>
      <c r="J271" s="213">
        <f>ROUND(I271*H271,2)</f>
        <v>0</v>
      </c>
      <c r="K271" s="214"/>
      <c r="L271" s="46"/>
      <c r="M271" s="215" t="s">
        <v>19</v>
      </c>
      <c r="N271" s="216" t="s">
        <v>46</v>
      </c>
      <c r="O271" s="86"/>
      <c r="P271" s="217">
        <f>O271*H271</f>
        <v>0</v>
      </c>
      <c r="Q271" s="217">
        <v>0</v>
      </c>
      <c r="R271" s="217">
        <f>Q271*H271</f>
        <v>0</v>
      </c>
      <c r="S271" s="217">
        <v>0</v>
      </c>
      <c r="T271" s="218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9" t="s">
        <v>116</v>
      </c>
      <c r="AT271" s="219" t="s">
        <v>120</v>
      </c>
      <c r="AU271" s="219" t="s">
        <v>85</v>
      </c>
      <c r="AY271" s="19" t="s">
        <v>117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19" t="s">
        <v>83</v>
      </c>
      <c r="BK271" s="220">
        <f>ROUND(I271*H271,2)</f>
        <v>0</v>
      </c>
      <c r="BL271" s="19" t="s">
        <v>116</v>
      </c>
      <c r="BM271" s="219" t="s">
        <v>572</v>
      </c>
    </row>
    <row r="272" s="2" customFormat="1">
      <c r="A272" s="40"/>
      <c r="B272" s="41"/>
      <c r="C272" s="42"/>
      <c r="D272" s="221" t="s">
        <v>126</v>
      </c>
      <c r="E272" s="42"/>
      <c r="F272" s="222" t="s">
        <v>399</v>
      </c>
      <c r="G272" s="42"/>
      <c r="H272" s="42"/>
      <c r="I272" s="223"/>
      <c r="J272" s="42"/>
      <c r="K272" s="42"/>
      <c r="L272" s="46"/>
      <c r="M272" s="224"/>
      <c r="N272" s="225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126</v>
      </c>
      <c r="AU272" s="19" t="s">
        <v>85</v>
      </c>
    </row>
    <row r="273" s="13" customFormat="1">
      <c r="A273" s="13"/>
      <c r="B273" s="226"/>
      <c r="C273" s="227"/>
      <c r="D273" s="221" t="s">
        <v>128</v>
      </c>
      <c r="E273" s="228" t="s">
        <v>19</v>
      </c>
      <c r="F273" s="229" t="s">
        <v>573</v>
      </c>
      <c r="G273" s="227"/>
      <c r="H273" s="228" t="s">
        <v>19</v>
      </c>
      <c r="I273" s="230"/>
      <c r="J273" s="227"/>
      <c r="K273" s="227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128</v>
      </c>
      <c r="AU273" s="235" t="s">
        <v>85</v>
      </c>
      <c r="AV273" s="13" t="s">
        <v>83</v>
      </c>
      <c r="AW273" s="13" t="s">
        <v>37</v>
      </c>
      <c r="AX273" s="13" t="s">
        <v>75</v>
      </c>
      <c r="AY273" s="235" t="s">
        <v>117</v>
      </c>
    </row>
    <row r="274" s="13" customFormat="1">
      <c r="A274" s="13"/>
      <c r="B274" s="226"/>
      <c r="C274" s="227"/>
      <c r="D274" s="221" t="s">
        <v>128</v>
      </c>
      <c r="E274" s="228" t="s">
        <v>19</v>
      </c>
      <c r="F274" s="229" t="s">
        <v>391</v>
      </c>
      <c r="G274" s="227"/>
      <c r="H274" s="228" t="s">
        <v>19</v>
      </c>
      <c r="I274" s="230"/>
      <c r="J274" s="227"/>
      <c r="K274" s="227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128</v>
      </c>
      <c r="AU274" s="235" t="s">
        <v>85</v>
      </c>
      <c r="AV274" s="13" t="s">
        <v>83</v>
      </c>
      <c r="AW274" s="13" t="s">
        <v>37</v>
      </c>
      <c r="AX274" s="13" t="s">
        <v>75</v>
      </c>
      <c r="AY274" s="235" t="s">
        <v>117</v>
      </c>
    </row>
    <row r="275" s="13" customFormat="1">
      <c r="A275" s="13"/>
      <c r="B275" s="226"/>
      <c r="C275" s="227"/>
      <c r="D275" s="221" t="s">
        <v>128</v>
      </c>
      <c r="E275" s="228" t="s">
        <v>19</v>
      </c>
      <c r="F275" s="229" t="s">
        <v>439</v>
      </c>
      <c r="G275" s="227"/>
      <c r="H275" s="228" t="s">
        <v>19</v>
      </c>
      <c r="I275" s="230"/>
      <c r="J275" s="227"/>
      <c r="K275" s="227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128</v>
      </c>
      <c r="AU275" s="235" t="s">
        <v>85</v>
      </c>
      <c r="AV275" s="13" t="s">
        <v>83</v>
      </c>
      <c r="AW275" s="13" t="s">
        <v>37</v>
      </c>
      <c r="AX275" s="13" t="s">
        <v>75</v>
      </c>
      <c r="AY275" s="235" t="s">
        <v>117</v>
      </c>
    </row>
    <row r="276" s="14" customFormat="1">
      <c r="A276" s="14"/>
      <c r="B276" s="236"/>
      <c r="C276" s="237"/>
      <c r="D276" s="221" t="s">
        <v>128</v>
      </c>
      <c r="E276" s="238" t="s">
        <v>19</v>
      </c>
      <c r="F276" s="239" t="s">
        <v>574</v>
      </c>
      <c r="G276" s="237"/>
      <c r="H276" s="240">
        <v>63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128</v>
      </c>
      <c r="AU276" s="246" t="s">
        <v>85</v>
      </c>
      <c r="AV276" s="14" t="s">
        <v>85</v>
      </c>
      <c r="AW276" s="14" t="s">
        <v>37</v>
      </c>
      <c r="AX276" s="14" t="s">
        <v>83</v>
      </c>
      <c r="AY276" s="246" t="s">
        <v>117</v>
      </c>
    </row>
    <row r="277" s="2" customFormat="1" ht="16.5" customHeight="1">
      <c r="A277" s="40"/>
      <c r="B277" s="41"/>
      <c r="C277" s="207" t="s">
        <v>366</v>
      </c>
      <c r="D277" s="207" t="s">
        <v>120</v>
      </c>
      <c r="E277" s="208" t="s">
        <v>575</v>
      </c>
      <c r="F277" s="209" t="s">
        <v>576</v>
      </c>
      <c r="G277" s="210" t="s">
        <v>387</v>
      </c>
      <c r="H277" s="211">
        <v>44.009999999999998</v>
      </c>
      <c r="I277" s="212"/>
      <c r="J277" s="213">
        <f>ROUND(I277*H277,2)</f>
        <v>0</v>
      </c>
      <c r="K277" s="214"/>
      <c r="L277" s="46"/>
      <c r="M277" s="215" t="s">
        <v>19</v>
      </c>
      <c r="N277" s="216" t="s">
        <v>46</v>
      </c>
      <c r="O277" s="86"/>
      <c r="P277" s="217">
        <f>O277*H277</f>
        <v>0</v>
      </c>
      <c r="Q277" s="217">
        <v>0</v>
      </c>
      <c r="R277" s="217">
        <f>Q277*H277</f>
        <v>0</v>
      </c>
      <c r="S277" s="217">
        <v>0</v>
      </c>
      <c r="T277" s="218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9" t="s">
        <v>116</v>
      </c>
      <c r="AT277" s="219" t="s">
        <v>120</v>
      </c>
      <c r="AU277" s="219" t="s">
        <v>85</v>
      </c>
      <c r="AY277" s="19" t="s">
        <v>117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9" t="s">
        <v>83</v>
      </c>
      <c r="BK277" s="220">
        <f>ROUND(I277*H277,2)</f>
        <v>0</v>
      </c>
      <c r="BL277" s="19" t="s">
        <v>116</v>
      </c>
      <c r="BM277" s="219" t="s">
        <v>577</v>
      </c>
    </row>
    <row r="278" s="2" customFormat="1">
      <c r="A278" s="40"/>
      <c r="B278" s="41"/>
      <c r="C278" s="42"/>
      <c r="D278" s="221" t="s">
        <v>126</v>
      </c>
      <c r="E278" s="42"/>
      <c r="F278" s="222" t="s">
        <v>567</v>
      </c>
      <c r="G278" s="42"/>
      <c r="H278" s="42"/>
      <c r="I278" s="223"/>
      <c r="J278" s="42"/>
      <c r="K278" s="42"/>
      <c r="L278" s="46"/>
      <c r="M278" s="224"/>
      <c r="N278" s="225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126</v>
      </c>
      <c r="AU278" s="19" t="s">
        <v>85</v>
      </c>
    </row>
    <row r="279" s="13" customFormat="1">
      <c r="A279" s="13"/>
      <c r="B279" s="226"/>
      <c r="C279" s="227"/>
      <c r="D279" s="221" t="s">
        <v>128</v>
      </c>
      <c r="E279" s="228" t="s">
        <v>19</v>
      </c>
      <c r="F279" s="229" t="s">
        <v>539</v>
      </c>
      <c r="G279" s="227"/>
      <c r="H279" s="228" t="s">
        <v>19</v>
      </c>
      <c r="I279" s="230"/>
      <c r="J279" s="227"/>
      <c r="K279" s="227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128</v>
      </c>
      <c r="AU279" s="235" t="s">
        <v>85</v>
      </c>
      <c r="AV279" s="13" t="s">
        <v>83</v>
      </c>
      <c r="AW279" s="13" t="s">
        <v>37</v>
      </c>
      <c r="AX279" s="13" t="s">
        <v>75</v>
      </c>
      <c r="AY279" s="235" t="s">
        <v>117</v>
      </c>
    </row>
    <row r="280" s="13" customFormat="1">
      <c r="A280" s="13"/>
      <c r="B280" s="226"/>
      <c r="C280" s="227"/>
      <c r="D280" s="221" t="s">
        <v>128</v>
      </c>
      <c r="E280" s="228" t="s">
        <v>19</v>
      </c>
      <c r="F280" s="229" t="s">
        <v>391</v>
      </c>
      <c r="G280" s="227"/>
      <c r="H280" s="228" t="s">
        <v>19</v>
      </c>
      <c r="I280" s="230"/>
      <c r="J280" s="227"/>
      <c r="K280" s="227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128</v>
      </c>
      <c r="AU280" s="235" t="s">
        <v>85</v>
      </c>
      <c r="AV280" s="13" t="s">
        <v>83</v>
      </c>
      <c r="AW280" s="13" t="s">
        <v>37</v>
      </c>
      <c r="AX280" s="13" t="s">
        <v>75</v>
      </c>
      <c r="AY280" s="235" t="s">
        <v>117</v>
      </c>
    </row>
    <row r="281" s="13" customFormat="1">
      <c r="A281" s="13"/>
      <c r="B281" s="226"/>
      <c r="C281" s="227"/>
      <c r="D281" s="221" t="s">
        <v>128</v>
      </c>
      <c r="E281" s="228" t="s">
        <v>19</v>
      </c>
      <c r="F281" s="229" t="s">
        <v>578</v>
      </c>
      <c r="G281" s="227"/>
      <c r="H281" s="228" t="s">
        <v>19</v>
      </c>
      <c r="I281" s="230"/>
      <c r="J281" s="227"/>
      <c r="K281" s="227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128</v>
      </c>
      <c r="AU281" s="235" t="s">
        <v>85</v>
      </c>
      <c r="AV281" s="13" t="s">
        <v>83</v>
      </c>
      <c r="AW281" s="13" t="s">
        <v>37</v>
      </c>
      <c r="AX281" s="13" t="s">
        <v>75</v>
      </c>
      <c r="AY281" s="235" t="s">
        <v>117</v>
      </c>
    </row>
    <row r="282" s="14" customFormat="1">
      <c r="A282" s="14"/>
      <c r="B282" s="236"/>
      <c r="C282" s="237"/>
      <c r="D282" s="221" t="s">
        <v>128</v>
      </c>
      <c r="E282" s="238" t="s">
        <v>19</v>
      </c>
      <c r="F282" s="239" t="s">
        <v>579</v>
      </c>
      <c r="G282" s="237"/>
      <c r="H282" s="240">
        <v>43.5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6" t="s">
        <v>128</v>
      </c>
      <c r="AU282" s="246" t="s">
        <v>85</v>
      </c>
      <c r="AV282" s="14" t="s">
        <v>85</v>
      </c>
      <c r="AW282" s="14" t="s">
        <v>37</v>
      </c>
      <c r="AX282" s="14" t="s">
        <v>75</v>
      </c>
      <c r="AY282" s="246" t="s">
        <v>117</v>
      </c>
    </row>
    <row r="283" s="13" customFormat="1">
      <c r="A283" s="13"/>
      <c r="B283" s="226"/>
      <c r="C283" s="227"/>
      <c r="D283" s="221" t="s">
        <v>128</v>
      </c>
      <c r="E283" s="228" t="s">
        <v>19</v>
      </c>
      <c r="F283" s="229" t="s">
        <v>580</v>
      </c>
      <c r="G283" s="227"/>
      <c r="H283" s="228" t="s">
        <v>19</v>
      </c>
      <c r="I283" s="230"/>
      <c r="J283" s="227"/>
      <c r="K283" s="227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128</v>
      </c>
      <c r="AU283" s="235" t="s">
        <v>85</v>
      </c>
      <c r="AV283" s="13" t="s">
        <v>83</v>
      </c>
      <c r="AW283" s="13" t="s">
        <v>37</v>
      </c>
      <c r="AX283" s="13" t="s">
        <v>75</v>
      </c>
      <c r="AY283" s="235" t="s">
        <v>117</v>
      </c>
    </row>
    <row r="284" s="14" customFormat="1">
      <c r="A284" s="14"/>
      <c r="B284" s="236"/>
      <c r="C284" s="237"/>
      <c r="D284" s="221" t="s">
        <v>128</v>
      </c>
      <c r="E284" s="238" t="s">
        <v>19</v>
      </c>
      <c r="F284" s="239" t="s">
        <v>581</v>
      </c>
      <c r="G284" s="237"/>
      <c r="H284" s="240">
        <v>0.51000000000000001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128</v>
      </c>
      <c r="AU284" s="246" t="s">
        <v>85</v>
      </c>
      <c r="AV284" s="14" t="s">
        <v>85</v>
      </c>
      <c r="AW284" s="14" t="s">
        <v>37</v>
      </c>
      <c r="AX284" s="14" t="s">
        <v>75</v>
      </c>
      <c r="AY284" s="246" t="s">
        <v>117</v>
      </c>
    </row>
    <row r="285" s="15" customFormat="1">
      <c r="A285" s="15"/>
      <c r="B285" s="250"/>
      <c r="C285" s="251"/>
      <c r="D285" s="221" t="s">
        <v>128</v>
      </c>
      <c r="E285" s="252" t="s">
        <v>19</v>
      </c>
      <c r="F285" s="253" t="s">
        <v>321</v>
      </c>
      <c r="G285" s="251"/>
      <c r="H285" s="254">
        <v>44.009999999999998</v>
      </c>
      <c r="I285" s="255"/>
      <c r="J285" s="251"/>
      <c r="K285" s="251"/>
      <c r="L285" s="256"/>
      <c r="M285" s="257"/>
      <c r="N285" s="258"/>
      <c r="O285" s="258"/>
      <c r="P285" s="258"/>
      <c r="Q285" s="258"/>
      <c r="R285" s="258"/>
      <c r="S285" s="258"/>
      <c r="T285" s="259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0" t="s">
        <v>128</v>
      </c>
      <c r="AU285" s="260" t="s">
        <v>85</v>
      </c>
      <c r="AV285" s="15" t="s">
        <v>116</v>
      </c>
      <c r="AW285" s="15" t="s">
        <v>37</v>
      </c>
      <c r="AX285" s="15" t="s">
        <v>83</v>
      </c>
      <c r="AY285" s="260" t="s">
        <v>117</v>
      </c>
    </row>
    <row r="286" s="2" customFormat="1" ht="24.15" customHeight="1">
      <c r="A286" s="40"/>
      <c r="B286" s="41"/>
      <c r="C286" s="207" t="s">
        <v>373</v>
      </c>
      <c r="D286" s="207" t="s">
        <v>120</v>
      </c>
      <c r="E286" s="208" t="s">
        <v>582</v>
      </c>
      <c r="F286" s="209" t="s">
        <v>583</v>
      </c>
      <c r="G286" s="210" t="s">
        <v>397</v>
      </c>
      <c r="H286" s="211">
        <v>3168.7199999999998</v>
      </c>
      <c r="I286" s="212"/>
      <c r="J286" s="213">
        <f>ROUND(I286*H286,2)</f>
        <v>0</v>
      </c>
      <c r="K286" s="214"/>
      <c r="L286" s="46"/>
      <c r="M286" s="215" t="s">
        <v>19</v>
      </c>
      <c r="N286" s="216" t="s">
        <v>46</v>
      </c>
      <c r="O286" s="86"/>
      <c r="P286" s="217">
        <f>O286*H286</f>
        <v>0</v>
      </c>
      <c r="Q286" s="217">
        <v>0</v>
      </c>
      <c r="R286" s="217">
        <f>Q286*H286</f>
        <v>0</v>
      </c>
      <c r="S286" s="217">
        <v>0</v>
      </c>
      <c r="T286" s="218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9" t="s">
        <v>116</v>
      </c>
      <c r="AT286" s="219" t="s">
        <v>120</v>
      </c>
      <c r="AU286" s="219" t="s">
        <v>85</v>
      </c>
      <c r="AY286" s="19" t="s">
        <v>117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19" t="s">
        <v>83</v>
      </c>
      <c r="BK286" s="220">
        <f>ROUND(I286*H286,2)</f>
        <v>0</v>
      </c>
      <c r="BL286" s="19" t="s">
        <v>116</v>
      </c>
      <c r="BM286" s="219" t="s">
        <v>584</v>
      </c>
    </row>
    <row r="287" s="2" customFormat="1">
      <c r="A287" s="40"/>
      <c r="B287" s="41"/>
      <c r="C287" s="42"/>
      <c r="D287" s="221" t="s">
        <v>126</v>
      </c>
      <c r="E287" s="42"/>
      <c r="F287" s="222" t="s">
        <v>399</v>
      </c>
      <c r="G287" s="42"/>
      <c r="H287" s="42"/>
      <c r="I287" s="223"/>
      <c r="J287" s="42"/>
      <c r="K287" s="42"/>
      <c r="L287" s="46"/>
      <c r="M287" s="224"/>
      <c r="N287" s="225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126</v>
      </c>
      <c r="AU287" s="19" t="s">
        <v>85</v>
      </c>
    </row>
    <row r="288" s="13" customFormat="1">
      <c r="A288" s="13"/>
      <c r="B288" s="226"/>
      <c r="C288" s="227"/>
      <c r="D288" s="221" t="s">
        <v>128</v>
      </c>
      <c r="E288" s="228" t="s">
        <v>19</v>
      </c>
      <c r="F288" s="229" t="s">
        <v>585</v>
      </c>
      <c r="G288" s="227"/>
      <c r="H288" s="228" t="s">
        <v>19</v>
      </c>
      <c r="I288" s="230"/>
      <c r="J288" s="227"/>
      <c r="K288" s="227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128</v>
      </c>
      <c r="AU288" s="235" t="s">
        <v>85</v>
      </c>
      <c r="AV288" s="13" t="s">
        <v>83</v>
      </c>
      <c r="AW288" s="13" t="s">
        <v>37</v>
      </c>
      <c r="AX288" s="13" t="s">
        <v>75</v>
      </c>
      <c r="AY288" s="235" t="s">
        <v>117</v>
      </c>
    </row>
    <row r="289" s="13" customFormat="1">
      <c r="A289" s="13"/>
      <c r="B289" s="226"/>
      <c r="C289" s="227"/>
      <c r="D289" s="221" t="s">
        <v>128</v>
      </c>
      <c r="E289" s="228" t="s">
        <v>19</v>
      </c>
      <c r="F289" s="229" t="s">
        <v>391</v>
      </c>
      <c r="G289" s="227"/>
      <c r="H289" s="228" t="s">
        <v>19</v>
      </c>
      <c r="I289" s="230"/>
      <c r="J289" s="227"/>
      <c r="K289" s="227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128</v>
      </c>
      <c r="AU289" s="235" t="s">
        <v>85</v>
      </c>
      <c r="AV289" s="13" t="s">
        <v>83</v>
      </c>
      <c r="AW289" s="13" t="s">
        <v>37</v>
      </c>
      <c r="AX289" s="13" t="s">
        <v>75</v>
      </c>
      <c r="AY289" s="235" t="s">
        <v>117</v>
      </c>
    </row>
    <row r="290" s="13" customFormat="1">
      <c r="A290" s="13"/>
      <c r="B290" s="226"/>
      <c r="C290" s="227"/>
      <c r="D290" s="221" t="s">
        <v>128</v>
      </c>
      <c r="E290" s="228" t="s">
        <v>19</v>
      </c>
      <c r="F290" s="229" t="s">
        <v>439</v>
      </c>
      <c r="G290" s="227"/>
      <c r="H290" s="228" t="s">
        <v>19</v>
      </c>
      <c r="I290" s="230"/>
      <c r="J290" s="227"/>
      <c r="K290" s="227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128</v>
      </c>
      <c r="AU290" s="235" t="s">
        <v>85</v>
      </c>
      <c r="AV290" s="13" t="s">
        <v>83</v>
      </c>
      <c r="AW290" s="13" t="s">
        <v>37</v>
      </c>
      <c r="AX290" s="13" t="s">
        <v>75</v>
      </c>
      <c r="AY290" s="235" t="s">
        <v>117</v>
      </c>
    </row>
    <row r="291" s="14" customFormat="1">
      <c r="A291" s="14"/>
      <c r="B291" s="236"/>
      <c r="C291" s="237"/>
      <c r="D291" s="221" t="s">
        <v>128</v>
      </c>
      <c r="E291" s="238" t="s">
        <v>19</v>
      </c>
      <c r="F291" s="239" t="s">
        <v>586</v>
      </c>
      <c r="G291" s="237"/>
      <c r="H291" s="240">
        <v>3168.7199999999998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6" t="s">
        <v>128</v>
      </c>
      <c r="AU291" s="246" t="s">
        <v>85</v>
      </c>
      <c r="AV291" s="14" t="s">
        <v>85</v>
      </c>
      <c r="AW291" s="14" t="s">
        <v>37</v>
      </c>
      <c r="AX291" s="14" t="s">
        <v>83</v>
      </c>
      <c r="AY291" s="246" t="s">
        <v>117</v>
      </c>
    </row>
    <row r="292" s="2" customFormat="1" ht="16.5" customHeight="1">
      <c r="A292" s="40"/>
      <c r="B292" s="41"/>
      <c r="C292" s="207" t="s">
        <v>587</v>
      </c>
      <c r="D292" s="207" t="s">
        <v>120</v>
      </c>
      <c r="E292" s="208" t="s">
        <v>588</v>
      </c>
      <c r="F292" s="209" t="s">
        <v>589</v>
      </c>
      <c r="G292" s="210" t="s">
        <v>387</v>
      </c>
      <c r="H292" s="211">
        <v>13.872</v>
      </c>
      <c r="I292" s="212"/>
      <c r="J292" s="213">
        <f>ROUND(I292*H292,2)</f>
        <v>0</v>
      </c>
      <c r="K292" s="214"/>
      <c r="L292" s="46"/>
      <c r="M292" s="215" t="s">
        <v>19</v>
      </c>
      <c r="N292" s="216" t="s">
        <v>46</v>
      </c>
      <c r="O292" s="86"/>
      <c r="P292" s="217">
        <f>O292*H292</f>
        <v>0</v>
      </c>
      <c r="Q292" s="217">
        <v>0</v>
      </c>
      <c r="R292" s="217">
        <f>Q292*H292</f>
        <v>0</v>
      </c>
      <c r="S292" s="217">
        <v>0</v>
      </c>
      <c r="T292" s="218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9" t="s">
        <v>116</v>
      </c>
      <c r="AT292" s="219" t="s">
        <v>120</v>
      </c>
      <c r="AU292" s="219" t="s">
        <v>85</v>
      </c>
      <c r="AY292" s="19" t="s">
        <v>117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19" t="s">
        <v>83</v>
      </c>
      <c r="BK292" s="220">
        <f>ROUND(I292*H292,2)</f>
        <v>0</v>
      </c>
      <c r="BL292" s="19" t="s">
        <v>116</v>
      </c>
      <c r="BM292" s="219" t="s">
        <v>590</v>
      </c>
    </row>
    <row r="293" s="2" customFormat="1">
      <c r="A293" s="40"/>
      <c r="B293" s="41"/>
      <c r="C293" s="42"/>
      <c r="D293" s="221" t="s">
        <v>126</v>
      </c>
      <c r="E293" s="42"/>
      <c r="F293" s="222" t="s">
        <v>567</v>
      </c>
      <c r="G293" s="42"/>
      <c r="H293" s="42"/>
      <c r="I293" s="223"/>
      <c r="J293" s="42"/>
      <c r="K293" s="42"/>
      <c r="L293" s="46"/>
      <c r="M293" s="224"/>
      <c r="N293" s="225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126</v>
      </c>
      <c r="AU293" s="19" t="s">
        <v>85</v>
      </c>
    </row>
    <row r="294" s="13" customFormat="1">
      <c r="A294" s="13"/>
      <c r="B294" s="226"/>
      <c r="C294" s="227"/>
      <c r="D294" s="221" t="s">
        <v>128</v>
      </c>
      <c r="E294" s="228" t="s">
        <v>19</v>
      </c>
      <c r="F294" s="229" t="s">
        <v>539</v>
      </c>
      <c r="G294" s="227"/>
      <c r="H294" s="228" t="s">
        <v>19</v>
      </c>
      <c r="I294" s="230"/>
      <c r="J294" s="227"/>
      <c r="K294" s="227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128</v>
      </c>
      <c r="AU294" s="235" t="s">
        <v>85</v>
      </c>
      <c r="AV294" s="13" t="s">
        <v>83</v>
      </c>
      <c r="AW294" s="13" t="s">
        <v>37</v>
      </c>
      <c r="AX294" s="13" t="s">
        <v>75</v>
      </c>
      <c r="AY294" s="235" t="s">
        <v>117</v>
      </c>
    </row>
    <row r="295" s="13" customFormat="1">
      <c r="A295" s="13"/>
      <c r="B295" s="226"/>
      <c r="C295" s="227"/>
      <c r="D295" s="221" t="s">
        <v>128</v>
      </c>
      <c r="E295" s="228" t="s">
        <v>19</v>
      </c>
      <c r="F295" s="229" t="s">
        <v>391</v>
      </c>
      <c r="G295" s="227"/>
      <c r="H295" s="228" t="s">
        <v>19</v>
      </c>
      <c r="I295" s="230"/>
      <c r="J295" s="227"/>
      <c r="K295" s="227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128</v>
      </c>
      <c r="AU295" s="235" t="s">
        <v>85</v>
      </c>
      <c r="AV295" s="13" t="s">
        <v>83</v>
      </c>
      <c r="AW295" s="13" t="s">
        <v>37</v>
      </c>
      <c r="AX295" s="13" t="s">
        <v>75</v>
      </c>
      <c r="AY295" s="235" t="s">
        <v>117</v>
      </c>
    </row>
    <row r="296" s="13" customFormat="1">
      <c r="A296" s="13"/>
      <c r="B296" s="226"/>
      <c r="C296" s="227"/>
      <c r="D296" s="221" t="s">
        <v>128</v>
      </c>
      <c r="E296" s="228" t="s">
        <v>19</v>
      </c>
      <c r="F296" s="229" t="s">
        <v>591</v>
      </c>
      <c r="G296" s="227"/>
      <c r="H296" s="228" t="s">
        <v>19</v>
      </c>
      <c r="I296" s="230"/>
      <c r="J296" s="227"/>
      <c r="K296" s="227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128</v>
      </c>
      <c r="AU296" s="235" t="s">
        <v>85</v>
      </c>
      <c r="AV296" s="13" t="s">
        <v>83</v>
      </c>
      <c r="AW296" s="13" t="s">
        <v>37</v>
      </c>
      <c r="AX296" s="13" t="s">
        <v>75</v>
      </c>
      <c r="AY296" s="235" t="s">
        <v>117</v>
      </c>
    </row>
    <row r="297" s="14" customFormat="1">
      <c r="A297" s="14"/>
      <c r="B297" s="236"/>
      <c r="C297" s="237"/>
      <c r="D297" s="221" t="s">
        <v>128</v>
      </c>
      <c r="E297" s="238" t="s">
        <v>19</v>
      </c>
      <c r="F297" s="239" t="s">
        <v>592</v>
      </c>
      <c r="G297" s="237"/>
      <c r="H297" s="240">
        <v>11.516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6" t="s">
        <v>128</v>
      </c>
      <c r="AU297" s="246" t="s">
        <v>85</v>
      </c>
      <c r="AV297" s="14" t="s">
        <v>85</v>
      </c>
      <c r="AW297" s="14" t="s">
        <v>37</v>
      </c>
      <c r="AX297" s="14" t="s">
        <v>75</v>
      </c>
      <c r="AY297" s="246" t="s">
        <v>117</v>
      </c>
    </row>
    <row r="298" s="13" customFormat="1">
      <c r="A298" s="13"/>
      <c r="B298" s="226"/>
      <c r="C298" s="227"/>
      <c r="D298" s="221" t="s">
        <v>128</v>
      </c>
      <c r="E298" s="228" t="s">
        <v>19</v>
      </c>
      <c r="F298" s="229" t="s">
        <v>593</v>
      </c>
      <c r="G298" s="227"/>
      <c r="H298" s="228" t="s">
        <v>19</v>
      </c>
      <c r="I298" s="230"/>
      <c r="J298" s="227"/>
      <c r="K298" s="227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128</v>
      </c>
      <c r="AU298" s="235" t="s">
        <v>85</v>
      </c>
      <c r="AV298" s="13" t="s">
        <v>83</v>
      </c>
      <c r="AW298" s="13" t="s">
        <v>37</v>
      </c>
      <c r="AX298" s="13" t="s">
        <v>75</v>
      </c>
      <c r="AY298" s="235" t="s">
        <v>117</v>
      </c>
    </row>
    <row r="299" s="14" customFormat="1">
      <c r="A299" s="14"/>
      <c r="B299" s="236"/>
      <c r="C299" s="237"/>
      <c r="D299" s="221" t="s">
        <v>128</v>
      </c>
      <c r="E299" s="238" t="s">
        <v>19</v>
      </c>
      <c r="F299" s="239" t="s">
        <v>594</v>
      </c>
      <c r="G299" s="237"/>
      <c r="H299" s="240">
        <v>2.3559999999999999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128</v>
      </c>
      <c r="AU299" s="246" t="s">
        <v>85</v>
      </c>
      <c r="AV299" s="14" t="s">
        <v>85</v>
      </c>
      <c r="AW299" s="14" t="s">
        <v>37</v>
      </c>
      <c r="AX299" s="14" t="s">
        <v>75</v>
      </c>
      <c r="AY299" s="246" t="s">
        <v>117</v>
      </c>
    </row>
    <row r="300" s="15" customFormat="1">
      <c r="A300" s="15"/>
      <c r="B300" s="250"/>
      <c r="C300" s="251"/>
      <c r="D300" s="221" t="s">
        <v>128</v>
      </c>
      <c r="E300" s="252" t="s">
        <v>19</v>
      </c>
      <c r="F300" s="253" t="s">
        <v>321</v>
      </c>
      <c r="G300" s="251"/>
      <c r="H300" s="254">
        <v>13.872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0" t="s">
        <v>128</v>
      </c>
      <c r="AU300" s="260" t="s">
        <v>85</v>
      </c>
      <c r="AV300" s="15" t="s">
        <v>116</v>
      </c>
      <c r="AW300" s="15" t="s">
        <v>37</v>
      </c>
      <c r="AX300" s="15" t="s">
        <v>83</v>
      </c>
      <c r="AY300" s="260" t="s">
        <v>117</v>
      </c>
    </row>
    <row r="301" s="2" customFormat="1" ht="24.15" customHeight="1">
      <c r="A301" s="40"/>
      <c r="B301" s="41"/>
      <c r="C301" s="207" t="s">
        <v>595</v>
      </c>
      <c r="D301" s="207" t="s">
        <v>120</v>
      </c>
      <c r="E301" s="208" t="s">
        <v>596</v>
      </c>
      <c r="F301" s="209" t="s">
        <v>597</v>
      </c>
      <c r="G301" s="210" t="s">
        <v>397</v>
      </c>
      <c r="H301" s="211">
        <v>1040.4000000000001</v>
      </c>
      <c r="I301" s="212"/>
      <c r="J301" s="213">
        <f>ROUND(I301*H301,2)</f>
        <v>0</v>
      </c>
      <c r="K301" s="214"/>
      <c r="L301" s="46"/>
      <c r="M301" s="215" t="s">
        <v>19</v>
      </c>
      <c r="N301" s="216" t="s">
        <v>46</v>
      </c>
      <c r="O301" s="86"/>
      <c r="P301" s="217">
        <f>O301*H301</f>
        <v>0</v>
      </c>
      <c r="Q301" s="217">
        <v>0</v>
      </c>
      <c r="R301" s="217">
        <f>Q301*H301</f>
        <v>0</v>
      </c>
      <c r="S301" s="217">
        <v>0</v>
      </c>
      <c r="T301" s="218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9" t="s">
        <v>116</v>
      </c>
      <c r="AT301" s="219" t="s">
        <v>120</v>
      </c>
      <c r="AU301" s="219" t="s">
        <v>85</v>
      </c>
      <c r="AY301" s="19" t="s">
        <v>117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19" t="s">
        <v>83</v>
      </c>
      <c r="BK301" s="220">
        <f>ROUND(I301*H301,2)</f>
        <v>0</v>
      </c>
      <c r="BL301" s="19" t="s">
        <v>116</v>
      </c>
      <c r="BM301" s="219" t="s">
        <v>598</v>
      </c>
    </row>
    <row r="302" s="2" customFormat="1">
      <c r="A302" s="40"/>
      <c r="B302" s="41"/>
      <c r="C302" s="42"/>
      <c r="D302" s="221" t="s">
        <v>126</v>
      </c>
      <c r="E302" s="42"/>
      <c r="F302" s="222" t="s">
        <v>399</v>
      </c>
      <c r="G302" s="42"/>
      <c r="H302" s="42"/>
      <c r="I302" s="223"/>
      <c r="J302" s="42"/>
      <c r="K302" s="42"/>
      <c r="L302" s="46"/>
      <c r="M302" s="224"/>
      <c r="N302" s="225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126</v>
      </c>
      <c r="AU302" s="19" t="s">
        <v>85</v>
      </c>
    </row>
    <row r="303" s="13" customFormat="1">
      <c r="A303" s="13"/>
      <c r="B303" s="226"/>
      <c r="C303" s="227"/>
      <c r="D303" s="221" t="s">
        <v>128</v>
      </c>
      <c r="E303" s="228" t="s">
        <v>19</v>
      </c>
      <c r="F303" s="229" t="s">
        <v>599</v>
      </c>
      <c r="G303" s="227"/>
      <c r="H303" s="228" t="s">
        <v>19</v>
      </c>
      <c r="I303" s="230"/>
      <c r="J303" s="227"/>
      <c r="K303" s="227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128</v>
      </c>
      <c r="AU303" s="235" t="s">
        <v>85</v>
      </c>
      <c r="AV303" s="13" t="s">
        <v>83</v>
      </c>
      <c r="AW303" s="13" t="s">
        <v>37</v>
      </c>
      <c r="AX303" s="13" t="s">
        <v>75</v>
      </c>
      <c r="AY303" s="235" t="s">
        <v>117</v>
      </c>
    </row>
    <row r="304" s="13" customFormat="1">
      <c r="A304" s="13"/>
      <c r="B304" s="226"/>
      <c r="C304" s="227"/>
      <c r="D304" s="221" t="s">
        <v>128</v>
      </c>
      <c r="E304" s="228" t="s">
        <v>19</v>
      </c>
      <c r="F304" s="229" t="s">
        <v>391</v>
      </c>
      <c r="G304" s="227"/>
      <c r="H304" s="228" t="s">
        <v>19</v>
      </c>
      <c r="I304" s="230"/>
      <c r="J304" s="227"/>
      <c r="K304" s="227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128</v>
      </c>
      <c r="AU304" s="235" t="s">
        <v>85</v>
      </c>
      <c r="AV304" s="13" t="s">
        <v>83</v>
      </c>
      <c r="AW304" s="13" t="s">
        <v>37</v>
      </c>
      <c r="AX304" s="13" t="s">
        <v>75</v>
      </c>
      <c r="AY304" s="235" t="s">
        <v>117</v>
      </c>
    </row>
    <row r="305" s="13" customFormat="1">
      <c r="A305" s="13"/>
      <c r="B305" s="226"/>
      <c r="C305" s="227"/>
      <c r="D305" s="221" t="s">
        <v>128</v>
      </c>
      <c r="E305" s="228" t="s">
        <v>19</v>
      </c>
      <c r="F305" s="229" t="s">
        <v>439</v>
      </c>
      <c r="G305" s="227"/>
      <c r="H305" s="228" t="s">
        <v>19</v>
      </c>
      <c r="I305" s="230"/>
      <c r="J305" s="227"/>
      <c r="K305" s="227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128</v>
      </c>
      <c r="AU305" s="235" t="s">
        <v>85</v>
      </c>
      <c r="AV305" s="13" t="s">
        <v>83</v>
      </c>
      <c r="AW305" s="13" t="s">
        <v>37</v>
      </c>
      <c r="AX305" s="13" t="s">
        <v>75</v>
      </c>
      <c r="AY305" s="235" t="s">
        <v>117</v>
      </c>
    </row>
    <row r="306" s="14" customFormat="1">
      <c r="A306" s="14"/>
      <c r="B306" s="236"/>
      <c r="C306" s="237"/>
      <c r="D306" s="221" t="s">
        <v>128</v>
      </c>
      <c r="E306" s="238" t="s">
        <v>19</v>
      </c>
      <c r="F306" s="239" t="s">
        <v>600</v>
      </c>
      <c r="G306" s="237"/>
      <c r="H306" s="240">
        <v>1040.4000000000001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6" t="s">
        <v>128</v>
      </c>
      <c r="AU306" s="246" t="s">
        <v>85</v>
      </c>
      <c r="AV306" s="14" t="s">
        <v>85</v>
      </c>
      <c r="AW306" s="14" t="s">
        <v>37</v>
      </c>
      <c r="AX306" s="14" t="s">
        <v>83</v>
      </c>
      <c r="AY306" s="246" t="s">
        <v>117</v>
      </c>
    </row>
    <row r="307" s="2" customFormat="1" ht="24.15" customHeight="1">
      <c r="A307" s="40"/>
      <c r="B307" s="41"/>
      <c r="C307" s="207" t="s">
        <v>601</v>
      </c>
      <c r="D307" s="207" t="s">
        <v>120</v>
      </c>
      <c r="E307" s="208" t="s">
        <v>602</v>
      </c>
      <c r="F307" s="209" t="s">
        <v>603</v>
      </c>
      <c r="G307" s="210" t="s">
        <v>226</v>
      </c>
      <c r="H307" s="211">
        <v>10</v>
      </c>
      <c r="I307" s="212"/>
      <c r="J307" s="213">
        <f>ROUND(I307*H307,2)</f>
        <v>0</v>
      </c>
      <c r="K307" s="214"/>
      <c r="L307" s="46"/>
      <c r="M307" s="215" t="s">
        <v>19</v>
      </c>
      <c r="N307" s="216" t="s">
        <v>46</v>
      </c>
      <c r="O307" s="86"/>
      <c r="P307" s="217">
        <f>O307*H307</f>
        <v>0</v>
      </c>
      <c r="Q307" s="217">
        <v>0</v>
      </c>
      <c r="R307" s="217">
        <f>Q307*H307</f>
        <v>0</v>
      </c>
      <c r="S307" s="217">
        <v>0</v>
      </c>
      <c r="T307" s="218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9" t="s">
        <v>116</v>
      </c>
      <c r="AT307" s="219" t="s">
        <v>120</v>
      </c>
      <c r="AU307" s="219" t="s">
        <v>85</v>
      </c>
      <c r="AY307" s="19" t="s">
        <v>117</v>
      </c>
      <c r="BE307" s="220">
        <f>IF(N307="základní",J307,0)</f>
        <v>0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19" t="s">
        <v>83</v>
      </c>
      <c r="BK307" s="220">
        <f>ROUND(I307*H307,2)</f>
        <v>0</v>
      </c>
      <c r="BL307" s="19" t="s">
        <v>116</v>
      </c>
      <c r="BM307" s="219" t="s">
        <v>604</v>
      </c>
    </row>
    <row r="308" s="2" customFormat="1">
      <c r="A308" s="40"/>
      <c r="B308" s="41"/>
      <c r="C308" s="42"/>
      <c r="D308" s="221" t="s">
        <v>126</v>
      </c>
      <c r="E308" s="42"/>
      <c r="F308" s="222" t="s">
        <v>605</v>
      </c>
      <c r="G308" s="42"/>
      <c r="H308" s="42"/>
      <c r="I308" s="223"/>
      <c r="J308" s="42"/>
      <c r="K308" s="42"/>
      <c r="L308" s="46"/>
      <c r="M308" s="224"/>
      <c r="N308" s="225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126</v>
      </c>
      <c r="AU308" s="19" t="s">
        <v>85</v>
      </c>
    </row>
    <row r="309" s="13" customFormat="1">
      <c r="A309" s="13"/>
      <c r="B309" s="226"/>
      <c r="C309" s="227"/>
      <c r="D309" s="221" t="s">
        <v>128</v>
      </c>
      <c r="E309" s="228" t="s">
        <v>19</v>
      </c>
      <c r="F309" s="229" t="s">
        <v>539</v>
      </c>
      <c r="G309" s="227"/>
      <c r="H309" s="228" t="s">
        <v>19</v>
      </c>
      <c r="I309" s="230"/>
      <c r="J309" s="227"/>
      <c r="K309" s="227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128</v>
      </c>
      <c r="AU309" s="235" t="s">
        <v>85</v>
      </c>
      <c r="AV309" s="13" t="s">
        <v>83</v>
      </c>
      <c r="AW309" s="13" t="s">
        <v>37</v>
      </c>
      <c r="AX309" s="13" t="s">
        <v>75</v>
      </c>
      <c r="AY309" s="235" t="s">
        <v>117</v>
      </c>
    </row>
    <row r="310" s="14" customFormat="1">
      <c r="A310" s="14"/>
      <c r="B310" s="236"/>
      <c r="C310" s="237"/>
      <c r="D310" s="221" t="s">
        <v>128</v>
      </c>
      <c r="E310" s="238" t="s">
        <v>19</v>
      </c>
      <c r="F310" s="239" t="s">
        <v>606</v>
      </c>
      <c r="G310" s="237"/>
      <c r="H310" s="240">
        <v>10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6" t="s">
        <v>128</v>
      </c>
      <c r="AU310" s="246" t="s">
        <v>85</v>
      </c>
      <c r="AV310" s="14" t="s">
        <v>85</v>
      </c>
      <c r="AW310" s="14" t="s">
        <v>37</v>
      </c>
      <c r="AX310" s="14" t="s">
        <v>83</v>
      </c>
      <c r="AY310" s="246" t="s">
        <v>117</v>
      </c>
    </row>
    <row r="311" s="2" customFormat="1" ht="16.5" customHeight="1">
      <c r="A311" s="40"/>
      <c r="B311" s="41"/>
      <c r="C311" s="207" t="s">
        <v>607</v>
      </c>
      <c r="D311" s="207" t="s">
        <v>120</v>
      </c>
      <c r="E311" s="208" t="s">
        <v>608</v>
      </c>
      <c r="F311" s="209" t="s">
        <v>609</v>
      </c>
      <c r="G311" s="210" t="s">
        <v>450</v>
      </c>
      <c r="H311" s="211">
        <v>57.893000000000001</v>
      </c>
      <c r="I311" s="212"/>
      <c r="J311" s="213">
        <f>ROUND(I311*H311,2)</f>
        <v>0</v>
      </c>
      <c r="K311" s="214"/>
      <c r="L311" s="46"/>
      <c r="M311" s="215" t="s">
        <v>19</v>
      </c>
      <c r="N311" s="216" t="s">
        <v>46</v>
      </c>
      <c r="O311" s="86"/>
      <c r="P311" s="217">
        <f>O311*H311</f>
        <v>0</v>
      </c>
      <c r="Q311" s="217">
        <v>0</v>
      </c>
      <c r="R311" s="217">
        <f>Q311*H311</f>
        <v>0</v>
      </c>
      <c r="S311" s="217">
        <v>0</v>
      </c>
      <c r="T311" s="218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9" t="s">
        <v>116</v>
      </c>
      <c r="AT311" s="219" t="s">
        <v>120</v>
      </c>
      <c r="AU311" s="219" t="s">
        <v>85</v>
      </c>
      <c r="AY311" s="19" t="s">
        <v>117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19" t="s">
        <v>83</v>
      </c>
      <c r="BK311" s="220">
        <f>ROUND(I311*H311,2)</f>
        <v>0</v>
      </c>
      <c r="BL311" s="19" t="s">
        <v>116</v>
      </c>
      <c r="BM311" s="219" t="s">
        <v>610</v>
      </c>
    </row>
    <row r="312" s="2" customFormat="1">
      <c r="A312" s="40"/>
      <c r="B312" s="41"/>
      <c r="C312" s="42"/>
      <c r="D312" s="221" t="s">
        <v>126</v>
      </c>
      <c r="E312" s="42"/>
      <c r="F312" s="222" t="s">
        <v>611</v>
      </c>
      <c r="G312" s="42"/>
      <c r="H312" s="42"/>
      <c r="I312" s="223"/>
      <c r="J312" s="42"/>
      <c r="K312" s="42"/>
      <c r="L312" s="46"/>
      <c r="M312" s="224"/>
      <c r="N312" s="225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126</v>
      </c>
      <c r="AU312" s="19" t="s">
        <v>85</v>
      </c>
    </row>
    <row r="313" s="13" customFormat="1">
      <c r="A313" s="13"/>
      <c r="B313" s="226"/>
      <c r="C313" s="227"/>
      <c r="D313" s="221" t="s">
        <v>128</v>
      </c>
      <c r="E313" s="228" t="s">
        <v>19</v>
      </c>
      <c r="F313" s="229" t="s">
        <v>612</v>
      </c>
      <c r="G313" s="227"/>
      <c r="H313" s="228" t="s">
        <v>19</v>
      </c>
      <c r="I313" s="230"/>
      <c r="J313" s="227"/>
      <c r="K313" s="227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128</v>
      </c>
      <c r="AU313" s="235" t="s">
        <v>85</v>
      </c>
      <c r="AV313" s="13" t="s">
        <v>83</v>
      </c>
      <c r="AW313" s="13" t="s">
        <v>37</v>
      </c>
      <c r="AX313" s="13" t="s">
        <v>75</v>
      </c>
      <c r="AY313" s="235" t="s">
        <v>117</v>
      </c>
    </row>
    <row r="314" s="13" customFormat="1">
      <c r="A314" s="13"/>
      <c r="B314" s="226"/>
      <c r="C314" s="227"/>
      <c r="D314" s="221" t="s">
        <v>128</v>
      </c>
      <c r="E314" s="228" t="s">
        <v>19</v>
      </c>
      <c r="F314" s="229" t="s">
        <v>391</v>
      </c>
      <c r="G314" s="227"/>
      <c r="H314" s="228" t="s">
        <v>19</v>
      </c>
      <c r="I314" s="230"/>
      <c r="J314" s="227"/>
      <c r="K314" s="227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128</v>
      </c>
      <c r="AU314" s="235" t="s">
        <v>85</v>
      </c>
      <c r="AV314" s="13" t="s">
        <v>83</v>
      </c>
      <c r="AW314" s="13" t="s">
        <v>37</v>
      </c>
      <c r="AX314" s="13" t="s">
        <v>75</v>
      </c>
      <c r="AY314" s="235" t="s">
        <v>117</v>
      </c>
    </row>
    <row r="315" s="14" customFormat="1">
      <c r="A315" s="14"/>
      <c r="B315" s="236"/>
      <c r="C315" s="237"/>
      <c r="D315" s="221" t="s">
        <v>128</v>
      </c>
      <c r="E315" s="238" t="s">
        <v>19</v>
      </c>
      <c r="F315" s="239" t="s">
        <v>613</v>
      </c>
      <c r="G315" s="237"/>
      <c r="H315" s="240">
        <v>57.893000000000001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6" t="s">
        <v>128</v>
      </c>
      <c r="AU315" s="246" t="s">
        <v>85</v>
      </c>
      <c r="AV315" s="14" t="s">
        <v>85</v>
      </c>
      <c r="AW315" s="14" t="s">
        <v>37</v>
      </c>
      <c r="AX315" s="14" t="s">
        <v>83</v>
      </c>
      <c r="AY315" s="246" t="s">
        <v>117</v>
      </c>
    </row>
    <row r="316" s="12" customFormat="1" ht="25.92" customHeight="1">
      <c r="A316" s="12"/>
      <c r="B316" s="191"/>
      <c r="C316" s="192"/>
      <c r="D316" s="193" t="s">
        <v>74</v>
      </c>
      <c r="E316" s="194" t="s">
        <v>114</v>
      </c>
      <c r="F316" s="194" t="s">
        <v>614</v>
      </c>
      <c r="G316" s="192"/>
      <c r="H316" s="192"/>
      <c r="I316" s="195"/>
      <c r="J316" s="196">
        <f>BK316</f>
        <v>0</v>
      </c>
      <c r="K316" s="192"/>
      <c r="L316" s="197"/>
      <c r="M316" s="198"/>
      <c r="N316" s="199"/>
      <c r="O316" s="199"/>
      <c r="P316" s="200">
        <f>P317</f>
        <v>0</v>
      </c>
      <c r="Q316" s="199"/>
      <c r="R316" s="200">
        <f>R317</f>
        <v>0</v>
      </c>
      <c r="S316" s="199"/>
      <c r="T316" s="201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2" t="s">
        <v>116</v>
      </c>
      <c r="AT316" s="203" t="s">
        <v>74</v>
      </c>
      <c r="AU316" s="203" t="s">
        <v>75</v>
      </c>
      <c r="AY316" s="202" t="s">
        <v>117</v>
      </c>
      <c r="BK316" s="204">
        <f>BK317</f>
        <v>0</v>
      </c>
    </row>
    <row r="317" s="12" customFormat="1" ht="22.8" customHeight="1">
      <c r="A317" s="12"/>
      <c r="B317" s="191"/>
      <c r="C317" s="192"/>
      <c r="D317" s="193" t="s">
        <v>74</v>
      </c>
      <c r="E317" s="205" t="s">
        <v>118</v>
      </c>
      <c r="F317" s="205" t="s">
        <v>614</v>
      </c>
      <c r="G317" s="192"/>
      <c r="H317" s="192"/>
      <c r="I317" s="195"/>
      <c r="J317" s="206">
        <f>BK317</f>
        <v>0</v>
      </c>
      <c r="K317" s="192"/>
      <c r="L317" s="197"/>
      <c r="M317" s="198"/>
      <c r="N317" s="199"/>
      <c r="O317" s="199"/>
      <c r="P317" s="200">
        <f>SUM(P318:P338)</f>
        <v>0</v>
      </c>
      <c r="Q317" s="199"/>
      <c r="R317" s="200">
        <f>SUM(R318:R338)</f>
        <v>0</v>
      </c>
      <c r="S317" s="199"/>
      <c r="T317" s="201">
        <f>SUM(T318:T338)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2" t="s">
        <v>116</v>
      </c>
      <c r="AT317" s="203" t="s">
        <v>74</v>
      </c>
      <c r="AU317" s="203" t="s">
        <v>83</v>
      </c>
      <c r="AY317" s="202" t="s">
        <v>117</v>
      </c>
      <c r="BK317" s="204">
        <f>SUM(BK318:BK338)</f>
        <v>0</v>
      </c>
    </row>
    <row r="318" s="2" customFormat="1" ht="24.15" customHeight="1">
      <c r="A318" s="40"/>
      <c r="B318" s="41"/>
      <c r="C318" s="207" t="s">
        <v>615</v>
      </c>
      <c r="D318" s="207" t="s">
        <v>120</v>
      </c>
      <c r="E318" s="208" t="s">
        <v>616</v>
      </c>
      <c r="F318" s="209" t="s">
        <v>617</v>
      </c>
      <c r="G318" s="210" t="s">
        <v>618</v>
      </c>
      <c r="H318" s="211">
        <v>1.1579999999999999</v>
      </c>
      <c r="I318" s="212"/>
      <c r="J318" s="213">
        <f>ROUND(I318*H318,2)</f>
        <v>0</v>
      </c>
      <c r="K318" s="214"/>
      <c r="L318" s="46"/>
      <c r="M318" s="215" t="s">
        <v>19</v>
      </c>
      <c r="N318" s="216" t="s">
        <v>46</v>
      </c>
      <c r="O318" s="86"/>
      <c r="P318" s="217">
        <f>O318*H318</f>
        <v>0</v>
      </c>
      <c r="Q318" s="217">
        <v>0</v>
      </c>
      <c r="R318" s="217">
        <f>Q318*H318</f>
        <v>0</v>
      </c>
      <c r="S318" s="217">
        <v>0</v>
      </c>
      <c r="T318" s="218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9" t="s">
        <v>124</v>
      </c>
      <c r="AT318" s="219" t="s">
        <v>120</v>
      </c>
      <c r="AU318" s="219" t="s">
        <v>85</v>
      </c>
      <c r="AY318" s="19" t="s">
        <v>117</v>
      </c>
      <c r="BE318" s="220">
        <f>IF(N318="základní",J318,0)</f>
        <v>0</v>
      </c>
      <c r="BF318" s="220">
        <f>IF(N318="snížená",J318,0)</f>
        <v>0</v>
      </c>
      <c r="BG318" s="220">
        <f>IF(N318="zákl. přenesená",J318,0)</f>
        <v>0</v>
      </c>
      <c r="BH318" s="220">
        <f>IF(N318="sníž. přenesená",J318,0)</f>
        <v>0</v>
      </c>
      <c r="BI318" s="220">
        <f>IF(N318="nulová",J318,0)</f>
        <v>0</v>
      </c>
      <c r="BJ318" s="19" t="s">
        <v>83</v>
      </c>
      <c r="BK318" s="220">
        <f>ROUND(I318*H318,2)</f>
        <v>0</v>
      </c>
      <c r="BL318" s="19" t="s">
        <v>124</v>
      </c>
      <c r="BM318" s="219" t="s">
        <v>619</v>
      </c>
    </row>
    <row r="319" s="2" customFormat="1">
      <c r="A319" s="40"/>
      <c r="B319" s="41"/>
      <c r="C319" s="42"/>
      <c r="D319" s="221" t="s">
        <v>126</v>
      </c>
      <c r="E319" s="42"/>
      <c r="F319" s="222" t="s">
        <v>620</v>
      </c>
      <c r="G319" s="42"/>
      <c r="H319" s="42"/>
      <c r="I319" s="223"/>
      <c r="J319" s="42"/>
      <c r="K319" s="42"/>
      <c r="L319" s="46"/>
      <c r="M319" s="224"/>
      <c r="N319" s="225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126</v>
      </c>
      <c r="AU319" s="19" t="s">
        <v>85</v>
      </c>
    </row>
    <row r="320" s="13" customFormat="1">
      <c r="A320" s="13"/>
      <c r="B320" s="226"/>
      <c r="C320" s="227"/>
      <c r="D320" s="221" t="s">
        <v>128</v>
      </c>
      <c r="E320" s="228" t="s">
        <v>19</v>
      </c>
      <c r="F320" s="229" t="s">
        <v>391</v>
      </c>
      <c r="G320" s="227"/>
      <c r="H320" s="228" t="s">
        <v>19</v>
      </c>
      <c r="I320" s="230"/>
      <c r="J320" s="227"/>
      <c r="K320" s="227"/>
      <c r="L320" s="231"/>
      <c r="M320" s="232"/>
      <c r="N320" s="233"/>
      <c r="O320" s="233"/>
      <c r="P320" s="233"/>
      <c r="Q320" s="233"/>
      <c r="R320" s="233"/>
      <c r="S320" s="233"/>
      <c r="T320" s="23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5" t="s">
        <v>128</v>
      </c>
      <c r="AU320" s="235" t="s">
        <v>85</v>
      </c>
      <c r="AV320" s="13" t="s">
        <v>83</v>
      </c>
      <c r="AW320" s="13" t="s">
        <v>37</v>
      </c>
      <c r="AX320" s="13" t="s">
        <v>75</v>
      </c>
      <c r="AY320" s="235" t="s">
        <v>117</v>
      </c>
    </row>
    <row r="321" s="13" customFormat="1">
      <c r="A321" s="13"/>
      <c r="B321" s="226"/>
      <c r="C321" s="227"/>
      <c r="D321" s="221" t="s">
        <v>128</v>
      </c>
      <c r="E321" s="228" t="s">
        <v>19</v>
      </c>
      <c r="F321" s="229" t="s">
        <v>621</v>
      </c>
      <c r="G321" s="227"/>
      <c r="H321" s="228" t="s">
        <v>19</v>
      </c>
      <c r="I321" s="230"/>
      <c r="J321" s="227"/>
      <c r="K321" s="227"/>
      <c r="L321" s="231"/>
      <c r="M321" s="232"/>
      <c r="N321" s="233"/>
      <c r="O321" s="233"/>
      <c r="P321" s="233"/>
      <c r="Q321" s="233"/>
      <c r="R321" s="233"/>
      <c r="S321" s="233"/>
      <c r="T321" s="23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5" t="s">
        <v>128</v>
      </c>
      <c r="AU321" s="235" t="s">
        <v>85</v>
      </c>
      <c r="AV321" s="13" t="s">
        <v>83</v>
      </c>
      <c r="AW321" s="13" t="s">
        <v>37</v>
      </c>
      <c r="AX321" s="13" t="s">
        <v>75</v>
      </c>
      <c r="AY321" s="235" t="s">
        <v>117</v>
      </c>
    </row>
    <row r="322" s="14" customFormat="1">
      <c r="A322" s="14"/>
      <c r="B322" s="236"/>
      <c r="C322" s="237"/>
      <c r="D322" s="221" t="s">
        <v>128</v>
      </c>
      <c r="E322" s="238" t="s">
        <v>19</v>
      </c>
      <c r="F322" s="239" t="s">
        <v>622</v>
      </c>
      <c r="G322" s="237"/>
      <c r="H322" s="240">
        <v>1.1579999999999999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6" t="s">
        <v>128</v>
      </c>
      <c r="AU322" s="246" t="s">
        <v>85</v>
      </c>
      <c r="AV322" s="14" t="s">
        <v>85</v>
      </c>
      <c r="AW322" s="14" t="s">
        <v>37</v>
      </c>
      <c r="AX322" s="14" t="s">
        <v>83</v>
      </c>
      <c r="AY322" s="246" t="s">
        <v>117</v>
      </c>
    </row>
    <row r="323" s="2" customFormat="1" ht="37.8" customHeight="1">
      <c r="A323" s="40"/>
      <c r="B323" s="41"/>
      <c r="C323" s="207" t="s">
        <v>623</v>
      </c>
      <c r="D323" s="207" t="s">
        <v>120</v>
      </c>
      <c r="E323" s="208" t="s">
        <v>624</v>
      </c>
      <c r="F323" s="209" t="s">
        <v>625</v>
      </c>
      <c r="G323" s="210" t="s">
        <v>618</v>
      </c>
      <c r="H323" s="211">
        <v>371.79199999999997</v>
      </c>
      <c r="I323" s="212"/>
      <c r="J323" s="213">
        <f>ROUND(I323*H323,2)</f>
        <v>0</v>
      </c>
      <c r="K323" s="214"/>
      <c r="L323" s="46"/>
      <c r="M323" s="215" t="s">
        <v>19</v>
      </c>
      <c r="N323" s="216" t="s">
        <v>46</v>
      </c>
      <c r="O323" s="86"/>
      <c r="P323" s="217">
        <f>O323*H323</f>
        <v>0</v>
      </c>
      <c r="Q323" s="217">
        <v>0</v>
      </c>
      <c r="R323" s="217">
        <f>Q323*H323</f>
        <v>0</v>
      </c>
      <c r="S323" s="217">
        <v>0</v>
      </c>
      <c r="T323" s="218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9" t="s">
        <v>124</v>
      </c>
      <c r="AT323" s="219" t="s">
        <v>120</v>
      </c>
      <c r="AU323" s="219" t="s">
        <v>85</v>
      </c>
      <c r="AY323" s="19" t="s">
        <v>117</v>
      </c>
      <c r="BE323" s="220">
        <f>IF(N323="základní",J323,0)</f>
        <v>0</v>
      </c>
      <c r="BF323" s="220">
        <f>IF(N323="snížená",J323,0)</f>
        <v>0</v>
      </c>
      <c r="BG323" s="220">
        <f>IF(N323="zákl. přenesená",J323,0)</f>
        <v>0</v>
      </c>
      <c r="BH323" s="220">
        <f>IF(N323="sníž. přenesená",J323,0)</f>
        <v>0</v>
      </c>
      <c r="BI323" s="220">
        <f>IF(N323="nulová",J323,0)</f>
        <v>0</v>
      </c>
      <c r="BJ323" s="19" t="s">
        <v>83</v>
      </c>
      <c r="BK323" s="220">
        <f>ROUND(I323*H323,2)</f>
        <v>0</v>
      </c>
      <c r="BL323" s="19" t="s">
        <v>124</v>
      </c>
      <c r="BM323" s="219" t="s">
        <v>626</v>
      </c>
    </row>
    <row r="324" s="2" customFormat="1">
      <c r="A324" s="40"/>
      <c r="B324" s="41"/>
      <c r="C324" s="42"/>
      <c r="D324" s="221" t="s">
        <v>126</v>
      </c>
      <c r="E324" s="42"/>
      <c r="F324" s="222" t="s">
        <v>627</v>
      </c>
      <c r="G324" s="42"/>
      <c r="H324" s="42"/>
      <c r="I324" s="223"/>
      <c r="J324" s="42"/>
      <c r="K324" s="42"/>
      <c r="L324" s="46"/>
      <c r="M324" s="224"/>
      <c r="N324" s="225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126</v>
      </c>
      <c r="AU324" s="19" t="s">
        <v>85</v>
      </c>
    </row>
    <row r="325" s="13" customFormat="1">
      <c r="A325" s="13"/>
      <c r="B325" s="226"/>
      <c r="C325" s="227"/>
      <c r="D325" s="221" t="s">
        <v>128</v>
      </c>
      <c r="E325" s="228" t="s">
        <v>19</v>
      </c>
      <c r="F325" s="229" t="s">
        <v>628</v>
      </c>
      <c r="G325" s="227"/>
      <c r="H325" s="228" t="s">
        <v>19</v>
      </c>
      <c r="I325" s="230"/>
      <c r="J325" s="227"/>
      <c r="K325" s="227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128</v>
      </c>
      <c r="AU325" s="235" t="s">
        <v>85</v>
      </c>
      <c r="AV325" s="13" t="s">
        <v>83</v>
      </c>
      <c r="AW325" s="13" t="s">
        <v>37</v>
      </c>
      <c r="AX325" s="13" t="s">
        <v>75</v>
      </c>
      <c r="AY325" s="235" t="s">
        <v>117</v>
      </c>
    </row>
    <row r="326" s="13" customFormat="1">
      <c r="A326" s="13"/>
      <c r="B326" s="226"/>
      <c r="C326" s="227"/>
      <c r="D326" s="221" t="s">
        <v>128</v>
      </c>
      <c r="E326" s="228" t="s">
        <v>19</v>
      </c>
      <c r="F326" s="229" t="s">
        <v>391</v>
      </c>
      <c r="G326" s="227"/>
      <c r="H326" s="228" t="s">
        <v>19</v>
      </c>
      <c r="I326" s="230"/>
      <c r="J326" s="227"/>
      <c r="K326" s="227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128</v>
      </c>
      <c r="AU326" s="235" t="s">
        <v>85</v>
      </c>
      <c r="AV326" s="13" t="s">
        <v>83</v>
      </c>
      <c r="AW326" s="13" t="s">
        <v>37</v>
      </c>
      <c r="AX326" s="13" t="s">
        <v>75</v>
      </c>
      <c r="AY326" s="235" t="s">
        <v>117</v>
      </c>
    </row>
    <row r="327" s="13" customFormat="1">
      <c r="A327" s="13"/>
      <c r="B327" s="226"/>
      <c r="C327" s="227"/>
      <c r="D327" s="221" t="s">
        <v>128</v>
      </c>
      <c r="E327" s="228" t="s">
        <v>19</v>
      </c>
      <c r="F327" s="229" t="s">
        <v>629</v>
      </c>
      <c r="G327" s="227"/>
      <c r="H327" s="228" t="s">
        <v>19</v>
      </c>
      <c r="I327" s="230"/>
      <c r="J327" s="227"/>
      <c r="K327" s="227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128</v>
      </c>
      <c r="AU327" s="235" t="s">
        <v>85</v>
      </c>
      <c r="AV327" s="13" t="s">
        <v>83</v>
      </c>
      <c r="AW327" s="13" t="s">
        <v>37</v>
      </c>
      <c r="AX327" s="13" t="s">
        <v>75</v>
      </c>
      <c r="AY327" s="235" t="s">
        <v>117</v>
      </c>
    </row>
    <row r="328" s="14" customFormat="1">
      <c r="A328" s="14"/>
      <c r="B328" s="236"/>
      <c r="C328" s="237"/>
      <c r="D328" s="221" t="s">
        <v>128</v>
      </c>
      <c r="E328" s="238" t="s">
        <v>19</v>
      </c>
      <c r="F328" s="239" t="s">
        <v>630</v>
      </c>
      <c r="G328" s="237"/>
      <c r="H328" s="240">
        <v>371.79199999999997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6" t="s">
        <v>128</v>
      </c>
      <c r="AU328" s="246" t="s">
        <v>85</v>
      </c>
      <c r="AV328" s="14" t="s">
        <v>85</v>
      </c>
      <c r="AW328" s="14" t="s">
        <v>37</v>
      </c>
      <c r="AX328" s="14" t="s">
        <v>83</v>
      </c>
      <c r="AY328" s="246" t="s">
        <v>117</v>
      </c>
    </row>
    <row r="329" s="2" customFormat="1" ht="37.8" customHeight="1">
      <c r="A329" s="40"/>
      <c r="B329" s="41"/>
      <c r="C329" s="207" t="s">
        <v>631</v>
      </c>
      <c r="D329" s="207" t="s">
        <v>120</v>
      </c>
      <c r="E329" s="208" t="s">
        <v>632</v>
      </c>
      <c r="F329" s="209" t="s">
        <v>633</v>
      </c>
      <c r="G329" s="210" t="s">
        <v>618</v>
      </c>
      <c r="H329" s="211">
        <v>144.20400000000001</v>
      </c>
      <c r="I329" s="212"/>
      <c r="J329" s="213">
        <f>ROUND(I329*H329,2)</f>
        <v>0</v>
      </c>
      <c r="K329" s="214"/>
      <c r="L329" s="46"/>
      <c r="M329" s="215" t="s">
        <v>19</v>
      </c>
      <c r="N329" s="216" t="s">
        <v>46</v>
      </c>
      <c r="O329" s="86"/>
      <c r="P329" s="217">
        <f>O329*H329</f>
        <v>0</v>
      </c>
      <c r="Q329" s="217">
        <v>0</v>
      </c>
      <c r="R329" s="217">
        <f>Q329*H329</f>
        <v>0</v>
      </c>
      <c r="S329" s="217">
        <v>0</v>
      </c>
      <c r="T329" s="218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9" t="s">
        <v>124</v>
      </c>
      <c r="AT329" s="219" t="s">
        <v>120</v>
      </c>
      <c r="AU329" s="219" t="s">
        <v>85</v>
      </c>
      <c r="AY329" s="19" t="s">
        <v>117</v>
      </c>
      <c r="BE329" s="220">
        <f>IF(N329="základní",J329,0)</f>
        <v>0</v>
      </c>
      <c r="BF329" s="220">
        <f>IF(N329="snížená",J329,0)</f>
        <v>0</v>
      </c>
      <c r="BG329" s="220">
        <f>IF(N329="zákl. přenesená",J329,0)</f>
        <v>0</v>
      </c>
      <c r="BH329" s="220">
        <f>IF(N329="sníž. přenesená",J329,0)</f>
        <v>0</v>
      </c>
      <c r="BI329" s="220">
        <f>IF(N329="nulová",J329,0)</f>
        <v>0</v>
      </c>
      <c r="BJ329" s="19" t="s">
        <v>83</v>
      </c>
      <c r="BK329" s="220">
        <f>ROUND(I329*H329,2)</f>
        <v>0</v>
      </c>
      <c r="BL329" s="19" t="s">
        <v>124</v>
      </c>
      <c r="BM329" s="219" t="s">
        <v>634</v>
      </c>
    </row>
    <row r="330" s="2" customFormat="1">
      <c r="A330" s="40"/>
      <c r="B330" s="41"/>
      <c r="C330" s="42"/>
      <c r="D330" s="221" t="s">
        <v>126</v>
      </c>
      <c r="E330" s="42"/>
      <c r="F330" s="222" t="s">
        <v>627</v>
      </c>
      <c r="G330" s="42"/>
      <c r="H330" s="42"/>
      <c r="I330" s="223"/>
      <c r="J330" s="42"/>
      <c r="K330" s="42"/>
      <c r="L330" s="46"/>
      <c r="M330" s="224"/>
      <c r="N330" s="225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126</v>
      </c>
      <c r="AU330" s="19" t="s">
        <v>85</v>
      </c>
    </row>
    <row r="331" s="13" customFormat="1">
      <c r="A331" s="13"/>
      <c r="B331" s="226"/>
      <c r="C331" s="227"/>
      <c r="D331" s="221" t="s">
        <v>128</v>
      </c>
      <c r="E331" s="228" t="s">
        <v>19</v>
      </c>
      <c r="F331" s="229" t="s">
        <v>391</v>
      </c>
      <c r="G331" s="227"/>
      <c r="H331" s="228" t="s">
        <v>19</v>
      </c>
      <c r="I331" s="230"/>
      <c r="J331" s="227"/>
      <c r="K331" s="227"/>
      <c r="L331" s="231"/>
      <c r="M331" s="232"/>
      <c r="N331" s="233"/>
      <c r="O331" s="233"/>
      <c r="P331" s="233"/>
      <c r="Q331" s="233"/>
      <c r="R331" s="233"/>
      <c r="S331" s="233"/>
      <c r="T331" s="23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5" t="s">
        <v>128</v>
      </c>
      <c r="AU331" s="235" t="s">
        <v>85</v>
      </c>
      <c r="AV331" s="13" t="s">
        <v>83</v>
      </c>
      <c r="AW331" s="13" t="s">
        <v>37</v>
      </c>
      <c r="AX331" s="13" t="s">
        <v>75</v>
      </c>
      <c r="AY331" s="235" t="s">
        <v>117</v>
      </c>
    </row>
    <row r="332" s="13" customFormat="1">
      <c r="A332" s="13"/>
      <c r="B332" s="226"/>
      <c r="C332" s="227"/>
      <c r="D332" s="221" t="s">
        <v>128</v>
      </c>
      <c r="E332" s="228" t="s">
        <v>19</v>
      </c>
      <c r="F332" s="229" t="s">
        <v>635</v>
      </c>
      <c r="G332" s="227"/>
      <c r="H332" s="228" t="s">
        <v>19</v>
      </c>
      <c r="I332" s="230"/>
      <c r="J332" s="227"/>
      <c r="K332" s="227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128</v>
      </c>
      <c r="AU332" s="235" t="s">
        <v>85</v>
      </c>
      <c r="AV332" s="13" t="s">
        <v>83</v>
      </c>
      <c r="AW332" s="13" t="s">
        <v>37</v>
      </c>
      <c r="AX332" s="13" t="s">
        <v>75</v>
      </c>
      <c r="AY332" s="235" t="s">
        <v>117</v>
      </c>
    </row>
    <row r="333" s="14" customFormat="1">
      <c r="A333" s="14"/>
      <c r="B333" s="236"/>
      <c r="C333" s="237"/>
      <c r="D333" s="221" t="s">
        <v>128</v>
      </c>
      <c r="E333" s="238" t="s">
        <v>19</v>
      </c>
      <c r="F333" s="239" t="s">
        <v>636</v>
      </c>
      <c r="G333" s="237"/>
      <c r="H333" s="240">
        <v>144.20400000000001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6" t="s">
        <v>128</v>
      </c>
      <c r="AU333" s="246" t="s">
        <v>85</v>
      </c>
      <c r="AV333" s="14" t="s">
        <v>85</v>
      </c>
      <c r="AW333" s="14" t="s">
        <v>37</v>
      </c>
      <c r="AX333" s="14" t="s">
        <v>83</v>
      </c>
      <c r="AY333" s="246" t="s">
        <v>117</v>
      </c>
    </row>
    <row r="334" s="2" customFormat="1" ht="33" customHeight="1">
      <c r="A334" s="40"/>
      <c r="B334" s="41"/>
      <c r="C334" s="207" t="s">
        <v>637</v>
      </c>
      <c r="D334" s="207" t="s">
        <v>120</v>
      </c>
      <c r="E334" s="208" t="s">
        <v>638</v>
      </c>
      <c r="F334" s="209" t="s">
        <v>639</v>
      </c>
      <c r="G334" s="210" t="s">
        <v>618</v>
      </c>
      <c r="H334" s="211">
        <v>2.1000000000000001</v>
      </c>
      <c r="I334" s="212"/>
      <c r="J334" s="213">
        <f>ROUND(I334*H334,2)</f>
        <v>0</v>
      </c>
      <c r="K334" s="214"/>
      <c r="L334" s="46"/>
      <c r="M334" s="215" t="s">
        <v>19</v>
      </c>
      <c r="N334" s="216" t="s">
        <v>46</v>
      </c>
      <c r="O334" s="86"/>
      <c r="P334" s="217">
        <f>O334*H334</f>
        <v>0</v>
      </c>
      <c r="Q334" s="217">
        <v>0</v>
      </c>
      <c r="R334" s="217">
        <f>Q334*H334</f>
        <v>0</v>
      </c>
      <c r="S334" s="217">
        <v>0</v>
      </c>
      <c r="T334" s="218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9" t="s">
        <v>124</v>
      </c>
      <c r="AT334" s="219" t="s">
        <v>120</v>
      </c>
      <c r="AU334" s="219" t="s">
        <v>85</v>
      </c>
      <c r="AY334" s="19" t="s">
        <v>117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19" t="s">
        <v>83</v>
      </c>
      <c r="BK334" s="220">
        <f>ROUND(I334*H334,2)</f>
        <v>0</v>
      </c>
      <c r="BL334" s="19" t="s">
        <v>124</v>
      </c>
      <c r="BM334" s="219" t="s">
        <v>640</v>
      </c>
    </row>
    <row r="335" s="2" customFormat="1">
      <c r="A335" s="40"/>
      <c r="B335" s="41"/>
      <c r="C335" s="42"/>
      <c r="D335" s="221" t="s">
        <v>126</v>
      </c>
      <c r="E335" s="42"/>
      <c r="F335" s="222" t="s">
        <v>627</v>
      </c>
      <c r="G335" s="42"/>
      <c r="H335" s="42"/>
      <c r="I335" s="223"/>
      <c r="J335" s="42"/>
      <c r="K335" s="42"/>
      <c r="L335" s="46"/>
      <c r="M335" s="224"/>
      <c r="N335" s="225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126</v>
      </c>
      <c r="AU335" s="19" t="s">
        <v>85</v>
      </c>
    </row>
    <row r="336" s="13" customFormat="1">
      <c r="A336" s="13"/>
      <c r="B336" s="226"/>
      <c r="C336" s="227"/>
      <c r="D336" s="221" t="s">
        <v>128</v>
      </c>
      <c r="E336" s="228" t="s">
        <v>19</v>
      </c>
      <c r="F336" s="229" t="s">
        <v>391</v>
      </c>
      <c r="G336" s="227"/>
      <c r="H336" s="228" t="s">
        <v>19</v>
      </c>
      <c r="I336" s="230"/>
      <c r="J336" s="227"/>
      <c r="K336" s="227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128</v>
      </c>
      <c r="AU336" s="235" t="s">
        <v>85</v>
      </c>
      <c r="AV336" s="13" t="s">
        <v>83</v>
      </c>
      <c r="AW336" s="13" t="s">
        <v>37</v>
      </c>
      <c r="AX336" s="13" t="s">
        <v>75</v>
      </c>
      <c r="AY336" s="235" t="s">
        <v>117</v>
      </c>
    </row>
    <row r="337" s="13" customFormat="1">
      <c r="A337" s="13"/>
      <c r="B337" s="226"/>
      <c r="C337" s="227"/>
      <c r="D337" s="221" t="s">
        <v>128</v>
      </c>
      <c r="E337" s="228" t="s">
        <v>19</v>
      </c>
      <c r="F337" s="229" t="s">
        <v>573</v>
      </c>
      <c r="G337" s="227"/>
      <c r="H337" s="228" t="s">
        <v>19</v>
      </c>
      <c r="I337" s="230"/>
      <c r="J337" s="227"/>
      <c r="K337" s="227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128</v>
      </c>
      <c r="AU337" s="235" t="s">
        <v>85</v>
      </c>
      <c r="AV337" s="13" t="s">
        <v>83</v>
      </c>
      <c r="AW337" s="13" t="s">
        <v>37</v>
      </c>
      <c r="AX337" s="13" t="s">
        <v>75</v>
      </c>
      <c r="AY337" s="235" t="s">
        <v>117</v>
      </c>
    </row>
    <row r="338" s="14" customFormat="1">
      <c r="A338" s="14"/>
      <c r="B338" s="236"/>
      <c r="C338" s="237"/>
      <c r="D338" s="221" t="s">
        <v>128</v>
      </c>
      <c r="E338" s="238" t="s">
        <v>19</v>
      </c>
      <c r="F338" s="239" t="s">
        <v>641</v>
      </c>
      <c r="G338" s="237"/>
      <c r="H338" s="240">
        <v>2.1000000000000001</v>
      </c>
      <c r="I338" s="241"/>
      <c r="J338" s="237"/>
      <c r="K338" s="237"/>
      <c r="L338" s="242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6" t="s">
        <v>128</v>
      </c>
      <c r="AU338" s="246" t="s">
        <v>85</v>
      </c>
      <c r="AV338" s="14" t="s">
        <v>85</v>
      </c>
      <c r="AW338" s="14" t="s">
        <v>37</v>
      </c>
      <c r="AX338" s="14" t="s">
        <v>83</v>
      </c>
      <c r="AY338" s="246" t="s">
        <v>117</v>
      </c>
    </row>
    <row r="339" s="2" customFormat="1" ht="6.96" customHeight="1">
      <c r="A339" s="40"/>
      <c r="B339" s="61"/>
      <c r="C339" s="62"/>
      <c r="D339" s="62"/>
      <c r="E339" s="62"/>
      <c r="F339" s="62"/>
      <c r="G339" s="62"/>
      <c r="H339" s="62"/>
      <c r="I339" s="62"/>
      <c r="J339" s="62"/>
      <c r="K339" s="62"/>
      <c r="L339" s="46"/>
      <c r="M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</row>
  </sheetData>
  <sheetProtection sheet="1" autoFilter="0" formatColumns="0" formatRows="0" objects="1" scenarios="1" spinCount="100000" saltValue="JaZ1XiR2Bo7XbUX+6xY6ySO6o0a1EWlXiGJ50awM0PtacfPEHURdpNZn5cTZP+18nl6M9GsB7+TpGliFsI7gIg==" hashValue="wVZYgLOZWeqjLfB28/scN/teo11QnWAgeF/ZpNvhOKhXyjsdu4scHBo/sUkozRvqOiFMIPj325Mvg4n30uP9hQ==" algorithmName="SHA-512" password="CC35"/>
  <autoFilter ref="C86:K33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7" customFormat="1" ht="45" customHeight="1">
      <c r="B3" s="280"/>
      <c r="C3" s="281" t="s">
        <v>642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643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644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645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646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647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648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649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650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651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652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82</v>
      </c>
      <c r="F18" s="287" t="s">
        <v>653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654</v>
      </c>
      <c r="F19" s="287" t="s">
        <v>655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656</v>
      </c>
      <c r="F20" s="287" t="s">
        <v>657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658</v>
      </c>
      <c r="F21" s="287" t="s">
        <v>659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660</v>
      </c>
      <c r="F22" s="287" t="s">
        <v>115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661</v>
      </c>
      <c r="F23" s="287" t="s">
        <v>662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663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664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665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666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667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668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669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670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671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102</v>
      </c>
      <c r="F36" s="287"/>
      <c r="G36" s="287" t="s">
        <v>672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673</v>
      </c>
      <c r="F37" s="287"/>
      <c r="G37" s="287" t="s">
        <v>674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56</v>
      </c>
      <c r="F38" s="287"/>
      <c r="G38" s="287" t="s">
        <v>675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57</v>
      </c>
      <c r="F39" s="287"/>
      <c r="G39" s="287" t="s">
        <v>676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103</v>
      </c>
      <c r="F40" s="287"/>
      <c r="G40" s="287" t="s">
        <v>677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104</v>
      </c>
      <c r="F41" s="287"/>
      <c r="G41" s="287" t="s">
        <v>678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679</v>
      </c>
      <c r="F42" s="287"/>
      <c r="G42" s="287" t="s">
        <v>680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681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682</v>
      </c>
      <c r="F44" s="287"/>
      <c r="G44" s="287" t="s">
        <v>683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106</v>
      </c>
      <c r="F45" s="287"/>
      <c r="G45" s="287" t="s">
        <v>684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685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686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687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688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689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690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691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692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693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694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695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696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697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698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699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700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701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702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703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704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705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706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707</v>
      </c>
      <c r="D76" s="305"/>
      <c r="E76" s="305"/>
      <c r="F76" s="305" t="s">
        <v>708</v>
      </c>
      <c r="G76" s="306"/>
      <c r="H76" s="305" t="s">
        <v>57</v>
      </c>
      <c r="I76" s="305" t="s">
        <v>60</v>
      </c>
      <c r="J76" s="305" t="s">
        <v>709</v>
      </c>
      <c r="K76" s="304"/>
    </row>
    <row r="77" s="1" customFormat="1" ht="17.25" customHeight="1">
      <c r="B77" s="302"/>
      <c r="C77" s="307" t="s">
        <v>710</v>
      </c>
      <c r="D77" s="307"/>
      <c r="E77" s="307"/>
      <c r="F77" s="308" t="s">
        <v>711</v>
      </c>
      <c r="G77" s="309"/>
      <c r="H77" s="307"/>
      <c r="I77" s="307"/>
      <c r="J77" s="307" t="s">
        <v>712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56</v>
      </c>
      <c r="D79" s="312"/>
      <c r="E79" s="312"/>
      <c r="F79" s="313" t="s">
        <v>713</v>
      </c>
      <c r="G79" s="314"/>
      <c r="H79" s="290" t="s">
        <v>714</v>
      </c>
      <c r="I79" s="290" t="s">
        <v>715</v>
      </c>
      <c r="J79" s="290">
        <v>20</v>
      </c>
      <c r="K79" s="304"/>
    </row>
    <row r="80" s="1" customFormat="1" ht="15" customHeight="1">
      <c r="B80" s="302"/>
      <c r="C80" s="290" t="s">
        <v>716</v>
      </c>
      <c r="D80" s="290"/>
      <c r="E80" s="290"/>
      <c r="F80" s="313" t="s">
        <v>713</v>
      </c>
      <c r="G80" s="314"/>
      <c r="H80" s="290" t="s">
        <v>717</v>
      </c>
      <c r="I80" s="290" t="s">
        <v>715</v>
      </c>
      <c r="J80" s="290">
        <v>120</v>
      </c>
      <c r="K80" s="304"/>
    </row>
    <row r="81" s="1" customFormat="1" ht="15" customHeight="1">
      <c r="B81" s="315"/>
      <c r="C81" s="290" t="s">
        <v>718</v>
      </c>
      <c r="D81" s="290"/>
      <c r="E81" s="290"/>
      <c r="F81" s="313" t="s">
        <v>719</v>
      </c>
      <c r="G81" s="314"/>
      <c r="H81" s="290" t="s">
        <v>720</v>
      </c>
      <c r="I81" s="290" t="s">
        <v>715</v>
      </c>
      <c r="J81" s="290">
        <v>50</v>
      </c>
      <c r="K81" s="304"/>
    </row>
    <row r="82" s="1" customFormat="1" ht="15" customHeight="1">
      <c r="B82" s="315"/>
      <c r="C82" s="290" t="s">
        <v>721</v>
      </c>
      <c r="D82" s="290"/>
      <c r="E82" s="290"/>
      <c r="F82" s="313" t="s">
        <v>713</v>
      </c>
      <c r="G82" s="314"/>
      <c r="H82" s="290" t="s">
        <v>722</v>
      </c>
      <c r="I82" s="290" t="s">
        <v>723</v>
      </c>
      <c r="J82" s="290"/>
      <c r="K82" s="304"/>
    </row>
    <row r="83" s="1" customFormat="1" ht="15" customHeight="1">
      <c r="B83" s="315"/>
      <c r="C83" s="316" t="s">
        <v>724</v>
      </c>
      <c r="D83" s="316"/>
      <c r="E83" s="316"/>
      <c r="F83" s="317" t="s">
        <v>719</v>
      </c>
      <c r="G83" s="316"/>
      <c r="H83" s="316" t="s">
        <v>725</v>
      </c>
      <c r="I83" s="316" t="s">
        <v>715</v>
      </c>
      <c r="J83" s="316">
        <v>15</v>
      </c>
      <c r="K83" s="304"/>
    </row>
    <row r="84" s="1" customFormat="1" ht="15" customHeight="1">
      <c r="B84" s="315"/>
      <c r="C84" s="316" t="s">
        <v>726</v>
      </c>
      <c r="D84" s="316"/>
      <c r="E84" s="316"/>
      <c r="F84" s="317" t="s">
        <v>719</v>
      </c>
      <c r="G84" s="316"/>
      <c r="H84" s="316" t="s">
        <v>727</v>
      </c>
      <c r="I84" s="316" t="s">
        <v>715</v>
      </c>
      <c r="J84" s="316">
        <v>15</v>
      </c>
      <c r="K84" s="304"/>
    </row>
    <row r="85" s="1" customFormat="1" ht="15" customHeight="1">
      <c r="B85" s="315"/>
      <c r="C85" s="316" t="s">
        <v>728</v>
      </c>
      <c r="D85" s="316"/>
      <c r="E85" s="316"/>
      <c r="F85" s="317" t="s">
        <v>719</v>
      </c>
      <c r="G85" s="316"/>
      <c r="H85" s="316" t="s">
        <v>729</v>
      </c>
      <c r="I85" s="316" t="s">
        <v>715</v>
      </c>
      <c r="J85" s="316">
        <v>20</v>
      </c>
      <c r="K85" s="304"/>
    </row>
    <row r="86" s="1" customFormat="1" ht="15" customHeight="1">
      <c r="B86" s="315"/>
      <c r="C86" s="316" t="s">
        <v>730</v>
      </c>
      <c r="D86" s="316"/>
      <c r="E86" s="316"/>
      <c r="F86" s="317" t="s">
        <v>719</v>
      </c>
      <c r="G86" s="316"/>
      <c r="H86" s="316" t="s">
        <v>731</v>
      </c>
      <c r="I86" s="316" t="s">
        <v>715</v>
      </c>
      <c r="J86" s="316">
        <v>20</v>
      </c>
      <c r="K86" s="304"/>
    </row>
    <row r="87" s="1" customFormat="1" ht="15" customHeight="1">
      <c r="B87" s="315"/>
      <c r="C87" s="290" t="s">
        <v>732</v>
      </c>
      <c r="D87" s="290"/>
      <c r="E87" s="290"/>
      <c r="F87" s="313" t="s">
        <v>719</v>
      </c>
      <c r="G87" s="314"/>
      <c r="H87" s="290" t="s">
        <v>733</v>
      </c>
      <c r="I87" s="290" t="s">
        <v>715</v>
      </c>
      <c r="J87" s="290">
        <v>50</v>
      </c>
      <c r="K87" s="304"/>
    </row>
    <row r="88" s="1" customFormat="1" ht="15" customHeight="1">
      <c r="B88" s="315"/>
      <c r="C88" s="290" t="s">
        <v>734</v>
      </c>
      <c r="D88" s="290"/>
      <c r="E88" s="290"/>
      <c r="F88" s="313" t="s">
        <v>719</v>
      </c>
      <c r="G88" s="314"/>
      <c r="H88" s="290" t="s">
        <v>735</v>
      </c>
      <c r="I88" s="290" t="s">
        <v>715</v>
      </c>
      <c r="J88" s="290">
        <v>20</v>
      </c>
      <c r="K88" s="304"/>
    </row>
    <row r="89" s="1" customFormat="1" ht="15" customHeight="1">
      <c r="B89" s="315"/>
      <c r="C89" s="290" t="s">
        <v>736</v>
      </c>
      <c r="D89" s="290"/>
      <c r="E89" s="290"/>
      <c r="F89" s="313" t="s">
        <v>719</v>
      </c>
      <c r="G89" s="314"/>
      <c r="H89" s="290" t="s">
        <v>737</v>
      </c>
      <c r="I89" s="290" t="s">
        <v>715</v>
      </c>
      <c r="J89" s="290">
        <v>20</v>
      </c>
      <c r="K89" s="304"/>
    </row>
    <row r="90" s="1" customFormat="1" ht="15" customHeight="1">
      <c r="B90" s="315"/>
      <c r="C90" s="290" t="s">
        <v>738</v>
      </c>
      <c r="D90" s="290"/>
      <c r="E90" s="290"/>
      <c r="F90" s="313" t="s">
        <v>719</v>
      </c>
      <c r="G90" s="314"/>
      <c r="H90" s="290" t="s">
        <v>739</v>
      </c>
      <c r="I90" s="290" t="s">
        <v>715</v>
      </c>
      <c r="J90" s="290">
        <v>50</v>
      </c>
      <c r="K90" s="304"/>
    </row>
    <row r="91" s="1" customFormat="1" ht="15" customHeight="1">
      <c r="B91" s="315"/>
      <c r="C91" s="290" t="s">
        <v>740</v>
      </c>
      <c r="D91" s="290"/>
      <c r="E91" s="290"/>
      <c r="F91" s="313" t="s">
        <v>719</v>
      </c>
      <c r="G91" s="314"/>
      <c r="H91" s="290" t="s">
        <v>740</v>
      </c>
      <c r="I91" s="290" t="s">
        <v>715</v>
      </c>
      <c r="J91" s="290">
        <v>50</v>
      </c>
      <c r="K91" s="304"/>
    </row>
    <row r="92" s="1" customFormat="1" ht="15" customHeight="1">
      <c r="B92" s="315"/>
      <c r="C92" s="290" t="s">
        <v>741</v>
      </c>
      <c r="D92" s="290"/>
      <c r="E92" s="290"/>
      <c r="F92" s="313" t="s">
        <v>719</v>
      </c>
      <c r="G92" s="314"/>
      <c r="H92" s="290" t="s">
        <v>742</v>
      </c>
      <c r="I92" s="290" t="s">
        <v>715</v>
      </c>
      <c r="J92" s="290">
        <v>255</v>
      </c>
      <c r="K92" s="304"/>
    </row>
    <row r="93" s="1" customFormat="1" ht="15" customHeight="1">
      <c r="B93" s="315"/>
      <c r="C93" s="290" t="s">
        <v>743</v>
      </c>
      <c r="D93" s="290"/>
      <c r="E93" s="290"/>
      <c r="F93" s="313" t="s">
        <v>713</v>
      </c>
      <c r="G93" s="314"/>
      <c r="H93" s="290" t="s">
        <v>744</v>
      </c>
      <c r="I93" s="290" t="s">
        <v>745</v>
      </c>
      <c r="J93" s="290"/>
      <c r="K93" s="304"/>
    </row>
    <row r="94" s="1" customFormat="1" ht="15" customHeight="1">
      <c r="B94" s="315"/>
      <c r="C94" s="290" t="s">
        <v>746</v>
      </c>
      <c r="D94" s="290"/>
      <c r="E94" s="290"/>
      <c r="F94" s="313" t="s">
        <v>713</v>
      </c>
      <c r="G94" s="314"/>
      <c r="H94" s="290" t="s">
        <v>747</v>
      </c>
      <c r="I94" s="290" t="s">
        <v>748</v>
      </c>
      <c r="J94" s="290"/>
      <c r="K94" s="304"/>
    </row>
    <row r="95" s="1" customFormat="1" ht="15" customHeight="1">
      <c r="B95" s="315"/>
      <c r="C95" s="290" t="s">
        <v>749</v>
      </c>
      <c r="D95" s="290"/>
      <c r="E95" s="290"/>
      <c r="F95" s="313" t="s">
        <v>713</v>
      </c>
      <c r="G95" s="314"/>
      <c r="H95" s="290" t="s">
        <v>749</v>
      </c>
      <c r="I95" s="290" t="s">
        <v>748</v>
      </c>
      <c r="J95" s="290"/>
      <c r="K95" s="304"/>
    </row>
    <row r="96" s="1" customFormat="1" ht="15" customHeight="1">
      <c r="B96" s="315"/>
      <c r="C96" s="290" t="s">
        <v>41</v>
      </c>
      <c r="D96" s="290"/>
      <c r="E96" s="290"/>
      <c r="F96" s="313" t="s">
        <v>713</v>
      </c>
      <c r="G96" s="314"/>
      <c r="H96" s="290" t="s">
        <v>750</v>
      </c>
      <c r="I96" s="290" t="s">
        <v>748</v>
      </c>
      <c r="J96" s="290"/>
      <c r="K96" s="304"/>
    </row>
    <row r="97" s="1" customFormat="1" ht="15" customHeight="1">
      <c r="B97" s="315"/>
      <c r="C97" s="290" t="s">
        <v>51</v>
      </c>
      <c r="D97" s="290"/>
      <c r="E97" s="290"/>
      <c r="F97" s="313" t="s">
        <v>713</v>
      </c>
      <c r="G97" s="314"/>
      <c r="H97" s="290" t="s">
        <v>751</v>
      </c>
      <c r="I97" s="290" t="s">
        <v>748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752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707</v>
      </c>
      <c r="D103" s="305"/>
      <c r="E103" s="305"/>
      <c r="F103" s="305" t="s">
        <v>708</v>
      </c>
      <c r="G103" s="306"/>
      <c r="H103" s="305" t="s">
        <v>57</v>
      </c>
      <c r="I103" s="305" t="s">
        <v>60</v>
      </c>
      <c r="J103" s="305" t="s">
        <v>709</v>
      </c>
      <c r="K103" s="304"/>
    </row>
    <row r="104" s="1" customFormat="1" ht="17.25" customHeight="1">
      <c r="B104" s="302"/>
      <c r="C104" s="307" t="s">
        <v>710</v>
      </c>
      <c r="D104" s="307"/>
      <c r="E104" s="307"/>
      <c r="F104" s="308" t="s">
        <v>711</v>
      </c>
      <c r="G104" s="309"/>
      <c r="H104" s="307"/>
      <c r="I104" s="307"/>
      <c r="J104" s="307" t="s">
        <v>712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56</v>
      </c>
      <c r="D106" s="312"/>
      <c r="E106" s="312"/>
      <c r="F106" s="313" t="s">
        <v>713</v>
      </c>
      <c r="G106" s="290"/>
      <c r="H106" s="290" t="s">
        <v>753</v>
      </c>
      <c r="I106" s="290" t="s">
        <v>715</v>
      </c>
      <c r="J106" s="290">
        <v>20</v>
      </c>
      <c r="K106" s="304"/>
    </row>
    <row r="107" s="1" customFormat="1" ht="15" customHeight="1">
      <c r="B107" s="302"/>
      <c r="C107" s="290" t="s">
        <v>716</v>
      </c>
      <c r="D107" s="290"/>
      <c r="E107" s="290"/>
      <c r="F107" s="313" t="s">
        <v>713</v>
      </c>
      <c r="G107" s="290"/>
      <c r="H107" s="290" t="s">
        <v>753</v>
      </c>
      <c r="I107" s="290" t="s">
        <v>715</v>
      </c>
      <c r="J107" s="290">
        <v>120</v>
      </c>
      <c r="K107" s="304"/>
    </row>
    <row r="108" s="1" customFormat="1" ht="15" customHeight="1">
      <c r="B108" s="315"/>
      <c r="C108" s="290" t="s">
        <v>718</v>
      </c>
      <c r="D108" s="290"/>
      <c r="E108" s="290"/>
      <c r="F108" s="313" t="s">
        <v>719</v>
      </c>
      <c r="G108" s="290"/>
      <c r="H108" s="290" t="s">
        <v>753</v>
      </c>
      <c r="I108" s="290" t="s">
        <v>715</v>
      </c>
      <c r="J108" s="290">
        <v>50</v>
      </c>
      <c r="K108" s="304"/>
    </row>
    <row r="109" s="1" customFormat="1" ht="15" customHeight="1">
      <c r="B109" s="315"/>
      <c r="C109" s="290" t="s">
        <v>721</v>
      </c>
      <c r="D109" s="290"/>
      <c r="E109" s="290"/>
      <c r="F109" s="313" t="s">
        <v>713</v>
      </c>
      <c r="G109" s="290"/>
      <c r="H109" s="290" t="s">
        <v>753</v>
      </c>
      <c r="I109" s="290" t="s">
        <v>723</v>
      </c>
      <c r="J109" s="290"/>
      <c r="K109" s="304"/>
    </row>
    <row r="110" s="1" customFormat="1" ht="15" customHeight="1">
      <c r="B110" s="315"/>
      <c r="C110" s="290" t="s">
        <v>732</v>
      </c>
      <c r="D110" s="290"/>
      <c r="E110" s="290"/>
      <c r="F110" s="313" t="s">
        <v>719</v>
      </c>
      <c r="G110" s="290"/>
      <c r="H110" s="290" t="s">
        <v>753</v>
      </c>
      <c r="I110" s="290" t="s">
        <v>715</v>
      </c>
      <c r="J110" s="290">
        <v>50</v>
      </c>
      <c r="K110" s="304"/>
    </row>
    <row r="111" s="1" customFormat="1" ht="15" customHeight="1">
      <c r="B111" s="315"/>
      <c r="C111" s="290" t="s">
        <v>740</v>
      </c>
      <c r="D111" s="290"/>
      <c r="E111" s="290"/>
      <c r="F111" s="313" t="s">
        <v>719</v>
      </c>
      <c r="G111" s="290"/>
      <c r="H111" s="290" t="s">
        <v>753</v>
      </c>
      <c r="I111" s="290" t="s">
        <v>715</v>
      </c>
      <c r="J111" s="290">
        <v>50</v>
      </c>
      <c r="K111" s="304"/>
    </row>
    <row r="112" s="1" customFormat="1" ht="15" customHeight="1">
      <c r="B112" s="315"/>
      <c r="C112" s="290" t="s">
        <v>738</v>
      </c>
      <c r="D112" s="290"/>
      <c r="E112" s="290"/>
      <c r="F112" s="313" t="s">
        <v>719</v>
      </c>
      <c r="G112" s="290"/>
      <c r="H112" s="290" t="s">
        <v>753</v>
      </c>
      <c r="I112" s="290" t="s">
        <v>715</v>
      </c>
      <c r="J112" s="290">
        <v>50</v>
      </c>
      <c r="K112" s="304"/>
    </row>
    <row r="113" s="1" customFormat="1" ht="15" customHeight="1">
      <c r="B113" s="315"/>
      <c r="C113" s="290" t="s">
        <v>56</v>
      </c>
      <c r="D113" s="290"/>
      <c r="E113" s="290"/>
      <c r="F113" s="313" t="s">
        <v>713</v>
      </c>
      <c r="G113" s="290"/>
      <c r="H113" s="290" t="s">
        <v>754</v>
      </c>
      <c r="I113" s="290" t="s">
        <v>715</v>
      </c>
      <c r="J113" s="290">
        <v>20</v>
      </c>
      <c r="K113" s="304"/>
    </row>
    <row r="114" s="1" customFormat="1" ht="15" customHeight="1">
      <c r="B114" s="315"/>
      <c r="C114" s="290" t="s">
        <v>755</v>
      </c>
      <c r="D114" s="290"/>
      <c r="E114" s="290"/>
      <c r="F114" s="313" t="s">
        <v>713</v>
      </c>
      <c r="G114" s="290"/>
      <c r="H114" s="290" t="s">
        <v>756</v>
      </c>
      <c r="I114" s="290" t="s">
        <v>715</v>
      </c>
      <c r="J114" s="290">
        <v>120</v>
      </c>
      <c r="K114" s="304"/>
    </row>
    <row r="115" s="1" customFormat="1" ht="15" customHeight="1">
      <c r="B115" s="315"/>
      <c r="C115" s="290" t="s">
        <v>41</v>
      </c>
      <c r="D115" s="290"/>
      <c r="E115" s="290"/>
      <c r="F115" s="313" t="s">
        <v>713</v>
      </c>
      <c r="G115" s="290"/>
      <c r="H115" s="290" t="s">
        <v>757</v>
      </c>
      <c r="I115" s="290" t="s">
        <v>748</v>
      </c>
      <c r="J115" s="290"/>
      <c r="K115" s="304"/>
    </row>
    <row r="116" s="1" customFormat="1" ht="15" customHeight="1">
      <c r="B116" s="315"/>
      <c r="C116" s="290" t="s">
        <v>51</v>
      </c>
      <c r="D116" s="290"/>
      <c r="E116" s="290"/>
      <c r="F116" s="313" t="s">
        <v>713</v>
      </c>
      <c r="G116" s="290"/>
      <c r="H116" s="290" t="s">
        <v>758</v>
      </c>
      <c r="I116" s="290" t="s">
        <v>748</v>
      </c>
      <c r="J116" s="290"/>
      <c r="K116" s="304"/>
    </row>
    <row r="117" s="1" customFormat="1" ht="15" customHeight="1">
      <c r="B117" s="315"/>
      <c r="C117" s="290" t="s">
        <v>60</v>
      </c>
      <c r="D117" s="290"/>
      <c r="E117" s="290"/>
      <c r="F117" s="313" t="s">
        <v>713</v>
      </c>
      <c r="G117" s="290"/>
      <c r="H117" s="290" t="s">
        <v>759</v>
      </c>
      <c r="I117" s="290" t="s">
        <v>760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761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707</v>
      </c>
      <c r="D123" s="305"/>
      <c r="E123" s="305"/>
      <c r="F123" s="305" t="s">
        <v>708</v>
      </c>
      <c r="G123" s="306"/>
      <c r="H123" s="305" t="s">
        <v>57</v>
      </c>
      <c r="I123" s="305" t="s">
        <v>60</v>
      </c>
      <c r="J123" s="305" t="s">
        <v>709</v>
      </c>
      <c r="K123" s="334"/>
    </row>
    <row r="124" s="1" customFormat="1" ht="17.25" customHeight="1">
      <c r="B124" s="333"/>
      <c r="C124" s="307" t="s">
        <v>710</v>
      </c>
      <c r="D124" s="307"/>
      <c r="E124" s="307"/>
      <c r="F124" s="308" t="s">
        <v>711</v>
      </c>
      <c r="G124" s="309"/>
      <c r="H124" s="307"/>
      <c r="I124" s="307"/>
      <c r="J124" s="307" t="s">
        <v>712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716</v>
      </c>
      <c r="D126" s="312"/>
      <c r="E126" s="312"/>
      <c r="F126" s="313" t="s">
        <v>713</v>
      </c>
      <c r="G126" s="290"/>
      <c r="H126" s="290" t="s">
        <v>753</v>
      </c>
      <c r="I126" s="290" t="s">
        <v>715</v>
      </c>
      <c r="J126" s="290">
        <v>120</v>
      </c>
      <c r="K126" s="338"/>
    </row>
    <row r="127" s="1" customFormat="1" ht="15" customHeight="1">
      <c r="B127" s="335"/>
      <c r="C127" s="290" t="s">
        <v>762</v>
      </c>
      <c r="D127" s="290"/>
      <c r="E127" s="290"/>
      <c r="F127" s="313" t="s">
        <v>713</v>
      </c>
      <c r="G127" s="290"/>
      <c r="H127" s="290" t="s">
        <v>763</v>
      </c>
      <c r="I127" s="290" t="s">
        <v>715</v>
      </c>
      <c r="J127" s="290" t="s">
        <v>764</v>
      </c>
      <c r="K127" s="338"/>
    </row>
    <row r="128" s="1" customFormat="1" ht="15" customHeight="1">
      <c r="B128" s="335"/>
      <c r="C128" s="290" t="s">
        <v>661</v>
      </c>
      <c r="D128" s="290"/>
      <c r="E128" s="290"/>
      <c r="F128" s="313" t="s">
        <v>713</v>
      </c>
      <c r="G128" s="290"/>
      <c r="H128" s="290" t="s">
        <v>765</v>
      </c>
      <c r="I128" s="290" t="s">
        <v>715</v>
      </c>
      <c r="J128" s="290" t="s">
        <v>764</v>
      </c>
      <c r="K128" s="338"/>
    </row>
    <row r="129" s="1" customFormat="1" ht="15" customHeight="1">
      <c r="B129" s="335"/>
      <c r="C129" s="290" t="s">
        <v>724</v>
      </c>
      <c r="D129" s="290"/>
      <c r="E129" s="290"/>
      <c r="F129" s="313" t="s">
        <v>719</v>
      </c>
      <c r="G129" s="290"/>
      <c r="H129" s="290" t="s">
        <v>725</v>
      </c>
      <c r="I129" s="290" t="s">
        <v>715</v>
      </c>
      <c r="J129" s="290">
        <v>15</v>
      </c>
      <c r="K129" s="338"/>
    </row>
    <row r="130" s="1" customFormat="1" ht="15" customHeight="1">
      <c r="B130" s="335"/>
      <c r="C130" s="316" t="s">
        <v>726</v>
      </c>
      <c r="D130" s="316"/>
      <c r="E130" s="316"/>
      <c r="F130" s="317" t="s">
        <v>719</v>
      </c>
      <c r="G130" s="316"/>
      <c r="H130" s="316" t="s">
        <v>727</v>
      </c>
      <c r="I130" s="316" t="s">
        <v>715</v>
      </c>
      <c r="J130" s="316">
        <v>15</v>
      </c>
      <c r="K130" s="338"/>
    </row>
    <row r="131" s="1" customFormat="1" ht="15" customHeight="1">
      <c r="B131" s="335"/>
      <c r="C131" s="316" t="s">
        <v>728</v>
      </c>
      <c r="D131" s="316"/>
      <c r="E131" s="316"/>
      <c r="F131" s="317" t="s">
        <v>719</v>
      </c>
      <c r="G131" s="316"/>
      <c r="H131" s="316" t="s">
        <v>729</v>
      </c>
      <c r="I131" s="316" t="s">
        <v>715</v>
      </c>
      <c r="J131" s="316">
        <v>20</v>
      </c>
      <c r="K131" s="338"/>
    </row>
    <row r="132" s="1" customFormat="1" ht="15" customHeight="1">
      <c r="B132" s="335"/>
      <c r="C132" s="316" t="s">
        <v>730</v>
      </c>
      <c r="D132" s="316"/>
      <c r="E132" s="316"/>
      <c r="F132" s="317" t="s">
        <v>719</v>
      </c>
      <c r="G132" s="316"/>
      <c r="H132" s="316" t="s">
        <v>731</v>
      </c>
      <c r="I132" s="316" t="s">
        <v>715</v>
      </c>
      <c r="J132" s="316">
        <v>20</v>
      </c>
      <c r="K132" s="338"/>
    </row>
    <row r="133" s="1" customFormat="1" ht="15" customHeight="1">
      <c r="B133" s="335"/>
      <c r="C133" s="290" t="s">
        <v>718</v>
      </c>
      <c r="D133" s="290"/>
      <c r="E133" s="290"/>
      <c r="F133" s="313" t="s">
        <v>719</v>
      </c>
      <c r="G133" s="290"/>
      <c r="H133" s="290" t="s">
        <v>753</v>
      </c>
      <c r="I133" s="290" t="s">
        <v>715</v>
      </c>
      <c r="J133" s="290">
        <v>50</v>
      </c>
      <c r="K133" s="338"/>
    </row>
    <row r="134" s="1" customFormat="1" ht="15" customHeight="1">
      <c r="B134" s="335"/>
      <c r="C134" s="290" t="s">
        <v>732</v>
      </c>
      <c r="D134" s="290"/>
      <c r="E134" s="290"/>
      <c r="F134" s="313" t="s">
        <v>719</v>
      </c>
      <c r="G134" s="290"/>
      <c r="H134" s="290" t="s">
        <v>753</v>
      </c>
      <c r="I134" s="290" t="s">
        <v>715</v>
      </c>
      <c r="J134" s="290">
        <v>50</v>
      </c>
      <c r="K134" s="338"/>
    </row>
    <row r="135" s="1" customFormat="1" ht="15" customHeight="1">
      <c r="B135" s="335"/>
      <c r="C135" s="290" t="s">
        <v>738</v>
      </c>
      <c r="D135" s="290"/>
      <c r="E135" s="290"/>
      <c r="F135" s="313" t="s">
        <v>719</v>
      </c>
      <c r="G135" s="290"/>
      <c r="H135" s="290" t="s">
        <v>753</v>
      </c>
      <c r="I135" s="290" t="s">
        <v>715</v>
      </c>
      <c r="J135" s="290">
        <v>50</v>
      </c>
      <c r="K135" s="338"/>
    </row>
    <row r="136" s="1" customFormat="1" ht="15" customHeight="1">
      <c r="B136" s="335"/>
      <c r="C136" s="290" t="s">
        <v>740</v>
      </c>
      <c r="D136" s="290"/>
      <c r="E136" s="290"/>
      <c r="F136" s="313" t="s">
        <v>719</v>
      </c>
      <c r="G136" s="290"/>
      <c r="H136" s="290" t="s">
        <v>753</v>
      </c>
      <c r="I136" s="290" t="s">
        <v>715</v>
      </c>
      <c r="J136" s="290">
        <v>50</v>
      </c>
      <c r="K136" s="338"/>
    </row>
    <row r="137" s="1" customFormat="1" ht="15" customHeight="1">
      <c r="B137" s="335"/>
      <c r="C137" s="290" t="s">
        <v>741</v>
      </c>
      <c r="D137" s="290"/>
      <c r="E137" s="290"/>
      <c r="F137" s="313" t="s">
        <v>719</v>
      </c>
      <c r="G137" s="290"/>
      <c r="H137" s="290" t="s">
        <v>766</v>
      </c>
      <c r="I137" s="290" t="s">
        <v>715</v>
      </c>
      <c r="J137" s="290">
        <v>255</v>
      </c>
      <c r="K137" s="338"/>
    </row>
    <row r="138" s="1" customFormat="1" ht="15" customHeight="1">
      <c r="B138" s="335"/>
      <c r="C138" s="290" t="s">
        <v>743</v>
      </c>
      <c r="D138" s="290"/>
      <c r="E138" s="290"/>
      <c r="F138" s="313" t="s">
        <v>713</v>
      </c>
      <c r="G138" s="290"/>
      <c r="H138" s="290" t="s">
        <v>767</v>
      </c>
      <c r="I138" s="290" t="s">
        <v>745</v>
      </c>
      <c r="J138" s="290"/>
      <c r="K138" s="338"/>
    </row>
    <row r="139" s="1" customFormat="1" ht="15" customHeight="1">
      <c r="B139" s="335"/>
      <c r="C139" s="290" t="s">
        <v>746</v>
      </c>
      <c r="D139" s="290"/>
      <c r="E139" s="290"/>
      <c r="F139" s="313" t="s">
        <v>713</v>
      </c>
      <c r="G139" s="290"/>
      <c r="H139" s="290" t="s">
        <v>768</v>
      </c>
      <c r="I139" s="290" t="s">
        <v>748</v>
      </c>
      <c r="J139" s="290"/>
      <c r="K139" s="338"/>
    </row>
    <row r="140" s="1" customFormat="1" ht="15" customHeight="1">
      <c r="B140" s="335"/>
      <c r="C140" s="290" t="s">
        <v>749</v>
      </c>
      <c r="D140" s="290"/>
      <c r="E140" s="290"/>
      <c r="F140" s="313" t="s">
        <v>713</v>
      </c>
      <c r="G140" s="290"/>
      <c r="H140" s="290" t="s">
        <v>749</v>
      </c>
      <c r="I140" s="290" t="s">
        <v>748</v>
      </c>
      <c r="J140" s="290"/>
      <c r="K140" s="338"/>
    </row>
    <row r="141" s="1" customFormat="1" ht="15" customHeight="1">
      <c r="B141" s="335"/>
      <c r="C141" s="290" t="s">
        <v>41</v>
      </c>
      <c r="D141" s="290"/>
      <c r="E141" s="290"/>
      <c r="F141" s="313" t="s">
        <v>713</v>
      </c>
      <c r="G141" s="290"/>
      <c r="H141" s="290" t="s">
        <v>769</v>
      </c>
      <c r="I141" s="290" t="s">
        <v>748</v>
      </c>
      <c r="J141" s="290"/>
      <c r="K141" s="338"/>
    </row>
    <row r="142" s="1" customFormat="1" ht="15" customHeight="1">
      <c r="B142" s="335"/>
      <c r="C142" s="290" t="s">
        <v>770</v>
      </c>
      <c r="D142" s="290"/>
      <c r="E142" s="290"/>
      <c r="F142" s="313" t="s">
        <v>713</v>
      </c>
      <c r="G142" s="290"/>
      <c r="H142" s="290" t="s">
        <v>771</v>
      </c>
      <c r="I142" s="290" t="s">
        <v>748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772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707</v>
      </c>
      <c r="D148" s="305"/>
      <c r="E148" s="305"/>
      <c r="F148" s="305" t="s">
        <v>708</v>
      </c>
      <c r="G148" s="306"/>
      <c r="H148" s="305" t="s">
        <v>57</v>
      </c>
      <c r="I148" s="305" t="s">
        <v>60</v>
      </c>
      <c r="J148" s="305" t="s">
        <v>709</v>
      </c>
      <c r="K148" s="304"/>
    </row>
    <row r="149" s="1" customFormat="1" ht="17.25" customHeight="1">
      <c r="B149" s="302"/>
      <c r="C149" s="307" t="s">
        <v>710</v>
      </c>
      <c r="D149" s="307"/>
      <c r="E149" s="307"/>
      <c r="F149" s="308" t="s">
        <v>711</v>
      </c>
      <c r="G149" s="309"/>
      <c r="H149" s="307"/>
      <c r="I149" s="307"/>
      <c r="J149" s="307" t="s">
        <v>712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716</v>
      </c>
      <c r="D151" s="290"/>
      <c r="E151" s="290"/>
      <c r="F151" s="343" t="s">
        <v>713</v>
      </c>
      <c r="G151" s="290"/>
      <c r="H151" s="342" t="s">
        <v>753</v>
      </c>
      <c r="I151" s="342" t="s">
        <v>715</v>
      </c>
      <c r="J151" s="342">
        <v>120</v>
      </c>
      <c r="K151" s="338"/>
    </row>
    <row r="152" s="1" customFormat="1" ht="15" customHeight="1">
      <c r="B152" s="315"/>
      <c r="C152" s="342" t="s">
        <v>762</v>
      </c>
      <c r="D152" s="290"/>
      <c r="E152" s="290"/>
      <c r="F152" s="343" t="s">
        <v>713</v>
      </c>
      <c r="G152" s="290"/>
      <c r="H152" s="342" t="s">
        <v>773</v>
      </c>
      <c r="I152" s="342" t="s">
        <v>715</v>
      </c>
      <c r="J152" s="342" t="s">
        <v>764</v>
      </c>
      <c r="K152" s="338"/>
    </row>
    <row r="153" s="1" customFormat="1" ht="15" customHeight="1">
      <c r="B153" s="315"/>
      <c r="C153" s="342" t="s">
        <v>661</v>
      </c>
      <c r="D153" s="290"/>
      <c r="E153" s="290"/>
      <c r="F153" s="343" t="s">
        <v>713</v>
      </c>
      <c r="G153" s="290"/>
      <c r="H153" s="342" t="s">
        <v>774</v>
      </c>
      <c r="I153" s="342" t="s">
        <v>715</v>
      </c>
      <c r="J153" s="342" t="s">
        <v>764</v>
      </c>
      <c r="K153" s="338"/>
    </row>
    <row r="154" s="1" customFormat="1" ht="15" customHeight="1">
      <c r="B154" s="315"/>
      <c r="C154" s="342" t="s">
        <v>718</v>
      </c>
      <c r="D154" s="290"/>
      <c r="E154" s="290"/>
      <c r="F154" s="343" t="s">
        <v>719</v>
      </c>
      <c r="G154" s="290"/>
      <c r="H154" s="342" t="s">
        <v>753</v>
      </c>
      <c r="I154" s="342" t="s">
        <v>715</v>
      </c>
      <c r="J154" s="342">
        <v>50</v>
      </c>
      <c r="K154" s="338"/>
    </row>
    <row r="155" s="1" customFormat="1" ht="15" customHeight="1">
      <c r="B155" s="315"/>
      <c r="C155" s="342" t="s">
        <v>721</v>
      </c>
      <c r="D155" s="290"/>
      <c r="E155" s="290"/>
      <c r="F155" s="343" t="s">
        <v>713</v>
      </c>
      <c r="G155" s="290"/>
      <c r="H155" s="342" t="s">
        <v>753</v>
      </c>
      <c r="I155" s="342" t="s">
        <v>723</v>
      </c>
      <c r="J155" s="342"/>
      <c r="K155" s="338"/>
    </row>
    <row r="156" s="1" customFormat="1" ht="15" customHeight="1">
      <c r="B156" s="315"/>
      <c r="C156" s="342" t="s">
        <v>732</v>
      </c>
      <c r="D156" s="290"/>
      <c r="E156" s="290"/>
      <c r="F156" s="343" t="s">
        <v>719</v>
      </c>
      <c r="G156" s="290"/>
      <c r="H156" s="342" t="s">
        <v>753</v>
      </c>
      <c r="I156" s="342" t="s">
        <v>715</v>
      </c>
      <c r="J156" s="342">
        <v>50</v>
      </c>
      <c r="K156" s="338"/>
    </row>
    <row r="157" s="1" customFormat="1" ht="15" customHeight="1">
      <c r="B157" s="315"/>
      <c r="C157" s="342" t="s">
        <v>740</v>
      </c>
      <c r="D157" s="290"/>
      <c r="E157" s="290"/>
      <c r="F157" s="343" t="s">
        <v>719</v>
      </c>
      <c r="G157" s="290"/>
      <c r="H157" s="342" t="s">
        <v>753</v>
      </c>
      <c r="I157" s="342" t="s">
        <v>715</v>
      </c>
      <c r="J157" s="342">
        <v>50</v>
      </c>
      <c r="K157" s="338"/>
    </row>
    <row r="158" s="1" customFormat="1" ht="15" customHeight="1">
      <c r="B158" s="315"/>
      <c r="C158" s="342" t="s">
        <v>738</v>
      </c>
      <c r="D158" s="290"/>
      <c r="E158" s="290"/>
      <c r="F158" s="343" t="s">
        <v>719</v>
      </c>
      <c r="G158" s="290"/>
      <c r="H158" s="342" t="s">
        <v>753</v>
      </c>
      <c r="I158" s="342" t="s">
        <v>715</v>
      </c>
      <c r="J158" s="342">
        <v>50</v>
      </c>
      <c r="K158" s="338"/>
    </row>
    <row r="159" s="1" customFormat="1" ht="15" customHeight="1">
      <c r="B159" s="315"/>
      <c r="C159" s="342" t="s">
        <v>96</v>
      </c>
      <c r="D159" s="290"/>
      <c r="E159" s="290"/>
      <c r="F159" s="343" t="s">
        <v>713</v>
      </c>
      <c r="G159" s="290"/>
      <c r="H159" s="342" t="s">
        <v>775</v>
      </c>
      <c r="I159" s="342" t="s">
        <v>715</v>
      </c>
      <c r="J159" s="342" t="s">
        <v>776</v>
      </c>
      <c r="K159" s="338"/>
    </row>
    <row r="160" s="1" customFormat="1" ht="15" customHeight="1">
      <c r="B160" s="315"/>
      <c r="C160" s="342" t="s">
        <v>777</v>
      </c>
      <c r="D160" s="290"/>
      <c r="E160" s="290"/>
      <c r="F160" s="343" t="s">
        <v>713</v>
      </c>
      <c r="G160" s="290"/>
      <c r="H160" s="342" t="s">
        <v>778</v>
      </c>
      <c r="I160" s="342" t="s">
        <v>748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779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707</v>
      </c>
      <c r="D166" s="305"/>
      <c r="E166" s="305"/>
      <c r="F166" s="305" t="s">
        <v>708</v>
      </c>
      <c r="G166" s="347"/>
      <c r="H166" s="348" t="s">
        <v>57</v>
      </c>
      <c r="I166" s="348" t="s">
        <v>60</v>
      </c>
      <c r="J166" s="305" t="s">
        <v>709</v>
      </c>
      <c r="K166" s="282"/>
    </row>
    <row r="167" s="1" customFormat="1" ht="17.25" customHeight="1">
      <c r="B167" s="283"/>
      <c r="C167" s="307" t="s">
        <v>710</v>
      </c>
      <c r="D167" s="307"/>
      <c r="E167" s="307"/>
      <c r="F167" s="308" t="s">
        <v>711</v>
      </c>
      <c r="G167" s="349"/>
      <c r="H167" s="350"/>
      <c r="I167" s="350"/>
      <c r="J167" s="307" t="s">
        <v>712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716</v>
      </c>
      <c r="D169" s="290"/>
      <c r="E169" s="290"/>
      <c r="F169" s="313" t="s">
        <v>713</v>
      </c>
      <c r="G169" s="290"/>
      <c r="H169" s="290" t="s">
        <v>753</v>
      </c>
      <c r="I169" s="290" t="s">
        <v>715</v>
      </c>
      <c r="J169" s="290">
        <v>120</v>
      </c>
      <c r="K169" s="338"/>
    </row>
    <row r="170" s="1" customFormat="1" ht="15" customHeight="1">
      <c r="B170" s="315"/>
      <c r="C170" s="290" t="s">
        <v>762</v>
      </c>
      <c r="D170" s="290"/>
      <c r="E170" s="290"/>
      <c r="F170" s="313" t="s">
        <v>713</v>
      </c>
      <c r="G170" s="290"/>
      <c r="H170" s="290" t="s">
        <v>763</v>
      </c>
      <c r="I170" s="290" t="s">
        <v>715</v>
      </c>
      <c r="J170" s="290" t="s">
        <v>764</v>
      </c>
      <c r="K170" s="338"/>
    </row>
    <row r="171" s="1" customFormat="1" ht="15" customHeight="1">
      <c r="B171" s="315"/>
      <c r="C171" s="290" t="s">
        <v>661</v>
      </c>
      <c r="D171" s="290"/>
      <c r="E171" s="290"/>
      <c r="F171" s="313" t="s">
        <v>713</v>
      </c>
      <c r="G171" s="290"/>
      <c r="H171" s="290" t="s">
        <v>780</v>
      </c>
      <c r="I171" s="290" t="s">
        <v>715</v>
      </c>
      <c r="J171" s="290" t="s">
        <v>764</v>
      </c>
      <c r="K171" s="338"/>
    </row>
    <row r="172" s="1" customFormat="1" ht="15" customHeight="1">
      <c r="B172" s="315"/>
      <c r="C172" s="290" t="s">
        <v>718</v>
      </c>
      <c r="D172" s="290"/>
      <c r="E172" s="290"/>
      <c r="F172" s="313" t="s">
        <v>719</v>
      </c>
      <c r="G172" s="290"/>
      <c r="H172" s="290" t="s">
        <v>780</v>
      </c>
      <c r="I172" s="290" t="s">
        <v>715</v>
      </c>
      <c r="J172" s="290">
        <v>50</v>
      </c>
      <c r="K172" s="338"/>
    </row>
    <row r="173" s="1" customFormat="1" ht="15" customHeight="1">
      <c r="B173" s="315"/>
      <c r="C173" s="290" t="s">
        <v>721</v>
      </c>
      <c r="D173" s="290"/>
      <c r="E173" s="290"/>
      <c r="F173" s="313" t="s">
        <v>713</v>
      </c>
      <c r="G173" s="290"/>
      <c r="H173" s="290" t="s">
        <v>780</v>
      </c>
      <c r="I173" s="290" t="s">
        <v>723</v>
      </c>
      <c r="J173" s="290"/>
      <c r="K173" s="338"/>
    </row>
    <row r="174" s="1" customFormat="1" ht="15" customHeight="1">
      <c r="B174" s="315"/>
      <c r="C174" s="290" t="s">
        <v>732</v>
      </c>
      <c r="D174" s="290"/>
      <c r="E174" s="290"/>
      <c r="F174" s="313" t="s">
        <v>719</v>
      </c>
      <c r="G174" s="290"/>
      <c r="H174" s="290" t="s">
        <v>780</v>
      </c>
      <c r="I174" s="290" t="s">
        <v>715</v>
      </c>
      <c r="J174" s="290">
        <v>50</v>
      </c>
      <c r="K174" s="338"/>
    </row>
    <row r="175" s="1" customFormat="1" ht="15" customHeight="1">
      <c r="B175" s="315"/>
      <c r="C175" s="290" t="s">
        <v>740</v>
      </c>
      <c r="D175" s="290"/>
      <c r="E175" s="290"/>
      <c r="F175" s="313" t="s">
        <v>719</v>
      </c>
      <c r="G175" s="290"/>
      <c r="H175" s="290" t="s">
        <v>780</v>
      </c>
      <c r="I175" s="290" t="s">
        <v>715</v>
      </c>
      <c r="J175" s="290">
        <v>50</v>
      </c>
      <c r="K175" s="338"/>
    </row>
    <row r="176" s="1" customFormat="1" ht="15" customHeight="1">
      <c r="B176" s="315"/>
      <c r="C176" s="290" t="s">
        <v>738</v>
      </c>
      <c r="D176" s="290"/>
      <c r="E176" s="290"/>
      <c r="F176" s="313" t="s">
        <v>719</v>
      </c>
      <c r="G176" s="290"/>
      <c r="H176" s="290" t="s">
        <v>780</v>
      </c>
      <c r="I176" s="290" t="s">
        <v>715</v>
      </c>
      <c r="J176" s="290">
        <v>50</v>
      </c>
      <c r="K176" s="338"/>
    </row>
    <row r="177" s="1" customFormat="1" ht="15" customHeight="1">
      <c r="B177" s="315"/>
      <c r="C177" s="290" t="s">
        <v>102</v>
      </c>
      <c r="D177" s="290"/>
      <c r="E177" s="290"/>
      <c r="F177" s="313" t="s">
        <v>713</v>
      </c>
      <c r="G177" s="290"/>
      <c r="H177" s="290" t="s">
        <v>781</v>
      </c>
      <c r="I177" s="290" t="s">
        <v>782</v>
      </c>
      <c r="J177" s="290"/>
      <c r="K177" s="338"/>
    </row>
    <row r="178" s="1" customFormat="1" ht="15" customHeight="1">
      <c r="B178" s="315"/>
      <c r="C178" s="290" t="s">
        <v>60</v>
      </c>
      <c r="D178" s="290"/>
      <c r="E178" s="290"/>
      <c r="F178" s="313" t="s">
        <v>713</v>
      </c>
      <c r="G178" s="290"/>
      <c r="H178" s="290" t="s">
        <v>783</v>
      </c>
      <c r="I178" s="290" t="s">
        <v>784</v>
      </c>
      <c r="J178" s="290">
        <v>1</v>
      </c>
      <c r="K178" s="338"/>
    </row>
    <row r="179" s="1" customFormat="1" ht="15" customHeight="1">
      <c r="B179" s="315"/>
      <c r="C179" s="290" t="s">
        <v>56</v>
      </c>
      <c r="D179" s="290"/>
      <c r="E179" s="290"/>
      <c r="F179" s="313" t="s">
        <v>713</v>
      </c>
      <c r="G179" s="290"/>
      <c r="H179" s="290" t="s">
        <v>785</v>
      </c>
      <c r="I179" s="290" t="s">
        <v>715</v>
      </c>
      <c r="J179" s="290">
        <v>20</v>
      </c>
      <c r="K179" s="338"/>
    </row>
    <row r="180" s="1" customFormat="1" ht="15" customHeight="1">
      <c r="B180" s="315"/>
      <c r="C180" s="290" t="s">
        <v>57</v>
      </c>
      <c r="D180" s="290"/>
      <c r="E180" s="290"/>
      <c r="F180" s="313" t="s">
        <v>713</v>
      </c>
      <c r="G180" s="290"/>
      <c r="H180" s="290" t="s">
        <v>786</v>
      </c>
      <c r="I180" s="290" t="s">
        <v>715</v>
      </c>
      <c r="J180" s="290">
        <v>255</v>
      </c>
      <c r="K180" s="338"/>
    </row>
    <row r="181" s="1" customFormat="1" ht="15" customHeight="1">
      <c r="B181" s="315"/>
      <c r="C181" s="290" t="s">
        <v>103</v>
      </c>
      <c r="D181" s="290"/>
      <c r="E181" s="290"/>
      <c r="F181" s="313" t="s">
        <v>713</v>
      </c>
      <c r="G181" s="290"/>
      <c r="H181" s="290" t="s">
        <v>677</v>
      </c>
      <c r="I181" s="290" t="s">
        <v>715</v>
      </c>
      <c r="J181" s="290">
        <v>10</v>
      </c>
      <c r="K181" s="338"/>
    </row>
    <row r="182" s="1" customFormat="1" ht="15" customHeight="1">
      <c r="B182" s="315"/>
      <c r="C182" s="290" t="s">
        <v>104</v>
      </c>
      <c r="D182" s="290"/>
      <c r="E182" s="290"/>
      <c r="F182" s="313" t="s">
        <v>713</v>
      </c>
      <c r="G182" s="290"/>
      <c r="H182" s="290" t="s">
        <v>787</v>
      </c>
      <c r="I182" s="290" t="s">
        <v>748</v>
      </c>
      <c r="J182" s="290"/>
      <c r="K182" s="338"/>
    </row>
    <row r="183" s="1" customFormat="1" ht="15" customHeight="1">
      <c r="B183" s="315"/>
      <c r="C183" s="290" t="s">
        <v>788</v>
      </c>
      <c r="D183" s="290"/>
      <c r="E183" s="290"/>
      <c r="F183" s="313" t="s">
        <v>713</v>
      </c>
      <c r="G183" s="290"/>
      <c r="H183" s="290" t="s">
        <v>789</v>
      </c>
      <c r="I183" s="290" t="s">
        <v>748</v>
      </c>
      <c r="J183" s="290"/>
      <c r="K183" s="338"/>
    </row>
    <row r="184" s="1" customFormat="1" ht="15" customHeight="1">
      <c r="B184" s="315"/>
      <c r="C184" s="290" t="s">
        <v>777</v>
      </c>
      <c r="D184" s="290"/>
      <c r="E184" s="290"/>
      <c r="F184" s="313" t="s">
        <v>713</v>
      </c>
      <c r="G184" s="290"/>
      <c r="H184" s="290" t="s">
        <v>790</v>
      </c>
      <c r="I184" s="290" t="s">
        <v>748</v>
      </c>
      <c r="J184" s="290"/>
      <c r="K184" s="338"/>
    </row>
    <row r="185" s="1" customFormat="1" ht="15" customHeight="1">
      <c r="B185" s="315"/>
      <c r="C185" s="290" t="s">
        <v>106</v>
      </c>
      <c r="D185" s="290"/>
      <c r="E185" s="290"/>
      <c r="F185" s="313" t="s">
        <v>719</v>
      </c>
      <c r="G185" s="290"/>
      <c r="H185" s="290" t="s">
        <v>791</v>
      </c>
      <c r="I185" s="290" t="s">
        <v>715</v>
      </c>
      <c r="J185" s="290">
        <v>50</v>
      </c>
      <c r="K185" s="338"/>
    </row>
    <row r="186" s="1" customFormat="1" ht="15" customHeight="1">
      <c r="B186" s="315"/>
      <c r="C186" s="290" t="s">
        <v>792</v>
      </c>
      <c r="D186" s="290"/>
      <c r="E186" s="290"/>
      <c r="F186" s="313" t="s">
        <v>719</v>
      </c>
      <c r="G186" s="290"/>
      <c r="H186" s="290" t="s">
        <v>793</v>
      </c>
      <c r="I186" s="290" t="s">
        <v>794</v>
      </c>
      <c r="J186" s="290"/>
      <c r="K186" s="338"/>
    </row>
    <row r="187" s="1" customFormat="1" ht="15" customHeight="1">
      <c r="B187" s="315"/>
      <c r="C187" s="290" t="s">
        <v>795</v>
      </c>
      <c r="D187" s="290"/>
      <c r="E187" s="290"/>
      <c r="F187" s="313" t="s">
        <v>719</v>
      </c>
      <c r="G187" s="290"/>
      <c r="H187" s="290" t="s">
        <v>796</v>
      </c>
      <c r="I187" s="290" t="s">
        <v>794</v>
      </c>
      <c r="J187" s="290"/>
      <c r="K187" s="338"/>
    </row>
    <row r="188" s="1" customFormat="1" ht="15" customHeight="1">
      <c r="B188" s="315"/>
      <c r="C188" s="290" t="s">
        <v>797</v>
      </c>
      <c r="D188" s="290"/>
      <c r="E188" s="290"/>
      <c r="F188" s="313" t="s">
        <v>719</v>
      </c>
      <c r="G188" s="290"/>
      <c r="H188" s="290" t="s">
        <v>798</v>
      </c>
      <c r="I188" s="290" t="s">
        <v>794</v>
      </c>
      <c r="J188" s="290"/>
      <c r="K188" s="338"/>
    </row>
    <row r="189" s="1" customFormat="1" ht="15" customHeight="1">
      <c r="B189" s="315"/>
      <c r="C189" s="351" t="s">
        <v>799</v>
      </c>
      <c r="D189" s="290"/>
      <c r="E189" s="290"/>
      <c r="F189" s="313" t="s">
        <v>719</v>
      </c>
      <c r="G189" s="290"/>
      <c r="H189" s="290" t="s">
        <v>800</v>
      </c>
      <c r="I189" s="290" t="s">
        <v>801</v>
      </c>
      <c r="J189" s="352" t="s">
        <v>802</v>
      </c>
      <c r="K189" s="338"/>
    </row>
    <row r="190" s="1" customFormat="1" ht="15" customHeight="1">
      <c r="B190" s="315"/>
      <c r="C190" s="351" t="s">
        <v>45</v>
      </c>
      <c r="D190" s="290"/>
      <c r="E190" s="290"/>
      <c r="F190" s="313" t="s">
        <v>713</v>
      </c>
      <c r="G190" s="290"/>
      <c r="H190" s="287" t="s">
        <v>803</v>
      </c>
      <c r="I190" s="290" t="s">
        <v>804</v>
      </c>
      <c r="J190" s="290"/>
      <c r="K190" s="338"/>
    </row>
    <row r="191" s="1" customFormat="1" ht="15" customHeight="1">
      <c r="B191" s="315"/>
      <c r="C191" s="351" t="s">
        <v>805</v>
      </c>
      <c r="D191" s="290"/>
      <c r="E191" s="290"/>
      <c r="F191" s="313" t="s">
        <v>713</v>
      </c>
      <c r="G191" s="290"/>
      <c r="H191" s="290" t="s">
        <v>806</v>
      </c>
      <c r="I191" s="290" t="s">
        <v>748</v>
      </c>
      <c r="J191" s="290"/>
      <c r="K191" s="338"/>
    </row>
    <row r="192" s="1" customFormat="1" ht="15" customHeight="1">
      <c r="B192" s="315"/>
      <c r="C192" s="351" t="s">
        <v>807</v>
      </c>
      <c r="D192" s="290"/>
      <c r="E192" s="290"/>
      <c r="F192" s="313" t="s">
        <v>713</v>
      </c>
      <c r="G192" s="290"/>
      <c r="H192" s="290" t="s">
        <v>808</v>
      </c>
      <c r="I192" s="290" t="s">
        <v>748</v>
      </c>
      <c r="J192" s="290"/>
      <c r="K192" s="338"/>
    </row>
    <row r="193" s="1" customFormat="1" ht="15" customHeight="1">
      <c r="B193" s="315"/>
      <c r="C193" s="351" t="s">
        <v>809</v>
      </c>
      <c r="D193" s="290"/>
      <c r="E193" s="290"/>
      <c r="F193" s="313" t="s">
        <v>719</v>
      </c>
      <c r="G193" s="290"/>
      <c r="H193" s="290" t="s">
        <v>810</v>
      </c>
      <c r="I193" s="290" t="s">
        <v>748</v>
      </c>
      <c r="J193" s="290"/>
      <c r="K193" s="338"/>
    </row>
    <row r="194" s="1" customFormat="1" ht="15" customHeight="1">
      <c r="B194" s="344"/>
      <c r="C194" s="353"/>
      <c r="D194" s="324"/>
      <c r="E194" s="324"/>
      <c r="F194" s="324"/>
      <c r="G194" s="324"/>
      <c r="H194" s="324"/>
      <c r="I194" s="324"/>
      <c r="J194" s="324"/>
      <c r="K194" s="345"/>
    </row>
    <row r="195" s="1" customFormat="1" ht="18.75" customHeight="1">
      <c r="B195" s="326"/>
      <c r="C195" s="336"/>
      <c r="D195" s="336"/>
      <c r="E195" s="336"/>
      <c r="F195" s="346"/>
      <c r="G195" s="336"/>
      <c r="H195" s="336"/>
      <c r="I195" s="336"/>
      <c r="J195" s="336"/>
      <c r="K195" s="326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811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54" t="s">
        <v>812</v>
      </c>
      <c r="D200" s="354"/>
      <c r="E200" s="354"/>
      <c r="F200" s="354" t="s">
        <v>813</v>
      </c>
      <c r="G200" s="355"/>
      <c r="H200" s="354" t="s">
        <v>814</v>
      </c>
      <c r="I200" s="354"/>
      <c r="J200" s="354"/>
      <c r="K200" s="282"/>
    </row>
    <row r="201" s="1" customFormat="1" ht="5.25" customHeight="1">
      <c r="B201" s="315"/>
      <c r="C201" s="310"/>
      <c r="D201" s="310"/>
      <c r="E201" s="310"/>
      <c r="F201" s="310"/>
      <c r="G201" s="336"/>
      <c r="H201" s="310"/>
      <c r="I201" s="310"/>
      <c r="J201" s="310"/>
      <c r="K201" s="338"/>
    </row>
    <row r="202" s="1" customFormat="1" ht="15" customHeight="1">
      <c r="B202" s="315"/>
      <c r="C202" s="290" t="s">
        <v>804</v>
      </c>
      <c r="D202" s="290"/>
      <c r="E202" s="290"/>
      <c r="F202" s="313" t="s">
        <v>46</v>
      </c>
      <c r="G202" s="290"/>
      <c r="H202" s="290" t="s">
        <v>815</v>
      </c>
      <c r="I202" s="290"/>
      <c r="J202" s="290"/>
      <c r="K202" s="338"/>
    </row>
    <row r="203" s="1" customFormat="1" ht="15" customHeight="1">
      <c r="B203" s="315"/>
      <c r="C203" s="290"/>
      <c r="D203" s="290"/>
      <c r="E203" s="290"/>
      <c r="F203" s="313" t="s">
        <v>47</v>
      </c>
      <c r="G203" s="290"/>
      <c r="H203" s="290" t="s">
        <v>816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50</v>
      </c>
      <c r="G204" s="290"/>
      <c r="H204" s="290" t="s">
        <v>817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48</v>
      </c>
      <c r="G205" s="290"/>
      <c r="H205" s="290" t="s">
        <v>818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49</v>
      </c>
      <c r="G206" s="290"/>
      <c r="H206" s="290" t="s">
        <v>819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/>
      <c r="G207" s="290"/>
      <c r="H207" s="290"/>
      <c r="I207" s="290"/>
      <c r="J207" s="290"/>
      <c r="K207" s="338"/>
    </row>
    <row r="208" s="1" customFormat="1" ht="15" customHeight="1">
      <c r="B208" s="315"/>
      <c r="C208" s="290" t="s">
        <v>760</v>
      </c>
      <c r="D208" s="290"/>
      <c r="E208" s="290"/>
      <c r="F208" s="313" t="s">
        <v>82</v>
      </c>
      <c r="G208" s="290"/>
      <c r="H208" s="290" t="s">
        <v>820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656</v>
      </c>
      <c r="G209" s="290"/>
      <c r="H209" s="290" t="s">
        <v>657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654</v>
      </c>
      <c r="G210" s="290"/>
      <c r="H210" s="290" t="s">
        <v>821</v>
      </c>
      <c r="I210" s="290"/>
      <c r="J210" s="290"/>
      <c r="K210" s="338"/>
    </row>
    <row r="211" s="1" customFormat="1" ht="15" customHeight="1">
      <c r="B211" s="356"/>
      <c r="C211" s="290"/>
      <c r="D211" s="290"/>
      <c r="E211" s="290"/>
      <c r="F211" s="313" t="s">
        <v>658</v>
      </c>
      <c r="G211" s="351"/>
      <c r="H211" s="342" t="s">
        <v>659</v>
      </c>
      <c r="I211" s="342"/>
      <c r="J211" s="342"/>
      <c r="K211" s="357"/>
    </row>
    <row r="212" s="1" customFormat="1" ht="15" customHeight="1">
      <c r="B212" s="356"/>
      <c r="C212" s="290"/>
      <c r="D212" s="290"/>
      <c r="E212" s="290"/>
      <c r="F212" s="313" t="s">
        <v>660</v>
      </c>
      <c r="G212" s="351"/>
      <c r="H212" s="342" t="s">
        <v>822</v>
      </c>
      <c r="I212" s="342"/>
      <c r="J212" s="342"/>
      <c r="K212" s="357"/>
    </row>
    <row r="213" s="1" customFormat="1" ht="15" customHeight="1">
      <c r="B213" s="356"/>
      <c r="C213" s="290"/>
      <c r="D213" s="290"/>
      <c r="E213" s="290"/>
      <c r="F213" s="313"/>
      <c r="G213" s="351"/>
      <c r="H213" s="342"/>
      <c r="I213" s="342"/>
      <c r="J213" s="342"/>
      <c r="K213" s="357"/>
    </row>
    <row r="214" s="1" customFormat="1" ht="15" customHeight="1">
      <c r="B214" s="356"/>
      <c r="C214" s="290" t="s">
        <v>784</v>
      </c>
      <c r="D214" s="290"/>
      <c r="E214" s="290"/>
      <c r="F214" s="313">
        <v>1</v>
      </c>
      <c r="G214" s="351"/>
      <c r="H214" s="342" t="s">
        <v>823</v>
      </c>
      <c r="I214" s="342"/>
      <c r="J214" s="342"/>
      <c r="K214" s="357"/>
    </row>
    <row r="215" s="1" customFormat="1" ht="15" customHeight="1">
      <c r="B215" s="356"/>
      <c r="C215" s="290"/>
      <c r="D215" s="290"/>
      <c r="E215" s="290"/>
      <c r="F215" s="313">
        <v>2</v>
      </c>
      <c r="G215" s="351"/>
      <c r="H215" s="342" t="s">
        <v>824</v>
      </c>
      <c r="I215" s="342"/>
      <c r="J215" s="342"/>
      <c r="K215" s="357"/>
    </row>
    <row r="216" s="1" customFormat="1" ht="15" customHeight="1">
      <c r="B216" s="356"/>
      <c r="C216" s="290"/>
      <c r="D216" s="290"/>
      <c r="E216" s="290"/>
      <c r="F216" s="313">
        <v>3</v>
      </c>
      <c r="G216" s="351"/>
      <c r="H216" s="342" t="s">
        <v>825</v>
      </c>
      <c r="I216" s="342"/>
      <c r="J216" s="342"/>
      <c r="K216" s="357"/>
    </row>
    <row r="217" s="1" customFormat="1" ht="15" customHeight="1">
      <c r="B217" s="356"/>
      <c r="C217" s="290"/>
      <c r="D217" s="290"/>
      <c r="E217" s="290"/>
      <c r="F217" s="313">
        <v>4</v>
      </c>
      <c r="G217" s="351"/>
      <c r="H217" s="342" t="s">
        <v>826</v>
      </c>
      <c r="I217" s="342"/>
      <c r="J217" s="342"/>
      <c r="K217" s="357"/>
    </row>
    <row r="218" s="1" customFormat="1" ht="12.75" customHeight="1">
      <c r="B218" s="358"/>
      <c r="C218" s="359"/>
      <c r="D218" s="359"/>
      <c r="E218" s="359"/>
      <c r="F218" s="359"/>
      <c r="G218" s="359"/>
      <c r="H218" s="359"/>
      <c r="I218" s="359"/>
      <c r="J218" s="359"/>
      <c r="K218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HONZA\admin</dc:creator>
  <cp:lastModifiedBy>HONZA\admin</cp:lastModifiedBy>
  <dcterms:created xsi:type="dcterms:W3CDTF">2022-12-18T14:08:17Z</dcterms:created>
  <dcterms:modified xsi:type="dcterms:W3CDTF">2022-12-18T14:08:22Z</dcterms:modified>
</cp:coreProperties>
</file>