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2. Rozpočet - standard na šířku" sheetId="1" r:id="rId1"/>
  </sheets>
  <definedNames>
    <definedName name="_xlnm.Print_Titles" localSheetId="0">'2. Rozpočet - standard na šířku'!$7:$9</definedName>
  </definedNames>
  <calcPr fullCalcOnLoad="1"/>
</workbook>
</file>

<file path=xl/sharedStrings.xml><?xml version="1.0" encoding="utf-8"?>
<sst xmlns="http://schemas.openxmlformats.org/spreadsheetml/2006/main" count="351" uniqueCount="215">
  <si>
    <t xml:space="preserve">ROZPOČET  </t>
  </si>
  <si>
    <t xml:space="preserve">Objekt:   </t>
  </si>
  <si>
    <t>Objednatel:   Kraj vysočina, Žižkova 57/1882, 587 33 Jihlava</t>
  </si>
  <si>
    <t xml:space="preserve">Zhotovitel:   </t>
  </si>
  <si>
    <t xml:space="preserve">JKSO:   </t>
  </si>
  <si>
    <t>P.Č.</t>
  </si>
  <si>
    <t>KCN</t>
  </si>
  <si>
    <t>Kód položky</t>
  </si>
  <si>
    <t>Popis</t>
  </si>
  <si>
    <t>MJ</t>
  </si>
  <si>
    <t>Množství celkem</t>
  </si>
  <si>
    <t>Cena jednotková</t>
  </si>
  <si>
    <t>Dodávka</t>
  </si>
  <si>
    <t>Montáž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</si>
  <si>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</si>
  <si>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</si>
  <si>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</si>
  <si>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</si>
  <si>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</si>
  <si>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</si>
  <si>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</si>
  <si>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</si>
  <si>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</si>
  <si>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</si>
  <si>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</si>
  <si>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</si>
  <si>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</si>
  <si>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905</t>
  </si>
  <si>
    <t>Práce za HZS</t>
  </si>
  <si>
    <t>R</t>
  </si>
  <si>
    <t>905001</t>
  </si>
  <si>
    <t>Revize</t>
  </si>
  <si>
    <t>hod</t>
  </si>
  <si>
    <t>905002</t>
  </si>
  <si>
    <t>Práce spojené s úpravami stávající pojistkové skříně</t>
  </si>
  <si>
    <t>905004</t>
  </si>
  <si>
    <t>Demontáže stávajícího zařízení</t>
  </si>
  <si>
    <t>905005</t>
  </si>
  <si>
    <t>Práce spojené s montáží</t>
  </si>
  <si>
    <t>HSV</t>
  </si>
  <si>
    <t>469</t>
  </si>
  <si>
    <t>Stavební práce při elektromontážích</t>
  </si>
  <si>
    <t>612401100</t>
  </si>
  <si>
    <t>Vyplnění a omítnutí rýh ve stěnách hloubky do 3 cm šířky do 3 cm</t>
  </si>
  <si>
    <t>m</t>
  </si>
  <si>
    <t>612401300</t>
  </si>
  <si>
    <t>Vyplnění a omítnutí rýh ve stěnách hloubky do 3 cm šířky do 7 cm</t>
  </si>
  <si>
    <t>612402400</t>
  </si>
  <si>
    <t>Vyplnění a omítnutí rýh ve stěnách hloubky do 5 cm šířky do 10 cm</t>
  </si>
  <si>
    <t>971031100</t>
  </si>
  <si>
    <t>Vybourání otvorů ve zdivu cihelném plochy do 0,0225 m2 tloušťky do 15 cm</t>
  </si>
  <si>
    <t>kus</t>
  </si>
  <si>
    <t>971031600</t>
  </si>
  <si>
    <t>Vybourání otvorů ve zdivu cihelném plochy do 0,0225 m2 tloušťky do 90 cm</t>
  </si>
  <si>
    <t>972032200</t>
  </si>
  <si>
    <t>Vybourání otvorů stropech a klenbách keramických plochy do 0,25 m2 tloušťky do 20 cm</t>
  </si>
  <si>
    <t>973011100</t>
  </si>
  <si>
    <t>Vysekání kapes ve zdivu z lehkého betonu dutých cihel tvárnic pro krabice do 7x7x5 cm</t>
  </si>
  <si>
    <t>973011200</t>
  </si>
  <si>
    <t>Vysekání kapes ve zdivu z lehkého betonu dutých cihel tvárnic pro krabice do 10x10x8 cm</t>
  </si>
  <si>
    <t>973022110</t>
  </si>
  <si>
    <t>Vysekání kapes ve zdivu betonovém pro elektroinstalační zařízení plochy do 0,1 m2 hl do 15 cm</t>
  </si>
  <si>
    <t>974021110</t>
  </si>
  <si>
    <t>Vysekání rýh ve zdi betonové kamenné hloubky do 3 cm šířka do 3 cm</t>
  </si>
  <si>
    <t>974021130</t>
  </si>
  <si>
    <t>Vysekání rýh ve zdi betonové kamenné hloubky do 3 cm šířka do 7 cm</t>
  </si>
  <si>
    <t>974021240</t>
  </si>
  <si>
    <t>Vysekání rýh ve zdi betonové kamenné hloubky do 5 cm šířka do 10 cm</t>
  </si>
  <si>
    <t>979019100</t>
  </si>
  <si>
    <t>Svislá doprava suti a vybouraných hmot za první podlaží</t>
  </si>
  <si>
    <t>t</t>
  </si>
  <si>
    <t>979019210</t>
  </si>
  <si>
    <t>Svislá doprava suti a vybouraných hmot příplatek k ceně za každé další podlaží</t>
  </si>
  <si>
    <t>PSV</t>
  </si>
  <si>
    <t>EPS</t>
  </si>
  <si>
    <t>Ostatní</t>
  </si>
  <si>
    <t>906</t>
  </si>
  <si>
    <t>Subdodávky-rozvaděče</t>
  </si>
  <si>
    <t>906001</t>
  </si>
  <si>
    <t>Rozvaděč R1.1-viz v. č. 606</t>
  </si>
  <si>
    <t>906002</t>
  </si>
  <si>
    <t>Rozvaděč ER212/PVP7P-typová elektroměrová rozvodnice</t>
  </si>
  <si>
    <t>M</t>
  </si>
  <si>
    <t>Práce a dodávky M</t>
  </si>
  <si>
    <t>21-M</t>
  </si>
  <si>
    <t>Elektromontáže</t>
  </si>
  <si>
    <t>921</t>
  </si>
  <si>
    <t>210010002</t>
  </si>
  <si>
    <t>Montáž trubek plastových ohebných D 16 mm uložených pod omítku</t>
  </si>
  <si>
    <t>345</t>
  </si>
  <si>
    <t>345710620</t>
  </si>
  <si>
    <t>trubka elektroinstalační ohebná LPFLEX z PVC (ČSN)2316</t>
  </si>
  <si>
    <t>210010021</t>
  </si>
  <si>
    <t>Montáž trubek plastových tuhých D 16 mm uložených pevně vč. příchytek</t>
  </si>
  <si>
    <t>345710910</t>
  </si>
  <si>
    <t>trubka elektroinstalační tuhá z PVC L 3 m 1516E</t>
  </si>
  <si>
    <t>210010028</t>
  </si>
  <si>
    <t>Montáž trubek plastových ohebných KOPOS40</t>
  </si>
  <si>
    <t>345710740</t>
  </si>
  <si>
    <t>trubka elektroinstalační ohebná kopoflex 40 z PVC</t>
  </si>
  <si>
    <t>210010301</t>
  </si>
  <si>
    <t>Montáž krabic přístrojových zapuštěných plastových kruhových KU 68/1, KU68/1301, KP67, KP68/2</t>
  </si>
  <si>
    <t>345715110</t>
  </si>
  <si>
    <t>krabice přístrojová instalační KP 68/2</t>
  </si>
  <si>
    <t>210010311</t>
  </si>
  <si>
    <t>Montáž krabic odbočných zapuštěných plastových kruhových KU68-1902/KO68, KO97/KO97V</t>
  </si>
  <si>
    <t>345715230</t>
  </si>
  <si>
    <t>krabice přístrojová odbočná s víčkem z PH KO97/5</t>
  </si>
  <si>
    <t>345715190</t>
  </si>
  <si>
    <t>krabice univerzální z PH KU 68/2-1902s víčkem KO68</t>
  </si>
  <si>
    <t>210010313</t>
  </si>
  <si>
    <t>Montáž krabic odbočných zapuštěných plastových čtyřhranných KO100, KO125</t>
  </si>
  <si>
    <t>345715240</t>
  </si>
  <si>
    <t>krabice přístrojová odbočná s víčkem z PH KO125</t>
  </si>
  <si>
    <t>210010351</t>
  </si>
  <si>
    <t>Montáž rozvodek nástěnných plastových čtyřhranných ACIDUR vodič D do 4 mm2</t>
  </si>
  <si>
    <t>345640100</t>
  </si>
  <si>
    <t>rozvodka 6455-11 4 mm2 380 V</t>
  </si>
  <si>
    <t>210010521</t>
  </si>
  <si>
    <t>Otevření nebo uzavření krabice víčkem na závit</t>
  </si>
  <si>
    <t>210010523</t>
  </si>
  <si>
    <t>Otevření nebo uzavření krabice víčkem na 4 šrouby</t>
  </si>
  <si>
    <t>210100001</t>
  </si>
  <si>
    <t>Ukončení vodičů v rozváděči nebo na přístroji včetně zapojení průřezu žíly do 2,5 mm2</t>
  </si>
  <si>
    <t>210100002</t>
  </si>
  <si>
    <t>Ukončení vodičů v rozváděči nebo na přístroji včetně zapojení průřezu žíly do 6 mm2</t>
  </si>
  <si>
    <t>210110031</t>
  </si>
  <si>
    <t>Montáž zapuštěný vypínač nn jednopólový bezšroubové připojení</t>
  </si>
  <si>
    <t>345355150</t>
  </si>
  <si>
    <t>spínač jednopólový 10A</t>
  </si>
  <si>
    <t>210110038</t>
  </si>
  <si>
    <t>Montáž zapuštěný přepínač nn 6-střídavý bezšroubové připojení</t>
  </si>
  <si>
    <t>345355550</t>
  </si>
  <si>
    <t>spínač řazení 6 10A</t>
  </si>
  <si>
    <t>210111042</t>
  </si>
  <si>
    <t>Montáž zásuvka (polo)zapuštěná bezšroubové připojení 2P+PE dvojí zapojení - průběžná</t>
  </si>
  <si>
    <t>345551030</t>
  </si>
  <si>
    <t>zásuvka 1násobná 16A</t>
  </si>
  <si>
    <t>210190003</t>
  </si>
  <si>
    <t>Montáž rozvodnic běžných oceloplechových nebo plastových do 100 kg</t>
  </si>
  <si>
    <t>210191504</t>
  </si>
  <si>
    <t>Montáž skříní pojistkových tenkocementových přípojkových SP 133</t>
  </si>
  <si>
    <t>357</t>
  </si>
  <si>
    <t>357116800</t>
  </si>
  <si>
    <t>skříň přípojková betonová s plechovými dveřmi SP0-3x63A</t>
  </si>
  <si>
    <t>210220020</t>
  </si>
  <si>
    <t>Montáž uzemňovacího vedení vodičů FeZn pomocí svorek v zemi páskou do 120 mm2 ve městské zástavbě</t>
  </si>
  <si>
    <t>354</t>
  </si>
  <si>
    <t>354420620</t>
  </si>
  <si>
    <t>páska zemnící 30 x 4 mm FeZn</t>
  </si>
  <si>
    <t>kg</t>
  </si>
  <si>
    <t>210220301</t>
  </si>
  <si>
    <t>Montáž svorek hromosvodných typu SS, SR 03 se 2 šrouby</t>
  </si>
  <si>
    <t>354419860</t>
  </si>
  <si>
    <t>svorka odbočovací a spojovací SR 2a pro pásek 30x4 mm    FeZn</t>
  </si>
  <si>
    <t>210220302</t>
  </si>
  <si>
    <t>Montáž svorek hromosvodných typu ST, SJ, SK, SZ, SR 01, 02 se 3 a více šrouby</t>
  </si>
  <si>
    <t>354419250</t>
  </si>
  <si>
    <t>svorka zkušební SZ pro lano D6-12 mm   FeZn</t>
  </si>
  <si>
    <t>210800006</t>
  </si>
  <si>
    <t>Montáž měděných vodičů CYY 16 mm2 pod omítku ve stěně</t>
  </si>
  <si>
    <t>341</t>
  </si>
  <si>
    <t>341421590</t>
  </si>
  <si>
    <t>vodič silový s Cu jádrem CYA H07 V-K 16 mm2</t>
  </si>
  <si>
    <t>210810041</t>
  </si>
  <si>
    <t>Montáž měděných kabelů CYKY, CYKYD, CYKYDY, NYM, NYY, YSLY 750 V 2x1,5 mm2 uložených pevně</t>
  </si>
  <si>
    <t>341110050</t>
  </si>
  <si>
    <t>kabel silový s Cu jádrem CYKY 2x1,5 mm2</t>
  </si>
  <si>
    <t>210810045</t>
  </si>
  <si>
    <t>Montáž měděných kabelů CYKY, CYKYD, CYKYDY, NYM, NYY, YSLY 750 V 3x1,5 mm2 uložených pevně</t>
  </si>
  <si>
    <t>341110300</t>
  </si>
  <si>
    <t>kabel silový s Cu jádrem CYKY 3x1,5 mm2</t>
  </si>
  <si>
    <t>210810046</t>
  </si>
  <si>
    <t>Montáž měděných kabelů CYKY, CYKYD, CYKYDY, NYM, NYY, YSLY 750 V 3x2,5 mm2 uložených pevně</t>
  </si>
  <si>
    <t>341110360</t>
  </si>
  <si>
    <t>kabel silový s Cu jádrem CYKY 3x2,5 mm2</t>
  </si>
  <si>
    <t>210810053</t>
  </si>
  <si>
    <t>Montáž měděných kabelů CYKY, CYKYD, CYKYDY, NYM, NYY, YSLY 750 V 5x10mm2 uložených pevně</t>
  </si>
  <si>
    <t>341110760</t>
  </si>
  <si>
    <t>kabel silový s Cu jádrem CYKY 5x10 mm2</t>
  </si>
  <si>
    <t>210810057</t>
  </si>
  <si>
    <t>Montáž měděných kabelů CYKY, CYKYD, CYKYDY, NYM, NYY, YSLY 750 V 5x6 mm2 uložených pevně</t>
  </si>
  <si>
    <t>341111000</t>
  </si>
  <si>
    <t>kabel silový s Cu jádrem CYKY 5x6 mm2</t>
  </si>
  <si>
    <t>901002</t>
  </si>
  <si>
    <t>Montáž svítidel</t>
  </si>
  <si>
    <t>901003</t>
  </si>
  <si>
    <t>Svítidlo S1A-popis viz kniha svítidel</t>
  </si>
  <si>
    <t>901004</t>
  </si>
  <si>
    <t>Svítidlo S1B-popis viz kniha svítidel</t>
  </si>
  <si>
    <t>901005</t>
  </si>
  <si>
    <t>Svítidlo S2A-popis viz kniha svítidel</t>
  </si>
  <si>
    <t>901005a</t>
  </si>
  <si>
    <t>Svítidlo S2B-popis viz kniha svítidel</t>
  </si>
  <si>
    <t>901006</t>
  </si>
  <si>
    <t>Svítidlo S3-popis viz kniha svítidel</t>
  </si>
  <si>
    <t>901007</t>
  </si>
  <si>
    <t>Svítidlo S4-popis viz kniha svítidel</t>
  </si>
  <si>
    <t>901008</t>
  </si>
  <si>
    <t>Svítidlo S5-popis viz kniha svítidel</t>
  </si>
  <si>
    <t>901009</t>
  </si>
  <si>
    <t>Svítidlo S6-popis viz kniha svítidel</t>
  </si>
  <si>
    <t>901010</t>
  </si>
  <si>
    <t>Montážní systém pro S4 S7-popis viz kniha svítidel</t>
  </si>
  <si>
    <t>901011</t>
  </si>
  <si>
    <t>Svítidlo S8-popis viz kniha svítidel</t>
  </si>
  <si>
    <t>901012</t>
  </si>
  <si>
    <t>Požární průchodka garant odolnost 45 min. v normovém provedení formátu 200x200 tl. 400mm</t>
  </si>
  <si>
    <t>901013</t>
  </si>
  <si>
    <t>901014</t>
  </si>
  <si>
    <t>Ovládací čidlo na počasí včetně příslušenství</t>
  </si>
  <si>
    <t>Celkem</t>
  </si>
  <si>
    <t>Datum:   26.6.2018</t>
  </si>
  <si>
    <t xml:space="preserve">Stavba:   Oprava kaple Panny Marie Bolestné, včetně mobiliáře. </t>
  </si>
  <si>
    <t>Řetězový tenký okenní pohon pro větrání KS2, 200mm, síla řetězového pohonu 250N, hodnota stavitelného zdvihu 300mm,nerezavějící řetěz a černá grafitová barva.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</si>
</sst>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2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165" fontId="2" fillId="0" borderId="12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165" fontId="2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right"/>
    </xf>
    <xf numFmtId="166" fontId="2" fillId="0" borderId="18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165" fontId="2" fillId="0" borderId="21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GridLines="0" tabSelected="1" zoomScalePageLayoutView="0" workbookViewId="0" topLeftCell="A73">
      <selection activeCell="K101" sqref="K101"/>
    </sheetView>
  </sheetViews>
  <sheetFormatPr defaultColWidth="10.5" defaultRowHeight="12" customHeight="1"/>
  <cols>
    <col min="1" max="1" width="6.5" style="2" customWidth="1"/>
    <col min="2" max="2" width="8" style="3" customWidth="1"/>
    <col min="3" max="3" width="11.33203125" style="4" customWidth="1"/>
    <col min="4" max="4" width="59.5" style="4" customWidth="1"/>
    <col min="5" max="5" width="5.16015625" style="4" customWidth="1"/>
    <col min="6" max="6" width="11.16015625" style="5" customWidth="1"/>
    <col min="7" max="7" width="11.33203125" style="6" customWidth="1"/>
    <col min="8" max="8" width="12.83203125" style="6" customWidth="1"/>
    <col min="9" max="9" width="13.66015625" style="6" customWidth="1"/>
    <col min="10" max="10" width="14" style="6" customWidth="1"/>
    <col min="11" max="11" width="14.66015625" style="5" customWidth="1"/>
    <col min="12" max="16384" width="10.5" style="1" customWidth="1"/>
  </cols>
  <sheetData>
    <row r="1" spans="1:11" s="7" customFormat="1" ht="17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12.75" customHeight="1">
      <c r="A2" s="10" t="s">
        <v>213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7" customFormat="1" ht="12.75" customHeight="1">
      <c r="A3" s="10" t="s">
        <v>1</v>
      </c>
      <c r="B3" s="9"/>
      <c r="C3" s="9"/>
      <c r="D3" s="9"/>
      <c r="E3" s="9"/>
      <c r="F3" s="9"/>
      <c r="G3" s="9" t="s">
        <v>2</v>
      </c>
      <c r="H3" s="9"/>
      <c r="I3" s="9"/>
      <c r="J3" s="9"/>
      <c r="K3" s="9"/>
    </row>
    <row r="4" spans="1:11" s="7" customFormat="1" ht="13.5" customHeight="1">
      <c r="A4" s="10"/>
      <c r="B4" s="9"/>
      <c r="C4" s="10"/>
      <c r="D4" s="9"/>
      <c r="E4" s="9"/>
      <c r="F4" s="9"/>
      <c r="G4" s="9" t="s">
        <v>3</v>
      </c>
      <c r="H4" s="9"/>
      <c r="I4" s="9"/>
      <c r="J4" s="9"/>
      <c r="K4" s="9"/>
    </row>
    <row r="5" spans="1:11" s="7" customFormat="1" ht="12.75" customHeight="1">
      <c r="A5" s="9" t="s">
        <v>4</v>
      </c>
      <c r="B5" s="9"/>
      <c r="C5" s="9"/>
      <c r="D5" s="9"/>
      <c r="E5" s="9"/>
      <c r="F5" s="9"/>
      <c r="G5" s="9" t="s">
        <v>212</v>
      </c>
      <c r="H5" s="9"/>
      <c r="I5" s="9"/>
      <c r="J5" s="9"/>
      <c r="K5" s="9"/>
    </row>
    <row r="6" spans="1:11" s="7" customFormat="1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29.25" customHeight="1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</row>
    <row r="8" spans="1:11" s="7" customFormat="1" ht="12.75" customHeight="1">
      <c r="A8" s="11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1" t="s">
        <v>23</v>
      </c>
      <c r="I8" s="11" t="s">
        <v>24</v>
      </c>
      <c r="J8" s="11" t="s">
        <v>25</v>
      </c>
      <c r="K8" s="11" t="s">
        <v>26</v>
      </c>
    </row>
    <row r="9" spans="1:11" s="7" customFormat="1" ht="4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7" customFormat="1" ht="21" customHeight="1" thickBot="1">
      <c r="A10" s="13"/>
      <c r="B10" s="14"/>
      <c r="C10" s="15" t="s">
        <v>27</v>
      </c>
      <c r="D10" s="15" t="s">
        <v>28</v>
      </c>
      <c r="E10" s="15"/>
      <c r="F10" s="16"/>
      <c r="G10" s="17"/>
      <c r="H10" s="17">
        <v>0</v>
      </c>
      <c r="I10" s="17">
        <f>SUM(I11:I14)</f>
        <v>0</v>
      </c>
      <c r="J10" s="17">
        <f>SUM(J11:J14)</f>
        <v>0</v>
      </c>
      <c r="K10" s="16">
        <v>0</v>
      </c>
    </row>
    <row r="11" spans="1:11" s="7" customFormat="1" ht="13.5" customHeight="1" thickBot="1">
      <c r="A11" s="18">
        <v>1</v>
      </c>
      <c r="B11" s="19" t="s">
        <v>29</v>
      </c>
      <c r="C11" s="20" t="s">
        <v>30</v>
      </c>
      <c r="D11" s="20" t="s">
        <v>31</v>
      </c>
      <c r="E11" s="20" t="s">
        <v>32</v>
      </c>
      <c r="F11" s="21">
        <v>30</v>
      </c>
      <c r="G11" s="22">
        <v>0</v>
      </c>
      <c r="H11" s="22">
        <v>0</v>
      </c>
      <c r="I11" s="22">
        <f>F11*G11</f>
        <v>0</v>
      </c>
      <c r="J11" s="52">
        <f>G11*I11</f>
        <v>0</v>
      </c>
      <c r="K11" s="23">
        <v>0</v>
      </c>
    </row>
    <row r="12" spans="1:11" s="7" customFormat="1" ht="13.5" customHeight="1" thickBot="1">
      <c r="A12" s="24">
        <v>142</v>
      </c>
      <c r="B12" s="25" t="s">
        <v>29</v>
      </c>
      <c r="C12" s="26" t="s">
        <v>33</v>
      </c>
      <c r="D12" s="26" t="s">
        <v>34</v>
      </c>
      <c r="E12" s="26" t="s">
        <v>32</v>
      </c>
      <c r="F12" s="27">
        <v>8</v>
      </c>
      <c r="G12" s="22">
        <v>0</v>
      </c>
      <c r="H12" s="28">
        <v>0</v>
      </c>
      <c r="I12" s="22">
        <f>F12*G12</f>
        <v>0</v>
      </c>
      <c r="J12" s="52">
        <f>G12*I12</f>
        <v>0</v>
      </c>
      <c r="K12" s="29">
        <v>0</v>
      </c>
    </row>
    <row r="13" spans="1:11" s="7" customFormat="1" ht="13.5" customHeight="1" thickBot="1">
      <c r="A13" s="24">
        <v>4</v>
      </c>
      <c r="B13" s="25" t="s">
        <v>29</v>
      </c>
      <c r="C13" s="26" t="s">
        <v>35</v>
      </c>
      <c r="D13" s="26" t="s">
        <v>36</v>
      </c>
      <c r="E13" s="26" t="s">
        <v>32</v>
      </c>
      <c r="F13" s="27">
        <v>25</v>
      </c>
      <c r="G13" s="22">
        <v>0</v>
      </c>
      <c r="H13" s="28">
        <v>0</v>
      </c>
      <c r="I13" s="22">
        <f>F13*G13</f>
        <v>0</v>
      </c>
      <c r="J13" s="52">
        <f>G13*I13</f>
        <v>0</v>
      </c>
      <c r="K13" s="29">
        <v>0</v>
      </c>
    </row>
    <row r="14" spans="1:11" s="7" customFormat="1" ht="13.5" customHeight="1" thickBot="1">
      <c r="A14" s="30">
        <v>5</v>
      </c>
      <c r="B14" s="31" t="s">
        <v>29</v>
      </c>
      <c r="C14" s="32" t="s">
        <v>37</v>
      </c>
      <c r="D14" s="32" t="s">
        <v>38</v>
      </c>
      <c r="E14" s="32" t="s">
        <v>32</v>
      </c>
      <c r="F14" s="33">
        <v>10</v>
      </c>
      <c r="G14" s="22">
        <v>0</v>
      </c>
      <c r="H14" s="34">
        <v>0</v>
      </c>
      <c r="I14" s="22">
        <f>F14*G14</f>
        <v>0</v>
      </c>
      <c r="J14" s="52">
        <f>G14*I14</f>
        <v>0</v>
      </c>
      <c r="K14" s="35">
        <v>0</v>
      </c>
    </row>
    <row r="15" spans="1:11" s="7" customFormat="1" ht="21" customHeight="1">
      <c r="A15" s="13"/>
      <c r="B15" s="14"/>
      <c r="C15" s="15" t="s">
        <v>39</v>
      </c>
      <c r="D15" s="15" t="s">
        <v>39</v>
      </c>
      <c r="E15" s="15"/>
      <c r="F15" s="16"/>
      <c r="G15" s="17"/>
      <c r="H15" s="17">
        <v>0</v>
      </c>
      <c r="I15" s="17">
        <f>I16</f>
        <v>0</v>
      </c>
      <c r="J15" s="17">
        <f>J16</f>
        <v>0</v>
      </c>
      <c r="K15" s="16">
        <v>0.84846</v>
      </c>
    </row>
    <row r="16" spans="1:11" s="7" customFormat="1" ht="21" customHeight="1" thickBot="1">
      <c r="A16" s="13"/>
      <c r="B16" s="14"/>
      <c r="C16" s="15" t="s">
        <v>40</v>
      </c>
      <c r="D16" s="15" t="s">
        <v>41</v>
      </c>
      <c r="E16" s="15"/>
      <c r="F16" s="16"/>
      <c r="G16" s="17"/>
      <c r="H16" s="17">
        <v>0</v>
      </c>
      <c r="I16" s="17">
        <f>SUM(I17:I30)</f>
        <v>0</v>
      </c>
      <c r="J16" s="17">
        <f>SUM(J17:J30)</f>
        <v>0</v>
      </c>
      <c r="K16" s="16">
        <v>0.84846</v>
      </c>
    </row>
    <row r="17" spans="1:11" s="7" customFormat="1" ht="13.5" customHeight="1" thickBot="1">
      <c r="A17" s="18">
        <v>162</v>
      </c>
      <c r="B17" s="19" t="s">
        <v>40</v>
      </c>
      <c r="C17" s="20" t="s">
        <v>42</v>
      </c>
      <c r="D17" s="20" t="s">
        <v>43</v>
      </c>
      <c r="E17" s="20" t="s">
        <v>44</v>
      </c>
      <c r="F17" s="21">
        <v>100</v>
      </c>
      <c r="G17" s="22">
        <v>0</v>
      </c>
      <c r="H17" s="22">
        <v>0</v>
      </c>
      <c r="I17" s="22">
        <f aca="true" t="shared" si="0" ref="I17:I30">F17*G17</f>
        <v>0</v>
      </c>
      <c r="J17" s="52">
        <f aca="true" t="shared" si="1" ref="J17:J30">G17*I17</f>
        <v>0</v>
      </c>
      <c r="K17" s="23">
        <v>0.291</v>
      </c>
    </row>
    <row r="18" spans="1:11" s="7" customFormat="1" ht="13.5" customHeight="1" thickBot="1">
      <c r="A18" s="24">
        <v>163</v>
      </c>
      <c r="B18" s="25" t="s">
        <v>40</v>
      </c>
      <c r="C18" s="26" t="s">
        <v>45</v>
      </c>
      <c r="D18" s="26" t="s">
        <v>46</v>
      </c>
      <c r="E18" s="26" t="s">
        <v>44</v>
      </c>
      <c r="F18" s="27">
        <v>30</v>
      </c>
      <c r="G18" s="22">
        <v>0</v>
      </c>
      <c r="H18" s="28">
        <v>0</v>
      </c>
      <c r="I18" s="22">
        <f t="shared" si="0"/>
        <v>0</v>
      </c>
      <c r="J18" s="52">
        <f t="shared" si="1"/>
        <v>0</v>
      </c>
      <c r="K18" s="29">
        <v>0.1839</v>
      </c>
    </row>
    <row r="19" spans="1:11" s="7" customFormat="1" ht="13.5" customHeight="1" thickBot="1">
      <c r="A19" s="24">
        <v>164</v>
      </c>
      <c r="B19" s="25" t="s">
        <v>40</v>
      </c>
      <c r="C19" s="26" t="s">
        <v>47</v>
      </c>
      <c r="D19" s="26" t="s">
        <v>48</v>
      </c>
      <c r="E19" s="26" t="s">
        <v>44</v>
      </c>
      <c r="F19" s="27">
        <v>20</v>
      </c>
      <c r="G19" s="22">
        <v>0</v>
      </c>
      <c r="H19" s="28">
        <v>0</v>
      </c>
      <c r="I19" s="22">
        <f t="shared" si="0"/>
        <v>0</v>
      </c>
      <c r="J19" s="52">
        <f t="shared" si="1"/>
        <v>0</v>
      </c>
      <c r="K19" s="29">
        <v>0.2778</v>
      </c>
    </row>
    <row r="20" spans="1:11" s="7" customFormat="1" ht="24" customHeight="1" thickBot="1">
      <c r="A20" s="24">
        <v>165</v>
      </c>
      <c r="B20" s="25" t="s">
        <v>40</v>
      </c>
      <c r="C20" s="26" t="s">
        <v>49</v>
      </c>
      <c r="D20" s="26" t="s">
        <v>50</v>
      </c>
      <c r="E20" s="26" t="s">
        <v>51</v>
      </c>
      <c r="F20" s="27">
        <v>3</v>
      </c>
      <c r="G20" s="22">
        <v>0</v>
      </c>
      <c r="H20" s="28">
        <v>0</v>
      </c>
      <c r="I20" s="22">
        <f t="shared" si="0"/>
        <v>0</v>
      </c>
      <c r="J20" s="52">
        <f t="shared" si="1"/>
        <v>0</v>
      </c>
      <c r="K20" s="29">
        <v>0.00102</v>
      </c>
    </row>
    <row r="21" spans="1:11" s="7" customFormat="1" ht="24" customHeight="1" thickBot="1">
      <c r="A21" s="24">
        <v>167</v>
      </c>
      <c r="B21" s="25" t="s">
        <v>40</v>
      </c>
      <c r="C21" s="26" t="s">
        <v>52</v>
      </c>
      <c r="D21" s="26" t="s">
        <v>53</v>
      </c>
      <c r="E21" s="26" t="s">
        <v>51</v>
      </c>
      <c r="F21" s="27">
        <v>3</v>
      </c>
      <c r="G21" s="22">
        <v>0</v>
      </c>
      <c r="H21" s="28">
        <v>0</v>
      </c>
      <c r="I21" s="22">
        <f t="shared" si="0"/>
        <v>0</v>
      </c>
      <c r="J21" s="52">
        <f t="shared" si="1"/>
        <v>0</v>
      </c>
      <c r="K21" s="29">
        <v>0.00411</v>
      </c>
    </row>
    <row r="22" spans="1:11" s="7" customFormat="1" ht="24" customHeight="1" thickBot="1">
      <c r="A22" s="24">
        <v>180</v>
      </c>
      <c r="B22" s="25" t="s">
        <v>40</v>
      </c>
      <c r="C22" s="26" t="s">
        <v>54</v>
      </c>
      <c r="D22" s="26" t="s">
        <v>55</v>
      </c>
      <c r="E22" s="26" t="s">
        <v>51</v>
      </c>
      <c r="F22" s="27">
        <v>9</v>
      </c>
      <c r="G22" s="22">
        <v>0</v>
      </c>
      <c r="H22" s="28">
        <v>0</v>
      </c>
      <c r="I22" s="22">
        <f t="shared" si="0"/>
        <v>0</v>
      </c>
      <c r="J22" s="52">
        <f t="shared" si="1"/>
        <v>0</v>
      </c>
      <c r="K22" s="29">
        <v>0.01233</v>
      </c>
    </row>
    <row r="23" spans="1:11" s="7" customFormat="1" ht="24" customHeight="1" thickBot="1">
      <c r="A23" s="24">
        <v>168</v>
      </c>
      <c r="B23" s="25" t="s">
        <v>40</v>
      </c>
      <c r="C23" s="26" t="s">
        <v>56</v>
      </c>
      <c r="D23" s="26" t="s">
        <v>57</v>
      </c>
      <c r="E23" s="26" t="s">
        <v>51</v>
      </c>
      <c r="F23" s="27">
        <v>25</v>
      </c>
      <c r="G23" s="22">
        <v>0</v>
      </c>
      <c r="H23" s="28">
        <v>0</v>
      </c>
      <c r="I23" s="22">
        <f t="shared" si="0"/>
        <v>0</v>
      </c>
      <c r="J23" s="52">
        <f t="shared" si="1"/>
        <v>0</v>
      </c>
      <c r="K23" s="29">
        <v>0.002</v>
      </c>
    </row>
    <row r="24" spans="1:11" s="7" customFormat="1" ht="24" customHeight="1" thickBot="1">
      <c r="A24" s="24">
        <v>169</v>
      </c>
      <c r="B24" s="25" t="s">
        <v>40</v>
      </c>
      <c r="C24" s="26" t="s">
        <v>58</v>
      </c>
      <c r="D24" s="26" t="s">
        <v>59</v>
      </c>
      <c r="E24" s="26" t="s">
        <v>51</v>
      </c>
      <c r="F24" s="27">
        <v>10</v>
      </c>
      <c r="G24" s="22">
        <v>0</v>
      </c>
      <c r="H24" s="28">
        <v>0</v>
      </c>
      <c r="I24" s="22">
        <f t="shared" si="0"/>
        <v>0</v>
      </c>
      <c r="J24" s="52">
        <f t="shared" si="1"/>
        <v>0</v>
      </c>
      <c r="K24" s="29">
        <v>0.0008</v>
      </c>
    </row>
    <row r="25" spans="1:11" s="7" customFormat="1" ht="24" customHeight="1" thickBot="1">
      <c r="A25" s="24">
        <v>170</v>
      </c>
      <c r="B25" s="25" t="s">
        <v>40</v>
      </c>
      <c r="C25" s="26" t="s">
        <v>60</v>
      </c>
      <c r="D25" s="26" t="s">
        <v>61</v>
      </c>
      <c r="E25" s="26" t="s">
        <v>51</v>
      </c>
      <c r="F25" s="27">
        <v>1</v>
      </c>
      <c r="G25" s="22">
        <v>0</v>
      </c>
      <c r="H25" s="28">
        <v>0</v>
      </c>
      <c r="I25" s="22">
        <f t="shared" si="0"/>
        <v>0</v>
      </c>
      <c r="J25" s="52">
        <f t="shared" si="1"/>
        <v>0</v>
      </c>
      <c r="K25" s="29">
        <v>0.0005</v>
      </c>
    </row>
    <row r="26" spans="1:11" s="7" customFormat="1" ht="13.5" customHeight="1" thickBot="1">
      <c r="A26" s="24">
        <v>171</v>
      </c>
      <c r="B26" s="25" t="s">
        <v>40</v>
      </c>
      <c r="C26" s="26" t="s">
        <v>62</v>
      </c>
      <c r="D26" s="26" t="s">
        <v>63</v>
      </c>
      <c r="E26" s="26" t="s">
        <v>44</v>
      </c>
      <c r="F26" s="27">
        <v>100</v>
      </c>
      <c r="G26" s="22">
        <v>0</v>
      </c>
      <c r="H26" s="28">
        <v>0</v>
      </c>
      <c r="I26" s="22">
        <f t="shared" si="0"/>
        <v>0</v>
      </c>
      <c r="J26" s="52">
        <f t="shared" si="1"/>
        <v>0</v>
      </c>
      <c r="K26" s="29">
        <v>0.05</v>
      </c>
    </row>
    <row r="27" spans="1:11" s="7" customFormat="1" ht="13.5" customHeight="1" thickBot="1">
      <c r="A27" s="24">
        <v>172</v>
      </c>
      <c r="B27" s="25" t="s">
        <v>40</v>
      </c>
      <c r="C27" s="26" t="s">
        <v>64</v>
      </c>
      <c r="D27" s="26" t="s">
        <v>65</v>
      </c>
      <c r="E27" s="26" t="s">
        <v>44</v>
      </c>
      <c r="F27" s="27">
        <v>30</v>
      </c>
      <c r="G27" s="22">
        <v>0</v>
      </c>
      <c r="H27" s="28">
        <v>0</v>
      </c>
      <c r="I27" s="22">
        <f t="shared" si="0"/>
        <v>0</v>
      </c>
      <c r="J27" s="52">
        <f t="shared" si="1"/>
        <v>0</v>
      </c>
      <c r="K27" s="29">
        <v>0.015</v>
      </c>
    </row>
    <row r="28" spans="1:11" s="7" customFormat="1" ht="13.5" customHeight="1" thickBot="1">
      <c r="A28" s="24">
        <v>173</v>
      </c>
      <c r="B28" s="25" t="s">
        <v>40</v>
      </c>
      <c r="C28" s="26" t="s">
        <v>66</v>
      </c>
      <c r="D28" s="26" t="s">
        <v>67</v>
      </c>
      <c r="E28" s="26" t="s">
        <v>44</v>
      </c>
      <c r="F28" s="27">
        <v>20</v>
      </c>
      <c r="G28" s="22">
        <v>0</v>
      </c>
      <c r="H28" s="28">
        <v>0</v>
      </c>
      <c r="I28" s="22">
        <f t="shared" si="0"/>
        <v>0</v>
      </c>
      <c r="J28" s="52">
        <f t="shared" si="1"/>
        <v>0</v>
      </c>
      <c r="K28" s="29">
        <v>0.01</v>
      </c>
    </row>
    <row r="29" spans="1:11" s="7" customFormat="1" ht="13.5" customHeight="1" thickBot="1">
      <c r="A29" s="24">
        <v>174</v>
      </c>
      <c r="B29" s="25" t="s">
        <v>40</v>
      </c>
      <c r="C29" s="26" t="s">
        <v>68</v>
      </c>
      <c r="D29" s="26" t="s">
        <v>69</v>
      </c>
      <c r="E29" s="26" t="s">
        <v>70</v>
      </c>
      <c r="F29" s="27">
        <v>1.96</v>
      </c>
      <c r="G29" s="22">
        <v>0</v>
      </c>
      <c r="H29" s="28">
        <v>0</v>
      </c>
      <c r="I29" s="22">
        <f t="shared" si="0"/>
        <v>0</v>
      </c>
      <c r="J29" s="52">
        <f t="shared" si="1"/>
        <v>0</v>
      </c>
      <c r="K29" s="29">
        <v>0</v>
      </c>
    </row>
    <row r="30" spans="1:11" s="7" customFormat="1" ht="24" customHeight="1" thickBot="1">
      <c r="A30" s="30">
        <v>175</v>
      </c>
      <c r="B30" s="31" t="s">
        <v>40</v>
      </c>
      <c r="C30" s="32" t="s">
        <v>71</v>
      </c>
      <c r="D30" s="32" t="s">
        <v>72</v>
      </c>
      <c r="E30" s="32" t="s">
        <v>70</v>
      </c>
      <c r="F30" s="33">
        <v>1.96</v>
      </c>
      <c r="G30" s="22">
        <v>0</v>
      </c>
      <c r="H30" s="34">
        <v>0</v>
      </c>
      <c r="I30" s="22">
        <f t="shared" si="0"/>
        <v>0</v>
      </c>
      <c r="J30" s="52">
        <f t="shared" si="1"/>
        <v>0</v>
      </c>
      <c r="K30" s="35">
        <v>0</v>
      </c>
    </row>
    <row r="31" spans="1:11" s="7" customFormat="1" ht="21" customHeight="1">
      <c r="A31" s="13"/>
      <c r="B31" s="14"/>
      <c r="C31" s="15" t="s">
        <v>73</v>
      </c>
      <c r="D31" s="15" t="s">
        <v>74</v>
      </c>
      <c r="E31" s="15"/>
      <c r="F31" s="16"/>
      <c r="G31" s="17"/>
      <c r="H31" s="17">
        <f>H32+H36</f>
        <v>0</v>
      </c>
      <c r="I31" s="17">
        <f>I32+I36</f>
        <v>0</v>
      </c>
      <c r="J31" s="17">
        <f>J32+J36</f>
        <v>0</v>
      </c>
      <c r="K31" s="16">
        <v>0</v>
      </c>
    </row>
    <row r="32" spans="1:11" s="7" customFormat="1" ht="21" customHeight="1">
      <c r="A32" s="13"/>
      <c r="B32" s="14"/>
      <c r="C32" s="15" t="s">
        <v>75</v>
      </c>
      <c r="D32" s="15" t="s">
        <v>75</v>
      </c>
      <c r="E32" s="15"/>
      <c r="F32" s="16"/>
      <c r="G32" s="17"/>
      <c r="H32" s="17">
        <v>0</v>
      </c>
      <c r="I32" s="17">
        <v>0</v>
      </c>
      <c r="J32" s="17">
        <f>J33</f>
        <v>0</v>
      </c>
      <c r="K32" s="16">
        <v>0</v>
      </c>
    </row>
    <row r="33" spans="1:11" s="7" customFormat="1" ht="21" customHeight="1" thickBot="1">
      <c r="A33" s="13"/>
      <c r="B33" s="14"/>
      <c r="C33" s="15" t="s">
        <v>76</v>
      </c>
      <c r="D33" s="15" t="s">
        <v>77</v>
      </c>
      <c r="E33" s="15"/>
      <c r="F33" s="16"/>
      <c r="G33" s="17"/>
      <c r="H33" s="17">
        <v>0</v>
      </c>
      <c r="I33" s="17">
        <v>0</v>
      </c>
      <c r="J33" s="17">
        <f>J34+J35</f>
        <v>0</v>
      </c>
      <c r="K33" s="16">
        <v>0</v>
      </c>
    </row>
    <row r="34" spans="1:11" s="7" customFormat="1" ht="13.5" customHeight="1" thickBot="1">
      <c r="A34" s="36">
        <v>13</v>
      </c>
      <c r="B34" s="37"/>
      <c r="C34" s="38" t="s">
        <v>78</v>
      </c>
      <c r="D34" s="38" t="s">
        <v>79</v>
      </c>
      <c r="E34" s="38" t="s">
        <v>51</v>
      </c>
      <c r="F34" s="39">
        <v>1</v>
      </c>
      <c r="G34" s="22">
        <v>0</v>
      </c>
      <c r="H34" s="40">
        <v>0</v>
      </c>
      <c r="I34" s="40">
        <v>0</v>
      </c>
      <c r="J34" s="52">
        <f>G34*I34</f>
        <v>0</v>
      </c>
      <c r="K34" s="41">
        <v>0</v>
      </c>
    </row>
    <row r="35" spans="1:11" s="7" customFormat="1" ht="13.5" customHeight="1" thickBot="1">
      <c r="A35" s="42">
        <v>192</v>
      </c>
      <c r="B35" s="43"/>
      <c r="C35" s="44" t="s">
        <v>80</v>
      </c>
      <c r="D35" s="44" t="s">
        <v>81</v>
      </c>
      <c r="E35" s="44" t="s">
        <v>51</v>
      </c>
      <c r="F35" s="45">
        <v>1</v>
      </c>
      <c r="G35" s="22">
        <v>0</v>
      </c>
      <c r="H35" s="46">
        <v>0</v>
      </c>
      <c r="I35" s="46">
        <v>0</v>
      </c>
      <c r="J35" s="52">
        <f>G35*I35</f>
        <v>0</v>
      </c>
      <c r="K35" s="47">
        <v>0</v>
      </c>
    </row>
    <row r="36" spans="1:11" s="7" customFormat="1" ht="21" customHeight="1">
      <c r="A36" s="13"/>
      <c r="B36" s="14"/>
      <c r="C36" s="15" t="s">
        <v>82</v>
      </c>
      <c r="D36" s="15" t="s">
        <v>83</v>
      </c>
      <c r="E36" s="15"/>
      <c r="F36" s="16"/>
      <c r="G36" s="17"/>
      <c r="H36" s="17">
        <v>0</v>
      </c>
      <c r="I36" s="17">
        <f>I37</f>
        <v>0</v>
      </c>
      <c r="J36" s="17">
        <f>J37</f>
        <v>0</v>
      </c>
      <c r="K36" s="16">
        <v>0.220151204</v>
      </c>
    </row>
    <row r="37" spans="1:11" s="7" customFormat="1" ht="21" customHeight="1" thickBot="1">
      <c r="A37" s="13"/>
      <c r="B37" s="14"/>
      <c r="C37" s="15" t="s">
        <v>84</v>
      </c>
      <c r="D37" s="15" t="s">
        <v>85</v>
      </c>
      <c r="E37" s="15"/>
      <c r="F37" s="16"/>
      <c r="G37" s="17"/>
      <c r="H37" s="17">
        <v>0</v>
      </c>
      <c r="I37" s="17">
        <f>SUM(I38:I97)</f>
        <v>0</v>
      </c>
      <c r="J37" s="17">
        <f>SUM(J38:J97)</f>
        <v>0</v>
      </c>
      <c r="K37" s="16">
        <v>0.220151204</v>
      </c>
    </row>
    <row r="38" spans="1:11" s="7" customFormat="1" ht="13.5" customHeight="1" thickBot="1">
      <c r="A38" s="48">
        <v>176</v>
      </c>
      <c r="B38" s="49" t="s">
        <v>86</v>
      </c>
      <c r="C38" s="50" t="s">
        <v>87</v>
      </c>
      <c r="D38" s="50" t="s">
        <v>88</v>
      </c>
      <c r="E38" s="50" t="s">
        <v>44</v>
      </c>
      <c r="F38" s="51">
        <v>90</v>
      </c>
      <c r="G38" s="22">
        <v>0</v>
      </c>
      <c r="H38" s="52">
        <v>0</v>
      </c>
      <c r="I38" s="22">
        <f aca="true" t="shared" si="2" ref="I38:I97">F38*G38</f>
        <v>0</v>
      </c>
      <c r="J38" s="52">
        <f>G38*I38</f>
        <v>0</v>
      </c>
      <c r="K38" s="53">
        <v>0</v>
      </c>
    </row>
    <row r="39" spans="1:11" s="7" customFormat="1" ht="13.5" customHeight="1" thickBot="1">
      <c r="A39" s="54">
        <v>177</v>
      </c>
      <c r="B39" s="55" t="s">
        <v>89</v>
      </c>
      <c r="C39" s="56" t="s">
        <v>90</v>
      </c>
      <c r="D39" s="56" t="s">
        <v>91</v>
      </c>
      <c r="E39" s="56" t="s">
        <v>44</v>
      </c>
      <c r="F39" s="57">
        <v>95</v>
      </c>
      <c r="G39" s="22">
        <v>0</v>
      </c>
      <c r="H39" s="58">
        <v>0</v>
      </c>
      <c r="I39" s="22">
        <f t="shared" si="2"/>
        <v>0</v>
      </c>
      <c r="J39" s="52">
        <f aca="true" t="shared" si="3" ref="J39:J97">G39*I39</f>
        <v>0</v>
      </c>
      <c r="K39" s="59">
        <v>0.0038</v>
      </c>
    </row>
    <row r="40" spans="1:11" s="7" customFormat="1" ht="24" customHeight="1" thickBot="1">
      <c r="A40" s="48">
        <v>143</v>
      </c>
      <c r="B40" s="49" t="s">
        <v>86</v>
      </c>
      <c r="C40" s="50" t="s">
        <v>92</v>
      </c>
      <c r="D40" s="50" t="s">
        <v>93</v>
      </c>
      <c r="E40" s="50" t="s">
        <v>44</v>
      </c>
      <c r="F40" s="51">
        <v>130</v>
      </c>
      <c r="G40" s="22">
        <v>0</v>
      </c>
      <c r="H40" s="52">
        <v>0</v>
      </c>
      <c r="I40" s="22">
        <f t="shared" si="2"/>
        <v>0</v>
      </c>
      <c r="J40" s="52">
        <f t="shared" si="3"/>
        <v>0</v>
      </c>
      <c r="K40" s="53">
        <v>0</v>
      </c>
    </row>
    <row r="41" spans="1:11" s="7" customFormat="1" ht="13.5" customHeight="1" thickBot="1">
      <c r="A41" s="54">
        <v>144</v>
      </c>
      <c r="B41" s="55" t="s">
        <v>89</v>
      </c>
      <c r="C41" s="56" t="s">
        <v>94</v>
      </c>
      <c r="D41" s="56" t="s">
        <v>95</v>
      </c>
      <c r="E41" s="56" t="s">
        <v>44</v>
      </c>
      <c r="F41" s="57">
        <v>136.5</v>
      </c>
      <c r="G41" s="22">
        <v>0</v>
      </c>
      <c r="H41" s="58">
        <v>0</v>
      </c>
      <c r="I41" s="22">
        <f t="shared" si="2"/>
        <v>0</v>
      </c>
      <c r="J41" s="52">
        <f t="shared" si="3"/>
        <v>0</v>
      </c>
      <c r="K41" s="59">
        <v>0.021567</v>
      </c>
    </row>
    <row r="42" spans="1:11" s="7" customFormat="1" ht="13.5" customHeight="1" thickBot="1">
      <c r="A42" s="48">
        <v>178</v>
      </c>
      <c r="B42" s="49" t="s">
        <v>86</v>
      </c>
      <c r="C42" s="50" t="s">
        <v>96</v>
      </c>
      <c r="D42" s="50" t="s">
        <v>97</v>
      </c>
      <c r="E42" s="50" t="s">
        <v>44</v>
      </c>
      <c r="F42" s="51">
        <v>130</v>
      </c>
      <c r="G42" s="22">
        <v>0</v>
      </c>
      <c r="H42" s="52">
        <v>0</v>
      </c>
      <c r="I42" s="22">
        <f t="shared" si="2"/>
        <v>0</v>
      </c>
      <c r="J42" s="52">
        <f t="shared" si="3"/>
        <v>0</v>
      </c>
      <c r="K42" s="53">
        <v>0</v>
      </c>
    </row>
    <row r="43" spans="1:11" s="7" customFormat="1" ht="13.5" customHeight="1" thickBot="1">
      <c r="A43" s="54">
        <v>179</v>
      </c>
      <c r="B43" s="55" t="s">
        <v>89</v>
      </c>
      <c r="C43" s="56" t="s">
        <v>98</v>
      </c>
      <c r="D43" s="56" t="s">
        <v>99</v>
      </c>
      <c r="E43" s="56" t="s">
        <v>44</v>
      </c>
      <c r="F43" s="57">
        <v>136</v>
      </c>
      <c r="G43" s="22">
        <v>0</v>
      </c>
      <c r="H43" s="58">
        <v>0</v>
      </c>
      <c r="I43" s="22">
        <f t="shared" si="2"/>
        <v>0</v>
      </c>
      <c r="J43" s="52">
        <f t="shared" si="3"/>
        <v>0</v>
      </c>
      <c r="K43" s="59">
        <v>0.014144</v>
      </c>
    </row>
    <row r="44" spans="1:11" s="7" customFormat="1" ht="24" customHeight="1" thickBot="1">
      <c r="A44" s="48">
        <v>22</v>
      </c>
      <c r="B44" s="49" t="s">
        <v>86</v>
      </c>
      <c r="C44" s="50" t="s">
        <v>100</v>
      </c>
      <c r="D44" s="50" t="s">
        <v>101</v>
      </c>
      <c r="E44" s="50" t="s">
        <v>51</v>
      </c>
      <c r="F44" s="51">
        <v>25</v>
      </c>
      <c r="G44" s="22">
        <v>0</v>
      </c>
      <c r="H44" s="52">
        <v>0</v>
      </c>
      <c r="I44" s="22">
        <f t="shared" si="2"/>
        <v>0</v>
      </c>
      <c r="J44" s="52">
        <f t="shared" si="3"/>
        <v>0</v>
      </c>
      <c r="K44" s="53">
        <v>0</v>
      </c>
    </row>
    <row r="45" spans="1:11" s="7" customFormat="1" ht="13.5" customHeight="1" thickBot="1">
      <c r="A45" s="54">
        <v>23</v>
      </c>
      <c r="B45" s="55" t="s">
        <v>89</v>
      </c>
      <c r="C45" s="56" t="s">
        <v>102</v>
      </c>
      <c r="D45" s="56" t="s">
        <v>103</v>
      </c>
      <c r="E45" s="56" t="s">
        <v>51</v>
      </c>
      <c r="F45" s="57">
        <v>25</v>
      </c>
      <c r="G45" s="22">
        <v>0</v>
      </c>
      <c r="H45" s="58">
        <v>0</v>
      </c>
      <c r="I45" s="22">
        <f t="shared" si="2"/>
        <v>0</v>
      </c>
      <c r="J45" s="52">
        <f t="shared" si="3"/>
        <v>0</v>
      </c>
      <c r="K45" s="59">
        <v>0.00075</v>
      </c>
    </row>
    <row r="46" spans="1:11" s="7" customFormat="1" ht="24" customHeight="1" thickBot="1">
      <c r="A46" s="48">
        <v>24</v>
      </c>
      <c r="B46" s="49" t="s">
        <v>86</v>
      </c>
      <c r="C46" s="50" t="s">
        <v>104</v>
      </c>
      <c r="D46" s="50" t="s">
        <v>105</v>
      </c>
      <c r="E46" s="50" t="s">
        <v>51</v>
      </c>
      <c r="F46" s="51">
        <v>22</v>
      </c>
      <c r="G46" s="22">
        <v>0</v>
      </c>
      <c r="H46" s="52">
        <v>0</v>
      </c>
      <c r="I46" s="22">
        <f t="shared" si="2"/>
        <v>0</v>
      </c>
      <c r="J46" s="52">
        <f t="shared" si="3"/>
        <v>0</v>
      </c>
      <c r="K46" s="53">
        <v>0</v>
      </c>
    </row>
    <row r="47" spans="1:11" s="7" customFormat="1" ht="13.5" customHeight="1" thickBot="1">
      <c r="A47" s="36">
        <v>145</v>
      </c>
      <c r="B47" s="37" t="s">
        <v>89</v>
      </c>
      <c r="C47" s="38" t="s">
        <v>106</v>
      </c>
      <c r="D47" s="38" t="s">
        <v>107</v>
      </c>
      <c r="E47" s="38" t="s">
        <v>51</v>
      </c>
      <c r="F47" s="39">
        <v>5</v>
      </c>
      <c r="G47" s="22">
        <v>0</v>
      </c>
      <c r="H47" s="40">
        <v>0</v>
      </c>
      <c r="I47" s="22">
        <f t="shared" si="2"/>
        <v>0</v>
      </c>
      <c r="J47" s="52">
        <f t="shared" si="3"/>
        <v>0</v>
      </c>
      <c r="K47" s="41">
        <v>0.0002</v>
      </c>
    </row>
    <row r="48" spans="1:11" s="7" customFormat="1" ht="13.5" customHeight="1" thickBot="1">
      <c r="A48" s="42">
        <v>25</v>
      </c>
      <c r="B48" s="43" t="s">
        <v>89</v>
      </c>
      <c r="C48" s="44" t="s">
        <v>108</v>
      </c>
      <c r="D48" s="44" t="s">
        <v>109</v>
      </c>
      <c r="E48" s="44" t="s">
        <v>51</v>
      </c>
      <c r="F48" s="45">
        <v>17</v>
      </c>
      <c r="G48" s="22">
        <v>0</v>
      </c>
      <c r="H48" s="46">
        <v>0</v>
      </c>
      <c r="I48" s="22">
        <f t="shared" si="2"/>
        <v>0</v>
      </c>
      <c r="J48" s="52">
        <f t="shared" si="3"/>
        <v>0</v>
      </c>
      <c r="K48" s="47">
        <v>0.00085</v>
      </c>
    </row>
    <row r="49" spans="1:11" s="7" customFormat="1" ht="24" customHeight="1" thickBot="1">
      <c r="A49" s="48">
        <v>188</v>
      </c>
      <c r="B49" s="49" t="s">
        <v>86</v>
      </c>
      <c r="C49" s="50" t="s">
        <v>110</v>
      </c>
      <c r="D49" s="50" t="s">
        <v>111</v>
      </c>
      <c r="E49" s="50" t="s">
        <v>51</v>
      </c>
      <c r="F49" s="51">
        <v>1</v>
      </c>
      <c r="G49" s="22">
        <v>0</v>
      </c>
      <c r="H49" s="52">
        <v>0</v>
      </c>
      <c r="I49" s="22">
        <f t="shared" si="2"/>
        <v>0</v>
      </c>
      <c r="J49" s="52">
        <f t="shared" si="3"/>
        <v>0</v>
      </c>
      <c r="K49" s="53">
        <v>0</v>
      </c>
    </row>
    <row r="50" spans="1:11" s="7" customFormat="1" ht="13.5" customHeight="1" thickBot="1">
      <c r="A50" s="54">
        <v>189</v>
      </c>
      <c r="B50" s="55" t="s">
        <v>89</v>
      </c>
      <c r="C50" s="56" t="s">
        <v>112</v>
      </c>
      <c r="D50" s="56" t="s">
        <v>113</v>
      </c>
      <c r="E50" s="56" t="s">
        <v>51</v>
      </c>
      <c r="F50" s="57">
        <v>1</v>
      </c>
      <c r="G50" s="22">
        <v>0</v>
      </c>
      <c r="H50" s="58">
        <v>0</v>
      </c>
      <c r="I50" s="22">
        <f t="shared" si="2"/>
        <v>0</v>
      </c>
      <c r="J50" s="52">
        <f t="shared" si="3"/>
        <v>0</v>
      </c>
      <c r="K50" s="59">
        <v>0.000226</v>
      </c>
    </row>
    <row r="51" spans="1:11" s="7" customFormat="1" ht="24" customHeight="1" thickBot="1">
      <c r="A51" s="48">
        <v>181</v>
      </c>
      <c r="B51" s="49" t="s">
        <v>86</v>
      </c>
      <c r="C51" s="50" t="s">
        <v>114</v>
      </c>
      <c r="D51" s="50" t="s">
        <v>115</v>
      </c>
      <c r="E51" s="50" t="s">
        <v>51</v>
      </c>
      <c r="F51" s="51">
        <v>6</v>
      </c>
      <c r="G51" s="22">
        <v>0</v>
      </c>
      <c r="H51" s="52">
        <v>0</v>
      </c>
      <c r="I51" s="22">
        <f t="shared" si="2"/>
        <v>0</v>
      </c>
      <c r="J51" s="52">
        <f t="shared" si="3"/>
        <v>0</v>
      </c>
      <c r="K51" s="53">
        <v>0</v>
      </c>
    </row>
    <row r="52" spans="1:11" s="7" customFormat="1" ht="13.5" customHeight="1" thickBot="1">
      <c r="A52" s="54">
        <v>182</v>
      </c>
      <c r="B52" s="55" t="s">
        <v>89</v>
      </c>
      <c r="C52" s="56" t="s">
        <v>116</v>
      </c>
      <c r="D52" s="56" t="s">
        <v>117</v>
      </c>
      <c r="E52" s="56" t="s">
        <v>51</v>
      </c>
      <c r="F52" s="57">
        <v>6</v>
      </c>
      <c r="G52" s="22">
        <v>0</v>
      </c>
      <c r="H52" s="58">
        <v>0</v>
      </c>
      <c r="I52" s="22">
        <f t="shared" si="2"/>
        <v>0</v>
      </c>
      <c r="J52" s="52">
        <f t="shared" si="3"/>
        <v>0</v>
      </c>
      <c r="K52" s="59">
        <v>0.00144</v>
      </c>
    </row>
    <row r="53" spans="1:11" s="7" customFormat="1" ht="13.5" customHeight="1" thickBot="1">
      <c r="A53" s="18">
        <v>29</v>
      </c>
      <c r="B53" s="19" t="s">
        <v>86</v>
      </c>
      <c r="C53" s="20" t="s">
        <v>118</v>
      </c>
      <c r="D53" s="20" t="s">
        <v>119</v>
      </c>
      <c r="E53" s="20" t="s">
        <v>51</v>
      </c>
      <c r="F53" s="21">
        <v>22</v>
      </c>
      <c r="G53" s="22">
        <v>0</v>
      </c>
      <c r="H53" s="22">
        <v>0</v>
      </c>
      <c r="I53" s="22">
        <f t="shared" si="2"/>
        <v>0</v>
      </c>
      <c r="J53" s="52">
        <f t="shared" si="3"/>
        <v>0</v>
      </c>
      <c r="K53" s="23">
        <v>0</v>
      </c>
    </row>
    <row r="54" spans="1:11" s="7" customFormat="1" ht="13.5" customHeight="1" thickBot="1">
      <c r="A54" s="24">
        <v>183</v>
      </c>
      <c r="B54" s="25" t="s">
        <v>86</v>
      </c>
      <c r="C54" s="26" t="s">
        <v>120</v>
      </c>
      <c r="D54" s="26" t="s">
        <v>121</v>
      </c>
      <c r="E54" s="26" t="s">
        <v>51</v>
      </c>
      <c r="F54" s="27">
        <v>6</v>
      </c>
      <c r="G54" s="22">
        <v>0</v>
      </c>
      <c r="H54" s="28">
        <v>0</v>
      </c>
      <c r="I54" s="22">
        <f t="shared" si="2"/>
        <v>0</v>
      </c>
      <c r="J54" s="52">
        <f t="shared" si="3"/>
        <v>0</v>
      </c>
      <c r="K54" s="29">
        <v>0</v>
      </c>
    </row>
    <row r="55" spans="1:11" s="7" customFormat="1" ht="24" customHeight="1" thickBot="1">
      <c r="A55" s="24">
        <v>31</v>
      </c>
      <c r="B55" s="25" t="s">
        <v>86</v>
      </c>
      <c r="C55" s="26" t="s">
        <v>122</v>
      </c>
      <c r="D55" s="26" t="s">
        <v>123</v>
      </c>
      <c r="E55" s="26" t="s">
        <v>51</v>
      </c>
      <c r="F55" s="27">
        <v>42</v>
      </c>
      <c r="G55" s="22">
        <v>0</v>
      </c>
      <c r="H55" s="28">
        <v>0</v>
      </c>
      <c r="I55" s="22">
        <f t="shared" si="2"/>
        <v>0</v>
      </c>
      <c r="J55" s="52">
        <f t="shared" si="3"/>
        <v>0</v>
      </c>
      <c r="K55" s="29">
        <v>0</v>
      </c>
    </row>
    <row r="56" spans="1:11" s="7" customFormat="1" ht="24" customHeight="1" thickBot="1">
      <c r="A56" s="24">
        <v>32</v>
      </c>
      <c r="B56" s="25" t="s">
        <v>86</v>
      </c>
      <c r="C56" s="26" t="s">
        <v>124</v>
      </c>
      <c r="D56" s="26" t="s">
        <v>125</v>
      </c>
      <c r="E56" s="26" t="s">
        <v>51</v>
      </c>
      <c r="F56" s="27">
        <v>10</v>
      </c>
      <c r="G56" s="22">
        <v>0</v>
      </c>
      <c r="H56" s="28">
        <v>0</v>
      </c>
      <c r="I56" s="22">
        <f t="shared" si="2"/>
        <v>0</v>
      </c>
      <c r="J56" s="52">
        <f t="shared" si="3"/>
        <v>0</v>
      </c>
      <c r="K56" s="29">
        <v>0</v>
      </c>
    </row>
    <row r="57" spans="1:11" s="7" customFormat="1" ht="13.5" customHeight="1" thickBot="1">
      <c r="A57" s="30">
        <v>40</v>
      </c>
      <c r="B57" s="31" t="s">
        <v>86</v>
      </c>
      <c r="C57" s="32" t="s">
        <v>126</v>
      </c>
      <c r="D57" s="32" t="s">
        <v>127</v>
      </c>
      <c r="E57" s="32" t="s">
        <v>51</v>
      </c>
      <c r="F57" s="33">
        <v>3</v>
      </c>
      <c r="G57" s="22">
        <v>0</v>
      </c>
      <c r="H57" s="34">
        <v>0</v>
      </c>
      <c r="I57" s="22">
        <f t="shared" si="2"/>
        <v>0</v>
      </c>
      <c r="J57" s="52">
        <f t="shared" si="3"/>
        <v>0</v>
      </c>
      <c r="K57" s="35">
        <v>0</v>
      </c>
    </row>
    <row r="58" spans="1:11" s="7" customFormat="1" ht="13.5" customHeight="1" thickBot="1">
      <c r="A58" s="54">
        <v>41</v>
      </c>
      <c r="B58" s="55" t="s">
        <v>89</v>
      </c>
      <c r="C58" s="56" t="s">
        <v>128</v>
      </c>
      <c r="D58" s="56" t="s">
        <v>129</v>
      </c>
      <c r="E58" s="56" t="s">
        <v>51</v>
      </c>
      <c r="F58" s="57">
        <v>3</v>
      </c>
      <c r="G58" s="22">
        <v>0</v>
      </c>
      <c r="H58" s="58">
        <v>0</v>
      </c>
      <c r="I58" s="22">
        <f t="shared" si="2"/>
        <v>0</v>
      </c>
      <c r="J58" s="52">
        <f t="shared" si="3"/>
        <v>0</v>
      </c>
      <c r="K58" s="59">
        <v>0.00015</v>
      </c>
    </row>
    <row r="59" spans="1:11" s="7" customFormat="1" ht="13.5" customHeight="1" thickBot="1">
      <c r="A59" s="48">
        <v>148</v>
      </c>
      <c r="B59" s="49" t="s">
        <v>86</v>
      </c>
      <c r="C59" s="50" t="s">
        <v>130</v>
      </c>
      <c r="D59" s="50" t="s">
        <v>131</v>
      </c>
      <c r="E59" s="50" t="s">
        <v>51</v>
      </c>
      <c r="F59" s="51">
        <v>4</v>
      </c>
      <c r="G59" s="22">
        <v>0</v>
      </c>
      <c r="H59" s="52">
        <v>0</v>
      </c>
      <c r="I59" s="22">
        <f t="shared" si="2"/>
        <v>0</v>
      </c>
      <c r="J59" s="52">
        <f t="shared" si="3"/>
        <v>0</v>
      </c>
      <c r="K59" s="53">
        <v>0</v>
      </c>
    </row>
    <row r="60" spans="1:11" s="7" customFormat="1" ht="13.5" customHeight="1" thickBot="1">
      <c r="A60" s="54">
        <v>149</v>
      </c>
      <c r="B60" s="55" t="s">
        <v>89</v>
      </c>
      <c r="C60" s="56" t="s">
        <v>132</v>
      </c>
      <c r="D60" s="56" t="s">
        <v>133</v>
      </c>
      <c r="E60" s="56" t="s">
        <v>51</v>
      </c>
      <c r="F60" s="57">
        <v>4</v>
      </c>
      <c r="G60" s="22">
        <v>0</v>
      </c>
      <c r="H60" s="58">
        <v>0</v>
      </c>
      <c r="I60" s="22">
        <f t="shared" si="2"/>
        <v>0</v>
      </c>
      <c r="J60" s="52">
        <f t="shared" si="3"/>
        <v>0</v>
      </c>
      <c r="K60" s="59">
        <v>0.0002</v>
      </c>
    </row>
    <row r="61" spans="1:11" s="7" customFormat="1" ht="24" customHeight="1" thickBot="1">
      <c r="A61" s="48">
        <v>50</v>
      </c>
      <c r="B61" s="49" t="s">
        <v>86</v>
      </c>
      <c r="C61" s="50" t="s">
        <v>134</v>
      </c>
      <c r="D61" s="50" t="s">
        <v>135</v>
      </c>
      <c r="E61" s="50" t="s">
        <v>51</v>
      </c>
      <c r="F61" s="51">
        <v>32</v>
      </c>
      <c r="G61" s="22">
        <v>0</v>
      </c>
      <c r="H61" s="52">
        <v>0</v>
      </c>
      <c r="I61" s="22">
        <f t="shared" si="2"/>
        <v>0</v>
      </c>
      <c r="J61" s="52">
        <f t="shared" si="3"/>
        <v>0</v>
      </c>
      <c r="K61" s="53">
        <v>0</v>
      </c>
    </row>
    <row r="62" spans="1:11" s="7" customFormat="1" ht="13.5" customHeight="1" thickBot="1">
      <c r="A62" s="54">
        <v>113</v>
      </c>
      <c r="B62" s="55" t="s">
        <v>89</v>
      </c>
      <c r="C62" s="56" t="s">
        <v>136</v>
      </c>
      <c r="D62" s="56" t="s">
        <v>137</v>
      </c>
      <c r="E62" s="56" t="s">
        <v>51</v>
      </c>
      <c r="F62" s="57">
        <v>18</v>
      </c>
      <c r="G62" s="22">
        <v>0</v>
      </c>
      <c r="H62" s="58">
        <v>0</v>
      </c>
      <c r="I62" s="22">
        <f t="shared" si="2"/>
        <v>0</v>
      </c>
      <c r="J62" s="52">
        <f t="shared" si="3"/>
        <v>0</v>
      </c>
      <c r="K62" s="59">
        <v>0.00108</v>
      </c>
    </row>
    <row r="63" spans="1:11" s="7" customFormat="1" ht="13.5" customHeight="1" thickBot="1">
      <c r="A63" s="18">
        <v>56</v>
      </c>
      <c r="B63" s="19" t="s">
        <v>86</v>
      </c>
      <c r="C63" s="20" t="s">
        <v>138</v>
      </c>
      <c r="D63" s="20" t="s">
        <v>139</v>
      </c>
      <c r="E63" s="20" t="s">
        <v>51</v>
      </c>
      <c r="F63" s="21">
        <v>1</v>
      </c>
      <c r="G63" s="22">
        <v>0</v>
      </c>
      <c r="H63" s="22">
        <v>0</v>
      </c>
      <c r="I63" s="22">
        <f t="shared" si="2"/>
        <v>0</v>
      </c>
      <c r="J63" s="52">
        <f t="shared" si="3"/>
        <v>0</v>
      </c>
      <c r="K63" s="23">
        <v>0</v>
      </c>
    </row>
    <row r="64" spans="1:11" s="7" customFormat="1" ht="13.5" customHeight="1" thickBot="1">
      <c r="A64" s="30">
        <v>190</v>
      </c>
      <c r="B64" s="31" t="s">
        <v>86</v>
      </c>
      <c r="C64" s="32" t="s">
        <v>140</v>
      </c>
      <c r="D64" s="32" t="s">
        <v>141</v>
      </c>
      <c r="E64" s="32" t="s">
        <v>51</v>
      </c>
      <c r="F64" s="33">
        <v>1</v>
      </c>
      <c r="G64" s="22">
        <v>0</v>
      </c>
      <c r="H64" s="34">
        <v>0</v>
      </c>
      <c r="I64" s="22">
        <f t="shared" si="2"/>
        <v>0</v>
      </c>
      <c r="J64" s="52">
        <f t="shared" si="3"/>
        <v>0</v>
      </c>
      <c r="K64" s="35">
        <v>0</v>
      </c>
    </row>
    <row r="65" spans="1:11" s="7" customFormat="1" ht="13.5" customHeight="1" thickBot="1">
      <c r="A65" s="54">
        <v>191</v>
      </c>
      <c r="B65" s="55" t="s">
        <v>142</v>
      </c>
      <c r="C65" s="56" t="s">
        <v>143</v>
      </c>
      <c r="D65" s="56" t="s">
        <v>144</v>
      </c>
      <c r="E65" s="56" t="s">
        <v>51</v>
      </c>
      <c r="F65" s="57">
        <v>1</v>
      </c>
      <c r="G65" s="22">
        <v>0</v>
      </c>
      <c r="H65" s="58">
        <v>0</v>
      </c>
      <c r="I65" s="22">
        <f t="shared" si="2"/>
        <v>0</v>
      </c>
      <c r="J65" s="52">
        <f t="shared" si="3"/>
        <v>0</v>
      </c>
      <c r="K65" s="59">
        <v>0.01</v>
      </c>
    </row>
    <row r="66" spans="1:11" s="7" customFormat="1" ht="24" customHeight="1" thickBot="1">
      <c r="A66" s="48">
        <v>193</v>
      </c>
      <c r="B66" s="49" t="s">
        <v>86</v>
      </c>
      <c r="C66" s="50" t="s">
        <v>145</v>
      </c>
      <c r="D66" s="50" t="s">
        <v>146</v>
      </c>
      <c r="E66" s="50" t="s">
        <v>44</v>
      </c>
      <c r="F66" s="51">
        <v>10</v>
      </c>
      <c r="G66" s="22">
        <v>0</v>
      </c>
      <c r="H66" s="52">
        <v>0</v>
      </c>
      <c r="I66" s="22">
        <f t="shared" si="2"/>
        <v>0</v>
      </c>
      <c r="J66" s="52">
        <f t="shared" si="3"/>
        <v>0</v>
      </c>
      <c r="K66" s="53">
        <v>0</v>
      </c>
    </row>
    <row r="67" spans="1:11" s="7" customFormat="1" ht="13.5" customHeight="1" thickBot="1">
      <c r="A67" s="54">
        <v>194</v>
      </c>
      <c r="B67" s="55" t="s">
        <v>147</v>
      </c>
      <c r="C67" s="56" t="s">
        <v>148</v>
      </c>
      <c r="D67" s="56" t="s">
        <v>149</v>
      </c>
      <c r="E67" s="56" t="s">
        <v>150</v>
      </c>
      <c r="F67" s="57">
        <v>9.5</v>
      </c>
      <c r="G67" s="22">
        <v>0</v>
      </c>
      <c r="H67" s="58">
        <v>0</v>
      </c>
      <c r="I67" s="22">
        <f t="shared" si="2"/>
        <v>0</v>
      </c>
      <c r="J67" s="52">
        <f t="shared" si="3"/>
        <v>0</v>
      </c>
      <c r="K67" s="59">
        <v>0.0095</v>
      </c>
    </row>
    <row r="68" spans="1:11" s="7" customFormat="1" ht="13.5" customHeight="1" thickBot="1">
      <c r="A68" s="48">
        <v>195</v>
      </c>
      <c r="B68" s="49" t="s">
        <v>86</v>
      </c>
      <c r="C68" s="50" t="s">
        <v>151</v>
      </c>
      <c r="D68" s="50" t="s">
        <v>152</v>
      </c>
      <c r="E68" s="50" t="s">
        <v>51</v>
      </c>
      <c r="F68" s="51">
        <v>2</v>
      </c>
      <c r="G68" s="22">
        <v>0</v>
      </c>
      <c r="H68" s="52">
        <v>0</v>
      </c>
      <c r="I68" s="22">
        <f t="shared" si="2"/>
        <v>0</v>
      </c>
      <c r="J68" s="52">
        <f t="shared" si="3"/>
        <v>0</v>
      </c>
      <c r="K68" s="53">
        <v>0</v>
      </c>
    </row>
    <row r="69" spans="1:11" s="7" customFormat="1" ht="13.5" customHeight="1" thickBot="1">
      <c r="A69" s="54">
        <v>196</v>
      </c>
      <c r="B69" s="55" t="s">
        <v>147</v>
      </c>
      <c r="C69" s="56" t="s">
        <v>153</v>
      </c>
      <c r="D69" s="56" t="s">
        <v>154</v>
      </c>
      <c r="E69" s="56" t="s">
        <v>51</v>
      </c>
      <c r="F69" s="57">
        <v>2</v>
      </c>
      <c r="G69" s="22">
        <v>0</v>
      </c>
      <c r="H69" s="58">
        <v>0</v>
      </c>
      <c r="I69" s="22">
        <f t="shared" si="2"/>
        <v>0</v>
      </c>
      <c r="J69" s="52">
        <f t="shared" si="3"/>
        <v>0</v>
      </c>
      <c r="K69" s="59">
        <v>0.00052</v>
      </c>
    </row>
    <row r="70" spans="1:11" s="7" customFormat="1" ht="24" customHeight="1" thickBot="1">
      <c r="A70" s="48">
        <v>197</v>
      </c>
      <c r="B70" s="49" t="s">
        <v>86</v>
      </c>
      <c r="C70" s="50" t="s">
        <v>155</v>
      </c>
      <c r="D70" s="50" t="s">
        <v>156</v>
      </c>
      <c r="E70" s="50" t="s">
        <v>51</v>
      </c>
      <c r="F70" s="51">
        <v>1</v>
      </c>
      <c r="G70" s="22">
        <v>0</v>
      </c>
      <c r="H70" s="52">
        <v>0</v>
      </c>
      <c r="I70" s="22">
        <f t="shared" si="2"/>
        <v>0</v>
      </c>
      <c r="J70" s="52">
        <f t="shared" si="3"/>
        <v>0</v>
      </c>
      <c r="K70" s="53">
        <v>0</v>
      </c>
    </row>
    <row r="71" spans="1:11" s="7" customFormat="1" ht="13.5" customHeight="1" thickBot="1">
      <c r="A71" s="54">
        <v>198</v>
      </c>
      <c r="B71" s="55" t="s">
        <v>147</v>
      </c>
      <c r="C71" s="56" t="s">
        <v>157</v>
      </c>
      <c r="D71" s="56" t="s">
        <v>158</v>
      </c>
      <c r="E71" s="56" t="s">
        <v>51</v>
      </c>
      <c r="F71" s="57">
        <v>1</v>
      </c>
      <c r="G71" s="22">
        <v>0</v>
      </c>
      <c r="H71" s="58">
        <v>0</v>
      </c>
      <c r="I71" s="22">
        <f t="shared" si="2"/>
        <v>0</v>
      </c>
      <c r="J71" s="52">
        <f t="shared" si="3"/>
        <v>0</v>
      </c>
      <c r="K71" s="59">
        <v>0.0002</v>
      </c>
    </row>
    <row r="72" spans="1:11" s="7" customFormat="1" ht="13.5" customHeight="1" thickBot="1">
      <c r="A72" s="48">
        <v>184</v>
      </c>
      <c r="B72" s="49" t="s">
        <v>86</v>
      </c>
      <c r="C72" s="50" t="s">
        <v>159</v>
      </c>
      <c r="D72" s="50" t="s">
        <v>160</v>
      </c>
      <c r="E72" s="50" t="s">
        <v>44</v>
      </c>
      <c r="F72" s="51">
        <v>20</v>
      </c>
      <c r="G72" s="22">
        <v>0</v>
      </c>
      <c r="H72" s="52">
        <v>0</v>
      </c>
      <c r="I72" s="22">
        <f t="shared" si="2"/>
        <v>0</v>
      </c>
      <c r="J72" s="52">
        <f t="shared" si="3"/>
        <v>0</v>
      </c>
      <c r="K72" s="53">
        <v>0</v>
      </c>
    </row>
    <row r="73" spans="1:11" s="7" customFormat="1" ht="13.5" customHeight="1" thickBot="1">
      <c r="A73" s="54">
        <v>185</v>
      </c>
      <c r="B73" s="55" t="s">
        <v>161</v>
      </c>
      <c r="C73" s="56" t="s">
        <v>162</v>
      </c>
      <c r="D73" s="56" t="s">
        <v>163</v>
      </c>
      <c r="E73" s="56" t="s">
        <v>44</v>
      </c>
      <c r="F73" s="57">
        <v>21</v>
      </c>
      <c r="G73" s="22">
        <v>0</v>
      </c>
      <c r="H73" s="58">
        <v>0</v>
      </c>
      <c r="I73" s="22">
        <f t="shared" si="2"/>
        <v>0</v>
      </c>
      <c r="J73" s="52">
        <f t="shared" si="3"/>
        <v>0</v>
      </c>
      <c r="K73" s="59">
        <v>0.003738</v>
      </c>
    </row>
    <row r="74" spans="1:11" s="7" customFormat="1" ht="24" customHeight="1" thickBot="1">
      <c r="A74" s="48">
        <v>66</v>
      </c>
      <c r="B74" s="49" t="s">
        <v>86</v>
      </c>
      <c r="C74" s="50" t="s">
        <v>164</v>
      </c>
      <c r="D74" s="50" t="s">
        <v>165</v>
      </c>
      <c r="E74" s="50" t="s">
        <v>44</v>
      </c>
      <c r="F74" s="51">
        <v>30</v>
      </c>
      <c r="G74" s="22">
        <v>0</v>
      </c>
      <c r="H74" s="52">
        <v>0</v>
      </c>
      <c r="I74" s="22">
        <f t="shared" si="2"/>
        <v>0</v>
      </c>
      <c r="J74" s="52">
        <f t="shared" si="3"/>
        <v>0</v>
      </c>
      <c r="K74" s="53">
        <v>0</v>
      </c>
    </row>
    <row r="75" spans="1:11" s="7" customFormat="1" ht="13.5" customHeight="1" thickBot="1">
      <c r="A75" s="54">
        <v>67</v>
      </c>
      <c r="B75" s="55" t="s">
        <v>161</v>
      </c>
      <c r="C75" s="56" t="s">
        <v>166</v>
      </c>
      <c r="D75" s="56" t="s">
        <v>167</v>
      </c>
      <c r="E75" s="56" t="s">
        <v>44</v>
      </c>
      <c r="F75" s="57">
        <v>31.5</v>
      </c>
      <c r="G75" s="22">
        <v>0</v>
      </c>
      <c r="H75" s="58">
        <v>0</v>
      </c>
      <c r="I75" s="22">
        <f t="shared" si="2"/>
        <v>0</v>
      </c>
      <c r="J75" s="52">
        <f t="shared" si="3"/>
        <v>0</v>
      </c>
      <c r="K75" s="59">
        <v>0.003465</v>
      </c>
    </row>
    <row r="76" spans="1:11" s="7" customFormat="1" ht="24" customHeight="1" thickBot="1">
      <c r="A76" s="48">
        <v>126</v>
      </c>
      <c r="B76" s="49" t="s">
        <v>86</v>
      </c>
      <c r="C76" s="50" t="s">
        <v>168</v>
      </c>
      <c r="D76" s="50" t="s">
        <v>169</v>
      </c>
      <c r="E76" s="50" t="s">
        <v>44</v>
      </c>
      <c r="F76" s="51">
        <v>520</v>
      </c>
      <c r="G76" s="22">
        <v>0</v>
      </c>
      <c r="H76" s="52">
        <v>0</v>
      </c>
      <c r="I76" s="22">
        <f t="shared" si="2"/>
        <v>0</v>
      </c>
      <c r="J76" s="52">
        <f t="shared" si="3"/>
        <v>0</v>
      </c>
      <c r="K76" s="53">
        <v>0</v>
      </c>
    </row>
    <row r="77" spans="1:11" s="7" customFormat="1" ht="13.5" customHeight="1" thickBot="1">
      <c r="A77" s="54">
        <v>127</v>
      </c>
      <c r="B77" s="55" t="s">
        <v>161</v>
      </c>
      <c r="C77" s="56" t="s">
        <v>170</v>
      </c>
      <c r="D77" s="56" t="s">
        <v>171</v>
      </c>
      <c r="E77" s="56" t="s">
        <v>44</v>
      </c>
      <c r="F77" s="57">
        <v>546</v>
      </c>
      <c r="G77" s="22">
        <v>0</v>
      </c>
      <c r="H77" s="58">
        <v>0</v>
      </c>
      <c r="I77" s="22">
        <f t="shared" si="2"/>
        <v>0</v>
      </c>
      <c r="J77" s="52">
        <f t="shared" si="3"/>
        <v>0</v>
      </c>
      <c r="K77" s="59">
        <v>0.0819</v>
      </c>
    </row>
    <row r="78" spans="1:11" s="7" customFormat="1" ht="24" customHeight="1" thickBot="1">
      <c r="A78" s="48">
        <v>71</v>
      </c>
      <c r="B78" s="49" t="s">
        <v>86</v>
      </c>
      <c r="C78" s="50" t="s">
        <v>172</v>
      </c>
      <c r="D78" s="50" t="s">
        <v>173</v>
      </c>
      <c r="E78" s="50" t="s">
        <v>44</v>
      </c>
      <c r="F78" s="51">
        <v>240</v>
      </c>
      <c r="G78" s="22">
        <v>0</v>
      </c>
      <c r="H78" s="52">
        <v>0</v>
      </c>
      <c r="I78" s="22">
        <f t="shared" si="2"/>
        <v>0</v>
      </c>
      <c r="J78" s="52">
        <f t="shared" si="3"/>
        <v>0</v>
      </c>
      <c r="K78" s="53">
        <v>0</v>
      </c>
    </row>
    <row r="79" spans="1:11" s="7" customFormat="1" ht="13.5" customHeight="1" thickBot="1">
      <c r="A79" s="54">
        <v>72</v>
      </c>
      <c r="B79" s="55" t="s">
        <v>161</v>
      </c>
      <c r="C79" s="56" t="s">
        <v>174</v>
      </c>
      <c r="D79" s="56" t="s">
        <v>175</v>
      </c>
      <c r="E79" s="56" t="s">
        <v>44</v>
      </c>
      <c r="F79" s="57">
        <v>251.972</v>
      </c>
      <c r="G79" s="22">
        <v>0</v>
      </c>
      <c r="H79" s="58">
        <v>0</v>
      </c>
      <c r="I79" s="22">
        <f t="shared" si="2"/>
        <v>0</v>
      </c>
      <c r="J79" s="52">
        <f t="shared" si="3"/>
        <v>0</v>
      </c>
      <c r="K79" s="59">
        <v>0.052158204</v>
      </c>
    </row>
    <row r="80" spans="1:11" s="7" customFormat="1" ht="24" customHeight="1" thickBot="1">
      <c r="A80" s="48">
        <v>204</v>
      </c>
      <c r="B80" s="49" t="s">
        <v>86</v>
      </c>
      <c r="C80" s="50" t="s">
        <v>176</v>
      </c>
      <c r="D80" s="50" t="s">
        <v>177</v>
      </c>
      <c r="E80" s="50" t="s">
        <v>44</v>
      </c>
      <c r="F80" s="51">
        <v>5</v>
      </c>
      <c r="G80" s="22">
        <v>0</v>
      </c>
      <c r="H80" s="52">
        <v>0</v>
      </c>
      <c r="I80" s="22">
        <f t="shared" si="2"/>
        <v>0</v>
      </c>
      <c r="J80" s="52">
        <f t="shared" si="3"/>
        <v>0</v>
      </c>
      <c r="K80" s="53">
        <v>0</v>
      </c>
    </row>
    <row r="81" spans="1:11" s="7" customFormat="1" ht="13.5" customHeight="1" thickBot="1">
      <c r="A81" s="54">
        <v>205</v>
      </c>
      <c r="B81" s="55" t="s">
        <v>161</v>
      </c>
      <c r="C81" s="56" t="s">
        <v>178</v>
      </c>
      <c r="D81" s="56" t="s">
        <v>179</v>
      </c>
      <c r="E81" s="56" t="s">
        <v>44</v>
      </c>
      <c r="F81" s="57">
        <v>5</v>
      </c>
      <c r="G81" s="22">
        <v>0</v>
      </c>
      <c r="H81" s="58">
        <v>0</v>
      </c>
      <c r="I81" s="22">
        <f t="shared" si="2"/>
        <v>0</v>
      </c>
      <c r="J81" s="52">
        <f t="shared" si="3"/>
        <v>0</v>
      </c>
      <c r="K81" s="59">
        <v>0.00307</v>
      </c>
    </row>
    <row r="82" spans="1:11" s="7" customFormat="1" ht="24" customHeight="1" thickBot="1">
      <c r="A82" s="48">
        <v>186</v>
      </c>
      <c r="B82" s="49" t="s">
        <v>86</v>
      </c>
      <c r="C82" s="50" t="s">
        <v>180</v>
      </c>
      <c r="D82" s="50" t="s">
        <v>181</v>
      </c>
      <c r="E82" s="50" t="s">
        <v>44</v>
      </c>
      <c r="F82" s="51">
        <v>20</v>
      </c>
      <c r="G82" s="22">
        <v>0</v>
      </c>
      <c r="H82" s="52">
        <v>0</v>
      </c>
      <c r="I82" s="22">
        <f t="shared" si="2"/>
        <v>0</v>
      </c>
      <c r="J82" s="52">
        <f t="shared" si="3"/>
        <v>0</v>
      </c>
      <c r="K82" s="53">
        <v>0</v>
      </c>
    </row>
    <row r="83" spans="1:11" s="7" customFormat="1" ht="13.5" customHeight="1" thickBot="1">
      <c r="A83" s="54">
        <v>187</v>
      </c>
      <c r="B83" s="55" t="s">
        <v>161</v>
      </c>
      <c r="C83" s="56" t="s">
        <v>182</v>
      </c>
      <c r="D83" s="56" t="s">
        <v>183</v>
      </c>
      <c r="E83" s="56" t="s">
        <v>44</v>
      </c>
      <c r="F83" s="57">
        <v>21</v>
      </c>
      <c r="G83" s="22">
        <v>0</v>
      </c>
      <c r="H83" s="58">
        <v>0</v>
      </c>
      <c r="I83" s="22">
        <f t="shared" si="2"/>
        <v>0</v>
      </c>
      <c r="J83" s="52">
        <f t="shared" si="3"/>
        <v>0</v>
      </c>
      <c r="K83" s="59">
        <v>0.011193</v>
      </c>
    </row>
    <row r="84" spans="1:11" s="7" customFormat="1" ht="13.5" customHeight="1" thickBot="1">
      <c r="A84" s="48">
        <v>86</v>
      </c>
      <c r="B84" s="49" t="s">
        <v>29</v>
      </c>
      <c r="C84" s="50" t="s">
        <v>184</v>
      </c>
      <c r="D84" s="50" t="s">
        <v>185</v>
      </c>
      <c r="E84" s="50" t="s">
        <v>51</v>
      </c>
      <c r="F84" s="51">
        <v>51</v>
      </c>
      <c r="G84" s="22">
        <v>0</v>
      </c>
      <c r="H84" s="52">
        <v>0</v>
      </c>
      <c r="I84" s="22">
        <f t="shared" si="2"/>
        <v>0</v>
      </c>
      <c r="J84" s="52">
        <f t="shared" si="3"/>
        <v>0</v>
      </c>
      <c r="K84" s="53">
        <v>0</v>
      </c>
    </row>
    <row r="85" spans="1:11" s="7" customFormat="1" ht="13.5" customHeight="1" thickBot="1">
      <c r="A85" s="36">
        <v>157</v>
      </c>
      <c r="B85" s="37"/>
      <c r="C85" s="38" t="s">
        <v>186</v>
      </c>
      <c r="D85" s="38" t="s">
        <v>187</v>
      </c>
      <c r="E85" s="38" t="s">
        <v>51</v>
      </c>
      <c r="F85" s="39">
        <v>8</v>
      </c>
      <c r="G85" s="22">
        <v>0</v>
      </c>
      <c r="H85" s="40">
        <v>0</v>
      </c>
      <c r="I85" s="22">
        <f t="shared" si="2"/>
        <v>0</v>
      </c>
      <c r="J85" s="52">
        <f t="shared" si="3"/>
        <v>0</v>
      </c>
      <c r="K85" s="41">
        <v>0</v>
      </c>
    </row>
    <row r="86" spans="1:11" s="7" customFormat="1" ht="13.5" customHeight="1" thickBot="1">
      <c r="A86" s="60">
        <v>158</v>
      </c>
      <c r="B86" s="61"/>
      <c r="C86" s="62" t="s">
        <v>188</v>
      </c>
      <c r="D86" s="62" t="s">
        <v>189</v>
      </c>
      <c r="E86" s="62" t="s">
        <v>51</v>
      </c>
      <c r="F86" s="63">
        <v>1</v>
      </c>
      <c r="G86" s="22">
        <v>0</v>
      </c>
      <c r="H86" s="64">
        <v>0</v>
      </c>
      <c r="I86" s="22">
        <f t="shared" si="2"/>
        <v>0</v>
      </c>
      <c r="J86" s="52">
        <f t="shared" si="3"/>
        <v>0</v>
      </c>
      <c r="K86" s="65">
        <v>0</v>
      </c>
    </row>
    <row r="87" spans="1:11" s="7" customFormat="1" ht="13.5" customHeight="1" thickBot="1">
      <c r="A87" s="60">
        <v>159</v>
      </c>
      <c r="B87" s="61"/>
      <c r="C87" s="62" t="s">
        <v>190</v>
      </c>
      <c r="D87" s="62" t="s">
        <v>191</v>
      </c>
      <c r="E87" s="62" t="s">
        <v>51</v>
      </c>
      <c r="F87" s="63">
        <v>11</v>
      </c>
      <c r="G87" s="22">
        <v>0</v>
      </c>
      <c r="H87" s="64">
        <v>0</v>
      </c>
      <c r="I87" s="22">
        <f t="shared" si="2"/>
        <v>0</v>
      </c>
      <c r="J87" s="52">
        <f t="shared" si="3"/>
        <v>0</v>
      </c>
      <c r="K87" s="65">
        <v>0</v>
      </c>
    </row>
    <row r="88" spans="1:11" s="7" customFormat="1" ht="13.5" customHeight="1" thickBot="1">
      <c r="A88" s="60">
        <v>208</v>
      </c>
      <c r="B88" s="61"/>
      <c r="C88" s="62" t="s">
        <v>192</v>
      </c>
      <c r="D88" s="62" t="s">
        <v>193</v>
      </c>
      <c r="E88" s="62" t="s">
        <v>51</v>
      </c>
      <c r="F88" s="63">
        <v>2</v>
      </c>
      <c r="G88" s="22">
        <v>0</v>
      </c>
      <c r="H88" s="64">
        <v>0</v>
      </c>
      <c r="I88" s="22">
        <f t="shared" si="2"/>
        <v>0</v>
      </c>
      <c r="J88" s="52">
        <f t="shared" si="3"/>
        <v>0</v>
      </c>
      <c r="K88" s="65">
        <v>0</v>
      </c>
    </row>
    <row r="89" spans="1:11" s="7" customFormat="1" ht="13.5" customHeight="1" thickBot="1">
      <c r="A89" s="60">
        <v>160</v>
      </c>
      <c r="B89" s="61"/>
      <c r="C89" s="62" t="s">
        <v>194</v>
      </c>
      <c r="D89" s="62" t="s">
        <v>195</v>
      </c>
      <c r="E89" s="62" t="s">
        <v>51</v>
      </c>
      <c r="F89" s="63">
        <v>6</v>
      </c>
      <c r="G89" s="22">
        <v>0</v>
      </c>
      <c r="H89" s="64">
        <v>0</v>
      </c>
      <c r="I89" s="22">
        <f t="shared" si="2"/>
        <v>0</v>
      </c>
      <c r="J89" s="52">
        <f t="shared" si="3"/>
        <v>0</v>
      </c>
      <c r="K89" s="65">
        <v>0</v>
      </c>
    </row>
    <row r="90" spans="1:11" s="7" customFormat="1" ht="13.5" customHeight="1" thickBot="1">
      <c r="A90" s="60">
        <v>161</v>
      </c>
      <c r="B90" s="61"/>
      <c r="C90" s="62" t="s">
        <v>196</v>
      </c>
      <c r="D90" s="62" t="s">
        <v>197</v>
      </c>
      <c r="E90" s="62" t="s">
        <v>51</v>
      </c>
      <c r="F90" s="63">
        <v>19</v>
      </c>
      <c r="G90" s="22">
        <v>0</v>
      </c>
      <c r="H90" s="64">
        <v>0</v>
      </c>
      <c r="I90" s="22">
        <f t="shared" si="2"/>
        <v>0</v>
      </c>
      <c r="J90" s="52">
        <f t="shared" si="3"/>
        <v>0</v>
      </c>
      <c r="K90" s="65">
        <v>0</v>
      </c>
    </row>
    <row r="91" spans="1:11" s="7" customFormat="1" ht="13.5" customHeight="1" thickBot="1">
      <c r="A91" s="60">
        <v>199</v>
      </c>
      <c r="B91" s="61"/>
      <c r="C91" s="62" t="s">
        <v>198</v>
      </c>
      <c r="D91" s="62" t="s">
        <v>199</v>
      </c>
      <c r="E91" s="62" t="s">
        <v>51</v>
      </c>
      <c r="F91" s="63">
        <v>1</v>
      </c>
      <c r="G91" s="22">
        <v>0</v>
      </c>
      <c r="H91" s="64">
        <v>0</v>
      </c>
      <c r="I91" s="22">
        <f t="shared" si="2"/>
        <v>0</v>
      </c>
      <c r="J91" s="52">
        <f t="shared" si="3"/>
        <v>0</v>
      </c>
      <c r="K91" s="65">
        <v>0</v>
      </c>
    </row>
    <row r="92" spans="1:11" s="7" customFormat="1" ht="13.5" customHeight="1" thickBot="1">
      <c r="A92" s="60">
        <v>200</v>
      </c>
      <c r="B92" s="61"/>
      <c r="C92" s="62" t="s">
        <v>200</v>
      </c>
      <c r="D92" s="62" t="s">
        <v>201</v>
      </c>
      <c r="E92" s="62" t="s">
        <v>51</v>
      </c>
      <c r="F92" s="63">
        <v>5</v>
      </c>
      <c r="G92" s="22">
        <v>0</v>
      </c>
      <c r="H92" s="64">
        <v>0</v>
      </c>
      <c r="I92" s="22">
        <f t="shared" si="2"/>
        <v>0</v>
      </c>
      <c r="J92" s="52">
        <f t="shared" si="3"/>
        <v>0</v>
      </c>
      <c r="K92" s="65">
        <v>0</v>
      </c>
    </row>
    <row r="93" spans="1:11" s="7" customFormat="1" ht="13.5" customHeight="1" thickBot="1">
      <c r="A93" s="60">
        <v>201</v>
      </c>
      <c r="B93" s="61"/>
      <c r="C93" s="62" t="s">
        <v>202</v>
      </c>
      <c r="D93" s="62" t="s">
        <v>203</v>
      </c>
      <c r="E93" s="62" t="s">
        <v>51</v>
      </c>
      <c r="F93" s="63">
        <v>1</v>
      </c>
      <c r="G93" s="22">
        <v>0</v>
      </c>
      <c r="H93" s="64">
        <v>0</v>
      </c>
      <c r="I93" s="22">
        <f t="shared" si="2"/>
        <v>0</v>
      </c>
      <c r="J93" s="52">
        <f t="shared" si="3"/>
        <v>0</v>
      </c>
      <c r="K93" s="65">
        <v>0</v>
      </c>
    </row>
    <row r="94" spans="1:11" s="7" customFormat="1" ht="13.5" customHeight="1" thickBot="1">
      <c r="A94" s="60">
        <v>202</v>
      </c>
      <c r="B94" s="61"/>
      <c r="C94" s="62" t="s">
        <v>204</v>
      </c>
      <c r="D94" s="62" t="s">
        <v>205</v>
      </c>
      <c r="E94" s="62" t="s">
        <v>51</v>
      </c>
      <c r="F94" s="63">
        <v>3</v>
      </c>
      <c r="G94" s="22">
        <v>0</v>
      </c>
      <c r="H94" s="64">
        <v>0</v>
      </c>
      <c r="I94" s="22">
        <f t="shared" si="2"/>
        <v>0</v>
      </c>
      <c r="J94" s="52">
        <f t="shared" si="3"/>
        <v>0</v>
      </c>
      <c r="K94" s="65">
        <v>0</v>
      </c>
    </row>
    <row r="95" spans="1:11" s="7" customFormat="1" ht="24" customHeight="1" thickBot="1">
      <c r="A95" s="60">
        <v>203</v>
      </c>
      <c r="B95" s="61"/>
      <c r="C95" s="62" t="s">
        <v>206</v>
      </c>
      <c r="D95" s="62" t="s">
        <v>207</v>
      </c>
      <c r="E95" s="62" t="s">
        <v>51</v>
      </c>
      <c r="F95" s="63">
        <v>10</v>
      </c>
      <c r="G95" s="22">
        <v>0</v>
      </c>
      <c r="H95" s="64">
        <v>0</v>
      </c>
      <c r="I95" s="22">
        <f t="shared" si="2"/>
        <v>0</v>
      </c>
      <c r="J95" s="52">
        <f t="shared" si="3"/>
        <v>0</v>
      </c>
      <c r="K95" s="65">
        <v>0</v>
      </c>
    </row>
    <row r="96" spans="1:11" s="7" customFormat="1" ht="35.25" customHeight="1" thickBot="1">
      <c r="A96" s="60">
        <v>206</v>
      </c>
      <c r="B96" s="61"/>
      <c r="C96" s="62" t="s">
        <v>208</v>
      </c>
      <c r="D96" s="62" t="s">
        <v>214</v>
      </c>
      <c r="E96" s="62" t="s">
        <v>51</v>
      </c>
      <c r="F96" s="63">
        <v>9</v>
      </c>
      <c r="G96" s="22">
        <v>0</v>
      </c>
      <c r="H96" s="64">
        <v>0</v>
      </c>
      <c r="I96" s="22">
        <f t="shared" si="2"/>
        <v>0</v>
      </c>
      <c r="J96" s="52">
        <f t="shared" si="3"/>
        <v>0</v>
      </c>
      <c r="K96" s="65">
        <v>0</v>
      </c>
    </row>
    <row r="97" spans="1:11" s="7" customFormat="1" ht="13.5" customHeight="1" thickBot="1">
      <c r="A97" s="42">
        <v>207</v>
      </c>
      <c r="B97" s="43"/>
      <c r="C97" s="44" t="s">
        <v>209</v>
      </c>
      <c r="D97" s="44" t="s">
        <v>210</v>
      </c>
      <c r="E97" s="44" t="s">
        <v>51</v>
      </c>
      <c r="F97" s="45">
        <v>1</v>
      </c>
      <c r="G97" s="22">
        <v>0</v>
      </c>
      <c r="H97" s="46">
        <v>0</v>
      </c>
      <c r="I97" s="22">
        <f t="shared" si="2"/>
        <v>0</v>
      </c>
      <c r="J97" s="52">
        <f t="shared" si="3"/>
        <v>0</v>
      </c>
      <c r="K97" s="47">
        <v>0</v>
      </c>
    </row>
    <row r="98" spans="1:11" s="7" customFormat="1" ht="21" customHeight="1">
      <c r="A98" s="66"/>
      <c r="B98" s="67"/>
      <c r="C98" s="68"/>
      <c r="D98" s="68" t="s">
        <v>211</v>
      </c>
      <c r="E98" s="68"/>
      <c r="F98" s="69"/>
      <c r="G98" s="70"/>
      <c r="H98" s="70">
        <f>H31+H15+H10</f>
        <v>0</v>
      </c>
      <c r="I98" s="70">
        <f>I31+I15+I10</f>
        <v>0</v>
      </c>
      <c r="J98" s="70">
        <f>J31+J15+J10</f>
        <v>0</v>
      </c>
      <c r="K98" s="69">
        <v>1.068611204</v>
      </c>
    </row>
  </sheetData>
  <sheetProtection password="C647" sheet="1"/>
  <protectedRanges>
    <protectedRange sqref="K101 G11:G14 G17:G30 G34:G35 G38:G97" name="Oblast1"/>
  </protectedRanges>
  <printOptions/>
  <pageMargins left="0.39370079040527345" right="0.39370079040527345" top="0.7874015808105469" bottom="0.7874015808105469" header="0" footer="0"/>
  <pageSetup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Homola Oldřich Ing.</cp:lastModifiedBy>
  <dcterms:modified xsi:type="dcterms:W3CDTF">2018-09-24T14:02:08Z</dcterms:modified>
  <cp:category/>
  <cp:version/>
  <cp:contentType/>
  <cp:contentStatus/>
</cp:coreProperties>
</file>