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316" windowWidth="17976" windowHeight="11508" tabRatio="824" activeTab="0"/>
  </bookViews>
  <sheets>
    <sheet name="EZS" sheetId="1" r:id="rId1"/>
  </sheets>
  <definedNames>
    <definedName name="_xlnm.Print_Area" localSheetId="0">'EZS'!$A$1:$H$117</definedName>
  </definedNames>
  <calcPr fullCalcOnLoad="1"/>
</workbook>
</file>

<file path=xl/sharedStrings.xml><?xml version="1.0" encoding="utf-8"?>
<sst xmlns="http://schemas.openxmlformats.org/spreadsheetml/2006/main" count="189" uniqueCount="127">
  <si>
    <t>Popis položky</t>
  </si>
  <si>
    <t>Jed. cena</t>
  </si>
  <si>
    <t>Celkem</t>
  </si>
  <si>
    <t>Hlava III.</t>
  </si>
  <si>
    <t>Základní rozpočtové náklady</t>
  </si>
  <si>
    <t>Revize</t>
  </si>
  <si>
    <t>CELKEM BEZ DPH</t>
  </si>
  <si>
    <t>DPH Celkem</t>
  </si>
  <si>
    <t>K FAKTURACI CELKEM S DPH</t>
  </si>
  <si>
    <t>Daň z přidané hodnoty (DPH)</t>
  </si>
  <si>
    <t>Mont.klávesnice</t>
  </si>
  <si>
    <t>Mont.infrapas.hlásiče</t>
  </si>
  <si>
    <t>ÚSTŘEDNA</t>
  </si>
  <si>
    <t>Cert.číslo</t>
  </si>
  <si>
    <t>T10056</t>
  </si>
  <si>
    <t>Montážní práce EZS a služby celkem</t>
  </si>
  <si>
    <t>Dodávka  zařízení EZS</t>
  </si>
  <si>
    <t xml:space="preserve">Montáž  zařízení  EZS </t>
  </si>
  <si>
    <t>Dodávky  EZS celkem</t>
  </si>
  <si>
    <t>Mont.propojovací krabice</t>
  </si>
  <si>
    <t xml:space="preserve">Stavba: </t>
  </si>
  <si>
    <t>Objekt:</t>
  </si>
  <si>
    <t>Část:</t>
  </si>
  <si>
    <t>Datum:</t>
  </si>
  <si>
    <t xml:space="preserve">Zakázkové č.: </t>
  </si>
  <si>
    <t>OSTATNÍ ZAŘÍZENÍ EZS</t>
  </si>
  <si>
    <t>Akumulátor 12V/17Ah</t>
  </si>
  <si>
    <t>Mont.ústředny</t>
  </si>
  <si>
    <t xml:space="preserve">Mont.sirény vnitřní </t>
  </si>
  <si>
    <t>Montáž RELEOVÉHO MODULU</t>
  </si>
  <si>
    <t xml:space="preserve">Kaple Panny Marie Bolestné v obci Kámen, parcela č. st.45, č.22, </t>
  </si>
  <si>
    <t>katastrální území: Kámen u Pacova.</t>
  </si>
  <si>
    <t>Oprava kaple Panny Marie Bolestné v obci Kámen, včetně mobiliáře“</t>
  </si>
  <si>
    <t>ústředen pro menší a střední objekty , 2 nezávislé podsystémy s oddělenou indikací, max.počet zón je 32 (expandery + bezdrátová nadstavba), paměť 256 událostí, svorky s ATZ doublerem zón, 32 uživatelských kódů, vestavěný komunikátor na PCO + 5 tel. čísel na občanský telefon (zvuk sirény), 15 klávesnic v systému, volitelný režim STAY D (režim trvalého zapnutí při používání), GSM/GPRS komunikace s uživatelem i s pultem pomocí modulu PCS250,  spínaný zdroj-AUX 1A, bezdrátová nadstavba MG RX1 a RTX3 pro rozšíření o bezdrátové zóny a ovládání klíčenkami</t>
  </si>
  <si>
    <t>2x8=16 zón, na desce 4xPGM+relé</t>
  </si>
  <si>
    <t>Klávesnice</t>
  </si>
  <si>
    <t xml:space="preserve">textová LCD klávesnice </t>
  </si>
  <si>
    <t>textová LCD klávesnice pro navrhovanou ústřednu, zobrazení všech informací pomocí 2-řádkového LCD displeje s nastavitelným podsvícením, možnost prohlížení událostí, programování po sekcích nebo dle MENU, režim StayD, česká nebo angl. verze, 1 klávesn. zóna</t>
  </si>
  <si>
    <t>velký, zápustný na zabudování do zdi</t>
  </si>
  <si>
    <t>univerzální plechový box pro ústředny pro zapuštění do zdi, skládá se ze 4 částí: 1–tělo určené pro zapuštění, 2–pohledová lišta zakrývající přechod mezi zdí a krabicí, 3–dvířka boxu, 4–odnímatelná záda, která umožňují pohodlnou instalaci a případnou změnu i po zaomítání, promyšlená konstrukce, s profesionálním vzhledem, otvory pro pozdější vložení distančních sloupků k připevnění ústředny, dvířka uchycena pomocí nasouvacích pantů umožňujících odstranění dvířek při montáži, zemnící kabely dle normy, určeno pro ústředny a moduly , lze použít 7Ah i 17Ah, standardně obsahuje TRAFO 40VA s plast. krytím a kabeláží, MECHANICKÝ ZÁMEK, TAMPER, v400xš350xh100 (zápustná část), v433xš384xh100 ( "límec")</t>
  </si>
  <si>
    <t>Duální detektor</t>
  </si>
  <si>
    <t>Kloubový držák na stěnu se sabotážním kontaktem</t>
  </si>
  <si>
    <t>Držák na stěnu</t>
  </si>
  <si>
    <t xml:space="preserve">Duální detektor s vestavěnými EOL rezistory, funkcí antimasking a dosahem 15m </t>
  </si>
  <si>
    <t>Detektor je určen do instalací s vysokým stupněm rizika. Má vestavěny EOL rezistory různých hodnot pro snazší a rychlejší instalaci. Aby uživatelé nebyli zbytečně vystavováni MW záření, detektor umožňuje vypnout MW jednotku z ústředny EZS v době, kdy je systém odstřežen.</t>
  </si>
  <si>
    <t xml:space="preserve">Nezálohovaná plastová vnitřní siréna 130dB/1m </t>
  </si>
  <si>
    <t>Vnitřní siréma</t>
  </si>
  <si>
    <t xml:space="preserve">Jednoduchá siréna s vysokým výkonem pro široké vnitřní použití </t>
  </si>
  <si>
    <t xml:space="preserve">MG kontakt pětidrátový polarizovaný s pracovní mezerou 25mm </t>
  </si>
  <si>
    <t>MG kontakt</t>
  </si>
  <si>
    <t>Polarizovaný kontakt s vyšší bezpečností, je odolný proti cizímu MG poli. Používá se v bankách, zlatnictvích na ochranu vrat, vstupních branek atd. Součástí dodávky je úhelník pro snadnější povrchovou montáž. Vodiče jsou chráněny delší armovanou hadic</t>
  </si>
  <si>
    <t>Akumulátor</t>
  </si>
  <si>
    <t xml:space="preserve">BOX kovový </t>
  </si>
  <si>
    <t>GSM/GPRS komunikátor-PCO/klient/instalace</t>
  </si>
  <si>
    <t>GPRS komunikátor</t>
  </si>
  <si>
    <t>komunikátor GSM/GPRS  v kovovém pouzdru se signalizačními LED, přenos formátů na PCO v pásmu GSM i GPRS, dálkové programování přes GPRS , SMS zprávy uživateli-poplachy na zóně včetně popisů, zapnutí, vypnutí, poruchy, umožňuje připojit hlasový modul  pro přenos hlasových zpráv a dálkové uživatelské ovládání ústředny, napájení 12-16V=/400mA(max.1A), připojení přes sériový kabel (max.1,8m),  16 tel.č. pro sms a zprávy, ovládání výstupů na ústředně až do počtu 8 přes VDMP a tónovou volbu, česká verze, anténa a plech.box součástí dodávky, IP20, prac.tepl.:0-50°C</t>
  </si>
  <si>
    <t>2x0,5+4x0,22/100</t>
  </si>
  <si>
    <t>16 svorek + TAMPER</t>
  </si>
  <si>
    <t>16 šroub. svorek+TAMPER, pro krabici pod omítku, B1203kov. Kryt</t>
  </si>
  <si>
    <t>Rozvodná svorkovnice</t>
  </si>
  <si>
    <t>RELE-BOARD RB2  univerzální přídavný modul s 2 RELÉ pro posílení PGM výstupů ústředen, volitelný způsob aktivace (+/-), blokovací vstup, indikace LED</t>
  </si>
  <si>
    <t xml:space="preserve">RELE-BOARD </t>
  </si>
  <si>
    <t>Ovládání odvětrání je zajištěno pomocí reléového modulu</t>
  </si>
  <si>
    <t xml:space="preserve">Práce a dodávky M </t>
  </si>
  <si>
    <t>M</t>
  </si>
  <si>
    <t>Kód položky</t>
  </si>
  <si>
    <t>MJ</t>
  </si>
  <si>
    <t>Č.</t>
  </si>
  <si>
    <t>2x0,5+4x0,22/100 Kabel ( balení 100m/fólie)</t>
  </si>
  <si>
    <t>210010002</t>
  </si>
  <si>
    <t xml:space="preserve">Montáž trubek plastových ohebných D 16 mm uložených pod omítku   </t>
  </si>
  <si>
    <t>m</t>
  </si>
  <si>
    <t>345711520</t>
  </si>
  <si>
    <t xml:space="preserve">trubka elektroinstalační ohebná Monoflex z PH 1416/1   </t>
  </si>
  <si>
    <t>210010003</t>
  </si>
  <si>
    <t xml:space="preserve">Montáž trubek plastových ohebných D 23 mm uložených pod omítku   </t>
  </si>
  <si>
    <t>345711540</t>
  </si>
  <si>
    <t xml:space="preserve">trubka elektroinstalační ohebná Monoflex z PH 1423/1   </t>
  </si>
  <si>
    <t>210010004</t>
  </si>
  <si>
    <t xml:space="preserve">Montáž trubek plastových ohebných D 29 mm uložených pod omítku   </t>
  </si>
  <si>
    <t>345711560</t>
  </si>
  <si>
    <t xml:space="preserve">trubka elektroinstalační ohebná Monoflex z PH 1429/1   </t>
  </si>
  <si>
    <t>210010301</t>
  </si>
  <si>
    <t xml:space="preserve">Montáž krabic přístrojových zapuštěných plastových kruhových KU 68/1, KU68/1301, KP67, KP68/2   </t>
  </si>
  <si>
    <t>kus</t>
  </si>
  <si>
    <t>K11kk02427</t>
  </si>
  <si>
    <t xml:space="preserve">KU 68-1901, KRABICE UNIVERZÁLNÍ, ŠEDÁ   </t>
  </si>
  <si>
    <t>ks</t>
  </si>
  <si>
    <t>210010311</t>
  </si>
  <si>
    <t xml:space="preserve">Montáž krabic odbočných zapuštěných plastových kruhových KU68-1902/KO68, KO97/KO97V   </t>
  </si>
  <si>
    <t>345715230</t>
  </si>
  <si>
    <t xml:space="preserve">krabice přístrojová odbočná s víčkem z PH KO97/5   </t>
  </si>
  <si>
    <t>210010521</t>
  </si>
  <si>
    <t xml:space="preserve">Otevření nebo uzavření krabice víčkem na závit   </t>
  </si>
  <si>
    <t>460680301</t>
  </si>
  <si>
    <t xml:space="preserve">Vybourání otvorů stropech a klenbách keramických plochy do 0,09 m2, tloušťky do 10 cm   </t>
  </si>
  <si>
    <t>460680151</t>
  </si>
  <si>
    <t xml:space="preserve">Vybourání otvorů ve zdivu kamenném plochy do 0,25 m2, tloušťky do 45 cm   </t>
  </si>
  <si>
    <t>460680501</t>
  </si>
  <si>
    <t xml:space="preserve">Vysekání rýh pro montáž trubek a kabelů ve zdivu betonovém hloubky do 3 cm a šířky do 3 cm   </t>
  </si>
  <si>
    <t>460690031</t>
  </si>
  <si>
    <t xml:space="preserve">Osazení hmoždinek včetně vyvrtání otvoru ve stěnách cihelných průměru do 8 mm   </t>
  </si>
  <si>
    <t xml:space="preserve">Celkem   </t>
  </si>
  <si>
    <t>Protažení kabelů</t>
  </si>
  <si>
    <t xml:space="preserve">Podružný materiál </t>
  </si>
  <si>
    <t>Mont.magnetického kontaktu</t>
  </si>
  <si>
    <t>montáž GPRS vysílač</t>
  </si>
  <si>
    <t>Mno. celkem</t>
  </si>
  <si>
    <t>kpt</t>
  </si>
  <si>
    <t>Oživení, zkoušky, revize systému , systém EZS</t>
  </si>
  <si>
    <t>Nastavení a programování systému</t>
  </si>
  <si>
    <t>hod</t>
  </si>
  <si>
    <t>Provozní zkoušky</t>
  </si>
  <si>
    <t>Zaškolení obsluhy</t>
  </si>
  <si>
    <t>Příprava tras, ostatní práce, systém EZS</t>
  </si>
  <si>
    <t>Značení trasy vedení</t>
  </si>
  <si>
    <t>Příprava  zakázky, režie</t>
  </si>
  <si>
    <t>Skladné a přesun materiálu</t>
  </si>
  <si>
    <t xml:space="preserve">Doprava </t>
  </si>
  <si>
    <t>km</t>
  </si>
  <si>
    <t>Koordinační práce se stavbou, umístění koncových prvků v závislosti na prováděné kabeláži, koordinace s dodavatelem a instalace magnetických kontaktů.</t>
  </si>
  <si>
    <t>Zkoušky propojení systému EZS a GPRS</t>
  </si>
  <si>
    <t xml:space="preserve">Dodávky+montáž 21 % </t>
  </si>
  <si>
    <t xml:space="preserve">SO 06 Instalace  - EZS </t>
  </si>
  <si>
    <t>Základní rozpočtové náklady: EZS</t>
  </si>
  <si>
    <t>6/2018</t>
  </si>
  <si>
    <t>01-14  DPS - EZS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</si>
</sst>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mmm\ yyyy"/>
    <numFmt numFmtId="166" formatCode="dd/mm/yy"/>
    <numFmt numFmtId="167" formatCode="#,##0.00&quot;Kč&quot;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0\ _K_č"/>
    <numFmt numFmtId="174" formatCode="#,##0\ &quot;Kč&quot;"/>
    <numFmt numFmtId="175" formatCode="#\ ###.\-"/>
    <numFmt numFmtId="176" formatCode="#,##0.000;\-#,##0.000"/>
    <numFmt numFmtId="177" formatCode="#,##0.00;\-#,##0.00"/>
    <numFmt numFmtId="178" formatCode="#,##0;\-#,##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u val="single"/>
      <sz val="8"/>
      <name val="Arial CE"/>
      <family val="2"/>
    </font>
    <font>
      <b/>
      <sz val="9"/>
      <name val="Arial CE"/>
      <family val="0"/>
    </font>
    <font>
      <b/>
      <sz val="9"/>
      <color indexed="8"/>
      <name val="Tahoma"/>
      <family val="2"/>
    </font>
    <font>
      <i/>
      <sz val="9"/>
      <name val="Arial"/>
      <family val="2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color indexed="8"/>
      <name val="Calibri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6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wrapText="1"/>
    </xf>
    <xf numFmtId="176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 wrapText="1"/>
    </xf>
    <xf numFmtId="176" fontId="11" fillId="0" borderId="14" xfId="0" applyNumberFormat="1" applyFont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center"/>
    </xf>
    <xf numFmtId="178" fontId="11" fillId="0" borderId="14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76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vertical="center"/>
    </xf>
    <xf numFmtId="0" fontId="13" fillId="0" borderId="0" xfId="0" applyFont="1" applyAlignment="1" applyProtection="1">
      <alignment horizontal="center"/>
      <protection/>
    </xf>
    <xf numFmtId="4" fontId="13" fillId="0" borderId="0" xfId="0" applyNumberFormat="1" applyFont="1" applyAlignment="1" applyProtection="1">
      <alignment horizontal="right"/>
      <protection/>
    </xf>
    <xf numFmtId="4" fontId="13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3.50390625" style="0" customWidth="1"/>
    <col min="2" max="2" width="16.125" style="0" customWidth="1"/>
    <col min="3" max="3" width="52.875" style="0" customWidth="1"/>
    <col min="4" max="4" width="3.875" style="0" customWidth="1"/>
    <col min="5" max="5" width="7.00390625" style="0" customWidth="1"/>
    <col min="6" max="6" width="8.50390625" style="0" customWidth="1"/>
    <col min="7" max="7" width="10.50390625" style="0" customWidth="1"/>
    <col min="8" max="8" width="13.625" style="0" hidden="1" customWidth="1"/>
  </cols>
  <sheetData>
    <row r="1" spans="2:7" ht="15" customHeight="1">
      <c r="B1" s="46" t="s">
        <v>24</v>
      </c>
      <c r="C1" s="57" t="s">
        <v>126</v>
      </c>
      <c r="D1" s="57"/>
      <c r="E1" s="58"/>
      <c r="F1" s="6"/>
      <c r="G1" s="59"/>
    </row>
    <row r="2" spans="2:4" ht="15" customHeight="1">
      <c r="B2" s="46" t="s">
        <v>20</v>
      </c>
      <c r="C2" s="47" t="s">
        <v>30</v>
      </c>
      <c r="D2" s="47"/>
    </row>
    <row r="3" spans="2:4" ht="15" customHeight="1">
      <c r="B3" s="46"/>
      <c r="C3" s="47" t="s">
        <v>31</v>
      </c>
      <c r="D3" s="47"/>
    </row>
    <row r="4" spans="2:4" ht="15" customHeight="1">
      <c r="B4" s="46" t="s">
        <v>21</v>
      </c>
      <c r="C4" s="47" t="s">
        <v>32</v>
      </c>
      <c r="D4" s="47"/>
    </row>
    <row r="5" spans="2:4" ht="15" customHeight="1">
      <c r="B5" s="46" t="s">
        <v>22</v>
      </c>
      <c r="C5" s="47" t="s">
        <v>123</v>
      </c>
      <c r="D5" s="47"/>
    </row>
    <row r="6" spans="2:7" ht="15" customHeight="1">
      <c r="B6" s="48" t="s">
        <v>23</v>
      </c>
      <c r="C6" s="49" t="s">
        <v>125</v>
      </c>
      <c r="D6" s="49"/>
      <c r="E6" s="3"/>
      <c r="F6" s="3"/>
      <c r="G6" s="3"/>
    </row>
    <row r="7" spans="2:7" ht="15" customHeight="1">
      <c r="B7" s="46"/>
      <c r="C7" s="55"/>
      <c r="D7" s="55"/>
      <c r="E7" s="56"/>
      <c r="F7" s="56"/>
      <c r="G7" s="56"/>
    </row>
    <row r="8" spans="2:7" ht="15" customHeight="1">
      <c r="B8" s="46"/>
      <c r="C8" s="4"/>
      <c r="D8" s="4"/>
      <c r="E8" s="1"/>
      <c r="F8" s="2"/>
      <c r="G8" s="11"/>
    </row>
    <row r="9" spans="2:7" ht="15" customHeight="1">
      <c r="B9" s="5" t="s">
        <v>124</v>
      </c>
      <c r="C9" s="4"/>
      <c r="D9" s="4"/>
      <c r="E9" s="1"/>
      <c r="F9" s="2"/>
      <c r="G9" s="11"/>
    </row>
    <row r="10" spans="3:7" ht="15" customHeight="1">
      <c r="C10" s="4"/>
      <c r="D10" s="4"/>
      <c r="E10" s="1"/>
      <c r="F10" s="2"/>
      <c r="G10" s="11"/>
    </row>
    <row r="11" spans="2:7" ht="15" customHeight="1">
      <c r="B11" s="45"/>
      <c r="C11" s="4"/>
      <c r="D11" s="4"/>
      <c r="E11" s="1"/>
      <c r="F11" s="2"/>
      <c r="G11" s="11"/>
    </row>
    <row r="12" spans="2:7" ht="15" customHeight="1">
      <c r="B12" s="40"/>
      <c r="C12" s="12"/>
      <c r="D12" s="12"/>
      <c r="E12" s="14"/>
      <c r="F12" s="13"/>
      <c r="G12" s="12"/>
    </row>
    <row r="13" spans="2:7" ht="15" customHeight="1">
      <c r="B13" s="38" t="s">
        <v>3</v>
      </c>
      <c r="C13" s="32" t="s">
        <v>4</v>
      </c>
      <c r="D13" s="32"/>
      <c r="E13" s="33"/>
      <c r="F13" s="30"/>
      <c r="G13" s="31"/>
    </row>
    <row r="14" spans="2:7" ht="15" customHeight="1">
      <c r="B14" s="13"/>
      <c r="C14" s="13"/>
      <c r="D14" s="13"/>
      <c r="E14" s="12"/>
      <c r="F14" s="14"/>
      <c r="G14" s="25"/>
    </row>
    <row r="15" spans="2:7" ht="15" customHeight="1">
      <c r="B15" s="13"/>
      <c r="C15" s="13" t="s">
        <v>18</v>
      </c>
      <c r="D15" s="13"/>
      <c r="E15" s="12"/>
      <c r="F15" s="14"/>
      <c r="G15" s="25">
        <f>SUM(G58)</f>
        <v>0</v>
      </c>
    </row>
    <row r="16" spans="2:7" ht="15" customHeight="1">
      <c r="B16" s="13"/>
      <c r="C16" s="13" t="s">
        <v>15</v>
      </c>
      <c r="D16" s="13"/>
      <c r="E16" s="12"/>
      <c r="F16" s="14"/>
      <c r="G16" s="25">
        <f>SUM(G71)</f>
        <v>0</v>
      </c>
    </row>
    <row r="17" spans="2:7" ht="15" customHeight="1">
      <c r="B17" s="13"/>
      <c r="C17" s="13" t="s">
        <v>63</v>
      </c>
      <c r="D17" s="13"/>
      <c r="E17" s="12"/>
      <c r="F17" s="14"/>
      <c r="G17" s="25">
        <f>SUM(G95)</f>
        <v>0</v>
      </c>
    </row>
    <row r="18" spans="2:7" ht="15" customHeight="1">
      <c r="B18" s="13"/>
      <c r="C18" s="13" t="s">
        <v>109</v>
      </c>
      <c r="D18" s="13"/>
      <c r="E18" s="12"/>
      <c r="F18" s="29"/>
      <c r="G18" s="25">
        <f>SUM(G105)</f>
        <v>0</v>
      </c>
    </row>
    <row r="19" spans="2:7" ht="15" customHeight="1">
      <c r="B19" s="13"/>
      <c r="C19" s="13" t="s">
        <v>114</v>
      </c>
      <c r="D19" s="13"/>
      <c r="E19" s="12"/>
      <c r="F19" s="29"/>
      <c r="G19" s="25">
        <f>SUM(G115)</f>
        <v>0</v>
      </c>
    </row>
    <row r="20" spans="2:7" ht="15" customHeight="1">
      <c r="B20" s="32"/>
      <c r="C20" s="32" t="s">
        <v>6</v>
      </c>
      <c r="D20" s="32"/>
      <c r="E20" s="33"/>
      <c r="F20" s="30"/>
      <c r="G20" s="31">
        <f>SUM(G15:G19)</f>
        <v>0</v>
      </c>
    </row>
    <row r="21" spans="2:7" ht="15" customHeight="1">
      <c r="B21" s="26"/>
      <c r="C21" s="26"/>
      <c r="D21" s="26"/>
      <c r="E21" s="28"/>
      <c r="F21" s="16"/>
      <c r="G21" s="17"/>
    </row>
    <row r="22" spans="2:7" ht="15" customHeight="1">
      <c r="B22" s="26"/>
      <c r="C22" s="26" t="s">
        <v>9</v>
      </c>
      <c r="D22" s="26"/>
      <c r="E22" s="28"/>
      <c r="F22" s="16"/>
      <c r="G22" s="17"/>
    </row>
    <row r="23" spans="2:7" ht="7.5" customHeight="1">
      <c r="B23" s="13"/>
      <c r="C23" s="13"/>
      <c r="D23" s="13"/>
      <c r="E23" s="12"/>
      <c r="F23" s="14"/>
      <c r="G23" s="25"/>
    </row>
    <row r="24" spans="2:7" ht="15" customHeight="1">
      <c r="B24" s="13"/>
      <c r="C24" s="13" t="s">
        <v>122</v>
      </c>
      <c r="D24" s="13"/>
      <c r="E24" s="90">
        <f>SUM(G20)</f>
        <v>0</v>
      </c>
      <c r="F24" s="91"/>
      <c r="G24" s="25">
        <f>PRODUCT(E24*0.21)</f>
        <v>0</v>
      </c>
    </row>
    <row r="25" spans="2:7" ht="15" customHeight="1">
      <c r="B25" s="13"/>
      <c r="C25" s="13"/>
      <c r="D25" s="13"/>
      <c r="E25" s="12"/>
      <c r="F25" s="14"/>
      <c r="G25" s="25"/>
    </row>
    <row r="26" spans="2:7" ht="15" customHeight="1">
      <c r="B26" s="13"/>
      <c r="C26" s="32" t="s">
        <v>7</v>
      </c>
      <c r="D26" s="32"/>
      <c r="E26" s="33"/>
      <c r="F26" s="41"/>
      <c r="G26" s="31">
        <f>SUM(G24:G25)</f>
        <v>0</v>
      </c>
    </row>
    <row r="27" spans="2:7" ht="15" customHeight="1">
      <c r="B27" s="13"/>
      <c r="C27" s="13"/>
      <c r="D27" s="13"/>
      <c r="E27" s="12"/>
      <c r="F27" s="14"/>
      <c r="G27" s="25"/>
    </row>
    <row r="28" spans="2:7" ht="15" customHeight="1">
      <c r="B28" s="32"/>
      <c r="C28" s="86" t="s">
        <v>8</v>
      </c>
      <c r="D28" s="86"/>
      <c r="E28" s="87"/>
      <c r="F28" s="88"/>
      <c r="G28" s="89">
        <f>SUM(G24+G20)</f>
        <v>0</v>
      </c>
    </row>
    <row r="29" spans="2:7" ht="15" customHeight="1">
      <c r="B29" s="26"/>
      <c r="C29" s="42"/>
      <c r="D29" s="42"/>
      <c r="E29" s="39"/>
      <c r="F29" s="43"/>
      <c r="G29" s="44"/>
    </row>
    <row r="30" spans="2:7" ht="12.75">
      <c r="B30" s="6"/>
      <c r="C30" s="18"/>
      <c r="D30" s="18"/>
      <c r="E30" s="7"/>
      <c r="F30" s="19"/>
      <c r="G30" s="20"/>
    </row>
    <row r="31" spans="2:6" ht="12.75">
      <c r="B31" s="8" t="s">
        <v>16</v>
      </c>
      <c r="E31" s="1"/>
      <c r="F31" s="2"/>
    </row>
    <row r="32" spans="2:6" ht="7.5" customHeight="1">
      <c r="B32" s="2"/>
      <c r="E32" s="1"/>
      <c r="F32" s="2"/>
    </row>
    <row r="33" spans="2:8" s="12" customFormat="1" ht="20.25">
      <c r="B33" s="37" t="s">
        <v>65</v>
      </c>
      <c r="C33" s="35" t="s">
        <v>0</v>
      </c>
      <c r="D33" s="37" t="s">
        <v>66</v>
      </c>
      <c r="E33" s="78" t="s">
        <v>107</v>
      </c>
      <c r="F33" s="34" t="s">
        <v>1</v>
      </c>
      <c r="G33" s="36" t="s">
        <v>2</v>
      </c>
      <c r="H33" s="10" t="s">
        <v>13</v>
      </c>
    </row>
    <row r="34" spans="2:7" s="12" customFormat="1" ht="12.75">
      <c r="B34" s="50"/>
      <c r="C34" s="51"/>
      <c r="D34" s="51"/>
      <c r="E34" s="52"/>
      <c r="F34" s="50"/>
      <c r="G34" s="53"/>
    </row>
    <row r="35" spans="2:8" s="12" customFormat="1" ht="12.75">
      <c r="B35" s="50" t="s">
        <v>12</v>
      </c>
      <c r="C35" s="51"/>
      <c r="D35" s="51"/>
      <c r="E35" s="52"/>
      <c r="F35" s="50"/>
      <c r="G35" s="53"/>
      <c r="H35" s="15" t="s">
        <v>14</v>
      </c>
    </row>
    <row r="36" spans="2:8" s="12" customFormat="1" ht="15" customHeight="1">
      <c r="B36" s="66" t="s">
        <v>12</v>
      </c>
      <c r="C36" s="66" t="s">
        <v>34</v>
      </c>
      <c r="D36" s="66"/>
      <c r="E36" s="67">
        <v>1</v>
      </c>
      <c r="F36" s="68">
        <v>0</v>
      </c>
      <c r="G36" s="68">
        <f>SUM(E36*F36)</f>
        <v>0</v>
      </c>
      <c r="H36" s="15"/>
    </row>
    <row r="37" spans="2:8" s="12" customFormat="1" ht="59.25" customHeight="1">
      <c r="B37" s="92" t="s">
        <v>33</v>
      </c>
      <c r="C37" s="93"/>
      <c r="D37" s="93"/>
      <c r="E37" s="93"/>
      <c r="F37" s="93"/>
      <c r="G37" s="79"/>
      <c r="H37" s="15"/>
    </row>
    <row r="38" spans="2:8" s="12" customFormat="1" ht="16.5" customHeight="1">
      <c r="B38" s="66" t="s">
        <v>35</v>
      </c>
      <c r="C38" s="66" t="s">
        <v>36</v>
      </c>
      <c r="D38" s="66"/>
      <c r="E38" s="67">
        <v>1</v>
      </c>
      <c r="F38" s="68">
        <v>0</v>
      </c>
      <c r="G38" s="68">
        <f>SUM(E38*F38)</f>
        <v>0</v>
      </c>
      <c r="H38" s="15"/>
    </row>
    <row r="39" spans="2:8" s="12" customFormat="1" ht="42.75" customHeight="1">
      <c r="B39" s="92" t="s">
        <v>37</v>
      </c>
      <c r="C39" s="93"/>
      <c r="D39" s="93"/>
      <c r="E39" s="93"/>
      <c r="F39" s="93"/>
      <c r="G39" s="79"/>
      <c r="H39" s="15"/>
    </row>
    <row r="40" spans="2:8" s="12" customFormat="1" ht="9.75">
      <c r="B40" s="66" t="s">
        <v>52</v>
      </c>
      <c r="C40" s="66" t="s">
        <v>38</v>
      </c>
      <c r="D40" s="66"/>
      <c r="E40" s="67">
        <v>1</v>
      </c>
      <c r="F40" s="68">
        <v>0</v>
      </c>
      <c r="G40" s="68">
        <f>SUM(E40*F40)</f>
        <v>0</v>
      </c>
      <c r="H40" s="15"/>
    </row>
    <row r="41" spans="2:8" s="12" customFormat="1" ht="97.5" customHeight="1">
      <c r="B41" s="92" t="s">
        <v>39</v>
      </c>
      <c r="C41" s="93"/>
      <c r="D41" s="93"/>
      <c r="E41" s="93"/>
      <c r="F41" s="93"/>
      <c r="G41" s="79"/>
      <c r="H41" s="15"/>
    </row>
    <row r="42" spans="2:8" s="12" customFormat="1" ht="9.75">
      <c r="B42" s="66" t="s">
        <v>51</v>
      </c>
      <c r="C42" s="66" t="s">
        <v>26</v>
      </c>
      <c r="D42" s="66"/>
      <c r="E42" s="67">
        <v>1</v>
      </c>
      <c r="F42" s="68">
        <v>0</v>
      </c>
      <c r="G42" s="68">
        <f>SUM(E42*F42)</f>
        <v>0</v>
      </c>
      <c r="H42" s="15"/>
    </row>
    <row r="43" spans="2:8" s="12" customFormat="1" ht="9.75">
      <c r="B43" s="66" t="s">
        <v>61</v>
      </c>
      <c r="C43" s="66" t="s">
        <v>62</v>
      </c>
      <c r="D43" s="66"/>
      <c r="E43" s="67">
        <v>1</v>
      </c>
      <c r="F43" s="68">
        <v>0</v>
      </c>
      <c r="G43" s="68">
        <f>SUM(E43*F43)</f>
        <v>0</v>
      </c>
      <c r="H43" s="15"/>
    </row>
    <row r="44" spans="2:8" s="12" customFormat="1" ht="30.75" customHeight="1">
      <c r="B44" s="92" t="s">
        <v>60</v>
      </c>
      <c r="C44" s="93"/>
      <c r="D44" s="93"/>
      <c r="E44" s="93"/>
      <c r="F44" s="93"/>
      <c r="G44" s="79"/>
      <c r="H44" s="15"/>
    </row>
    <row r="45" spans="2:8" s="12" customFormat="1" ht="9.75">
      <c r="B45" s="66" t="s">
        <v>54</v>
      </c>
      <c r="C45" s="66" t="s">
        <v>53</v>
      </c>
      <c r="D45" s="66"/>
      <c r="E45" s="67">
        <v>1</v>
      </c>
      <c r="F45" s="68">
        <v>0</v>
      </c>
      <c r="G45" s="68">
        <f>SUM(E45*F45)</f>
        <v>0</v>
      </c>
      <c r="H45" s="15"/>
    </row>
    <row r="46" spans="2:8" s="12" customFormat="1" ht="78" customHeight="1">
      <c r="B46" s="92" t="s">
        <v>55</v>
      </c>
      <c r="C46" s="93"/>
      <c r="D46" s="93"/>
      <c r="E46" s="93"/>
      <c r="F46" s="93"/>
      <c r="G46" s="79"/>
      <c r="H46" s="15"/>
    </row>
    <row r="47" spans="2:8" s="12" customFormat="1" ht="12.75">
      <c r="B47" s="60"/>
      <c r="C47" s="61"/>
      <c r="D47" s="61"/>
      <c r="E47" s="62"/>
      <c r="F47" s="63"/>
      <c r="G47" s="64"/>
      <c r="H47" s="15"/>
    </row>
    <row r="48" spans="2:7" s="12" customFormat="1" ht="12.75">
      <c r="B48" s="65" t="s">
        <v>25</v>
      </c>
      <c r="C48" s="61"/>
      <c r="D48" s="61"/>
      <c r="E48" s="62"/>
      <c r="F48" s="63"/>
      <c r="G48" s="64"/>
    </row>
    <row r="49" spans="2:8" s="12" customFormat="1" ht="27" customHeight="1">
      <c r="B49" s="66" t="s">
        <v>40</v>
      </c>
      <c r="C49" s="66" t="s">
        <v>43</v>
      </c>
      <c r="D49" s="66"/>
      <c r="E49" s="67">
        <v>6</v>
      </c>
      <c r="F49" s="68">
        <v>0</v>
      </c>
      <c r="G49" s="68">
        <f>SUM(E49*F49)</f>
        <v>0</v>
      </c>
      <c r="H49" s="15"/>
    </row>
    <row r="50" spans="2:8" s="12" customFormat="1" ht="41.25" customHeight="1">
      <c r="B50" s="92" t="s">
        <v>44</v>
      </c>
      <c r="C50" s="93"/>
      <c r="D50" s="93"/>
      <c r="E50" s="93"/>
      <c r="F50" s="93"/>
      <c r="G50" s="79"/>
      <c r="H50" s="15"/>
    </row>
    <row r="51" spans="2:8" s="12" customFormat="1" ht="27" customHeight="1">
      <c r="B51" s="66" t="s">
        <v>42</v>
      </c>
      <c r="C51" s="66" t="s">
        <v>41</v>
      </c>
      <c r="D51" s="66"/>
      <c r="E51" s="67">
        <v>6</v>
      </c>
      <c r="F51" s="68">
        <v>0</v>
      </c>
      <c r="G51" s="68">
        <f>SUM(E51*F51)</f>
        <v>0</v>
      </c>
      <c r="H51" s="15"/>
    </row>
    <row r="52" spans="2:8" s="12" customFormat="1" ht="27" customHeight="1">
      <c r="B52" s="66" t="s">
        <v>46</v>
      </c>
      <c r="C52" s="66" t="s">
        <v>45</v>
      </c>
      <c r="D52" s="66"/>
      <c r="E52" s="67">
        <v>1</v>
      </c>
      <c r="F52" s="68">
        <v>0</v>
      </c>
      <c r="G52" s="68">
        <f>SUM(E52*F52)</f>
        <v>0</v>
      </c>
      <c r="H52" s="15"/>
    </row>
    <row r="53" spans="2:8" s="12" customFormat="1" ht="17.25" customHeight="1">
      <c r="B53" s="92" t="s">
        <v>47</v>
      </c>
      <c r="C53" s="93"/>
      <c r="D53" s="93"/>
      <c r="E53" s="93"/>
      <c r="F53" s="93"/>
      <c r="G53" s="79"/>
      <c r="H53" s="15"/>
    </row>
    <row r="54" spans="2:8" s="12" customFormat="1" ht="27" customHeight="1">
      <c r="B54" s="66" t="s">
        <v>49</v>
      </c>
      <c r="C54" s="66" t="s">
        <v>48</v>
      </c>
      <c r="D54" s="66"/>
      <c r="E54" s="67">
        <v>4</v>
      </c>
      <c r="F54" s="68">
        <v>0</v>
      </c>
      <c r="G54" s="68">
        <f>SUM(E54*F54)</f>
        <v>0</v>
      </c>
      <c r="H54" s="15"/>
    </row>
    <row r="55" spans="2:8" s="12" customFormat="1" ht="39.75" customHeight="1">
      <c r="B55" s="92" t="s">
        <v>50</v>
      </c>
      <c r="C55" s="93"/>
      <c r="D55" s="93"/>
      <c r="E55" s="93"/>
      <c r="F55" s="93"/>
      <c r="G55" s="79"/>
      <c r="H55" s="15"/>
    </row>
    <row r="56" spans="2:7" s="23" customFormat="1" ht="12.75">
      <c r="B56" s="66" t="s">
        <v>59</v>
      </c>
      <c r="C56" s="66" t="s">
        <v>57</v>
      </c>
      <c r="D56" s="66"/>
      <c r="E56" s="67">
        <v>5</v>
      </c>
      <c r="F56" s="68">
        <v>0</v>
      </c>
      <c r="G56" s="68">
        <f>SUM(E56*F56)</f>
        <v>0</v>
      </c>
    </row>
    <row r="57" spans="2:7" s="23" customFormat="1" ht="12.75" customHeight="1">
      <c r="B57" s="92" t="s">
        <v>58</v>
      </c>
      <c r="C57" s="93"/>
      <c r="D57" s="93"/>
      <c r="E57" s="93"/>
      <c r="F57" s="93"/>
      <c r="G57" s="79"/>
    </row>
    <row r="58" spans="2:7" s="23" customFormat="1" ht="13.5">
      <c r="B58" s="13"/>
      <c r="C58" s="75" t="s">
        <v>2</v>
      </c>
      <c r="D58" s="75"/>
      <c r="E58" s="76"/>
      <c r="F58" s="77"/>
      <c r="G58" s="77">
        <f>SUM(G36:G57)</f>
        <v>0</v>
      </c>
    </row>
    <row r="59" spans="2:7" s="23" customFormat="1" ht="13.5" customHeight="1">
      <c r="B59" s="13"/>
      <c r="C59" s="27"/>
      <c r="D59" s="27"/>
      <c r="E59" s="14"/>
      <c r="F59" s="13"/>
      <c r="G59" s="25"/>
    </row>
    <row r="60" spans="3:7" s="23" customFormat="1" ht="12.75">
      <c r="C60" s="8" t="s">
        <v>17</v>
      </c>
      <c r="D60" s="24"/>
      <c r="E60" s="21"/>
      <c r="F60" s="9"/>
      <c r="G60" s="22"/>
    </row>
    <row r="61" spans="2:7" s="23" customFormat="1" ht="21">
      <c r="B61" s="37" t="s">
        <v>65</v>
      </c>
      <c r="C61" s="35" t="s">
        <v>0</v>
      </c>
      <c r="D61" s="37" t="s">
        <v>66</v>
      </c>
      <c r="E61" s="78" t="s">
        <v>107</v>
      </c>
      <c r="F61" s="34" t="s">
        <v>1</v>
      </c>
      <c r="G61" s="36" t="s">
        <v>2</v>
      </c>
    </row>
    <row r="62" spans="2:7" s="23" customFormat="1" ht="15" customHeight="1">
      <c r="B62" s="50"/>
      <c r="C62" s="51"/>
      <c r="D62" s="51"/>
      <c r="E62" s="52"/>
      <c r="F62" s="50"/>
      <c r="G62" s="53"/>
    </row>
    <row r="63" spans="2:7" s="23" customFormat="1" ht="12.75">
      <c r="B63" s="66"/>
      <c r="C63" s="66" t="s">
        <v>27</v>
      </c>
      <c r="D63" s="66" t="s">
        <v>87</v>
      </c>
      <c r="E63" s="67">
        <f>SUM(E36)</f>
        <v>1</v>
      </c>
      <c r="F63" s="68">
        <v>0</v>
      </c>
      <c r="G63" s="68">
        <f aca="true" t="shared" si="0" ref="G63:G70">SUM(E63*F63)</f>
        <v>0</v>
      </c>
    </row>
    <row r="64" spans="2:7" s="23" customFormat="1" ht="12.75">
      <c r="B64" s="66"/>
      <c r="C64" s="66" t="s">
        <v>29</v>
      </c>
      <c r="D64" s="66" t="s">
        <v>87</v>
      </c>
      <c r="E64" s="67">
        <v>1</v>
      </c>
      <c r="F64" s="68">
        <v>0</v>
      </c>
      <c r="G64" s="68">
        <f>SUM(E64*F64)</f>
        <v>0</v>
      </c>
    </row>
    <row r="65" spans="2:7" s="23" customFormat="1" ht="12.75">
      <c r="B65" s="66"/>
      <c r="C65" s="66" t="s">
        <v>10</v>
      </c>
      <c r="D65" s="66" t="s">
        <v>87</v>
      </c>
      <c r="E65" s="67">
        <v>1</v>
      </c>
      <c r="F65" s="68">
        <v>0</v>
      </c>
      <c r="G65" s="68">
        <f t="shared" si="0"/>
        <v>0</v>
      </c>
    </row>
    <row r="66" spans="2:7" s="23" customFormat="1" ht="12.75">
      <c r="B66" s="66"/>
      <c r="C66" s="66" t="s">
        <v>11</v>
      </c>
      <c r="D66" s="66" t="s">
        <v>87</v>
      </c>
      <c r="E66" s="67">
        <v>6</v>
      </c>
      <c r="F66" s="68">
        <v>0</v>
      </c>
      <c r="G66" s="68">
        <f t="shared" si="0"/>
        <v>0</v>
      </c>
    </row>
    <row r="67" spans="2:7" s="23" customFormat="1" ht="12.75">
      <c r="B67" s="66"/>
      <c r="C67" s="66" t="s">
        <v>105</v>
      </c>
      <c r="D67" s="66" t="s">
        <v>87</v>
      </c>
      <c r="E67" s="67">
        <v>4</v>
      </c>
      <c r="F67" s="68">
        <v>0</v>
      </c>
      <c r="G67" s="68">
        <f>SUM(E67*F67)</f>
        <v>0</v>
      </c>
    </row>
    <row r="68" spans="2:7" s="23" customFormat="1" ht="12.75">
      <c r="B68" s="66"/>
      <c r="C68" s="66" t="s">
        <v>28</v>
      </c>
      <c r="D68" s="66" t="s">
        <v>87</v>
      </c>
      <c r="E68" s="67">
        <v>1</v>
      </c>
      <c r="F68" s="68">
        <v>0</v>
      </c>
      <c r="G68" s="68">
        <f t="shared" si="0"/>
        <v>0</v>
      </c>
    </row>
    <row r="69" spans="2:7" s="23" customFormat="1" ht="12.75">
      <c r="B69" s="66"/>
      <c r="C69" s="66" t="s">
        <v>19</v>
      </c>
      <c r="D69" s="66" t="s">
        <v>87</v>
      </c>
      <c r="E69" s="67">
        <f>SUM(E56)</f>
        <v>5</v>
      </c>
      <c r="F69" s="68">
        <v>0</v>
      </c>
      <c r="G69" s="68">
        <f t="shared" si="0"/>
        <v>0</v>
      </c>
    </row>
    <row r="70" spans="2:7" s="23" customFormat="1" ht="12.75">
      <c r="B70" s="66"/>
      <c r="C70" s="66" t="s">
        <v>106</v>
      </c>
      <c r="D70" s="66" t="s">
        <v>87</v>
      </c>
      <c r="E70" s="67">
        <v>1</v>
      </c>
      <c r="F70" s="68">
        <v>0</v>
      </c>
      <c r="G70" s="68">
        <f t="shared" si="0"/>
        <v>0</v>
      </c>
    </row>
    <row r="71" spans="2:7" s="23" customFormat="1" ht="13.5">
      <c r="B71" s="13"/>
      <c r="C71" s="75" t="s">
        <v>2</v>
      </c>
      <c r="D71" s="75"/>
      <c r="E71" s="76"/>
      <c r="F71" s="77"/>
      <c r="G71" s="77">
        <f>SUM(G63:G70)</f>
        <v>0</v>
      </c>
    </row>
    <row r="72" spans="2:7" s="23" customFormat="1" ht="8.25" customHeight="1">
      <c r="B72" s="9"/>
      <c r="C72" s="27"/>
      <c r="D72" s="27"/>
      <c r="E72" s="14"/>
      <c r="F72" s="13"/>
      <c r="G72" s="25"/>
    </row>
    <row r="73" spans="2:6" s="23" customFormat="1" ht="12.75">
      <c r="B73" s="8" t="s">
        <v>64</v>
      </c>
      <c r="C73" s="8" t="s">
        <v>63</v>
      </c>
      <c r="D73" s="8"/>
      <c r="E73" s="21"/>
      <c r="F73" s="9"/>
    </row>
    <row r="74" spans="1:7" s="23" customFormat="1" ht="21">
      <c r="A74" s="23" t="s">
        <v>67</v>
      </c>
      <c r="B74" s="37" t="s">
        <v>65</v>
      </c>
      <c r="C74" s="35" t="s">
        <v>0</v>
      </c>
      <c r="D74" s="37" t="s">
        <v>66</v>
      </c>
      <c r="E74" s="78" t="s">
        <v>107</v>
      </c>
      <c r="F74" s="34" t="s">
        <v>1</v>
      </c>
      <c r="G74" s="36" t="s">
        <v>2</v>
      </c>
    </row>
    <row r="75" spans="2:7" s="23" customFormat="1" ht="12.75">
      <c r="B75" s="54"/>
      <c r="C75" s="51"/>
      <c r="D75" s="51"/>
      <c r="E75" s="52"/>
      <c r="F75" s="50"/>
      <c r="G75" s="53"/>
    </row>
    <row r="76" spans="2:7" s="23" customFormat="1" ht="12.75">
      <c r="B76" s="66" t="s">
        <v>69</v>
      </c>
      <c r="C76" s="66" t="s">
        <v>103</v>
      </c>
      <c r="D76" s="66" t="s">
        <v>71</v>
      </c>
      <c r="E76" s="67">
        <v>195</v>
      </c>
      <c r="F76" s="68">
        <v>0</v>
      </c>
      <c r="G76" s="68">
        <f aca="true" t="shared" si="1" ref="G76:G94">SUM(E76*F76)</f>
        <v>0</v>
      </c>
    </row>
    <row r="77" spans="1:7" s="23" customFormat="1" ht="12.75">
      <c r="A77" s="23">
        <v>1</v>
      </c>
      <c r="B77" s="69" t="s">
        <v>56</v>
      </c>
      <c r="C77" s="69" t="s">
        <v>68</v>
      </c>
      <c r="D77" s="69" t="s">
        <v>64</v>
      </c>
      <c r="E77" s="70">
        <v>195</v>
      </c>
      <c r="F77" s="68">
        <v>0</v>
      </c>
      <c r="G77" s="71">
        <f t="shared" si="1"/>
        <v>0</v>
      </c>
    </row>
    <row r="78" spans="2:7" s="23" customFormat="1" ht="12.75">
      <c r="B78" s="66" t="s">
        <v>69</v>
      </c>
      <c r="C78" s="66" t="s">
        <v>70</v>
      </c>
      <c r="D78" s="66" t="s">
        <v>71</v>
      </c>
      <c r="E78" s="67">
        <v>10</v>
      </c>
      <c r="F78" s="68">
        <v>0</v>
      </c>
      <c r="G78" s="68">
        <f t="shared" si="1"/>
        <v>0</v>
      </c>
    </row>
    <row r="79" spans="2:7" s="23" customFormat="1" ht="12.75">
      <c r="B79" s="69" t="s">
        <v>72</v>
      </c>
      <c r="C79" s="69" t="s">
        <v>73</v>
      </c>
      <c r="D79" s="69" t="s">
        <v>71</v>
      </c>
      <c r="E79" s="70">
        <v>10</v>
      </c>
      <c r="F79" s="68">
        <v>0</v>
      </c>
      <c r="G79" s="71">
        <f t="shared" si="1"/>
        <v>0</v>
      </c>
    </row>
    <row r="80" spans="1:7" s="23" customFormat="1" ht="12.75">
      <c r="A80" s="72">
        <v>3</v>
      </c>
      <c r="B80" s="66" t="s">
        <v>74</v>
      </c>
      <c r="C80" s="66" t="s">
        <v>75</v>
      </c>
      <c r="D80" s="66" t="s">
        <v>71</v>
      </c>
      <c r="E80" s="67">
        <v>1</v>
      </c>
      <c r="F80" s="68">
        <v>0</v>
      </c>
      <c r="G80" s="68">
        <f t="shared" si="1"/>
        <v>0</v>
      </c>
    </row>
    <row r="81" spans="1:7" s="23" customFormat="1" ht="12.75">
      <c r="A81" s="73">
        <v>4</v>
      </c>
      <c r="B81" s="69" t="s">
        <v>76</v>
      </c>
      <c r="C81" s="69" t="s">
        <v>77</v>
      </c>
      <c r="D81" s="69" t="s">
        <v>71</v>
      </c>
      <c r="E81" s="70">
        <v>40</v>
      </c>
      <c r="F81" s="68">
        <v>0</v>
      </c>
      <c r="G81" s="71">
        <f t="shared" si="1"/>
        <v>0</v>
      </c>
    </row>
    <row r="82" spans="1:7" s="23" customFormat="1" ht="12.75">
      <c r="A82" s="72">
        <v>5</v>
      </c>
      <c r="B82" s="66" t="s">
        <v>78</v>
      </c>
      <c r="C82" s="66" t="s">
        <v>79</v>
      </c>
      <c r="D82" s="66" t="s">
        <v>71</v>
      </c>
      <c r="E82" s="67">
        <v>1</v>
      </c>
      <c r="F82" s="68">
        <v>0</v>
      </c>
      <c r="G82" s="68">
        <f t="shared" si="1"/>
        <v>0</v>
      </c>
    </row>
    <row r="83" spans="1:7" s="23" customFormat="1" ht="12.75">
      <c r="A83" s="73">
        <v>6</v>
      </c>
      <c r="B83" s="69" t="s">
        <v>80</v>
      </c>
      <c r="C83" s="69" t="s">
        <v>81</v>
      </c>
      <c r="D83" s="69" t="s">
        <v>71</v>
      </c>
      <c r="E83" s="70">
        <v>45</v>
      </c>
      <c r="F83" s="68">
        <v>0</v>
      </c>
      <c r="G83" s="71">
        <f t="shared" si="1"/>
        <v>0</v>
      </c>
    </row>
    <row r="84" spans="1:7" s="23" customFormat="1" ht="21">
      <c r="A84" s="72">
        <v>11</v>
      </c>
      <c r="B84" s="66" t="s">
        <v>82</v>
      </c>
      <c r="C84" s="66" t="s">
        <v>83</v>
      </c>
      <c r="D84" s="66" t="s">
        <v>84</v>
      </c>
      <c r="E84" s="67">
        <v>1</v>
      </c>
      <c r="F84" s="68">
        <v>0</v>
      </c>
      <c r="G84" s="68">
        <f t="shared" si="1"/>
        <v>0</v>
      </c>
    </row>
    <row r="85" spans="1:7" s="23" customFormat="1" ht="12.75">
      <c r="A85" s="73">
        <v>12</v>
      </c>
      <c r="B85" s="69" t="s">
        <v>85</v>
      </c>
      <c r="C85" s="69" t="s">
        <v>86</v>
      </c>
      <c r="D85" s="69" t="s">
        <v>87</v>
      </c>
      <c r="E85" s="70">
        <v>8</v>
      </c>
      <c r="F85" s="68">
        <v>0</v>
      </c>
      <c r="G85" s="71">
        <f t="shared" si="1"/>
        <v>0</v>
      </c>
    </row>
    <row r="86" spans="1:7" s="23" customFormat="1" ht="21">
      <c r="A86" s="72">
        <v>13</v>
      </c>
      <c r="B86" s="66" t="s">
        <v>88</v>
      </c>
      <c r="C86" s="66" t="s">
        <v>89</v>
      </c>
      <c r="D86" s="66" t="s">
        <v>84</v>
      </c>
      <c r="E86" s="67">
        <v>7</v>
      </c>
      <c r="F86" s="68">
        <v>0</v>
      </c>
      <c r="G86" s="68">
        <f t="shared" si="1"/>
        <v>0</v>
      </c>
    </row>
    <row r="87" spans="1:7" s="23" customFormat="1" ht="12.75">
      <c r="A87" s="73">
        <v>14</v>
      </c>
      <c r="B87" s="69" t="s">
        <v>90</v>
      </c>
      <c r="C87" s="69" t="s">
        <v>91</v>
      </c>
      <c r="D87" s="69" t="s">
        <v>84</v>
      </c>
      <c r="E87" s="70">
        <v>7</v>
      </c>
      <c r="F87" s="68">
        <v>0</v>
      </c>
      <c r="G87" s="71">
        <f t="shared" si="1"/>
        <v>0</v>
      </c>
    </row>
    <row r="88" spans="1:7" s="23" customFormat="1" ht="12.75">
      <c r="A88" s="72">
        <v>17</v>
      </c>
      <c r="B88" s="66" t="s">
        <v>92</v>
      </c>
      <c r="C88" s="66" t="s">
        <v>93</v>
      </c>
      <c r="D88" s="66" t="s">
        <v>84</v>
      </c>
      <c r="E88" s="67">
        <v>15</v>
      </c>
      <c r="F88" s="68">
        <v>0</v>
      </c>
      <c r="G88" s="68">
        <f t="shared" si="1"/>
        <v>0</v>
      </c>
    </row>
    <row r="89" spans="1:7" s="23" customFormat="1" ht="21">
      <c r="A89" s="72">
        <v>19</v>
      </c>
      <c r="B89" s="66" t="s">
        <v>94</v>
      </c>
      <c r="C89" s="66" t="s">
        <v>95</v>
      </c>
      <c r="D89" s="66" t="s">
        <v>84</v>
      </c>
      <c r="E89" s="67">
        <v>4</v>
      </c>
      <c r="F89" s="68">
        <v>0</v>
      </c>
      <c r="G89" s="68">
        <f t="shared" si="1"/>
        <v>0</v>
      </c>
    </row>
    <row r="90" spans="1:7" s="23" customFormat="1" ht="16.5" customHeight="1">
      <c r="A90" s="72">
        <v>20</v>
      </c>
      <c r="B90" s="66" t="s">
        <v>96</v>
      </c>
      <c r="C90" s="66" t="s">
        <v>97</v>
      </c>
      <c r="D90" s="66" t="s">
        <v>84</v>
      </c>
      <c r="E90" s="67">
        <v>4</v>
      </c>
      <c r="F90" s="68">
        <v>0</v>
      </c>
      <c r="G90" s="68">
        <f t="shared" si="1"/>
        <v>0</v>
      </c>
    </row>
    <row r="91" spans="1:7" s="23" customFormat="1" ht="21">
      <c r="A91" s="72">
        <v>24</v>
      </c>
      <c r="B91" s="66" t="s">
        <v>98</v>
      </c>
      <c r="C91" s="66" t="s">
        <v>99</v>
      </c>
      <c r="D91" s="66" t="s">
        <v>71</v>
      </c>
      <c r="E91" s="67">
        <v>130</v>
      </c>
      <c r="F91" s="68">
        <v>0</v>
      </c>
      <c r="G91" s="68">
        <f t="shared" si="1"/>
        <v>0</v>
      </c>
    </row>
    <row r="92" spans="1:7" s="23" customFormat="1" ht="21">
      <c r="A92" s="72">
        <v>23</v>
      </c>
      <c r="B92" s="66" t="s">
        <v>100</v>
      </c>
      <c r="C92" s="66" t="s">
        <v>101</v>
      </c>
      <c r="D92" s="66" t="s">
        <v>84</v>
      </c>
      <c r="E92" s="67">
        <v>100</v>
      </c>
      <c r="F92" s="68">
        <v>0</v>
      </c>
      <c r="G92" s="68">
        <f t="shared" si="1"/>
        <v>0</v>
      </c>
    </row>
    <row r="93" spans="1:7" s="23" customFormat="1" ht="12.75">
      <c r="A93" s="72"/>
      <c r="B93" s="66"/>
      <c r="C93" s="66"/>
      <c r="D93" s="66"/>
      <c r="E93" s="67"/>
      <c r="F93" s="68">
        <v>0</v>
      </c>
      <c r="G93" s="68"/>
    </row>
    <row r="94" spans="1:7" s="23" customFormat="1" ht="12.75">
      <c r="A94" s="72">
        <v>23</v>
      </c>
      <c r="B94" s="69"/>
      <c r="C94" s="69" t="s">
        <v>104</v>
      </c>
      <c r="D94" s="69"/>
      <c r="E94" s="70">
        <v>1</v>
      </c>
      <c r="F94" s="68">
        <v>0</v>
      </c>
      <c r="G94" s="71">
        <f t="shared" si="1"/>
        <v>0</v>
      </c>
    </row>
    <row r="95" spans="1:7" s="23" customFormat="1" ht="13.5">
      <c r="A95" s="74"/>
      <c r="B95" s="75"/>
      <c r="C95" s="75" t="s">
        <v>102</v>
      </c>
      <c r="D95" s="75"/>
      <c r="E95" s="76"/>
      <c r="F95" s="77"/>
      <c r="G95" s="77">
        <f>SUM(G76:G94)</f>
        <v>0</v>
      </c>
    </row>
    <row r="96" spans="1:7" s="23" customFormat="1" ht="13.5">
      <c r="A96" s="74"/>
      <c r="B96" s="75"/>
      <c r="C96" s="75"/>
      <c r="D96" s="75"/>
      <c r="E96" s="76"/>
      <c r="F96" s="77"/>
      <c r="G96" s="77"/>
    </row>
    <row r="97" spans="1:7" s="23" customFormat="1" ht="13.5">
      <c r="A97" s="74"/>
      <c r="B97" s="8"/>
      <c r="C97" s="8" t="s">
        <v>109</v>
      </c>
      <c r="D97" s="8"/>
      <c r="E97" s="21"/>
      <c r="F97" s="9"/>
      <c r="G97" s="23">
        <f aca="true" t="shared" si="2" ref="G97:G114">IF(AND(NOT(ISBLANK(D97)),E97&lt;&gt;0),(E97*F97),"")</f>
      </c>
    </row>
    <row r="98" spans="1:7" s="23" customFormat="1" ht="21">
      <c r="A98" s="74"/>
      <c r="B98" s="37" t="s">
        <v>65</v>
      </c>
      <c r="C98" s="35" t="s">
        <v>0</v>
      </c>
      <c r="D98" s="37" t="s">
        <v>66</v>
      </c>
      <c r="E98" s="78" t="s">
        <v>107</v>
      </c>
      <c r="F98" s="34" t="s">
        <v>1</v>
      </c>
      <c r="G98" s="36" t="s">
        <v>2</v>
      </c>
    </row>
    <row r="99" spans="1:7" s="23" customFormat="1" ht="13.5">
      <c r="A99" s="74"/>
      <c r="B99" s="66"/>
      <c r="C99" s="66"/>
      <c r="D99" s="66"/>
      <c r="E99" s="67"/>
      <c r="F99" s="68"/>
      <c r="G99" s="68"/>
    </row>
    <row r="100" spans="1:7" s="23" customFormat="1" ht="13.5">
      <c r="A100" s="74"/>
      <c r="B100" s="66"/>
      <c r="C100" s="66" t="s">
        <v>110</v>
      </c>
      <c r="D100" s="66" t="s">
        <v>111</v>
      </c>
      <c r="E100" s="67">
        <v>8</v>
      </c>
      <c r="F100" s="68">
        <v>0</v>
      </c>
      <c r="G100" s="68">
        <f t="shared" si="2"/>
        <v>0</v>
      </c>
    </row>
    <row r="101" spans="1:7" s="23" customFormat="1" ht="13.5">
      <c r="A101" s="74"/>
      <c r="B101" s="66"/>
      <c r="C101" s="66" t="s">
        <v>112</v>
      </c>
      <c r="D101" s="66" t="s">
        <v>111</v>
      </c>
      <c r="E101" s="67">
        <v>24</v>
      </c>
      <c r="F101" s="68">
        <v>0</v>
      </c>
      <c r="G101" s="68">
        <f t="shared" si="2"/>
        <v>0</v>
      </c>
    </row>
    <row r="102" spans="1:7" s="23" customFormat="1" ht="13.5">
      <c r="A102" s="74"/>
      <c r="B102" s="66"/>
      <c r="C102" s="66" t="s">
        <v>121</v>
      </c>
      <c r="D102" s="66" t="s">
        <v>111</v>
      </c>
      <c r="E102" s="67">
        <v>3</v>
      </c>
      <c r="F102" s="68">
        <v>0</v>
      </c>
      <c r="G102" s="68">
        <f t="shared" si="2"/>
        <v>0</v>
      </c>
    </row>
    <row r="103" spans="1:7" s="23" customFormat="1" ht="13.5">
      <c r="A103" s="74"/>
      <c r="B103" s="66"/>
      <c r="C103" s="66" t="s">
        <v>5</v>
      </c>
      <c r="D103" s="66" t="s">
        <v>111</v>
      </c>
      <c r="E103" s="67">
        <v>8</v>
      </c>
      <c r="F103" s="68">
        <v>0</v>
      </c>
      <c r="G103" s="68">
        <f t="shared" si="2"/>
        <v>0</v>
      </c>
    </row>
    <row r="104" spans="1:7" s="23" customFormat="1" ht="13.5">
      <c r="A104" s="74"/>
      <c r="B104" s="66"/>
      <c r="C104" s="66" t="s">
        <v>113</v>
      </c>
      <c r="D104" s="66" t="s">
        <v>111</v>
      </c>
      <c r="E104" s="67">
        <v>8</v>
      </c>
      <c r="F104" s="68">
        <v>0</v>
      </c>
      <c r="G104" s="68">
        <f t="shared" si="2"/>
        <v>0</v>
      </c>
    </row>
    <row r="105" spans="1:7" s="23" customFormat="1" ht="13.5">
      <c r="A105" s="74"/>
      <c r="B105" s="83"/>
      <c r="C105" s="75" t="s">
        <v>102</v>
      </c>
      <c r="D105" s="75"/>
      <c r="E105" s="76"/>
      <c r="F105" s="77"/>
      <c r="G105" s="77">
        <f>SUM(G100:G104)</f>
        <v>0</v>
      </c>
    </row>
    <row r="106" spans="1:7" s="23" customFormat="1" ht="13.5">
      <c r="A106" s="74"/>
      <c r="B106" s="83"/>
      <c r="C106" s="83"/>
      <c r="D106" s="83"/>
      <c r="E106" s="84"/>
      <c r="F106" s="85"/>
      <c r="G106" s="85"/>
    </row>
    <row r="107" spans="1:7" s="23" customFormat="1" ht="14.25">
      <c r="A107" s="74"/>
      <c r="B107"/>
      <c r="C107" s="8" t="s">
        <v>114</v>
      </c>
      <c r="D107" s="80"/>
      <c r="E107" s="81"/>
      <c r="F107" s="82"/>
      <c r="G107" s="81">
        <f t="shared" si="2"/>
      </c>
    </row>
    <row r="108" spans="1:7" s="23" customFormat="1" ht="21">
      <c r="A108" s="74"/>
      <c r="B108" s="37" t="s">
        <v>65</v>
      </c>
      <c r="C108" s="35" t="s">
        <v>0</v>
      </c>
      <c r="D108" s="37" t="s">
        <v>66</v>
      </c>
      <c r="E108" s="78" t="s">
        <v>107</v>
      </c>
      <c r="F108" s="34" t="s">
        <v>1</v>
      </c>
      <c r="G108" s="36" t="s">
        <v>2</v>
      </c>
    </row>
    <row r="109" spans="1:7" s="23" customFormat="1" ht="13.5">
      <c r="A109" s="74"/>
      <c r="B109" s="66"/>
      <c r="C109" s="66"/>
      <c r="D109" s="66"/>
      <c r="E109" s="67"/>
      <c r="F109" s="68"/>
      <c r="G109" s="68"/>
    </row>
    <row r="110" spans="1:7" s="23" customFormat="1" ht="13.5">
      <c r="A110" s="74"/>
      <c r="B110" s="66"/>
      <c r="C110" s="66" t="s">
        <v>115</v>
      </c>
      <c r="D110" s="66" t="s">
        <v>71</v>
      </c>
      <c r="E110" s="67">
        <v>130</v>
      </c>
      <c r="F110" s="68">
        <v>0</v>
      </c>
      <c r="G110" s="68">
        <f t="shared" si="2"/>
        <v>0</v>
      </c>
    </row>
    <row r="111" spans="1:7" s="23" customFormat="1" ht="13.5">
      <c r="A111" s="74"/>
      <c r="B111" s="66"/>
      <c r="C111" s="66" t="s">
        <v>116</v>
      </c>
      <c r="D111" s="66" t="s">
        <v>111</v>
      </c>
      <c r="E111" s="67">
        <v>8</v>
      </c>
      <c r="F111" s="68">
        <v>0</v>
      </c>
      <c r="G111" s="68">
        <f t="shared" si="2"/>
        <v>0</v>
      </c>
    </row>
    <row r="112" spans="1:7" s="23" customFormat="1" ht="13.5">
      <c r="A112" s="74"/>
      <c r="B112" s="66"/>
      <c r="C112" s="66" t="s">
        <v>117</v>
      </c>
      <c r="D112" s="66" t="s">
        <v>108</v>
      </c>
      <c r="E112" s="67">
        <v>1</v>
      </c>
      <c r="F112" s="68">
        <v>0</v>
      </c>
      <c r="G112" s="68">
        <f t="shared" si="2"/>
        <v>0</v>
      </c>
    </row>
    <row r="113" spans="1:7" s="23" customFormat="1" ht="13.5">
      <c r="A113" s="74"/>
      <c r="B113" s="66"/>
      <c r="C113" s="66" t="s">
        <v>118</v>
      </c>
      <c r="D113" s="66" t="s">
        <v>119</v>
      </c>
      <c r="E113" s="67">
        <v>300</v>
      </c>
      <c r="F113" s="68">
        <v>0</v>
      </c>
      <c r="G113" s="68">
        <f t="shared" si="2"/>
        <v>0</v>
      </c>
    </row>
    <row r="114" spans="1:7" s="23" customFormat="1" ht="30.75">
      <c r="A114" s="74"/>
      <c r="B114" s="66"/>
      <c r="C114" s="66" t="s">
        <v>120</v>
      </c>
      <c r="D114" s="66" t="s">
        <v>111</v>
      </c>
      <c r="E114" s="67">
        <v>4</v>
      </c>
      <c r="F114" s="68">
        <v>0</v>
      </c>
      <c r="G114" s="68">
        <f t="shared" si="2"/>
        <v>0</v>
      </c>
    </row>
    <row r="115" spans="1:7" s="23" customFormat="1" ht="13.5">
      <c r="A115" s="74"/>
      <c r="B115"/>
      <c r="C115" s="75" t="s">
        <v>102</v>
      </c>
      <c r="D115" s="75"/>
      <c r="E115" s="76"/>
      <c r="F115" s="77"/>
      <c r="G115" s="77">
        <f>SUM(G110:G114)</f>
        <v>0</v>
      </c>
    </row>
    <row r="116" spans="1:7" s="23" customFormat="1" ht="13.5">
      <c r="A116" s="74"/>
      <c r="B116"/>
      <c r="C116"/>
      <c r="D116"/>
      <c r="E116"/>
      <c r="F116"/>
      <c r="G116"/>
    </row>
    <row r="117" spans="1:7" s="23" customFormat="1" ht="13.5">
      <c r="A117" s="74"/>
      <c r="B117" s="75"/>
      <c r="C117" s="75"/>
      <c r="D117" s="75"/>
      <c r="E117" s="76"/>
      <c r="F117" s="77"/>
      <c r="G117" s="77"/>
    </row>
  </sheetData>
  <sheetProtection password="C647" sheet="1"/>
  <protectedRanges>
    <protectedRange sqref="F36 F38 F40 F42:F43 F45 F49 F51 F52 F54 F56 F63:F70 F76:F94 F100:F104 F110:F114" name="Oblast2"/>
    <protectedRange sqref="F36 F38 F40" name="Oblast1"/>
  </protectedRanges>
  <mergeCells count="10">
    <mergeCell ref="E24:F24"/>
    <mergeCell ref="B37:F37"/>
    <mergeCell ref="B39:F39"/>
    <mergeCell ref="B41:F41"/>
    <mergeCell ref="B57:F57"/>
    <mergeCell ref="B44:F44"/>
    <mergeCell ref="B55:F55"/>
    <mergeCell ref="B50:F50"/>
    <mergeCell ref="B53:F53"/>
    <mergeCell ref="B46:F46"/>
  </mergeCells>
  <printOptions/>
  <pageMargins left="0.7874015748031497" right="0.49" top="0.69" bottom="0.67" header="0.42" footer="0.33"/>
  <pageSetup horizontalDpi="300" verticalDpi="300" orientation="portrait" paperSize="9" r:id="rId1"/>
  <headerFooter alignWithMargins="0">
    <oddFooter>&amp;LRekapitulace rozpočtu
&amp;A&amp;R&amp;P list 
</oddFooter>
  </headerFooter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ALARM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 ALARM</dc:creator>
  <cp:keywords/>
  <dc:description/>
  <cp:lastModifiedBy>Homola Oldřich Ing.</cp:lastModifiedBy>
  <cp:lastPrinted>2009-10-20T15:19:21Z</cp:lastPrinted>
  <dcterms:created xsi:type="dcterms:W3CDTF">2000-01-19T05:14:58Z</dcterms:created>
  <dcterms:modified xsi:type="dcterms:W3CDTF">2018-09-24T13:58:24Z</dcterms:modified>
  <cp:category/>
  <cp:version/>
  <cp:contentType/>
  <cp:contentStatus/>
</cp:coreProperties>
</file>