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440" windowHeight="11040" activeTab="0"/>
  </bookViews>
  <sheets>
    <sheet name="malovani" sheetId="1" r:id="rId1"/>
  </sheets>
  <definedNames>
    <definedName name="_xlnm.Print_Area" localSheetId="0">'malovani'!$A$2:$R$75</definedName>
  </definedNames>
  <calcPr calcId="145621"/>
</workbook>
</file>

<file path=xl/sharedStrings.xml><?xml version="1.0" encoding="utf-8"?>
<sst xmlns="http://schemas.openxmlformats.org/spreadsheetml/2006/main" count="141" uniqueCount="101">
  <si>
    <t>oddělení</t>
  </si>
  <si>
    <t>bílá</t>
  </si>
  <si>
    <t>barevná</t>
  </si>
  <si>
    <r>
      <t>výmalba v 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</si>
  <si>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2</t>
    </r>
  </si>
  <si>
    <t>uvedené m2 jsou pouze orientační,  fakturace bude dle skutečnosti</t>
  </si>
  <si>
    <t>Poznámka:</t>
  </si>
  <si>
    <t>olej</t>
  </si>
  <si>
    <t>omyvatelný nátěr</t>
  </si>
  <si>
    <t>omyvatelný nátěr antibatkeriál.</t>
  </si>
  <si>
    <t>infekční oddělení lůžka a ambulance</t>
  </si>
  <si>
    <t>kožní oddělení lůžka a ambulance</t>
  </si>
  <si>
    <t>plicní oddělení lůžka a ambulance</t>
  </si>
  <si>
    <t>operační sály a sterilizace</t>
  </si>
  <si>
    <t>JIP interního a neurologického oddělení</t>
  </si>
  <si>
    <t>interní oddělení lůžka a ambulance</t>
  </si>
  <si>
    <t>neurologické oddělení lůžka a ambulance</t>
  </si>
  <si>
    <t>gynekologické oddělení šestinedělí a porodní sály</t>
  </si>
  <si>
    <t>dětské oddělení lůžka, amb., JIP a novor.JIP</t>
  </si>
  <si>
    <t>rehabilitační oddělení lůžka a ambulance</t>
  </si>
  <si>
    <t>lékárna</t>
  </si>
  <si>
    <t>dospávací pokoj</t>
  </si>
  <si>
    <t>LDN M.Budějovice I., II.</t>
  </si>
  <si>
    <t>Budova G</t>
  </si>
  <si>
    <t>Budova K</t>
  </si>
  <si>
    <t>stravovací provoz</t>
  </si>
  <si>
    <t>Budova O</t>
  </si>
  <si>
    <t>Budova U</t>
  </si>
  <si>
    <t>OSTATNÍ PRÁCE</t>
  </si>
  <si>
    <t>Použitý materiál</t>
  </si>
  <si>
    <t>úprava omítek - sádrování</t>
  </si>
  <si>
    <t>odstranění staré malby - oškrábání malby</t>
  </si>
  <si>
    <t>izolace proteklých skvrn</t>
  </si>
  <si>
    <t xml:space="preserve">nátěr - kovové výrobky </t>
  </si>
  <si>
    <t>termín</t>
  </si>
  <si>
    <t>nástřik radiátorů (1 žebro)</t>
  </si>
  <si>
    <t>nátěr - truhlářské výrobky - zárubně (1x zárubeň)</t>
  </si>
  <si>
    <t>nátěr - truhlářské výrobky - dveře  (1x dveře - oboustranně)</t>
  </si>
  <si>
    <r>
      <t>m</t>
    </r>
    <r>
      <rPr>
        <vertAlign val="superscript"/>
        <sz val="10"/>
        <rFont val="Arial"/>
        <family val="2"/>
      </rPr>
      <t>2</t>
    </r>
  </si>
  <si>
    <t>ks</t>
  </si>
  <si>
    <t xml:space="preserve">předpokládaný orientační rozsah prací </t>
  </si>
  <si>
    <t>Nemocnice Třebíč, příspěvková organizace, léčebna dlouhodobě nemocných (LDN) – Náměstí Svobody 358, 676 02 Moravské Budějovice (detašované pracoviště zadavatele)</t>
  </si>
  <si>
    <r>
      <t>Kč bez DPH/m</t>
    </r>
    <r>
      <rPr>
        <vertAlign val="superscript"/>
        <sz val="9"/>
        <rFont val="Arial"/>
        <family val="2"/>
      </rPr>
      <t>2</t>
    </r>
  </si>
  <si>
    <t>Kč bez DPH celkem</t>
  </si>
  <si>
    <t xml:space="preserve">Cena za výmalbu celkem v Kč bez DPH </t>
  </si>
  <si>
    <t>cena celkem v Kč bez DPH</t>
  </si>
  <si>
    <t>celkem celkem v Kč včetně DPH</t>
  </si>
  <si>
    <t>předpokládaný termín realizace</t>
  </si>
  <si>
    <t>Cena celkem bez DPH</t>
  </si>
  <si>
    <t>Cena celkem vč. DPH</t>
  </si>
  <si>
    <t>Tab. 1.1. - MALOVÁNÍ</t>
  </si>
  <si>
    <t>Tab. 1.2. - OSTATNÍ PRÁCE</t>
  </si>
  <si>
    <r>
      <t>cena v Kč bez DPH/1m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     </t>
    </r>
  </si>
  <si>
    <r>
      <t>cena v Kč vč. DPH/1m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</t>
    </r>
  </si>
  <si>
    <t>DPH</t>
  </si>
  <si>
    <t>Cenová nabídka - rekapitulace</t>
  </si>
  <si>
    <t>Malování (dle tab. 1.1.)</t>
  </si>
  <si>
    <t>Ostatní práce (dle tab. 1.2.)</t>
  </si>
  <si>
    <t>Cena v Kč bez DPH</t>
  </si>
  <si>
    <t>Cena v Kč vč. DPH</t>
  </si>
  <si>
    <t>Cena celkem za předmět veřejné zakázky</t>
  </si>
  <si>
    <t>LDN II</t>
  </si>
  <si>
    <t>Centrální laboratoř</t>
  </si>
  <si>
    <t>Patologie</t>
  </si>
  <si>
    <t>Budova L</t>
  </si>
  <si>
    <t>Budova P</t>
  </si>
  <si>
    <t>Nemocnice Třebíč, příspěvková organizace, Purkyňovo nám. 133/2, 674 01 Třebíč (sídlo zadavatele)</t>
  </si>
  <si>
    <t>VZ MALÍŘSKÉ A NATĚRAČSKÉ PRÁCE - CENOVÁ NABÍDKA</t>
  </si>
  <si>
    <t>2018 - 2020</t>
  </si>
  <si>
    <t>Budova C</t>
  </si>
  <si>
    <t>1 PP (podzemní podlaží</t>
  </si>
  <si>
    <t>1 NP (ambulance)</t>
  </si>
  <si>
    <t>2 NP (ARO, chirurgická JIP)</t>
  </si>
  <si>
    <t>3 NP (společný lůžkovýfond, chirurgie)</t>
  </si>
  <si>
    <t>4 NP (chirurgie, ortopedie)</t>
  </si>
  <si>
    <t>5 NP</t>
  </si>
  <si>
    <t>leden 2020</t>
  </si>
  <si>
    <t xml:space="preserve">leden 2020 </t>
  </si>
  <si>
    <t>srpen 2019</t>
  </si>
  <si>
    <t>listopad 2019</t>
  </si>
  <si>
    <t>1NP (dialýza)</t>
  </si>
  <si>
    <t>duben 2020</t>
  </si>
  <si>
    <t>2 NP (jednodenní péče na lůžku)</t>
  </si>
  <si>
    <t>3 NP (šatny zaměstnanců)</t>
  </si>
  <si>
    <t>4 NP (LDN I)</t>
  </si>
  <si>
    <t>5NP (pracovny lékařů)</t>
  </si>
  <si>
    <t>prosinec 2019</t>
  </si>
  <si>
    <t>Budova M2</t>
  </si>
  <si>
    <t>květen 2019</t>
  </si>
  <si>
    <t>březen 2020</t>
  </si>
  <si>
    <t>září 2019</t>
  </si>
  <si>
    <t>Budova M1</t>
  </si>
  <si>
    <t>říjen 2019</t>
  </si>
  <si>
    <t>duben 2019</t>
  </si>
  <si>
    <t>březen 2019</t>
  </si>
  <si>
    <t>DIOP</t>
  </si>
  <si>
    <t>Ambulance</t>
  </si>
  <si>
    <t>únor 2020</t>
  </si>
  <si>
    <t>září 2020</t>
  </si>
  <si>
    <t>červen 2019</t>
  </si>
  <si>
    <t>Příloha č. 1 Smlouvy o dílo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</si>
</sst>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 quotePrefix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5" fillId="2" borderId="7" xfId="0" applyFont="1" applyFill="1" applyBorder="1" applyAlignment="1" quotePrefix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 quotePrefix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0" fontId="15" fillId="2" borderId="9" xfId="0" applyFont="1" applyFill="1" applyBorder="1" applyAlignment="1" quotePrefix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0" borderId="0" xfId="0" applyFont="1" applyAlignment="1" quotePrefix="1">
      <alignment horizontal="left" vertical="center" wrapText="1"/>
    </xf>
    <xf numFmtId="0" fontId="11" fillId="0" borderId="0" xfId="0" applyFont="1"/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3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/>
    <xf numFmtId="4" fontId="2" fillId="2" borderId="11" xfId="0" applyNumberFormat="1" applyFont="1" applyFill="1" applyBorder="1" applyAlignment="1">
      <alignment vertical="center" wrapText="1"/>
    </xf>
    <xf numFmtId="4" fontId="2" fillId="3" borderId="11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4" fontId="9" fillId="2" borderId="13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2" fillId="6" borderId="7" xfId="0" applyFont="1" applyFill="1" applyBorder="1" applyAlignment="1">
      <alignment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2" fillId="6" borderId="11" xfId="0" applyNumberFormat="1" applyFont="1" applyFill="1" applyBorder="1" applyAlignment="1">
      <alignment vertical="center" wrapText="1"/>
    </xf>
    <xf numFmtId="0" fontId="2" fillId="6" borderId="7" xfId="0" applyFont="1" applyFill="1" applyBorder="1" applyAlignment="1" quotePrefix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 quotePrefix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49" fontId="5" fillId="3" borderId="18" xfId="0" applyNumberFormat="1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vertical="center" wrapText="1"/>
    </xf>
    <xf numFmtId="4" fontId="9" fillId="2" borderId="24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9" fontId="9" fillId="2" borderId="23" xfId="0" applyNumberFormat="1" applyFont="1" applyFill="1" applyBorder="1" applyAlignment="1">
      <alignment vertical="center" wrapText="1"/>
    </xf>
    <xf numFmtId="9" fontId="9" fillId="2" borderId="24" xfId="0" applyNumberFormat="1" applyFont="1" applyFill="1" applyBorder="1" applyAlignment="1">
      <alignment vertical="center" wrapText="1"/>
    </xf>
    <xf numFmtId="0" fontId="15" fillId="7" borderId="29" xfId="0" applyFont="1" applyFill="1" applyBorder="1" applyAlignment="1" quotePrefix="1">
      <alignment horizontal="left" vertical="center" wrapText="1"/>
    </xf>
    <xf numFmtId="0" fontId="15" fillId="7" borderId="15" xfId="0" applyFont="1" applyFill="1" applyBorder="1" applyAlignment="1" quotePrefix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zoomScale="80" zoomScaleNormal="80" zoomScaleSheetLayoutView="80" workbookViewId="0" topLeftCell="A1">
      <selection activeCell="A2" sqref="A2:R2"/>
    </sheetView>
  </sheetViews>
  <sheetFormatPr defaultColWidth="9.140625" defaultRowHeight="12.75"/>
  <cols>
    <col min="1" max="1" width="28.421875" style="14" customWidth="1"/>
    <col min="2" max="2" width="20.57421875" style="1" customWidth="1"/>
    <col min="3" max="3" width="7.28125" style="7" customWidth="1"/>
    <col min="4" max="4" width="8.140625" style="4" customWidth="1"/>
    <col min="5" max="5" width="9.7109375" style="4" customWidth="1"/>
    <col min="6" max="6" width="6.57421875" style="2" customWidth="1"/>
    <col min="7" max="7" width="8.8515625" style="4" customWidth="1"/>
    <col min="8" max="8" width="9.7109375" style="4" customWidth="1"/>
    <col min="9" max="9" width="7.140625" style="2" customWidth="1"/>
    <col min="10" max="10" width="5.7109375" style="4" customWidth="1"/>
    <col min="11" max="11" width="9.7109375" style="4" customWidth="1"/>
    <col min="12" max="12" width="7.28125" style="2" customWidth="1"/>
    <col min="13" max="13" width="9.140625" style="1" customWidth="1"/>
    <col min="14" max="14" width="12.00390625" style="1" customWidth="1"/>
    <col min="15" max="15" width="6.28125" style="1" customWidth="1"/>
    <col min="16" max="16" width="8.8515625" style="1" customWidth="1"/>
    <col min="17" max="17" width="11.00390625" style="1" customWidth="1"/>
    <col min="18" max="18" width="14.8515625" style="1" customWidth="1"/>
    <col min="19" max="16384" width="9.140625" style="1" customWidth="1"/>
  </cols>
  <sheetData>
    <row r="1" ht="12.75">
      <c r="R1" s="80" t="s">
        <v>100</v>
      </c>
    </row>
    <row r="2" spans="1:18" ht="18">
      <c r="A2" s="101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8" ht="7.5" customHeight="1">
      <c r="A3" s="43"/>
      <c r="B3"/>
      <c r="C3"/>
      <c r="D3"/>
      <c r="E3"/>
      <c r="F3"/>
      <c r="G3"/>
      <c r="H3"/>
    </row>
    <row r="4" spans="1:8" ht="15.75">
      <c r="A4" s="55" t="s">
        <v>50</v>
      </c>
      <c r="B4"/>
      <c r="C4"/>
      <c r="D4"/>
      <c r="E4"/>
      <c r="F4"/>
      <c r="G4"/>
      <c r="H4"/>
    </row>
    <row r="5" spans="1:12" ht="11.25" customHeight="1" thickBot="1">
      <c r="A5" s="35"/>
      <c r="B5" s="35"/>
      <c r="C5" s="6"/>
      <c r="D5" s="5"/>
      <c r="E5" s="5"/>
      <c r="F5" s="5"/>
      <c r="G5" s="5"/>
      <c r="H5" s="5"/>
      <c r="I5" s="5"/>
      <c r="J5" s="5"/>
      <c r="K5" s="5"/>
      <c r="L5" s="3"/>
    </row>
    <row r="6" spans="1:18" ht="12" customHeight="1">
      <c r="A6" s="105" t="s">
        <v>0</v>
      </c>
      <c r="B6" s="102" t="s">
        <v>47</v>
      </c>
      <c r="C6" s="108" t="s">
        <v>3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81" t="s">
        <v>44</v>
      </c>
    </row>
    <row r="7" spans="1:18" ht="12" customHeight="1">
      <c r="A7" s="106"/>
      <c r="B7" s="103"/>
      <c r="C7" s="88" t="s">
        <v>1</v>
      </c>
      <c r="D7" s="88"/>
      <c r="E7" s="88"/>
      <c r="F7" s="88" t="s">
        <v>2</v>
      </c>
      <c r="G7" s="88"/>
      <c r="H7" s="88"/>
      <c r="I7" s="88" t="s">
        <v>7</v>
      </c>
      <c r="J7" s="88"/>
      <c r="K7" s="88"/>
      <c r="L7" s="88" t="s">
        <v>8</v>
      </c>
      <c r="M7" s="88"/>
      <c r="N7" s="88"/>
      <c r="O7" s="88" t="s">
        <v>9</v>
      </c>
      <c r="P7" s="88"/>
      <c r="Q7" s="88"/>
      <c r="R7" s="82"/>
    </row>
    <row r="8" spans="1:18" ht="12" customHeight="1">
      <c r="A8" s="106"/>
      <c r="B8" s="103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2"/>
    </row>
    <row r="9" spans="1:18" ht="49.5">
      <c r="A9" s="107"/>
      <c r="B9" s="104"/>
      <c r="C9" s="54" t="s">
        <v>4</v>
      </c>
      <c r="D9" s="40" t="s">
        <v>42</v>
      </c>
      <c r="E9" s="54" t="s">
        <v>43</v>
      </c>
      <c r="F9" s="54" t="s">
        <v>4</v>
      </c>
      <c r="G9" s="40" t="s">
        <v>42</v>
      </c>
      <c r="H9" s="54" t="s">
        <v>43</v>
      </c>
      <c r="I9" s="54" t="s">
        <v>4</v>
      </c>
      <c r="J9" s="40" t="s">
        <v>42</v>
      </c>
      <c r="K9" s="54" t="s">
        <v>43</v>
      </c>
      <c r="L9" s="54" t="s">
        <v>4</v>
      </c>
      <c r="M9" s="40" t="s">
        <v>42</v>
      </c>
      <c r="N9" s="54" t="s">
        <v>43</v>
      </c>
      <c r="O9" s="54" t="s">
        <v>4</v>
      </c>
      <c r="P9" s="40" t="s">
        <v>42</v>
      </c>
      <c r="Q9" s="54" t="s">
        <v>43</v>
      </c>
      <c r="R9" s="82"/>
    </row>
    <row r="10" spans="1:18" s="9" customFormat="1" ht="24.95" customHeight="1">
      <c r="A10" s="111" t="s">
        <v>66</v>
      </c>
      <c r="B10" s="112"/>
      <c r="C10" s="112"/>
      <c r="D10" s="112"/>
      <c r="E10" s="112"/>
      <c r="F10" s="112"/>
      <c r="G10" s="112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8" s="9" customFormat="1" ht="24.95" customHeight="1">
      <c r="A11" s="36" t="s">
        <v>69</v>
      </c>
      <c r="B11" s="37"/>
      <c r="C11" s="38"/>
      <c r="D11" s="15"/>
      <c r="E11" s="15"/>
      <c r="F11" s="38"/>
      <c r="G11" s="15"/>
      <c r="H11" s="15"/>
      <c r="I11" s="38"/>
      <c r="J11" s="15"/>
      <c r="K11" s="15"/>
      <c r="L11" s="39"/>
      <c r="M11" s="15"/>
      <c r="N11" s="15"/>
      <c r="O11" s="39"/>
      <c r="P11" s="15"/>
      <c r="Q11" s="15"/>
      <c r="R11" s="56"/>
    </row>
    <row r="12" spans="1:18" s="9" customFormat="1" ht="24.95" customHeight="1">
      <c r="A12" s="72" t="s">
        <v>70</v>
      </c>
      <c r="B12" s="24" t="s">
        <v>76</v>
      </c>
      <c r="C12" s="25">
        <v>89</v>
      </c>
      <c r="D12" s="26"/>
      <c r="E12" s="26">
        <f aca="true" t="shared" si="0" ref="E12:E50">C12*D12</f>
        <v>0</v>
      </c>
      <c r="F12" s="25">
        <v>60</v>
      </c>
      <c r="G12" s="26"/>
      <c r="H12" s="26">
        <f aca="true" t="shared" si="1" ref="H12:H50">F12*G12</f>
        <v>0</v>
      </c>
      <c r="I12" s="25">
        <v>0</v>
      </c>
      <c r="J12" s="26"/>
      <c r="K12" s="26">
        <f aca="true" t="shared" si="2" ref="K12:K50">I12*J12</f>
        <v>0</v>
      </c>
      <c r="L12" s="27">
        <v>0</v>
      </c>
      <c r="M12" s="28"/>
      <c r="N12" s="28">
        <f aca="true" t="shared" si="3" ref="N12:N50">L12*M12</f>
        <v>0</v>
      </c>
      <c r="O12" s="27">
        <v>0</v>
      </c>
      <c r="P12" s="28"/>
      <c r="Q12" s="28">
        <f aca="true" t="shared" si="4" ref="Q12:Q50">O12*P12</f>
        <v>0</v>
      </c>
      <c r="R12" s="57">
        <f aca="true" t="shared" si="5" ref="R12:R50">E12+H12+K12+N12+Q12</f>
        <v>0</v>
      </c>
    </row>
    <row r="13" spans="1:18" s="9" customFormat="1" ht="24.75" customHeight="1">
      <c r="A13" s="72" t="s">
        <v>71</v>
      </c>
      <c r="B13" s="24" t="s">
        <v>76</v>
      </c>
      <c r="C13" s="25">
        <v>1000</v>
      </c>
      <c r="D13" s="26"/>
      <c r="E13" s="26">
        <f t="shared" si="0"/>
        <v>0</v>
      </c>
      <c r="F13" s="25">
        <v>1600</v>
      </c>
      <c r="G13" s="26"/>
      <c r="H13" s="26">
        <f t="shared" si="1"/>
        <v>0</v>
      </c>
      <c r="I13" s="25">
        <v>0</v>
      </c>
      <c r="J13" s="26"/>
      <c r="K13" s="26">
        <f t="shared" si="2"/>
        <v>0</v>
      </c>
      <c r="L13" s="27">
        <v>0</v>
      </c>
      <c r="M13" s="28"/>
      <c r="N13" s="28">
        <f t="shared" si="3"/>
        <v>0</v>
      </c>
      <c r="O13" s="27">
        <v>0</v>
      </c>
      <c r="P13" s="28"/>
      <c r="Q13" s="28">
        <f t="shared" si="4"/>
        <v>0</v>
      </c>
      <c r="R13" s="57">
        <f t="shared" si="5"/>
        <v>0</v>
      </c>
    </row>
    <row r="14" spans="1:18" s="9" customFormat="1" ht="24.95" customHeight="1">
      <c r="A14" s="72" t="s">
        <v>72</v>
      </c>
      <c r="B14" s="24" t="s">
        <v>77</v>
      </c>
      <c r="C14" s="25">
        <v>0</v>
      </c>
      <c r="D14" s="26"/>
      <c r="E14" s="26">
        <f t="shared" si="0"/>
        <v>0</v>
      </c>
      <c r="F14" s="25">
        <v>0</v>
      </c>
      <c r="G14" s="26"/>
      <c r="H14" s="26">
        <f t="shared" si="1"/>
        <v>0</v>
      </c>
      <c r="I14" s="25">
        <v>0</v>
      </c>
      <c r="J14" s="26"/>
      <c r="K14" s="26">
        <f t="shared" si="2"/>
        <v>0</v>
      </c>
      <c r="L14" s="27">
        <v>750</v>
      </c>
      <c r="M14" s="28"/>
      <c r="N14" s="28">
        <f t="shared" si="3"/>
        <v>0</v>
      </c>
      <c r="O14" s="27">
        <v>0</v>
      </c>
      <c r="P14" s="28"/>
      <c r="Q14" s="28">
        <f t="shared" si="4"/>
        <v>0</v>
      </c>
      <c r="R14" s="57">
        <f t="shared" si="5"/>
        <v>0</v>
      </c>
    </row>
    <row r="15" spans="1:18" s="9" customFormat="1" ht="24.95" customHeight="1">
      <c r="A15" s="73" t="s">
        <v>73</v>
      </c>
      <c r="B15" s="24" t="s">
        <v>76</v>
      </c>
      <c r="C15" s="25">
        <v>0</v>
      </c>
      <c r="D15" s="26"/>
      <c r="E15" s="26">
        <f aca="true" t="shared" si="6" ref="E15">C15*D15</f>
        <v>0</v>
      </c>
      <c r="F15" s="25">
        <v>1600</v>
      </c>
      <c r="G15" s="26"/>
      <c r="H15" s="26">
        <f aca="true" t="shared" si="7" ref="H15">F15*G15</f>
        <v>0</v>
      </c>
      <c r="I15" s="25">
        <v>0</v>
      </c>
      <c r="J15" s="26"/>
      <c r="K15" s="26">
        <f aca="true" t="shared" si="8" ref="K15">I15*J15</f>
        <v>0</v>
      </c>
      <c r="L15" s="27">
        <v>1000</v>
      </c>
      <c r="M15" s="28"/>
      <c r="N15" s="28">
        <f aca="true" t="shared" si="9" ref="N15">L15*M15</f>
        <v>0</v>
      </c>
      <c r="O15" s="27">
        <v>0</v>
      </c>
      <c r="P15" s="28"/>
      <c r="Q15" s="28">
        <f aca="true" t="shared" si="10" ref="Q15">O15*P15</f>
        <v>0</v>
      </c>
      <c r="R15" s="57">
        <f aca="true" t="shared" si="11" ref="R15">E15+H15+K15+N15+Q15</f>
        <v>0</v>
      </c>
    </row>
    <row r="16" spans="1:18" s="9" customFormat="1" ht="24.95" customHeight="1">
      <c r="A16" s="72" t="s">
        <v>74</v>
      </c>
      <c r="B16" s="24" t="s">
        <v>76</v>
      </c>
      <c r="C16" s="25">
        <v>0</v>
      </c>
      <c r="D16" s="26"/>
      <c r="E16" s="26">
        <f t="shared" si="0"/>
        <v>0</v>
      </c>
      <c r="F16" s="25">
        <v>1600</v>
      </c>
      <c r="G16" s="26"/>
      <c r="H16" s="26">
        <f t="shared" si="1"/>
        <v>0</v>
      </c>
      <c r="I16" s="25">
        <v>0</v>
      </c>
      <c r="J16" s="26"/>
      <c r="K16" s="26">
        <f t="shared" si="2"/>
        <v>0</v>
      </c>
      <c r="L16" s="27">
        <v>1000</v>
      </c>
      <c r="M16" s="28"/>
      <c r="N16" s="28">
        <f t="shared" si="3"/>
        <v>0</v>
      </c>
      <c r="O16" s="27">
        <v>0</v>
      </c>
      <c r="P16" s="28"/>
      <c r="Q16" s="28">
        <f t="shared" si="4"/>
        <v>0</v>
      </c>
      <c r="R16" s="57">
        <f t="shared" si="5"/>
        <v>0</v>
      </c>
    </row>
    <row r="17" spans="1:18" s="9" customFormat="1" ht="24.95" customHeight="1">
      <c r="A17" s="73" t="s">
        <v>75</v>
      </c>
      <c r="B17" s="24" t="s">
        <v>76</v>
      </c>
      <c r="C17" s="25">
        <v>180</v>
      </c>
      <c r="D17" s="26"/>
      <c r="E17" s="26">
        <f aca="true" t="shared" si="12" ref="E17">C17*D17</f>
        <v>0</v>
      </c>
      <c r="F17" s="25">
        <v>0</v>
      </c>
      <c r="G17" s="26"/>
      <c r="H17" s="26">
        <f aca="true" t="shared" si="13" ref="H17">F17*G17</f>
        <v>0</v>
      </c>
      <c r="I17" s="25">
        <v>0</v>
      </c>
      <c r="J17" s="26"/>
      <c r="K17" s="26">
        <f aca="true" t="shared" si="14" ref="K17">I17*J17</f>
        <v>0</v>
      </c>
      <c r="L17" s="27">
        <v>0</v>
      </c>
      <c r="M17" s="28"/>
      <c r="N17" s="28">
        <f aca="true" t="shared" si="15" ref="N17">L17*M17</f>
        <v>0</v>
      </c>
      <c r="O17" s="27">
        <v>0</v>
      </c>
      <c r="P17" s="28"/>
      <c r="Q17" s="28">
        <f aca="true" t="shared" si="16" ref="Q17">O17*P17</f>
        <v>0</v>
      </c>
      <c r="R17" s="57">
        <f aca="true" t="shared" si="17" ref="R17">E17+H17+K17+N17+Q17</f>
        <v>0</v>
      </c>
    </row>
    <row r="18" spans="1:18" s="9" customFormat="1" ht="24.95" customHeight="1">
      <c r="A18" s="32" t="s">
        <v>26</v>
      </c>
      <c r="B18" s="16"/>
      <c r="C18" s="17"/>
      <c r="D18" s="15"/>
      <c r="E18" s="15"/>
      <c r="F18" s="17"/>
      <c r="G18" s="15"/>
      <c r="H18" s="15"/>
      <c r="I18" s="17"/>
      <c r="J18" s="15"/>
      <c r="K18" s="15"/>
      <c r="L18" s="18"/>
      <c r="M18" s="8"/>
      <c r="N18" s="8"/>
      <c r="O18" s="18"/>
      <c r="P18" s="8"/>
      <c r="Q18" s="8"/>
      <c r="R18" s="56"/>
    </row>
    <row r="19" spans="1:18" s="9" customFormat="1" ht="24.95" customHeight="1">
      <c r="A19" s="64" t="s">
        <v>13</v>
      </c>
      <c r="B19" s="65" t="s">
        <v>78</v>
      </c>
      <c r="C19" s="66">
        <v>1500</v>
      </c>
      <c r="D19" s="67"/>
      <c r="E19" s="67">
        <f t="shared" si="0"/>
        <v>0</v>
      </c>
      <c r="F19" s="66">
        <v>500</v>
      </c>
      <c r="G19" s="67"/>
      <c r="H19" s="67">
        <f t="shared" si="1"/>
        <v>0</v>
      </c>
      <c r="I19" s="66">
        <v>50</v>
      </c>
      <c r="J19" s="67"/>
      <c r="K19" s="67">
        <f t="shared" si="2"/>
        <v>0</v>
      </c>
      <c r="L19" s="68">
        <v>800</v>
      </c>
      <c r="M19" s="69"/>
      <c r="N19" s="69">
        <f t="shared" si="3"/>
        <v>0</v>
      </c>
      <c r="O19" s="68">
        <v>1000</v>
      </c>
      <c r="P19" s="69"/>
      <c r="Q19" s="69">
        <f t="shared" si="4"/>
        <v>0</v>
      </c>
      <c r="R19" s="70">
        <f t="shared" si="5"/>
        <v>0</v>
      </c>
    </row>
    <row r="20" spans="1:18" s="9" customFormat="1" ht="24.95" customHeight="1">
      <c r="A20" s="64" t="s">
        <v>21</v>
      </c>
      <c r="B20" s="65" t="s">
        <v>79</v>
      </c>
      <c r="C20" s="66">
        <v>100</v>
      </c>
      <c r="D20" s="67"/>
      <c r="E20" s="67">
        <f t="shared" si="0"/>
        <v>0</v>
      </c>
      <c r="F20" s="66">
        <v>100</v>
      </c>
      <c r="G20" s="67"/>
      <c r="H20" s="67">
        <f t="shared" si="1"/>
        <v>0</v>
      </c>
      <c r="I20" s="66">
        <v>100</v>
      </c>
      <c r="J20" s="67"/>
      <c r="K20" s="67">
        <f t="shared" si="2"/>
        <v>0</v>
      </c>
      <c r="L20" s="68">
        <v>300</v>
      </c>
      <c r="M20" s="69"/>
      <c r="N20" s="69">
        <f t="shared" si="3"/>
        <v>0</v>
      </c>
      <c r="O20" s="68">
        <v>0</v>
      </c>
      <c r="P20" s="69"/>
      <c r="Q20" s="69">
        <f t="shared" si="4"/>
        <v>0</v>
      </c>
      <c r="R20" s="70">
        <f t="shared" si="5"/>
        <v>0</v>
      </c>
    </row>
    <row r="21" spans="1:18" s="9" customFormat="1" ht="24.95" customHeight="1">
      <c r="A21" s="32" t="s">
        <v>23</v>
      </c>
      <c r="B21" s="16"/>
      <c r="C21" s="17"/>
      <c r="D21" s="15"/>
      <c r="E21" s="15"/>
      <c r="F21" s="17"/>
      <c r="G21" s="15"/>
      <c r="H21" s="15"/>
      <c r="I21" s="17"/>
      <c r="J21" s="15"/>
      <c r="K21" s="15"/>
      <c r="L21" s="18"/>
      <c r="M21" s="8"/>
      <c r="N21" s="8"/>
      <c r="O21" s="18"/>
      <c r="P21" s="8"/>
      <c r="Q21" s="8"/>
      <c r="R21" s="56"/>
    </row>
    <row r="22" spans="1:18" s="9" customFormat="1" ht="24.75" customHeight="1">
      <c r="A22" s="73" t="s">
        <v>80</v>
      </c>
      <c r="B22" s="24" t="s">
        <v>81</v>
      </c>
      <c r="C22" s="25">
        <v>150</v>
      </c>
      <c r="D22" s="26"/>
      <c r="E22" s="26">
        <f t="shared" si="0"/>
        <v>0</v>
      </c>
      <c r="F22" s="25">
        <v>150</v>
      </c>
      <c r="G22" s="26"/>
      <c r="H22" s="26">
        <f t="shared" si="1"/>
        <v>0</v>
      </c>
      <c r="I22" s="25">
        <v>0</v>
      </c>
      <c r="J22" s="26"/>
      <c r="K22" s="26">
        <f t="shared" si="2"/>
        <v>0</v>
      </c>
      <c r="L22" s="27">
        <v>350</v>
      </c>
      <c r="M22" s="28"/>
      <c r="N22" s="28">
        <f t="shared" si="3"/>
        <v>0</v>
      </c>
      <c r="O22" s="27">
        <v>0</v>
      </c>
      <c r="P22" s="28"/>
      <c r="Q22" s="28">
        <f t="shared" si="4"/>
        <v>0</v>
      </c>
      <c r="R22" s="57">
        <f t="shared" si="5"/>
        <v>0</v>
      </c>
    </row>
    <row r="23" spans="1:18" s="9" customFormat="1" ht="24.75" customHeight="1">
      <c r="A23" s="73" t="s">
        <v>82</v>
      </c>
      <c r="B23" s="24" t="s">
        <v>81</v>
      </c>
      <c r="C23" s="25">
        <v>80</v>
      </c>
      <c r="D23" s="26"/>
      <c r="E23" s="26">
        <f t="shared" si="0"/>
        <v>0</v>
      </c>
      <c r="F23" s="25">
        <v>80</v>
      </c>
      <c r="G23" s="26"/>
      <c r="H23" s="26">
        <v>0</v>
      </c>
      <c r="I23" s="25">
        <v>0</v>
      </c>
      <c r="J23" s="26"/>
      <c r="K23" s="26">
        <f t="shared" si="2"/>
        <v>0</v>
      </c>
      <c r="L23" s="27">
        <v>500</v>
      </c>
      <c r="M23" s="28"/>
      <c r="N23" s="28">
        <f t="shared" si="3"/>
        <v>0</v>
      </c>
      <c r="O23" s="27">
        <v>0</v>
      </c>
      <c r="P23" s="28"/>
      <c r="Q23" s="28">
        <v>0</v>
      </c>
      <c r="R23" s="57">
        <f t="shared" si="5"/>
        <v>0</v>
      </c>
    </row>
    <row r="24" spans="1:18" s="9" customFormat="1" ht="24.75" customHeight="1">
      <c r="A24" s="73" t="s">
        <v>83</v>
      </c>
      <c r="B24" s="24" t="s">
        <v>81</v>
      </c>
      <c r="C24" s="25">
        <v>610</v>
      </c>
      <c r="D24" s="26"/>
      <c r="E24" s="26">
        <f t="shared" si="0"/>
        <v>0</v>
      </c>
      <c r="F24" s="25">
        <v>0</v>
      </c>
      <c r="G24" s="26"/>
      <c r="H24" s="26">
        <v>0</v>
      </c>
      <c r="I24" s="25">
        <v>0</v>
      </c>
      <c r="J24" s="26"/>
      <c r="K24" s="26">
        <f t="shared" si="2"/>
        <v>0</v>
      </c>
      <c r="L24" s="27">
        <v>0</v>
      </c>
      <c r="M24" s="28"/>
      <c r="N24" s="28">
        <f t="shared" si="3"/>
        <v>0</v>
      </c>
      <c r="O24" s="27">
        <v>0</v>
      </c>
      <c r="P24" s="28"/>
      <c r="Q24" s="28">
        <v>0</v>
      </c>
      <c r="R24" s="57">
        <f t="shared" si="5"/>
        <v>0</v>
      </c>
    </row>
    <row r="25" spans="1:18" s="9" customFormat="1" ht="24.75" customHeight="1">
      <c r="A25" s="73" t="s">
        <v>84</v>
      </c>
      <c r="B25" s="24" t="s">
        <v>81</v>
      </c>
      <c r="C25" s="25">
        <v>370</v>
      </c>
      <c r="D25" s="26"/>
      <c r="E25" s="26">
        <f t="shared" si="0"/>
        <v>0</v>
      </c>
      <c r="F25" s="25">
        <v>370</v>
      </c>
      <c r="G25" s="26"/>
      <c r="H25" s="26">
        <v>0</v>
      </c>
      <c r="I25" s="25">
        <v>0</v>
      </c>
      <c r="J25" s="26"/>
      <c r="K25" s="26">
        <f t="shared" si="2"/>
        <v>0</v>
      </c>
      <c r="L25" s="27">
        <v>170</v>
      </c>
      <c r="M25" s="28"/>
      <c r="N25" s="28">
        <f t="shared" si="3"/>
        <v>0</v>
      </c>
      <c r="O25" s="27">
        <v>0</v>
      </c>
      <c r="P25" s="28"/>
      <c r="Q25" s="28">
        <v>0</v>
      </c>
      <c r="R25" s="57">
        <f t="shared" si="5"/>
        <v>0</v>
      </c>
    </row>
    <row r="26" spans="1:18" s="9" customFormat="1" ht="24.75" customHeight="1">
      <c r="A26" s="73" t="s">
        <v>85</v>
      </c>
      <c r="B26" s="24" t="s">
        <v>81</v>
      </c>
      <c r="C26" s="25">
        <v>950</v>
      </c>
      <c r="D26" s="26"/>
      <c r="E26" s="26">
        <f t="shared" si="0"/>
        <v>0</v>
      </c>
      <c r="F26" s="25">
        <v>0</v>
      </c>
      <c r="G26" s="26"/>
      <c r="H26" s="26">
        <v>0</v>
      </c>
      <c r="I26" s="25">
        <v>0</v>
      </c>
      <c r="J26" s="26"/>
      <c r="K26" s="26">
        <f t="shared" si="2"/>
        <v>0</v>
      </c>
      <c r="L26" s="27">
        <v>0</v>
      </c>
      <c r="M26" s="28"/>
      <c r="N26" s="28">
        <f t="shared" si="3"/>
        <v>0</v>
      </c>
      <c r="O26" s="27">
        <v>0</v>
      </c>
      <c r="P26" s="28"/>
      <c r="Q26" s="28">
        <v>0</v>
      </c>
      <c r="R26" s="57">
        <f t="shared" si="5"/>
        <v>0</v>
      </c>
    </row>
    <row r="27" spans="1:18" s="9" customFormat="1" ht="24.95" customHeight="1">
      <c r="A27" s="32" t="s">
        <v>24</v>
      </c>
      <c r="B27" s="16"/>
      <c r="C27" s="17"/>
      <c r="D27" s="15"/>
      <c r="E27" s="15"/>
      <c r="F27" s="17"/>
      <c r="G27" s="15"/>
      <c r="H27" s="15"/>
      <c r="I27" s="17"/>
      <c r="J27" s="15"/>
      <c r="K27" s="15"/>
      <c r="L27" s="18"/>
      <c r="M27" s="8"/>
      <c r="N27" s="8"/>
      <c r="O27" s="18"/>
      <c r="P27" s="8"/>
      <c r="Q27" s="8"/>
      <c r="R27" s="56"/>
    </row>
    <row r="28" spans="1:18" s="9" customFormat="1" ht="24.95" customHeight="1">
      <c r="A28" s="71" t="s">
        <v>25</v>
      </c>
      <c r="B28" s="65" t="s">
        <v>86</v>
      </c>
      <c r="C28" s="66">
        <v>900</v>
      </c>
      <c r="D28" s="67"/>
      <c r="E28" s="67">
        <f t="shared" si="0"/>
        <v>0</v>
      </c>
      <c r="F28" s="66">
        <v>100</v>
      </c>
      <c r="G28" s="67"/>
      <c r="H28" s="67">
        <f t="shared" si="1"/>
        <v>0</v>
      </c>
      <c r="I28" s="66">
        <v>0</v>
      </c>
      <c r="J28" s="67"/>
      <c r="K28" s="67">
        <f t="shared" si="2"/>
        <v>0</v>
      </c>
      <c r="L28" s="68">
        <v>0</v>
      </c>
      <c r="M28" s="69"/>
      <c r="N28" s="69">
        <f t="shared" si="3"/>
        <v>0</v>
      </c>
      <c r="O28" s="68">
        <v>0</v>
      </c>
      <c r="P28" s="69"/>
      <c r="Q28" s="69">
        <f t="shared" si="4"/>
        <v>0</v>
      </c>
      <c r="R28" s="70">
        <f>E28+H28+K28+N28+Q28</f>
        <v>0</v>
      </c>
    </row>
    <row r="29" spans="1:18" s="9" customFormat="1" ht="24.95" customHeight="1">
      <c r="A29" s="32" t="s">
        <v>87</v>
      </c>
      <c r="B29" s="16"/>
      <c r="C29" s="17"/>
      <c r="D29" s="15"/>
      <c r="E29" s="15"/>
      <c r="F29" s="17"/>
      <c r="G29" s="15"/>
      <c r="H29" s="15"/>
      <c r="I29" s="17"/>
      <c r="J29" s="15"/>
      <c r="K29" s="15"/>
      <c r="L29" s="18"/>
      <c r="M29" s="8"/>
      <c r="N29" s="8"/>
      <c r="O29" s="18"/>
      <c r="P29" s="8"/>
      <c r="Q29" s="8"/>
      <c r="R29" s="56"/>
    </row>
    <row r="30" spans="1:18" s="9" customFormat="1" ht="24.95" customHeight="1">
      <c r="A30" s="72" t="s">
        <v>17</v>
      </c>
      <c r="B30" s="24" t="s">
        <v>88</v>
      </c>
      <c r="C30" s="25">
        <v>800</v>
      </c>
      <c r="D30" s="26"/>
      <c r="E30" s="26">
        <f t="shared" si="0"/>
        <v>0</v>
      </c>
      <c r="F30" s="25">
        <v>600</v>
      </c>
      <c r="G30" s="26"/>
      <c r="H30" s="26">
        <f t="shared" si="1"/>
        <v>0</v>
      </c>
      <c r="I30" s="25">
        <v>150</v>
      </c>
      <c r="J30" s="26"/>
      <c r="K30" s="26">
        <f t="shared" si="2"/>
        <v>0</v>
      </c>
      <c r="L30" s="27">
        <v>400</v>
      </c>
      <c r="M30" s="28"/>
      <c r="N30" s="28">
        <f t="shared" si="3"/>
        <v>0</v>
      </c>
      <c r="O30" s="27">
        <v>0</v>
      </c>
      <c r="P30" s="28"/>
      <c r="Q30" s="28">
        <f t="shared" si="4"/>
        <v>0</v>
      </c>
      <c r="R30" s="57">
        <f t="shared" si="5"/>
        <v>0</v>
      </c>
    </row>
    <row r="31" spans="1:18" s="9" customFormat="1" ht="24.95" customHeight="1">
      <c r="A31" s="72" t="s">
        <v>18</v>
      </c>
      <c r="B31" s="24" t="s">
        <v>88</v>
      </c>
      <c r="C31" s="25">
        <v>0</v>
      </c>
      <c r="D31" s="26"/>
      <c r="E31" s="26">
        <f t="shared" si="0"/>
        <v>0</v>
      </c>
      <c r="F31" s="25">
        <v>0</v>
      </c>
      <c r="G31" s="26"/>
      <c r="H31" s="26">
        <f t="shared" si="1"/>
        <v>0</v>
      </c>
      <c r="I31" s="25">
        <v>0</v>
      </c>
      <c r="J31" s="26"/>
      <c r="K31" s="26">
        <f t="shared" si="2"/>
        <v>0</v>
      </c>
      <c r="L31" s="27">
        <v>2289</v>
      </c>
      <c r="M31" s="28"/>
      <c r="N31" s="28">
        <f t="shared" si="3"/>
        <v>0</v>
      </c>
      <c r="O31" s="27">
        <v>0</v>
      </c>
      <c r="P31" s="28"/>
      <c r="Q31" s="28">
        <f t="shared" si="4"/>
        <v>0</v>
      </c>
      <c r="R31" s="57">
        <f t="shared" si="5"/>
        <v>0</v>
      </c>
    </row>
    <row r="32" spans="1:18" s="9" customFormat="1" ht="24.95" customHeight="1">
      <c r="A32" s="72" t="s">
        <v>19</v>
      </c>
      <c r="B32" s="24" t="s">
        <v>89</v>
      </c>
      <c r="C32" s="25">
        <v>0</v>
      </c>
      <c r="D32" s="26"/>
      <c r="E32" s="26">
        <f t="shared" si="0"/>
        <v>0</v>
      </c>
      <c r="F32" s="25">
        <v>0</v>
      </c>
      <c r="G32" s="26"/>
      <c r="H32" s="26">
        <f t="shared" si="1"/>
        <v>0</v>
      </c>
      <c r="I32" s="25">
        <v>0</v>
      </c>
      <c r="J32" s="26"/>
      <c r="K32" s="26">
        <f t="shared" si="2"/>
        <v>0</v>
      </c>
      <c r="L32" s="27">
        <v>2989</v>
      </c>
      <c r="M32" s="28"/>
      <c r="N32" s="28">
        <f t="shared" si="3"/>
        <v>0</v>
      </c>
      <c r="O32" s="27">
        <v>0</v>
      </c>
      <c r="P32" s="28"/>
      <c r="Q32" s="28">
        <f t="shared" si="4"/>
        <v>0</v>
      </c>
      <c r="R32" s="57">
        <f t="shared" si="5"/>
        <v>0</v>
      </c>
    </row>
    <row r="33" spans="1:18" s="9" customFormat="1" ht="24.95" customHeight="1">
      <c r="A33" s="73" t="s">
        <v>20</v>
      </c>
      <c r="B33" s="24" t="s">
        <v>90</v>
      </c>
      <c r="C33" s="25">
        <v>900</v>
      </c>
      <c r="D33" s="26"/>
      <c r="E33" s="26">
        <f t="shared" si="0"/>
        <v>0</v>
      </c>
      <c r="F33" s="25">
        <v>200</v>
      </c>
      <c r="G33" s="26"/>
      <c r="H33" s="26">
        <f t="shared" si="1"/>
        <v>0</v>
      </c>
      <c r="I33" s="25">
        <v>0</v>
      </c>
      <c r="J33" s="26"/>
      <c r="K33" s="26">
        <f t="shared" si="2"/>
        <v>0</v>
      </c>
      <c r="L33" s="27">
        <v>0</v>
      </c>
      <c r="M33" s="28"/>
      <c r="N33" s="28">
        <f t="shared" si="3"/>
        <v>0</v>
      </c>
      <c r="O33" s="27">
        <v>0</v>
      </c>
      <c r="P33" s="28"/>
      <c r="Q33" s="28">
        <f t="shared" si="4"/>
        <v>0</v>
      </c>
      <c r="R33" s="57">
        <f t="shared" si="5"/>
        <v>0</v>
      </c>
    </row>
    <row r="34" spans="1:18" s="9" customFormat="1" ht="24.95" customHeight="1">
      <c r="A34" s="34" t="s">
        <v>91</v>
      </c>
      <c r="B34" s="19"/>
      <c r="C34" s="20"/>
      <c r="D34" s="21"/>
      <c r="E34" s="21"/>
      <c r="F34" s="20"/>
      <c r="G34" s="21"/>
      <c r="H34" s="21"/>
      <c r="I34" s="20"/>
      <c r="J34" s="21"/>
      <c r="K34" s="21"/>
      <c r="L34" s="22"/>
      <c r="M34" s="23"/>
      <c r="N34" s="23"/>
      <c r="O34" s="22"/>
      <c r="P34" s="23"/>
      <c r="Q34" s="23"/>
      <c r="R34" s="60"/>
    </row>
    <row r="35" spans="1:18" s="9" customFormat="1" ht="24.95" customHeight="1">
      <c r="A35" s="64" t="s">
        <v>10</v>
      </c>
      <c r="B35" s="65" t="s">
        <v>92</v>
      </c>
      <c r="C35" s="66">
        <v>1655</v>
      </c>
      <c r="D35" s="69"/>
      <c r="E35" s="69">
        <f t="shared" si="0"/>
        <v>0</v>
      </c>
      <c r="F35" s="66">
        <v>274</v>
      </c>
      <c r="G35" s="69"/>
      <c r="H35" s="69">
        <f t="shared" si="1"/>
        <v>0</v>
      </c>
      <c r="I35" s="66">
        <v>0</v>
      </c>
      <c r="J35" s="69"/>
      <c r="K35" s="69">
        <f t="shared" si="2"/>
        <v>0</v>
      </c>
      <c r="L35" s="68">
        <v>0</v>
      </c>
      <c r="M35" s="69"/>
      <c r="N35" s="69">
        <f t="shared" si="3"/>
        <v>0</v>
      </c>
      <c r="O35" s="68">
        <v>0</v>
      </c>
      <c r="P35" s="69"/>
      <c r="Q35" s="69">
        <f t="shared" si="4"/>
        <v>0</v>
      </c>
      <c r="R35" s="70">
        <f t="shared" si="5"/>
        <v>0</v>
      </c>
    </row>
    <row r="36" spans="1:18" s="9" customFormat="1" ht="24.95" customHeight="1">
      <c r="A36" s="64" t="s">
        <v>11</v>
      </c>
      <c r="B36" s="65" t="s">
        <v>92</v>
      </c>
      <c r="C36" s="66">
        <v>1782</v>
      </c>
      <c r="D36" s="67"/>
      <c r="E36" s="67">
        <f t="shared" si="0"/>
        <v>0</v>
      </c>
      <c r="F36" s="66">
        <v>296</v>
      </c>
      <c r="G36" s="67"/>
      <c r="H36" s="67">
        <f t="shared" si="1"/>
        <v>0</v>
      </c>
      <c r="I36" s="66">
        <v>0</v>
      </c>
      <c r="J36" s="67"/>
      <c r="K36" s="67">
        <f t="shared" si="2"/>
        <v>0</v>
      </c>
      <c r="L36" s="68">
        <v>0</v>
      </c>
      <c r="M36" s="69"/>
      <c r="N36" s="69">
        <f t="shared" si="3"/>
        <v>0</v>
      </c>
      <c r="O36" s="68">
        <v>0</v>
      </c>
      <c r="P36" s="69"/>
      <c r="Q36" s="69">
        <f t="shared" si="4"/>
        <v>0</v>
      </c>
      <c r="R36" s="70">
        <f t="shared" si="5"/>
        <v>0</v>
      </c>
    </row>
    <row r="37" spans="1:18" s="9" customFormat="1" ht="24.95" customHeight="1">
      <c r="A37" s="71" t="s">
        <v>12</v>
      </c>
      <c r="B37" s="65" t="s">
        <v>92</v>
      </c>
      <c r="C37" s="66">
        <v>1734</v>
      </c>
      <c r="D37" s="67"/>
      <c r="E37" s="67">
        <f t="shared" si="0"/>
        <v>0</v>
      </c>
      <c r="F37" s="66">
        <v>251</v>
      </c>
      <c r="G37" s="67"/>
      <c r="H37" s="67">
        <f t="shared" si="1"/>
        <v>0</v>
      </c>
      <c r="I37" s="66">
        <v>0</v>
      </c>
      <c r="J37" s="67"/>
      <c r="K37" s="67">
        <f t="shared" si="2"/>
        <v>0</v>
      </c>
      <c r="L37" s="68">
        <v>0</v>
      </c>
      <c r="M37" s="69"/>
      <c r="N37" s="69">
        <f t="shared" si="3"/>
        <v>0</v>
      </c>
      <c r="O37" s="68">
        <v>0</v>
      </c>
      <c r="P37" s="69"/>
      <c r="Q37" s="69">
        <f t="shared" si="4"/>
        <v>0</v>
      </c>
      <c r="R37" s="70">
        <f t="shared" si="5"/>
        <v>0</v>
      </c>
    </row>
    <row r="38" spans="1:18" s="9" customFormat="1" ht="24.95" customHeight="1">
      <c r="A38" s="32" t="s">
        <v>27</v>
      </c>
      <c r="B38" s="16"/>
      <c r="C38" s="17"/>
      <c r="D38" s="15"/>
      <c r="E38" s="15"/>
      <c r="F38" s="17"/>
      <c r="G38" s="15"/>
      <c r="H38" s="15"/>
      <c r="I38" s="17"/>
      <c r="J38" s="15"/>
      <c r="K38" s="15"/>
      <c r="L38" s="18"/>
      <c r="M38" s="8"/>
      <c r="N38" s="8"/>
      <c r="O38" s="18"/>
      <c r="P38" s="8"/>
      <c r="Q38" s="8"/>
      <c r="R38" s="56"/>
    </row>
    <row r="39" spans="1:18" s="9" customFormat="1" ht="24.75" customHeight="1">
      <c r="A39" s="72" t="s">
        <v>14</v>
      </c>
      <c r="B39" s="24" t="s">
        <v>93</v>
      </c>
      <c r="C39" s="25">
        <v>750</v>
      </c>
      <c r="D39" s="26"/>
      <c r="E39" s="26">
        <f t="shared" si="0"/>
        <v>0</v>
      </c>
      <c r="F39" s="25">
        <v>45</v>
      </c>
      <c r="G39" s="26"/>
      <c r="H39" s="26">
        <f t="shared" si="1"/>
        <v>0</v>
      </c>
      <c r="I39" s="25">
        <v>0</v>
      </c>
      <c r="J39" s="26"/>
      <c r="K39" s="26">
        <f t="shared" si="2"/>
        <v>0</v>
      </c>
      <c r="L39" s="27">
        <v>176</v>
      </c>
      <c r="M39" s="28"/>
      <c r="N39" s="28">
        <f t="shared" si="3"/>
        <v>0</v>
      </c>
      <c r="O39" s="27">
        <v>0</v>
      </c>
      <c r="P39" s="28"/>
      <c r="Q39" s="28">
        <f t="shared" si="4"/>
        <v>0</v>
      </c>
      <c r="R39" s="57">
        <f t="shared" si="5"/>
        <v>0</v>
      </c>
    </row>
    <row r="40" spans="1:18" s="9" customFormat="1" ht="24.75" customHeight="1">
      <c r="A40" s="72" t="s">
        <v>15</v>
      </c>
      <c r="B40" s="24" t="s">
        <v>93</v>
      </c>
      <c r="C40" s="25">
        <v>3115</v>
      </c>
      <c r="D40" s="26"/>
      <c r="E40" s="26">
        <f t="shared" si="0"/>
        <v>0</v>
      </c>
      <c r="F40" s="25">
        <v>1175</v>
      </c>
      <c r="G40" s="26"/>
      <c r="H40" s="26">
        <f t="shared" si="1"/>
        <v>0</v>
      </c>
      <c r="I40" s="25">
        <v>0</v>
      </c>
      <c r="J40" s="26"/>
      <c r="K40" s="26">
        <f t="shared" si="2"/>
        <v>0</v>
      </c>
      <c r="L40" s="27">
        <v>700</v>
      </c>
      <c r="M40" s="28"/>
      <c r="N40" s="28">
        <f t="shared" si="3"/>
        <v>0</v>
      </c>
      <c r="O40" s="27">
        <v>0</v>
      </c>
      <c r="P40" s="28"/>
      <c r="Q40" s="28">
        <f t="shared" si="4"/>
        <v>0</v>
      </c>
      <c r="R40" s="57">
        <f t="shared" si="5"/>
        <v>0</v>
      </c>
    </row>
    <row r="41" spans="1:18" s="9" customFormat="1" ht="24.75" customHeight="1">
      <c r="A41" s="72" t="s">
        <v>16</v>
      </c>
      <c r="B41" s="24" t="s">
        <v>93</v>
      </c>
      <c r="C41" s="25">
        <v>1864</v>
      </c>
      <c r="D41" s="26"/>
      <c r="E41" s="26">
        <f t="shared" si="0"/>
        <v>0</v>
      </c>
      <c r="F41" s="25">
        <v>486</v>
      </c>
      <c r="G41" s="26"/>
      <c r="H41" s="26">
        <f t="shared" si="1"/>
        <v>0</v>
      </c>
      <c r="I41" s="25">
        <v>0</v>
      </c>
      <c r="J41" s="26"/>
      <c r="K41" s="26">
        <f t="shared" si="2"/>
        <v>0</v>
      </c>
      <c r="L41" s="27">
        <v>0</v>
      </c>
      <c r="M41" s="28"/>
      <c r="N41" s="28">
        <f t="shared" si="3"/>
        <v>0</v>
      </c>
      <c r="O41" s="27">
        <v>0</v>
      </c>
      <c r="P41" s="28"/>
      <c r="Q41" s="28">
        <f t="shared" si="4"/>
        <v>0</v>
      </c>
      <c r="R41" s="57">
        <f t="shared" si="5"/>
        <v>0</v>
      </c>
    </row>
    <row r="42" spans="1:18" s="9" customFormat="1" ht="24.75" customHeight="1">
      <c r="A42" s="72" t="s">
        <v>61</v>
      </c>
      <c r="B42" s="24" t="s">
        <v>94</v>
      </c>
      <c r="C42" s="25">
        <v>0</v>
      </c>
      <c r="D42" s="26"/>
      <c r="E42" s="26">
        <f t="shared" si="0"/>
        <v>0</v>
      </c>
      <c r="F42" s="25">
        <v>0</v>
      </c>
      <c r="G42" s="26"/>
      <c r="H42" s="26">
        <f t="shared" si="1"/>
        <v>0</v>
      </c>
      <c r="I42" s="25">
        <v>105</v>
      </c>
      <c r="J42" s="26"/>
      <c r="K42" s="26">
        <f t="shared" si="2"/>
        <v>0</v>
      </c>
      <c r="L42" s="27">
        <v>1261</v>
      </c>
      <c r="M42" s="28"/>
      <c r="N42" s="28">
        <f t="shared" si="3"/>
        <v>0</v>
      </c>
      <c r="O42" s="27">
        <v>0</v>
      </c>
      <c r="P42" s="28"/>
      <c r="Q42" s="28">
        <v>0</v>
      </c>
      <c r="R42" s="57">
        <f t="shared" si="5"/>
        <v>0</v>
      </c>
    </row>
    <row r="43" spans="1:18" s="9" customFormat="1" ht="24.75" customHeight="1">
      <c r="A43" s="72" t="s">
        <v>95</v>
      </c>
      <c r="B43" s="24" t="s">
        <v>94</v>
      </c>
      <c r="C43" s="25">
        <v>0</v>
      </c>
      <c r="D43" s="26"/>
      <c r="E43" s="26">
        <f t="shared" si="0"/>
        <v>0</v>
      </c>
      <c r="F43" s="25">
        <v>0</v>
      </c>
      <c r="G43" s="26"/>
      <c r="H43" s="26">
        <f t="shared" si="1"/>
        <v>0</v>
      </c>
      <c r="I43" s="25">
        <v>0</v>
      </c>
      <c r="J43" s="26"/>
      <c r="K43" s="26">
        <f t="shared" si="2"/>
        <v>0</v>
      </c>
      <c r="L43" s="27">
        <v>805</v>
      </c>
      <c r="M43" s="28"/>
      <c r="N43" s="28">
        <f t="shared" si="3"/>
        <v>0</v>
      </c>
      <c r="O43" s="27">
        <v>0</v>
      </c>
      <c r="P43" s="28"/>
      <c r="Q43" s="28">
        <v>0</v>
      </c>
      <c r="R43" s="57">
        <f t="shared" si="5"/>
        <v>0</v>
      </c>
    </row>
    <row r="44" spans="1:18" s="9" customFormat="1" ht="24.75" customHeight="1">
      <c r="A44" s="72" t="s">
        <v>96</v>
      </c>
      <c r="B44" s="24" t="s">
        <v>92</v>
      </c>
      <c r="C44" s="25">
        <v>1800</v>
      </c>
      <c r="D44" s="26"/>
      <c r="E44" s="26">
        <f t="shared" si="0"/>
        <v>0</v>
      </c>
      <c r="F44" s="25">
        <v>0</v>
      </c>
      <c r="G44" s="26"/>
      <c r="H44" s="26">
        <f t="shared" si="1"/>
        <v>0</v>
      </c>
      <c r="I44" s="25">
        <v>0</v>
      </c>
      <c r="J44" s="26"/>
      <c r="K44" s="26">
        <v>0</v>
      </c>
      <c r="L44" s="27">
        <v>0</v>
      </c>
      <c r="M44" s="28"/>
      <c r="N44" s="28">
        <f t="shared" si="3"/>
        <v>0</v>
      </c>
      <c r="O44" s="27">
        <v>0</v>
      </c>
      <c r="P44" s="28"/>
      <c r="Q44" s="28">
        <v>0</v>
      </c>
      <c r="R44" s="57">
        <f t="shared" si="5"/>
        <v>0</v>
      </c>
    </row>
    <row r="45" spans="1:18" s="9" customFormat="1" ht="24.75" customHeight="1">
      <c r="A45" s="33" t="s">
        <v>64</v>
      </c>
      <c r="B45" s="16"/>
      <c r="C45" s="17"/>
      <c r="D45" s="15"/>
      <c r="E45" s="15"/>
      <c r="F45" s="17"/>
      <c r="G45" s="15"/>
      <c r="H45" s="15"/>
      <c r="I45" s="17"/>
      <c r="J45" s="15"/>
      <c r="K45" s="15"/>
      <c r="L45" s="18"/>
      <c r="M45" s="8"/>
      <c r="N45" s="8"/>
      <c r="O45" s="18"/>
      <c r="P45" s="8"/>
      <c r="Q45" s="8"/>
      <c r="R45" s="56"/>
    </row>
    <row r="46" spans="1:18" s="9" customFormat="1" ht="24.75" customHeight="1">
      <c r="A46" s="64" t="s">
        <v>62</v>
      </c>
      <c r="B46" s="65" t="s">
        <v>97</v>
      </c>
      <c r="C46" s="66">
        <v>1100</v>
      </c>
      <c r="D46" s="67"/>
      <c r="E46" s="67">
        <f t="shared" si="0"/>
        <v>0</v>
      </c>
      <c r="F46" s="66">
        <v>0</v>
      </c>
      <c r="G46" s="67"/>
      <c r="H46" s="67">
        <v>0</v>
      </c>
      <c r="I46" s="66">
        <v>0</v>
      </c>
      <c r="J46" s="67"/>
      <c r="K46" s="67">
        <v>0</v>
      </c>
      <c r="L46" s="68">
        <v>0</v>
      </c>
      <c r="M46" s="69"/>
      <c r="N46" s="69">
        <v>0</v>
      </c>
      <c r="O46" s="68">
        <v>0</v>
      </c>
      <c r="P46" s="69"/>
      <c r="Q46" s="69">
        <v>0</v>
      </c>
      <c r="R46" s="70">
        <f t="shared" si="5"/>
        <v>0</v>
      </c>
    </row>
    <row r="47" spans="1:18" s="9" customFormat="1" ht="24.75" customHeight="1">
      <c r="A47" s="33" t="s">
        <v>65</v>
      </c>
      <c r="B47" s="16"/>
      <c r="C47" s="17"/>
      <c r="D47" s="15"/>
      <c r="E47" s="15"/>
      <c r="F47" s="17"/>
      <c r="G47" s="15"/>
      <c r="H47" s="15"/>
      <c r="I47" s="17"/>
      <c r="J47" s="15"/>
      <c r="K47" s="15"/>
      <c r="L47" s="18"/>
      <c r="M47" s="8"/>
      <c r="N47" s="8"/>
      <c r="O47" s="18"/>
      <c r="P47" s="8"/>
      <c r="Q47" s="8"/>
      <c r="R47" s="56"/>
    </row>
    <row r="48" spans="1:18" s="9" customFormat="1" ht="24.75" customHeight="1">
      <c r="A48" s="72" t="s">
        <v>63</v>
      </c>
      <c r="B48" s="24" t="s">
        <v>98</v>
      </c>
      <c r="C48" s="25">
        <v>630</v>
      </c>
      <c r="D48" s="26"/>
      <c r="E48" s="26">
        <f t="shared" si="0"/>
        <v>0</v>
      </c>
      <c r="F48" s="25">
        <v>0</v>
      </c>
      <c r="G48" s="26"/>
      <c r="H48" s="26">
        <v>0</v>
      </c>
      <c r="I48" s="25">
        <v>0</v>
      </c>
      <c r="J48" s="26"/>
      <c r="K48" s="26">
        <v>0</v>
      </c>
      <c r="L48" s="27">
        <v>0</v>
      </c>
      <c r="M48" s="28"/>
      <c r="N48" s="28">
        <v>0</v>
      </c>
      <c r="O48" s="27">
        <v>0</v>
      </c>
      <c r="P48" s="28"/>
      <c r="Q48" s="28">
        <v>0</v>
      </c>
      <c r="R48" s="57">
        <f t="shared" si="5"/>
        <v>0</v>
      </c>
    </row>
    <row r="49" spans="1:18" s="9" customFormat="1" ht="24.95" customHeight="1">
      <c r="A49" s="111" t="s">
        <v>41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3"/>
      <c r="L49" s="113"/>
      <c r="M49" s="113"/>
      <c r="N49" s="113"/>
      <c r="O49" s="113"/>
      <c r="P49" s="113"/>
      <c r="Q49" s="113"/>
      <c r="R49" s="114"/>
    </row>
    <row r="50" spans="1:18" s="9" customFormat="1" ht="24.95" customHeight="1" thickBot="1">
      <c r="A50" s="74" t="s">
        <v>22</v>
      </c>
      <c r="B50" s="75" t="s">
        <v>99</v>
      </c>
      <c r="C50" s="76">
        <v>1104</v>
      </c>
      <c r="D50" s="77"/>
      <c r="E50" s="77">
        <f t="shared" si="0"/>
        <v>0</v>
      </c>
      <c r="F50" s="76">
        <v>1118</v>
      </c>
      <c r="G50" s="77"/>
      <c r="H50" s="77">
        <f t="shared" si="1"/>
        <v>0</v>
      </c>
      <c r="I50" s="76">
        <v>1024</v>
      </c>
      <c r="J50" s="77"/>
      <c r="K50" s="77">
        <f t="shared" si="2"/>
        <v>0</v>
      </c>
      <c r="L50" s="78">
        <v>0</v>
      </c>
      <c r="M50" s="77"/>
      <c r="N50" s="77">
        <f t="shared" si="3"/>
        <v>0</v>
      </c>
      <c r="O50" s="78">
        <v>0</v>
      </c>
      <c r="P50" s="77"/>
      <c r="Q50" s="77">
        <f t="shared" si="4"/>
        <v>0</v>
      </c>
      <c r="R50" s="79">
        <f t="shared" si="5"/>
        <v>0</v>
      </c>
    </row>
    <row r="51" spans="1:18" s="47" customFormat="1" ht="24.95" customHeight="1" thickBot="1">
      <c r="A51" s="83" t="s">
        <v>45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6">
        <f>SUM(R12:R50)</f>
        <v>0</v>
      </c>
      <c r="P51" s="86"/>
      <c r="Q51" s="87"/>
      <c r="R51" s="58"/>
    </row>
    <row r="52" spans="1:18" s="47" customFormat="1" ht="24.95" customHeight="1" thickBot="1">
      <c r="A52" s="83" t="s">
        <v>54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09">
        <v>0.21</v>
      </c>
      <c r="P52" s="109"/>
      <c r="Q52" s="110"/>
      <c r="R52" s="58"/>
    </row>
    <row r="53" spans="1:18" s="47" customFormat="1" ht="24.95" customHeight="1" thickBot="1">
      <c r="A53" s="83" t="s">
        <v>46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6">
        <f>O51*1.21</f>
        <v>0</v>
      </c>
      <c r="P53" s="86"/>
      <c r="Q53" s="87"/>
      <c r="R53" s="59"/>
    </row>
    <row r="54" spans="1:8" ht="18">
      <c r="A54" s="42"/>
      <c r="B54" s="42"/>
      <c r="C54" s="6"/>
      <c r="D54" s="6"/>
      <c r="E54" s="5"/>
      <c r="F54" s="5"/>
      <c r="G54" s="5"/>
      <c r="H54" s="5"/>
    </row>
    <row r="55" spans="1:8" ht="18">
      <c r="A55" s="43" t="s">
        <v>51</v>
      </c>
      <c r="B55"/>
      <c r="C55"/>
      <c r="D55"/>
      <c r="E55"/>
      <c r="F55"/>
      <c r="G55"/>
      <c r="H55"/>
    </row>
    <row r="56" spans="1:13" s="46" customFormat="1" ht="57" customHeight="1">
      <c r="A56" s="44" t="s">
        <v>28</v>
      </c>
      <c r="B56" s="44" t="s">
        <v>34</v>
      </c>
      <c r="C56" s="90" t="s">
        <v>40</v>
      </c>
      <c r="D56" s="90"/>
      <c r="E56" s="45" t="s">
        <v>52</v>
      </c>
      <c r="F56" s="89" t="s">
        <v>53</v>
      </c>
      <c r="G56" s="89"/>
      <c r="H56" s="89" t="s">
        <v>45</v>
      </c>
      <c r="I56" s="89"/>
      <c r="J56" s="89"/>
      <c r="K56" s="90" t="s">
        <v>29</v>
      </c>
      <c r="L56" s="90"/>
      <c r="M56" s="90"/>
    </row>
    <row r="57" spans="1:13" ht="30.75" customHeight="1">
      <c r="A57" s="31" t="s">
        <v>30</v>
      </c>
      <c r="B57" s="31" t="s">
        <v>68</v>
      </c>
      <c r="C57" s="29">
        <v>500</v>
      </c>
      <c r="D57" s="29" t="s">
        <v>38</v>
      </c>
      <c r="E57" s="30"/>
      <c r="F57" s="91">
        <f>E57*1.21</f>
        <v>0</v>
      </c>
      <c r="G57" s="91"/>
      <c r="H57" s="91">
        <f>E57*C57</f>
        <v>0</v>
      </c>
      <c r="I57" s="91"/>
      <c r="J57" s="91"/>
      <c r="K57" s="91"/>
      <c r="L57" s="91"/>
      <c r="M57" s="91"/>
    </row>
    <row r="58" spans="1:13" ht="30.75" customHeight="1">
      <c r="A58" s="31" t="s">
        <v>31</v>
      </c>
      <c r="B58" s="31" t="s">
        <v>68</v>
      </c>
      <c r="C58" s="29">
        <v>500</v>
      </c>
      <c r="D58" s="29" t="s">
        <v>38</v>
      </c>
      <c r="E58" s="30"/>
      <c r="F58" s="91">
        <f aca="true" t="shared" si="18" ref="F58:F63">E58*1.21</f>
        <v>0</v>
      </c>
      <c r="G58" s="91"/>
      <c r="H58" s="91">
        <f aca="true" t="shared" si="19" ref="H58:H63">E58*C58</f>
        <v>0</v>
      </c>
      <c r="I58" s="91"/>
      <c r="J58" s="91"/>
      <c r="K58" s="91"/>
      <c r="L58" s="91"/>
      <c r="M58" s="91"/>
    </row>
    <row r="59" spans="1:13" ht="30.75" customHeight="1">
      <c r="A59" s="41" t="s">
        <v>32</v>
      </c>
      <c r="B59" s="31" t="s">
        <v>68</v>
      </c>
      <c r="C59" s="29">
        <v>250</v>
      </c>
      <c r="D59" s="29" t="s">
        <v>38</v>
      </c>
      <c r="E59" s="30"/>
      <c r="F59" s="91">
        <f t="shared" si="18"/>
        <v>0</v>
      </c>
      <c r="G59" s="91"/>
      <c r="H59" s="91">
        <f t="shared" si="19"/>
        <v>0</v>
      </c>
      <c r="I59" s="91"/>
      <c r="J59" s="91"/>
      <c r="K59" s="91"/>
      <c r="L59" s="91"/>
      <c r="M59" s="91"/>
    </row>
    <row r="60" spans="1:13" ht="41.25" customHeight="1">
      <c r="A60" s="31" t="s">
        <v>37</v>
      </c>
      <c r="B60" s="31" t="s">
        <v>68</v>
      </c>
      <c r="C60" s="29">
        <v>25</v>
      </c>
      <c r="D60" s="29" t="s">
        <v>39</v>
      </c>
      <c r="E60" s="30"/>
      <c r="F60" s="91">
        <f t="shared" si="18"/>
        <v>0</v>
      </c>
      <c r="G60" s="91"/>
      <c r="H60" s="91">
        <f t="shared" si="19"/>
        <v>0</v>
      </c>
      <c r="I60" s="91"/>
      <c r="J60" s="91"/>
      <c r="K60" s="91"/>
      <c r="L60" s="91"/>
      <c r="M60" s="91"/>
    </row>
    <row r="61" spans="1:13" ht="30.75" customHeight="1">
      <c r="A61" s="31" t="s">
        <v>36</v>
      </c>
      <c r="B61" s="31" t="s">
        <v>68</v>
      </c>
      <c r="C61" s="29">
        <v>50</v>
      </c>
      <c r="D61" s="29" t="s">
        <v>39</v>
      </c>
      <c r="E61" s="30"/>
      <c r="F61" s="91">
        <f t="shared" si="18"/>
        <v>0</v>
      </c>
      <c r="G61" s="91"/>
      <c r="H61" s="91">
        <f t="shared" si="19"/>
        <v>0</v>
      </c>
      <c r="I61" s="91"/>
      <c r="J61" s="91"/>
      <c r="K61" s="91"/>
      <c r="L61" s="91"/>
      <c r="M61" s="91"/>
    </row>
    <row r="62" spans="1:13" ht="30.75" customHeight="1">
      <c r="A62" s="31" t="s">
        <v>33</v>
      </c>
      <c r="B62" s="31" t="s">
        <v>68</v>
      </c>
      <c r="C62" s="29">
        <v>100</v>
      </c>
      <c r="D62" s="29" t="s">
        <v>38</v>
      </c>
      <c r="E62" s="30"/>
      <c r="F62" s="91">
        <f t="shared" si="18"/>
        <v>0</v>
      </c>
      <c r="G62" s="91"/>
      <c r="H62" s="91">
        <f t="shared" si="19"/>
        <v>0</v>
      </c>
      <c r="I62" s="91"/>
      <c r="J62" s="91"/>
      <c r="K62" s="91"/>
      <c r="L62" s="91"/>
      <c r="M62" s="91"/>
    </row>
    <row r="63" spans="1:13" ht="30.75" customHeight="1">
      <c r="A63" s="31" t="s">
        <v>35</v>
      </c>
      <c r="B63" s="31" t="s">
        <v>68</v>
      </c>
      <c r="C63" s="29">
        <v>100</v>
      </c>
      <c r="D63" s="29" t="s">
        <v>39</v>
      </c>
      <c r="E63" s="30"/>
      <c r="F63" s="91">
        <f t="shared" si="18"/>
        <v>0</v>
      </c>
      <c r="G63" s="91"/>
      <c r="H63" s="91">
        <f t="shared" si="19"/>
        <v>0</v>
      </c>
      <c r="I63" s="91"/>
      <c r="J63" s="91"/>
      <c r="K63" s="91"/>
      <c r="L63" s="91"/>
      <c r="M63" s="91"/>
    </row>
    <row r="64" spans="1:13" s="48" customFormat="1" ht="30.75" customHeight="1">
      <c r="A64" s="92" t="s">
        <v>48</v>
      </c>
      <c r="B64" s="93"/>
      <c r="C64" s="93"/>
      <c r="D64" s="93"/>
      <c r="E64" s="93"/>
      <c r="F64" s="93"/>
      <c r="G64" s="94"/>
      <c r="H64" s="95">
        <f>SUM(H57:J63)</f>
        <v>0</v>
      </c>
      <c r="I64" s="96"/>
      <c r="J64" s="96"/>
      <c r="K64" s="96"/>
      <c r="L64" s="96"/>
      <c r="M64" s="97"/>
    </row>
    <row r="65" spans="1:13" s="48" customFormat="1" ht="30.75" customHeight="1">
      <c r="A65" s="61" t="s">
        <v>54</v>
      </c>
      <c r="B65" s="62"/>
      <c r="C65" s="62"/>
      <c r="D65" s="62"/>
      <c r="E65" s="62"/>
      <c r="F65" s="62"/>
      <c r="G65" s="63"/>
      <c r="H65" s="98">
        <v>0.21</v>
      </c>
      <c r="I65" s="99"/>
      <c r="J65" s="99"/>
      <c r="K65" s="99"/>
      <c r="L65" s="99"/>
      <c r="M65" s="100"/>
    </row>
    <row r="66" spans="1:13" s="48" customFormat="1" ht="30.75" customHeight="1">
      <c r="A66" s="92" t="s">
        <v>49</v>
      </c>
      <c r="B66" s="93"/>
      <c r="C66" s="93"/>
      <c r="D66" s="93"/>
      <c r="E66" s="93"/>
      <c r="F66" s="93"/>
      <c r="G66" s="94"/>
      <c r="H66" s="95">
        <f>H64*1.21</f>
        <v>0</v>
      </c>
      <c r="I66" s="96"/>
      <c r="J66" s="96"/>
      <c r="K66" s="96"/>
      <c r="L66" s="96"/>
      <c r="M66" s="97"/>
    </row>
    <row r="68" spans="1:18" s="9" customFormat="1" ht="12.75" customHeight="1">
      <c r="A68" s="118" t="s">
        <v>6</v>
      </c>
      <c r="B68" s="118"/>
      <c r="C68" s="118"/>
      <c r="D68" s="118"/>
      <c r="E68" s="118"/>
      <c r="F68" s="118"/>
      <c r="G68" s="118"/>
      <c r="H68" s="118"/>
      <c r="I68" s="118"/>
      <c r="J68" s="11"/>
      <c r="K68" s="11"/>
      <c r="L68" s="11"/>
      <c r="M68" s="11"/>
      <c r="N68" s="11"/>
      <c r="O68" s="10"/>
      <c r="P68" s="11"/>
      <c r="Q68" s="11"/>
      <c r="R68" s="10"/>
    </row>
    <row r="69" spans="1:18" ht="12" customHeight="1">
      <c r="A69" s="119" t="s">
        <v>5</v>
      </c>
      <c r="B69" s="119"/>
      <c r="C69" s="119"/>
      <c r="D69" s="119"/>
      <c r="E69" s="119"/>
      <c r="F69" s="119"/>
      <c r="G69" s="119"/>
      <c r="H69" s="119"/>
      <c r="I69" s="119"/>
      <c r="J69" s="12"/>
      <c r="K69" s="12"/>
      <c r="L69" s="13"/>
      <c r="M69" s="9"/>
      <c r="N69" s="9"/>
      <c r="O69" s="9"/>
      <c r="P69" s="9"/>
      <c r="Q69" s="9"/>
      <c r="R69" s="9"/>
    </row>
    <row r="71" spans="1:13" ht="30" customHeight="1">
      <c r="A71" s="43" t="s">
        <v>55</v>
      </c>
      <c r="B71" s="43"/>
      <c r="C71" s="51"/>
      <c r="D71" s="52"/>
      <c r="E71" s="52"/>
      <c r="F71" s="53"/>
      <c r="G71" s="52"/>
      <c r="H71" s="52"/>
      <c r="I71" s="53"/>
      <c r="J71" s="52"/>
      <c r="K71" s="52"/>
      <c r="L71" s="53"/>
      <c r="M71" s="50"/>
    </row>
    <row r="72" spans="1:13" ht="45" customHeight="1">
      <c r="A72" s="121"/>
      <c r="B72" s="121"/>
      <c r="C72" s="122" t="s">
        <v>58</v>
      </c>
      <c r="D72" s="122"/>
      <c r="E72" s="122"/>
      <c r="F72" s="122"/>
      <c r="G72" s="122"/>
      <c r="H72" s="123" t="s">
        <v>59</v>
      </c>
      <c r="I72" s="123"/>
      <c r="J72" s="123"/>
      <c r="K72" s="123"/>
      <c r="L72" s="123"/>
      <c r="M72" s="50"/>
    </row>
    <row r="73" spans="1:13" ht="45" customHeight="1">
      <c r="A73" s="120" t="s">
        <v>56</v>
      </c>
      <c r="B73" s="120"/>
      <c r="C73" s="85">
        <f>O51</f>
        <v>0</v>
      </c>
      <c r="D73" s="85"/>
      <c r="E73" s="85"/>
      <c r="F73" s="85"/>
      <c r="G73" s="85"/>
      <c r="H73" s="85">
        <f>O53</f>
        <v>0</v>
      </c>
      <c r="I73" s="85"/>
      <c r="J73" s="85"/>
      <c r="K73" s="85"/>
      <c r="L73" s="85"/>
      <c r="M73" s="50"/>
    </row>
    <row r="74" spans="1:13" ht="45" customHeight="1">
      <c r="A74" s="120" t="s">
        <v>57</v>
      </c>
      <c r="B74" s="120"/>
      <c r="C74" s="85">
        <f>H64</f>
        <v>0</v>
      </c>
      <c r="D74" s="85"/>
      <c r="E74" s="85"/>
      <c r="F74" s="85"/>
      <c r="G74" s="85"/>
      <c r="H74" s="85">
        <f>H66</f>
        <v>0</v>
      </c>
      <c r="I74" s="85"/>
      <c r="J74" s="85"/>
      <c r="K74" s="85"/>
      <c r="L74" s="85"/>
      <c r="M74" s="50"/>
    </row>
    <row r="75" spans="1:13" ht="39" customHeight="1">
      <c r="A75" s="116" t="s">
        <v>60</v>
      </c>
      <c r="B75" s="117"/>
      <c r="C75" s="115">
        <f>C73+C74</f>
        <v>0</v>
      </c>
      <c r="D75" s="115"/>
      <c r="E75" s="115"/>
      <c r="F75" s="115"/>
      <c r="G75" s="115"/>
      <c r="H75" s="115">
        <f>SUM(H73:L74)</f>
        <v>0</v>
      </c>
      <c r="I75" s="115"/>
      <c r="J75" s="115"/>
      <c r="K75" s="115"/>
      <c r="L75" s="115"/>
      <c r="M75" s="50"/>
    </row>
    <row r="76" spans="1:13" ht="15">
      <c r="A76" s="49"/>
      <c r="B76" s="50"/>
      <c r="C76" s="51"/>
      <c r="D76" s="52"/>
      <c r="E76" s="52"/>
      <c r="F76" s="53"/>
      <c r="G76" s="52"/>
      <c r="H76" s="52"/>
      <c r="I76" s="53"/>
      <c r="J76" s="52"/>
      <c r="K76" s="52"/>
      <c r="L76" s="53"/>
      <c r="M76" s="50"/>
    </row>
  </sheetData>
  <mergeCells count="62">
    <mergeCell ref="H75:L75"/>
    <mergeCell ref="A75:B75"/>
    <mergeCell ref="A68:I68"/>
    <mergeCell ref="A69:I69"/>
    <mergeCell ref="A73:B73"/>
    <mergeCell ref="A74:B74"/>
    <mergeCell ref="A72:B72"/>
    <mergeCell ref="C72:G72"/>
    <mergeCell ref="C73:G73"/>
    <mergeCell ref="C74:G74"/>
    <mergeCell ref="C75:G75"/>
    <mergeCell ref="H72:L72"/>
    <mergeCell ref="A2:R2"/>
    <mergeCell ref="K57:M57"/>
    <mergeCell ref="K58:M58"/>
    <mergeCell ref="K59:M59"/>
    <mergeCell ref="K60:M60"/>
    <mergeCell ref="H57:J57"/>
    <mergeCell ref="H58:J58"/>
    <mergeCell ref="B6:B9"/>
    <mergeCell ref="A6:A9"/>
    <mergeCell ref="C6:Q6"/>
    <mergeCell ref="O52:Q52"/>
    <mergeCell ref="O53:Q53"/>
    <mergeCell ref="L7:N8"/>
    <mergeCell ref="C7:E8"/>
    <mergeCell ref="A10:R10"/>
    <mergeCell ref="A49:R49"/>
    <mergeCell ref="K63:M63"/>
    <mergeCell ref="A64:G64"/>
    <mergeCell ref="H64:M64"/>
    <mergeCell ref="K62:M62"/>
    <mergeCell ref="A66:G66"/>
    <mergeCell ref="H66:M66"/>
    <mergeCell ref="F63:G63"/>
    <mergeCell ref="H65:M65"/>
    <mergeCell ref="H63:J63"/>
    <mergeCell ref="F62:G62"/>
    <mergeCell ref="A52:N52"/>
    <mergeCell ref="F61:G61"/>
    <mergeCell ref="K56:M56"/>
    <mergeCell ref="K61:M61"/>
    <mergeCell ref="F59:G59"/>
    <mergeCell ref="F60:G60"/>
    <mergeCell ref="H59:J59"/>
    <mergeCell ref="H60:J60"/>
    <mergeCell ref="R6:R9"/>
    <mergeCell ref="A51:N51"/>
    <mergeCell ref="A53:N53"/>
    <mergeCell ref="H73:L73"/>
    <mergeCell ref="H74:L74"/>
    <mergeCell ref="O51:Q51"/>
    <mergeCell ref="F7:H8"/>
    <mergeCell ref="I7:K8"/>
    <mergeCell ref="O7:Q8"/>
    <mergeCell ref="H56:J56"/>
    <mergeCell ref="C56:D56"/>
    <mergeCell ref="F56:G56"/>
    <mergeCell ref="H61:J61"/>
    <mergeCell ref="H62:J62"/>
    <mergeCell ref="F57:G57"/>
    <mergeCell ref="F58:G58"/>
  </mergeCells>
  <printOptions/>
  <pageMargins left="0.1968503937007874" right="0.1968503937007874" top="0.4330708661417323" bottom="0.3937007874015748" header="0.31496062992125984" footer="0.31496062992125984"/>
  <pageSetup fitToHeight="0" fitToWidth="1" horizontalDpi="600" verticalDpi="600" orientation="landscape" paperSize="8" r:id="rId1"/>
  <headerFooter alignWithMargins="0">
    <oddHeader>&amp;R&amp;"Arial,Kurzíva"VZ ev. č. ZC30/2018 Příloha č. 3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Trnková Monika, Bc.</cp:lastModifiedBy>
  <cp:lastPrinted>2018-12-07T07:15:30Z</cp:lastPrinted>
  <dcterms:created xsi:type="dcterms:W3CDTF">2009-02-23T07:06:42Z</dcterms:created>
  <dcterms:modified xsi:type="dcterms:W3CDTF">2018-12-07T07:17:23Z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5i8/tn0yn4yVDCowTplPMG8biVE9AaimGL5wXLKNAehGJEqgu9ir+tv9f6/Li0isxqgSh+Jv6ZE+jsR88nSmccMrPEZKOHhw4CYDHWPLm8fUwJp4hn3RuH55/EhwOahNi0MaTvWrJJqBm4+XHwX2PWF7/KzcCYykU0l9fVqqwpeLMZI/hVBuGWy5XGx7bGWu</vt:lpwstr>
  </property>
</Properties>
</file>